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<sst xmlns="http://schemas.openxmlformats.org/spreadsheetml/2006/main" count="165" uniqueCount="165">
  <si>
    <t>turkish_word</t>
  </si>
  <si>
    <t>german_word</t>
  </si>
  <si>
    <t>kontrol</t>
  </si>
  <si>
    <t>doktor</t>
  </si>
  <si>
    <t>polis</t>
  </si>
  <si>
    <t>dolar</t>
  </si>
  <si>
    <t>çek</t>
  </si>
  <si>
    <t>seks</t>
  </si>
  <si>
    <t>patron</t>
  </si>
  <si>
    <t>general</t>
  </si>
  <si>
    <t>müzik</t>
  </si>
  <si>
    <t>okul</t>
  </si>
  <si>
    <t>bira</t>
  </si>
  <si>
    <t>sol</t>
  </si>
  <si>
    <t>grup</t>
  </si>
  <si>
    <t>test</t>
  </si>
  <si>
    <t>avukat</t>
  </si>
  <si>
    <t>not</t>
  </si>
  <si>
    <t>şeker</t>
  </si>
  <si>
    <t>enerji</t>
  </si>
  <si>
    <t>problem</t>
  </si>
  <si>
    <t>pazar</t>
  </si>
  <si>
    <t>banka</t>
  </si>
  <si>
    <t>yat</t>
  </si>
  <si>
    <t>çin</t>
  </si>
  <si>
    <t>kamera</t>
  </si>
  <si>
    <t>gaz</t>
  </si>
  <si>
    <t>sosyal</t>
  </si>
  <si>
    <t>sinyal</t>
  </si>
  <si>
    <t>koç</t>
  </si>
  <si>
    <t>romantik</t>
  </si>
  <si>
    <t>maç</t>
  </si>
  <si>
    <t>kart</t>
  </si>
  <si>
    <t>garanti</t>
  </si>
  <si>
    <t>vampir</t>
  </si>
  <si>
    <t>bilet</t>
  </si>
  <si>
    <t>masa</t>
  </si>
  <si>
    <t>net</t>
  </si>
  <si>
    <t>paket</t>
  </si>
  <si>
    <t>viski</t>
  </si>
  <si>
    <t>sigorta</t>
  </si>
  <si>
    <t>sistem</t>
  </si>
  <si>
    <t>sıfır</t>
  </si>
  <si>
    <t>robot</t>
  </si>
  <si>
    <t>pasta</t>
  </si>
  <si>
    <t>metal</t>
  </si>
  <si>
    <t>alkol</t>
  </si>
  <si>
    <t>şampanya</t>
  </si>
  <si>
    <t>ambulans</t>
  </si>
  <si>
    <t>moda</t>
  </si>
  <si>
    <t>kek</t>
  </si>
  <si>
    <t>reklam</t>
  </si>
  <si>
    <t>politik</t>
  </si>
  <si>
    <t>şampiyon</t>
  </si>
  <si>
    <t>amiral</t>
  </si>
  <si>
    <t>oksijen</t>
  </si>
  <si>
    <t>helikopter</t>
  </si>
  <si>
    <t>gül</t>
  </si>
  <si>
    <t>düzine</t>
  </si>
  <si>
    <t>blok</t>
  </si>
  <si>
    <t>genetik</t>
  </si>
  <si>
    <t>harita</t>
  </si>
  <si>
    <t>şifre</t>
  </si>
  <si>
    <t>papa</t>
  </si>
  <si>
    <t>pratik</t>
  </si>
  <si>
    <t>şık</t>
  </si>
  <si>
    <t>stres</t>
  </si>
  <si>
    <t>tiyatro</t>
  </si>
  <si>
    <t>karakter</t>
  </si>
  <si>
    <t>kaliteli</t>
  </si>
  <si>
    <t>boks</t>
  </si>
  <si>
    <t>kuruş</t>
  </si>
  <si>
    <t>tenis</t>
  </si>
  <si>
    <t>tünel</t>
  </si>
  <si>
    <t>mafya</t>
  </si>
  <si>
    <t>depo</t>
  </si>
  <si>
    <t>kariyer</t>
  </si>
  <si>
    <t>tipik</t>
  </si>
  <si>
    <t>fil</t>
  </si>
  <si>
    <t>hamburger</t>
  </si>
  <si>
    <t>kap</t>
  </si>
  <si>
    <t>final</t>
  </si>
  <si>
    <t>gitar</t>
  </si>
  <si>
    <t>gey</t>
  </si>
  <si>
    <t>baron</t>
  </si>
  <si>
    <t>tost</t>
  </si>
  <si>
    <t>ekonomi</t>
  </si>
  <si>
    <t>ideal</t>
  </si>
  <si>
    <t>drama</t>
  </si>
  <si>
    <t>salon</t>
  </si>
  <si>
    <t>apartman</t>
  </si>
  <si>
    <t>bütçe</t>
  </si>
  <si>
    <t>mayın</t>
  </si>
  <si>
    <t>kupa</t>
  </si>
  <si>
    <t>çingene</t>
  </si>
  <si>
    <t>market</t>
  </si>
  <si>
    <t>romalı</t>
  </si>
  <si>
    <t>psikoloji</t>
  </si>
  <si>
    <t>kalite</t>
  </si>
  <si>
    <t>orkestra</t>
  </si>
  <si>
    <t>mağaza</t>
  </si>
  <si>
    <t>demokrasi</t>
  </si>
  <si>
    <t>lamba</t>
  </si>
  <si>
    <t>peruk</t>
  </si>
  <si>
    <t>dizayn</t>
  </si>
  <si>
    <t>hobi</t>
  </si>
  <si>
    <t>röntgen</t>
  </si>
  <si>
    <t>panda</t>
  </si>
  <si>
    <t>konyak</t>
  </si>
  <si>
    <t>spagetti</t>
  </si>
  <si>
    <t>dekan</t>
  </si>
  <si>
    <t>kafe</t>
  </si>
  <si>
    <t>raunt</t>
  </si>
  <si>
    <t>jöle</t>
  </si>
  <si>
    <t>disko</t>
  </si>
  <si>
    <t>firma</t>
  </si>
  <si>
    <t>japonca</t>
  </si>
  <si>
    <t>baz</t>
  </si>
  <si>
    <t>nota</t>
  </si>
  <si>
    <t>villa</t>
  </si>
  <si>
    <t>endüstri</t>
  </si>
  <si>
    <t>lig</t>
  </si>
  <si>
    <t>sprey</t>
  </si>
  <si>
    <t>etiket</t>
  </si>
  <si>
    <t>direktör</t>
  </si>
  <si>
    <t>vize</t>
  </si>
  <si>
    <t>mareşal</t>
  </si>
  <si>
    <t>bikini</t>
  </si>
  <si>
    <t>körfez</t>
  </si>
  <si>
    <t>iskele</t>
  </si>
  <si>
    <t>klima</t>
  </si>
  <si>
    <t>stil</t>
  </si>
  <si>
    <t>papağan</t>
  </si>
  <si>
    <t>port</t>
  </si>
  <si>
    <t>gestapo</t>
  </si>
  <si>
    <t>şömine</t>
  </si>
  <si>
    <t>element</t>
  </si>
  <si>
    <t>fiyasko</t>
  </si>
  <si>
    <t>mayonez</t>
  </si>
  <si>
    <t>kaşar</t>
  </si>
  <si>
    <t>vals</t>
  </si>
  <si>
    <t>seksüel</t>
  </si>
  <si>
    <t>bankacı</t>
  </si>
  <si>
    <t>doktorluk</t>
  </si>
  <si>
    <t>otoban</t>
  </si>
  <si>
    <t>mersi</t>
  </si>
  <si>
    <t>silindir</t>
  </si>
  <si>
    <t>montaj</t>
  </si>
  <si>
    <t>tema</t>
  </si>
  <si>
    <t>bluz</t>
  </si>
  <si>
    <t>köri</t>
  </si>
  <si>
    <t>revir</t>
  </si>
  <si>
    <t>kategori</t>
  </si>
  <si>
    <t>start</t>
  </si>
  <si>
    <t>vietnamlı</t>
  </si>
  <si>
    <t>astronomi</t>
  </si>
  <si>
    <t>karamel</t>
  </si>
  <si>
    <t>stadyum</t>
  </si>
  <si>
    <t>rum</t>
  </si>
  <si>
    <t>enzim</t>
  </si>
  <si>
    <t>korse</t>
  </si>
  <si>
    <t>patlıcan</t>
  </si>
  <si>
    <t>migren</t>
  </si>
  <si>
    <t>dizel</t>
  </si>
  <si>
    <t>klavye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</si>
</sst>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IFERROR(__xludf.DUMMYFUNCTION("GOOGLETRANSLATE(A2,""tr"",""de"")"),"Steuerung")</f>
        <v>Steuerung</v>
      </c>
    </row>
    <row r="3">
      <c r="A3" s="3" t="s">
        <v>3</v>
      </c>
      <c r="B3" s="4" t="str">
        <f>IFERROR(__xludf.DUMMYFUNCTION("GOOGLETRANSLATE(A3,""tr"",""de"")"),"Arzt")</f>
        <v>Arzt</v>
      </c>
    </row>
    <row r="4">
      <c r="A4" s="3" t="s">
        <v>4</v>
      </c>
      <c r="B4" s="4" t="str">
        <f>IFERROR(__xludf.DUMMYFUNCTION("GOOGLETRANSLATE(A4,""tr"",""de"")"),"Polizei")</f>
        <v>Polizei</v>
      </c>
    </row>
    <row r="5">
      <c r="A5" s="3" t="s">
        <v>5</v>
      </c>
      <c r="B5" s="4" t="str">
        <f>IFERROR(__xludf.DUMMYFUNCTION("GOOGLETRANSLATE(A5,""tr"",""de"")"),"Dollar")</f>
        <v>Dollar</v>
      </c>
    </row>
    <row r="6">
      <c r="A6" s="3" t="s">
        <v>6</v>
      </c>
      <c r="B6" s="4" t="str">
        <f>IFERROR(__xludf.DUMMYFUNCTION("GOOGLETRANSLATE(A6,""tr"",""de"")"),"Überprüfen")</f>
        <v>Überprüfen</v>
      </c>
    </row>
    <row r="7">
      <c r="A7" s="3" t="s">
        <v>7</v>
      </c>
      <c r="B7" s="4" t="str">
        <f>IFERROR(__xludf.DUMMYFUNCTION("GOOGLETRANSLATE(A7,""tr"",""de"")"),"Sex")</f>
        <v>Sex</v>
      </c>
    </row>
    <row r="8">
      <c r="A8" s="3" t="s">
        <v>8</v>
      </c>
      <c r="B8" s="4" t="str">
        <f>IFERROR(__xludf.DUMMYFUNCTION("GOOGLETRANSLATE(A8,""tr"",""de"")"),"Chef")</f>
        <v>Chef</v>
      </c>
    </row>
    <row r="9">
      <c r="A9" s="3" t="s">
        <v>9</v>
      </c>
      <c r="B9" s="4" t="str">
        <f>IFERROR(__xludf.DUMMYFUNCTION("GOOGLETRANSLATE(A9,""tr"",""de"")"),"Allgemeines")</f>
        <v>Allgemeines</v>
      </c>
    </row>
    <row r="10">
      <c r="A10" s="3" t="s">
        <v>10</v>
      </c>
      <c r="B10" s="4" t="str">
        <f>IFERROR(__xludf.DUMMYFUNCTION("GOOGLETRANSLATE(A10,""tr"",""de"")"),"Musik")</f>
        <v>Musik</v>
      </c>
    </row>
    <row r="11">
      <c r="A11" s="3" t="s">
        <v>11</v>
      </c>
      <c r="B11" s="4" t="str">
        <f>IFERROR(__xludf.DUMMYFUNCTION("GOOGLETRANSLATE(A11,""tr"",""de"")"),"Schule")</f>
        <v>Schule</v>
      </c>
    </row>
    <row r="12">
      <c r="A12" s="3" t="s">
        <v>12</v>
      </c>
      <c r="B12" s="4" t="str">
        <f>IFERROR(__xludf.DUMMYFUNCTION("GOOGLETRANSLATE(A12,""tr"",""de"")"),"Bier")</f>
        <v>Bier</v>
      </c>
    </row>
    <row r="13">
      <c r="A13" s="3" t="s">
        <v>13</v>
      </c>
      <c r="B13" s="4" t="str">
        <f>IFERROR(__xludf.DUMMYFUNCTION("GOOGLETRANSLATE(A13,""tr"",""de"")"),"links")</f>
        <v>links</v>
      </c>
    </row>
    <row r="14">
      <c r="A14" s="3" t="s">
        <v>14</v>
      </c>
      <c r="B14" s="4" t="str">
        <f>IFERROR(__xludf.DUMMYFUNCTION("GOOGLETRANSLATE(A14,""tr"",""de"")"),"Gruppe")</f>
        <v>Gruppe</v>
      </c>
    </row>
    <row r="15">
      <c r="A15" s="3" t="s">
        <v>15</v>
      </c>
      <c r="B15" s="4" t="str">
        <f>IFERROR(__xludf.DUMMYFUNCTION("GOOGLETRANSLATE(A15,""tr"",""de"")"),"Prüfung")</f>
        <v>Prüfung</v>
      </c>
    </row>
    <row r="16">
      <c r="A16" s="3" t="s">
        <v>16</v>
      </c>
      <c r="B16" s="4" t="str">
        <f>IFERROR(__xludf.DUMMYFUNCTION("GOOGLETRANSLATE(A16,""tr"",""de"")"),"Rechtsanwalt")</f>
        <v>Rechtsanwalt</v>
      </c>
    </row>
    <row r="17">
      <c r="A17" s="3" t="s">
        <v>17</v>
      </c>
      <c r="B17" s="4" t="str">
        <f>IFERROR(__xludf.DUMMYFUNCTION("GOOGLETRANSLATE(A17,""tr"",""de"")"),"Hinweis")</f>
        <v>Hinweis</v>
      </c>
    </row>
    <row r="18">
      <c r="A18" s="3" t="s">
        <v>18</v>
      </c>
      <c r="B18" s="4" t="str">
        <f>IFERROR(__xludf.DUMMYFUNCTION("GOOGLETRANSLATE(A18,""tr"",""de"")"),"Süssigkeit")</f>
        <v>Süssigkeit</v>
      </c>
    </row>
    <row r="19">
      <c r="A19" s="3" t="s">
        <v>19</v>
      </c>
      <c r="B19" s="4" t="str">
        <f>IFERROR(__xludf.DUMMYFUNCTION("GOOGLETRANSLATE(A19,""tr"",""de"")"),"Energie")</f>
        <v>Energie</v>
      </c>
    </row>
    <row r="20">
      <c r="A20" s="3" t="s">
        <v>20</v>
      </c>
      <c r="B20" s="4" t="str">
        <f>IFERROR(__xludf.DUMMYFUNCTION("GOOGLETRANSLATE(A20,""tr"",""de"")"),"Problem")</f>
        <v>Problem</v>
      </c>
    </row>
    <row r="21">
      <c r="A21" s="3" t="s">
        <v>21</v>
      </c>
      <c r="B21" s="4" t="str">
        <f>IFERROR(__xludf.DUMMYFUNCTION("GOOGLETRANSLATE(A21,""tr"",""de"")"),"Markt")</f>
        <v>Markt</v>
      </c>
    </row>
    <row r="22">
      <c r="A22" s="3" t="s">
        <v>22</v>
      </c>
      <c r="B22" s="4" t="str">
        <f>IFERROR(__xludf.DUMMYFUNCTION("GOOGLETRANSLATE(A22,""tr"",""de"")"),"Bank")</f>
        <v>Bank</v>
      </c>
    </row>
    <row r="23">
      <c r="A23" s="3" t="s">
        <v>23</v>
      </c>
      <c r="B23" s="4" t="str">
        <f>IFERROR(__xludf.DUMMYFUNCTION("GOOGLETRANSLATE(A23,""tr"",""de"")"),"schlafen")</f>
        <v>schlafen</v>
      </c>
    </row>
    <row r="24">
      <c r="A24" s="3" t="s">
        <v>24</v>
      </c>
      <c r="B24" s="4" t="str">
        <f>IFERROR(__xludf.DUMMYFUNCTION("GOOGLETRANSLATE(A24,""tr"",""de"")"),"Chinesisch")</f>
        <v>Chinesisch</v>
      </c>
    </row>
    <row r="25">
      <c r="A25" s="3" t="s">
        <v>25</v>
      </c>
      <c r="B25" s="4" t="str">
        <f>IFERROR(__xludf.DUMMYFUNCTION("GOOGLETRANSLATE(A25,""tr"",""de"")"),"Kamera")</f>
        <v>Kamera</v>
      </c>
    </row>
    <row r="26">
      <c r="A26" s="3" t="s">
        <v>26</v>
      </c>
      <c r="B26" s="4" t="str">
        <f>IFERROR(__xludf.DUMMYFUNCTION("GOOGLETRANSLATE(A26,""tr"",""de"")"),"Gas")</f>
        <v>Gas</v>
      </c>
    </row>
    <row r="27">
      <c r="A27" s="3" t="s">
        <v>27</v>
      </c>
      <c r="B27" s="4" t="str">
        <f>IFERROR(__xludf.DUMMYFUNCTION("GOOGLETRANSLATE(A27,""tr"",""de"")"),"Sozial")</f>
        <v>Sozial</v>
      </c>
    </row>
    <row r="28">
      <c r="A28" s="3" t="s">
        <v>28</v>
      </c>
      <c r="B28" s="4" t="str">
        <f>IFERROR(__xludf.DUMMYFUNCTION("GOOGLETRANSLATE(A28,""tr"",""de"")"),"Signal")</f>
        <v>Signal</v>
      </c>
    </row>
    <row r="29">
      <c r="A29" s="3" t="s">
        <v>29</v>
      </c>
      <c r="B29" s="4" t="str">
        <f>IFERROR(__xludf.DUMMYFUNCTION("GOOGLETRANSLATE(A29,""tr"",""de"")"),"RAM")</f>
        <v>RAM</v>
      </c>
    </row>
    <row r="30">
      <c r="A30" s="3" t="s">
        <v>30</v>
      </c>
      <c r="B30" s="4" t="str">
        <f>IFERROR(__xludf.DUMMYFUNCTION("GOOGLETRANSLATE(A30,""tr"",""de"")"),"romantisch")</f>
        <v>romantisch</v>
      </c>
    </row>
    <row r="31">
      <c r="A31" s="3" t="s">
        <v>31</v>
      </c>
      <c r="B31" s="4" t="str">
        <f>IFERROR(__xludf.DUMMYFUNCTION("GOOGLETRANSLATE(A31,""tr"",""de"")"),"Spiel")</f>
        <v>Spiel</v>
      </c>
    </row>
    <row r="32">
      <c r="A32" s="3" t="s">
        <v>32</v>
      </c>
      <c r="B32" s="4" t="str">
        <f>IFERROR(__xludf.DUMMYFUNCTION("GOOGLETRANSLATE(A32,""tr"",""de"")"),"Karte")</f>
        <v>Karte</v>
      </c>
    </row>
    <row r="33">
      <c r="A33" s="3" t="s">
        <v>33</v>
      </c>
      <c r="B33" s="4" t="str">
        <f>IFERROR(__xludf.DUMMYFUNCTION("GOOGLETRANSLATE(A33,""tr"",""de"")"),"Garantie")</f>
        <v>Garantie</v>
      </c>
    </row>
    <row r="34">
      <c r="A34" s="3" t="s">
        <v>34</v>
      </c>
      <c r="B34" s="4" t="str">
        <f>IFERROR(__xludf.DUMMYFUNCTION("GOOGLETRANSLATE(A34,""tr"",""de"")"),"Vampir")</f>
        <v>Vampir</v>
      </c>
    </row>
    <row r="35">
      <c r="A35" s="3" t="s">
        <v>35</v>
      </c>
      <c r="B35" s="4" t="str">
        <f>IFERROR(__xludf.DUMMYFUNCTION("GOOGLETRANSLATE(A35,""tr"",""de"")"),"Fahrkarte")</f>
        <v>Fahrkarte</v>
      </c>
    </row>
    <row r="36">
      <c r="A36" s="3" t="s">
        <v>36</v>
      </c>
      <c r="B36" s="4" t="str">
        <f>IFERROR(__xludf.DUMMYFUNCTION("GOOGLETRANSLATE(A36,""tr"",""de"")"),"Tisch")</f>
        <v>Tisch</v>
      </c>
    </row>
    <row r="37">
      <c r="A37" s="3" t="s">
        <v>37</v>
      </c>
      <c r="B37" s="4" t="str">
        <f>IFERROR(__xludf.DUMMYFUNCTION("GOOGLETRANSLATE(A37,""tr"",""de"")"),"Netz")</f>
        <v>Netz</v>
      </c>
    </row>
    <row r="38">
      <c r="A38" s="3" t="s">
        <v>38</v>
      </c>
      <c r="B38" s="4" t="str">
        <f>IFERROR(__xludf.DUMMYFUNCTION("GOOGLETRANSLATE(A38,""tr"",""de"")"),"Paket")</f>
        <v>Paket</v>
      </c>
    </row>
    <row r="39">
      <c r="A39" s="3" t="s">
        <v>39</v>
      </c>
      <c r="B39" s="4" t="str">
        <f>IFERROR(__xludf.DUMMYFUNCTION("GOOGLETRANSLATE(A39,""tr"",""de"")"),"Whiskey")</f>
        <v>Whiskey</v>
      </c>
    </row>
    <row r="40">
      <c r="A40" s="3" t="s">
        <v>40</v>
      </c>
      <c r="B40" s="4" t="str">
        <f>IFERROR(__xludf.DUMMYFUNCTION("GOOGLETRANSLATE(A40,""tr"",""de"")"),"Versicherung")</f>
        <v>Versicherung</v>
      </c>
    </row>
    <row r="41">
      <c r="A41" s="3" t="s">
        <v>41</v>
      </c>
      <c r="B41" s="4" t="str">
        <f>IFERROR(__xludf.DUMMYFUNCTION("GOOGLETRANSLATE(A41,""tr"",""de"")"),"System")</f>
        <v>System</v>
      </c>
    </row>
    <row r="42">
      <c r="A42" s="3" t="s">
        <v>42</v>
      </c>
      <c r="B42" s="4" t="str">
        <f>IFERROR(__xludf.DUMMYFUNCTION("GOOGLETRANSLATE(A42,""tr"",""de"")"),"keiner ")</f>
        <v>keiner </v>
      </c>
    </row>
    <row r="43">
      <c r="A43" s="3" t="s">
        <v>43</v>
      </c>
      <c r="B43" s="4" t="str">
        <f>IFERROR(__xludf.DUMMYFUNCTION("GOOGLETRANSLATE(A43,""tr"",""de"")"),"Roboter")</f>
        <v>Roboter</v>
      </c>
    </row>
    <row r="44">
      <c r="A44" s="3" t="s">
        <v>44</v>
      </c>
      <c r="B44" s="4" t="str">
        <f>IFERROR(__xludf.DUMMYFUNCTION("GOOGLETRANSLATE(A44,""tr"",""de"")"),"Kuchen")</f>
        <v>Kuchen</v>
      </c>
    </row>
    <row r="45">
      <c r="A45" s="3" t="s">
        <v>45</v>
      </c>
      <c r="B45" s="4" t="str">
        <f>IFERROR(__xludf.DUMMYFUNCTION("GOOGLETRANSLATE(A45,""tr"",""de"")"),"Metall")</f>
        <v>Metall</v>
      </c>
    </row>
    <row r="46">
      <c r="A46" s="3" t="s">
        <v>46</v>
      </c>
      <c r="B46" s="4" t="str">
        <f>IFERROR(__xludf.DUMMYFUNCTION("GOOGLETRANSLATE(A46,""tr"",""de"")"),"Alkohol")</f>
        <v>Alkohol</v>
      </c>
    </row>
    <row r="47">
      <c r="A47" s="3" t="s">
        <v>47</v>
      </c>
      <c r="B47" s="4" t="str">
        <f>IFERROR(__xludf.DUMMYFUNCTION("GOOGLETRANSLATE(A47,""tr"",""de"")"),"Sekt")</f>
        <v>Sekt</v>
      </c>
    </row>
    <row r="48">
      <c r="A48" s="3" t="s">
        <v>48</v>
      </c>
      <c r="B48" s="4" t="str">
        <f>IFERROR(__xludf.DUMMYFUNCTION("GOOGLETRANSLATE(A48,""tr"",""de"")"),"Ambulanz")</f>
        <v>Ambulanz</v>
      </c>
    </row>
    <row r="49">
      <c r="A49" s="3" t="s">
        <v>49</v>
      </c>
      <c r="B49" s="4" t="str">
        <f>IFERROR(__xludf.DUMMYFUNCTION("GOOGLETRANSLATE(A49,""tr"",""de"")"),"Mode")</f>
        <v>Mode</v>
      </c>
    </row>
    <row r="50">
      <c r="A50" s="3" t="s">
        <v>50</v>
      </c>
      <c r="B50" s="4" t="str">
        <f>IFERROR(__xludf.DUMMYFUNCTION("GOOGLETRANSLATE(A50,""tr"",""de"")"),"Kuchen")</f>
        <v>Kuchen</v>
      </c>
    </row>
    <row r="51">
      <c r="A51" s="3" t="s">
        <v>51</v>
      </c>
      <c r="B51" s="4" t="str">
        <f>IFERROR(__xludf.DUMMYFUNCTION("GOOGLETRANSLATE(A51,""tr"",""de"")"),"Werbung")</f>
        <v>Werbung</v>
      </c>
    </row>
    <row r="52">
      <c r="A52" s="3" t="s">
        <v>52</v>
      </c>
      <c r="B52" s="4" t="str">
        <f>IFERROR(__xludf.DUMMYFUNCTION("GOOGLETRANSLATE(A52,""tr"",""de"")"),"politisch")</f>
        <v>politisch</v>
      </c>
    </row>
    <row r="53">
      <c r="A53" s="3" t="s">
        <v>53</v>
      </c>
      <c r="B53" s="4" t="str">
        <f>IFERROR(__xludf.DUMMYFUNCTION("GOOGLETRANSLATE(A53,""tr"",""de"")"),"Champion")</f>
        <v>Champion</v>
      </c>
    </row>
    <row r="54">
      <c r="A54" s="3" t="s">
        <v>54</v>
      </c>
      <c r="B54" s="4" t="str">
        <f>IFERROR(__xludf.DUMMYFUNCTION("GOOGLETRANSLATE(A54,""tr"",""de"")"),"Admiral")</f>
        <v>Admiral</v>
      </c>
    </row>
    <row r="55">
      <c r="A55" s="3" t="s">
        <v>55</v>
      </c>
      <c r="B55" s="4" t="str">
        <f>IFERROR(__xludf.DUMMYFUNCTION("GOOGLETRANSLATE(A55,""tr"",""de"")"),"Sauerstoff")</f>
        <v>Sauerstoff</v>
      </c>
    </row>
    <row r="56">
      <c r="A56" s="3" t="s">
        <v>56</v>
      </c>
      <c r="B56" s="4" t="str">
        <f>IFERROR(__xludf.DUMMYFUNCTION("GOOGLETRANSLATE(A56,""tr"",""de"")"),"Hubschrauber")</f>
        <v>Hubschrauber</v>
      </c>
    </row>
    <row r="57">
      <c r="A57" s="3" t="s">
        <v>57</v>
      </c>
      <c r="B57" s="4" t="str">
        <f>IFERROR(__xludf.DUMMYFUNCTION("GOOGLETRANSLATE(A57,""tr"",""de"")"),"Rose")</f>
        <v>Rose</v>
      </c>
    </row>
    <row r="58">
      <c r="A58" s="3" t="s">
        <v>58</v>
      </c>
      <c r="B58" s="4" t="str">
        <f>IFERROR(__xludf.DUMMYFUNCTION("GOOGLETRANSLATE(A58,""tr"",""de"")"),"Dutzend")</f>
        <v>Dutzend</v>
      </c>
    </row>
    <row r="59">
      <c r="A59" s="3" t="s">
        <v>59</v>
      </c>
      <c r="B59" s="4" t="str">
        <f>IFERROR(__xludf.DUMMYFUNCTION("GOOGLETRANSLATE(A59,""tr"",""de"")"),"Block")</f>
        <v>Block</v>
      </c>
    </row>
    <row r="60">
      <c r="A60" s="3" t="s">
        <v>60</v>
      </c>
      <c r="B60" s="4" t="str">
        <f>IFERROR(__xludf.DUMMYFUNCTION("GOOGLETRANSLATE(A60,""tr"",""de"")"),"genetisch")</f>
        <v>genetisch</v>
      </c>
    </row>
    <row r="61">
      <c r="A61" s="3" t="s">
        <v>61</v>
      </c>
      <c r="B61" s="4" t="str">
        <f>IFERROR(__xludf.DUMMYFUNCTION("GOOGLETRANSLATE(A61,""tr"",""de"")"),"Karte")</f>
        <v>Karte</v>
      </c>
    </row>
    <row r="62">
      <c r="A62" s="3" t="s">
        <v>62</v>
      </c>
      <c r="B62" s="4" t="str">
        <f>IFERROR(__xludf.DUMMYFUNCTION("GOOGLETRANSLATE(A62,""tr"",""de"")"),"Passwort")</f>
        <v>Passwort</v>
      </c>
    </row>
    <row r="63">
      <c r="A63" s="3" t="s">
        <v>63</v>
      </c>
      <c r="B63" s="4" t="str">
        <f>IFERROR(__xludf.DUMMYFUNCTION("GOOGLETRANSLATE(A63,""tr"",""de"")"),"Papst")</f>
        <v>Papst</v>
      </c>
    </row>
    <row r="64">
      <c r="A64" s="3" t="s">
        <v>64</v>
      </c>
      <c r="B64" s="4" t="str">
        <f>IFERROR(__xludf.DUMMYFUNCTION("GOOGLETRANSLATE(A64,""tr"",""de"")"),"praktisch")</f>
        <v>praktisch</v>
      </c>
    </row>
    <row r="65">
      <c r="A65" s="3" t="s">
        <v>65</v>
      </c>
      <c r="B65" s="4" t="str">
        <f>IFERROR(__xludf.DUMMYFUNCTION("GOOGLETRANSLATE(A65,""tr"",""de"")"),"stilvoll")</f>
        <v>stilvoll</v>
      </c>
    </row>
    <row r="66">
      <c r="A66" s="3" t="s">
        <v>66</v>
      </c>
      <c r="B66" s="4" t="str">
        <f>IFERROR(__xludf.DUMMYFUNCTION("GOOGLETRANSLATE(A66,""tr"",""de"")"),"betonen")</f>
        <v>betonen</v>
      </c>
    </row>
    <row r="67">
      <c r="A67" s="3" t="s">
        <v>67</v>
      </c>
      <c r="B67" s="4" t="str">
        <f>IFERROR(__xludf.DUMMYFUNCTION("GOOGLETRANSLATE(A67,""tr"",""de"")"),"Theater")</f>
        <v>Theater</v>
      </c>
    </row>
    <row r="68">
      <c r="A68" s="3" t="s">
        <v>68</v>
      </c>
      <c r="B68" s="4" t="str">
        <f>IFERROR(__xludf.DUMMYFUNCTION("GOOGLETRANSLATE(A68,""tr"",""de"")"),"Charakter")</f>
        <v>Charakter</v>
      </c>
    </row>
    <row r="69">
      <c r="A69" s="3" t="s">
        <v>69</v>
      </c>
      <c r="B69" s="4" t="str">
        <f>IFERROR(__xludf.DUMMYFUNCTION("GOOGLETRANSLATE(A69,""tr"",""de"")"),"Qualität")</f>
        <v>Qualität</v>
      </c>
    </row>
    <row r="70">
      <c r="A70" s="3" t="s">
        <v>70</v>
      </c>
      <c r="B70" s="4" t="str">
        <f>IFERROR(__xludf.DUMMYFUNCTION("GOOGLETRANSLATE(A70,""tr"",""de"")"),"Boxen")</f>
        <v>Boxen</v>
      </c>
    </row>
    <row r="71">
      <c r="A71" s="3" t="s">
        <v>71</v>
      </c>
      <c r="B71" s="4" t="str">
        <f>IFERROR(__xludf.DUMMYFUNCTION("GOOGLETRANSLATE(A71,""tr"",""de"")"),"Penny")</f>
        <v>Penny</v>
      </c>
    </row>
    <row r="72">
      <c r="A72" s="3" t="s">
        <v>72</v>
      </c>
      <c r="B72" s="4" t="str">
        <f>IFERROR(__xludf.DUMMYFUNCTION("GOOGLETRANSLATE(A72,""tr"",""de"")"),"Tennis")</f>
        <v>Tennis</v>
      </c>
    </row>
    <row r="73">
      <c r="A73" s="3" t="s">
        <v>73</v>
      </c>
      <c r="B73" s="4" t="str">
        <f>IFERROR(__xludf.DUMMYFUNCTION("GOOGLETRANSLATE(A73,""tr"",""de"")"),"Tunnel")</f>
        <v>Tunnel</v>
      </c>
    </row>
    <row r="74">
      <c r="A74" s="3" t="s">
        <v>74</v>
      </c>
      <c r="B74" s="4" t="str">
        <f>IFERROR(__xludf.DUMMYFUNCTION("GOOGLETRANSLATE(A74,""tr"",""de"")"),"Mafia")</f>
        <v>Mafia</v>
      </c>
    </row>
    <row r="75">
      <c r="A75" s="3" t="s">
        <v>75</v>
      </c>
      <c r="B75" s="4" t="str">
        <f>IFERROR(__xludf.DUMMYFUNCTION("GOOGLETRANSLATE(A75,""tr"",""de"")"),"Lagerhaus")</f>
        <v>Lagerhaus</v>
      </c>
    </row>
    <row r="76">
      <c r="A76" s="3" t="s">
        <v>76</v>
      </c>
      <c r="B76" s="4" t="str">
        <f>IFERROR(__xludf.DUMMYFUNCTION("GOOGLETRANSLATE(A76,""tr"",""de"")"),"Werdegang")</f>
        <v>Werdegang</v>
      </c>
    </row>
    <row r="77">
      <c r="A77" s="3" t="s">
        <v>77</v>
      </c>
      <c r="B77" s="4" t="str">
        <f>IFERROR(__xludf.DUMMYFUNCTION("GOOGLETRANSLATE(A77,""tr"",""de"")"),"typisch")</f>
        <v>typisch</v>
      </c>
    </row>
    <row r="78">
      <c r="A78" s="3" t="s">
        <v>78</v>
      </c>
      <c r="B78" s="4" t="str">
        <f>IFERROR(__xludf.DUMMYFUNCTION("GOOGLETRANSLATE(A78,""tr"",""de"")"),"Elefant")</f>
        <v>Elefant</v>
      </c>
    </row>
    <row r="79">
      <c r="A79" s="3" t="s">
        <v>79</v>
      </c>
      <c r="B79" s="4" t="str">
        <f>IFERROR(__xludf.DUMMYFUNCTION("GOOGLETRANSLATE(A79,""tr"",""de"")"),"Hamburger")</f>
        <v>Hamburger</v>
      </c>
    </row>
    <row r="80">
      <c r="A80" s="3" t="s">
        <v>80</v>
      </c>
      <c r="B80" s="4" t="str">
        <f>IFERROR(__xludf.DUMMYFUNCTION("GOOGLETRANSLATE(A80,""tr"",""de"")"),"Container")</f>
        <v>Container</v>
      </c>
    </row>
    <row r="81">
      <c r="A81" s="3" t="s">
        <v>81</v>
      </c>
      <c r="B81" s="4" t="str">
        <f>IFERROR(__xludf.DUMMYFUNCTION("GOOGLETRANSLATE(A81,""tr"",""de"")"),"Finale")</f>
        <v>Finale</v>
      </c>
    </row>
    <row r="82">
      <c r="A82" s="3" t="s">
        <v>82</v>
      </c>
      <c r="B82" s="4" t="str">
        <f>IFERROR(__xludf.DUMMYFUNCTION("GOOGLETRANSLATE(A82,""tr"",""de"")"),"Gitarre")</f>
        <v>Gitarre</v>
      </c>
    </row>
    <row r="83">
      <c r="A83" s="3" t="s">
        <v>83</v>
      </c>
      <c r="B83" s="4" t="str">
        <f>IFERROR(__xludf.DUMMYFUNCTION("GOOGLETRANSLATE(A83,""tr"",""de"")"),"Fröhlich")</f>
        <v>Fröhlich</v>
      </c>
    </row>
    <row r="84">
      <c r="A84" s="3" t="s">
        <v>84</v>
      </c>
      <c r="B84" s="4" t="str">
        <f>IFERROR(__xludf.DUMMYFUNCTION("GOOGLETRANSLATE(A84,""tr"",""de"")"),"Baron")</f>
        <v>Baron</v>
      </c>
    </row>
    <row r="85">
      <c r="A85" s="3" t="s">
        <v>85</v>
      </c>
      <c r="B85" s="4" t="str">
        <f>IFERROR(__xludf.DUMMYFUNCTION("GOOGLETRANSLATE(A85,""tr"",""de"")"),"Toast")</f>
        <v>Toast</v>
      </c>
    </row>
    <row r="86">
      <c r="A86" s="3" t="s">
        <v>86</v>
      </c>
      <c r="B86" s="4" t="str">
        <f>IFERROR(__xludf.DUMMYFUNCTION("GOOGLETRANSLATE(A86,""tr"",""de"")"),"Wirtschaft")</f>
        <v>Wirtschaft</v>
      </c>
    </row>
    <row r="87">
      <c r="A87" s="3" t="s">
        <v>87</v>
      </c>
      <c r="B87" s="4" t="str">
        <f>IFERROR(__xludf.DUMMYFUNCTION("GOOGLETRANSLATE(A87,""tr"",""de"")"),"Ideal")</f>
        <v>Ideal</v>
      </c>
    </row>
    <row r="88">
      <c r="A88" s="3" t="s">
        <v>88</v>
      </c>
      <c r="B88" s="4" t="str">
        <f>IFERROR(__xludf.DUMMYFUNCTION("GOOGLETRANSLATE(A88,""tr"",""de"")"),"Theater")</f>
        <v>Theater</v>
      </c>
    </row>
    <row r="89">
      <c r="A89" s="3" t="s">
        <v>89</v>
      </c>
      <c r="B89" s="4" t="str">
        <f>IFERROR(__xludf.DUMMYFUNCTION("GOOGLETRANSLATE(A89,""tr"",""de"")"),"Wohnzimmer")</f>
        <v>Wohnzimmer</v>
      </c>
    </row>
    <row r="90">
      <c r="A90" s="3" t="s">
        <v>90</v>
      </c>
      <c r="B90" s="4" t="str">
        <f>IFERROR(__xludf.DUMMYFUNCTION("GOOGLETRANSLATE(A90,""tr"",""de"")"),"Wohnung")</f>
        <v>Wohnung</v>
      </c>
    </row>
    <row r="91">
      <c r="A91" s="3" t="s">
        <v>91</v>
      </c>
      <c r="B91" s="4" t="str">
        <f>IFERROR(__xludf.DUMMYFUNCTION("GOOGLETRANSLATE(A91,""tr"",""de"")"),"Budget")</f>
        <v>Budget</v>
      </c>
    </row>
    <row r="92">
      <c r="A92" s="3" t="s">
        <v>92</v>
      </c>
      <c r="B92" s="4" t="str">
        <f>IFERROR(__xludf.DUMMYFUNCTION("GOOGLETRANSLATE(A92,""tr"",""de"")"),"Bergwerk")</f>
        <v>Bergwerk</v>
      </c>
    </row>
    <row r="93">
      <c r="A93" s="3" t="s">
        <v>93</v>
      </c>
      <c r="B93" s="4" t="str">
        <f>IFERROR(__xludf.DUMMYFUNCTION("GOOGLETRANSLATE(A93,""tr"",""de"")"),"Tasse")</f>
        <v>Tasse</v>
      </c>
    </row>
    <row r="94">
      <c r="A94" s="3" t="s">
        <v>94</v>
      </c>
      <c r="B94" s="4" t="str">
        <f>IFERROR(__xludf.DUMMYFUNCTION("GOOGLETRANSLATE(A94,""tr"",""de"")"),"Zigeuner")</f>
        <v>Zigeuner</v>
      </c>
    </row>
    <row r="95">
      <c r="A95" s="3" t="s">
        <v>95</v>
      </c>
      <c r="B95" s="4" t="str">
        <f>IFERROR(__xludf.DUMMYFUNCTION("GOOGLETRANSLATE(A95,""tr"",""de"")"),"Markt")</f>
        <v>Markt</v>
      </c>
    </row>
    <row r="96">
      <c r="A96" s="3" t="s">
        <v>96</v>
      </c>
      <c r="B96" s="4" t="str">
        <f>IFERROR(__xludf.DUMMYFUNCTION("GOOGLETRANSLATE(A96,""tr"",""de"")"),"römisch")</f>
        <v>römisch</v>
      </c>
    </row>
    <row r="97">
      <c r="A97" s="3" t="s">
        <v>97</v>
      </c>
      <c r="B97" s="4" t="str">
        <f>IFERROR(__xludf.DUMMYFUNCTION("GOOGLETRANSLATE(A97,""tr"",""de"")"),"Psychologie")</f>
        <v>Psychologie</v>
      </c>
    </row>
    <row r="98">
      <c r="A98" s="3" t="s">
        <v>98</v>
      </c>
      <c r="B98" s="4" t="str">
        <f>IFERROR(__xludf.DUMMYFUNCTION("GOOGLETRANSLATE(A98,""tr"",""de"")"),"Qualität")</f>
        <v>Qualität</v>
      </c>
    </row>
    <row r="99">
      <c r="A99" s="3" t="s">
        <v>99</v>
      </c>
      <c r="B99" s="4" t="str">
        <f>IFERROR(__xludf.DUMMYFUNCTION("GOOGLETRANSLATE(A99,""tr"",""de"")"),"Orchester")</f>
        <v>Orchester</v>
      </c>
    </row>
    <row r="100">
      <c r="A100" s="3" t="s">
        <v>100</v>
      </c>
      <c r="B100" s="4" t="str">
        <f>IFERROR(__xludf.DUMMYFUNCTION("GOOGLETRANSLATE(A100,""tr"",""de"")"),"Einkaufszentrum")</f>
        <v>Einkaufszentrum</v>
      </c>
    </row>
    <row r="101">
      <c r="A101" s="3" t="s">
        <v>101</v>
      </c>
      <c r="B101" s="4" t="str">
        <f>IFERROR(__xludf.DUMMYFUNCTION("GOOGLETRANSLATE(A101,""tr"",""de"")"),"Demokratie")</f>
        <v>Demokratie</v>
      </c>
    </row>
    <row r="102">
      <c r="A102" s="3" t="s">
        <v>102</v>
      </c>
      <c r="B102" s="4" t="str">
        <f>IFERROR(__xludf.DUMMYFUNCTION("GOOGLETRANSLATE(A102,""tr"",""de"")"),"Lampe")</f>
        <v>Lampe</v>
      </c>
    </row>
    <row r="103">
      <c r="A103" s="3" t="s">
        <v>103</v>
      </c>
      <c r="B103" s="4" t="str">
        <f>IFERROR(__xludf.DUMMYFUNCTION("GOOGLETRANSLATE(A103,""tr"",""de"")"),"Toupet")</f>
        <v>Toupet</v>
      </c>
    </row>
    <row r="104">
      <c r="A104" s="3" t="s">
        <v>104</v>
      </c>
      <c r="B104" s="4" t="str">
        <f>IFERROR(__xludf.DUMMYFUNCTION("GOOGLETRANSLATE(A104,""tr"",""de"")"),"Design")</f>
        <v>Design</v>
      </c>
    </row>
    <row r="105">
      <c r="A105" s="3" t="s">
        <v>105</v>
      </c>
      <c r="B105" s="4" t="str">
        <f>IFERROR(__xludf.DUMMYFUNCTION("GOOGLETRANSLATE(A105,""tr"",""de"")"),"Hobby")</f>
        <v>Hobby</v>
      </c>
    </row>
    <row r="106">
      <c r="A106" s="3" t="s">
        <v>106</v>
      </c>
      <c r="B106" s="4" t="str">
        <f>IFERROR(__xludf.DUMMYFUNCTION("GOOGLETRANSLATE(A106,""tr"",""de"")"),"x -Ray")</f>
        <v>x -Ray</v>
      </c>
    </row>
    <row r="107">
      <c r="A107" s="3" t="s">
        <v>107</v>
      </c>
      <c r="B107" s="4" t="str">
        <f>IFERROR(__xludf.DUMMYFUNCTION("GOOGLETRANSLATE(A107,""tr"",""de"")"),"Panda")</f>
        <v>Panda</v>
      </c>
    </row>
    <row r="108">
      <c r="A108" s="3" t="s">
        <v>108</v>
      </c>
      <c r="B108" s="4" t="str">
        <f>IFERROR(__xludf.DUMMYFUNCTION("GOOGLETRANSLATE(A108,""tr"",""de"")"),"Cognac")</f>
        <v>Cognac</v>
      </c>
    </row>
    <row r="109">
      <c r="A109" s="3" t="s">
        <v>109</v>
      </c>
      <c r="B109" s="4" t="str">
        <f>IFERROR(__xludf.DUMMYFUNCTION("GOOGLETRANSLATE(A109,""tr"",""de"")"),"Spaghetti")</f>
        <v>Spaghetti</v>
      </c>
    </row>
    <row r="110">
      <c r="A110" s="3" t="s">
        <v>110</v>
      </c>
      <c r="B110" s="4" t="str">
        <f>IFERROR(__xludf.DUMMYFUNCTION("GOOGLETRANSLATE(A110,""tr"",""de"")"),"Dean")</f>
        <v>Dean</v>
      </c>
    </row>
    <row r="111">
      <c r="A111" s="3" t="s">
        <v>111</v>
      </c>
      <c r="B111" s="4" t="str">
        <f>IFERROR(__xludf.DUMMYFUNCTION("GOOGLETRANSLATE(A111,""tr"",""de"")"),"Cafe")</f>
        <v>Cafe</v>
      </c>
    </row>
    <row r="112">
      <c r="A112" s="3" t="s">
        <v>112</v>
      </c>
      <c r="B112" s="4" t="str">
        <f>IFERROR(__xludf.DUMMYFUNCTION("GOOGLETRANSLATE(A112,""tr"",""de"")"),"Rauunt")</f>
        <v>Rauunt</v>
      </c>
    </row>
    <row r="113">
      <c r="A113" s="3" t="s">
        <v>113</v>
      </c>
      <c r="B113" s="4" t="str">
        <f>IFERROR(__xludf.DUMMYFUNCTION("GOOGLETRANSLATE(A113,""tr"",""de"")"),"Gelee")</f>
        <v>Gelee</v>
      </c>
    </row>
    <row r="114">
      <c r="A114" s="3" t="s">
        <v>114</v>
      </c>
      <c r="B114" s="4" t="str">
        <f>IFERROR(__xludf.DUMMYFUNCTION("GOOGLETRANSLATE(A114,""tr"",""de"")"),"Disko")</f>
        <v>Disko</v>
      </c>
    </row>
    <row r="115">
      <c r="A115" s="3" t="s">
        <v>115</v>
      </c>
      <c r="B115" s="4" t="str">
        <f>IFERROR(__xludf.DUMMYFUNCTION("GOOGLETRANSLATE(A115,""tr"",""de"")"),"Unternehmen")</f>
        <v>Unternehmen</v>
      </c>
    </row>
    <row r="116">
      <c r="A116" s="3" t="s">
        <v>116</v>
      </c>
      <c r="B116" s="4" t="str">
        <f>IFERROR(__xludf.DUMMYFUNCTION("GOOGLETRANSLATE(A116,""tr"",""de"")"),"japanisch")</f>
        <v>japanisch</v>
      </c>
    </row>
    <row r="117">
      <c r="A117" s="3" t="s">
        <v>117</v>
      </c>
      <c r="B117" s="4" t="str">
        <f>IFERROR(__xludf.DUMMYFUNCTION("GOOGLETRANSLATE(A117,""tr"",""de"")"),"Base")</f>
        <v>Base</v>
      </c>
    </row>
    <row r="118">
      <c r="A118" s="3" t="s">
        <v>118</v>
      </c>
      <c r="B118" s="4" t="str">
        <f>IFERROR(__xludf.DUMMYFUNCTION("GOOGLETRANSLATE(A118,""tr"",""de"")"),"Hinweis")</f>
        <v>Hinweis</v>
      </c>
    </row>
    <row r="119">
      <c r="A119" s="3" t="s">
        <v>119</v>
      </c>
      <c r="B119" s="4" t="str">
        <f>IFERROR(__xludf.DUMMYFUNCTION("GOOGLETRANSLATE(A119,""tr"",""de"")"),"Villa")</f>
        <v>Villa</v>
      </c>
    </row>
    <row r="120">
      <c r="A120" s="3" t="s">
        <v>120</v>
      </c>
      <c r="B120" s="4" t="str">
        <f>IFERROR(__xludf.DUMMYFUNCTION("GOOGLETRANSLATE(A120,""tr"",""de"")"),"Industrie")</f>
        <v>Industrie</v>
      </c>
    </row>
    <row r="121">
      <c r="A121" s="3" t="s">
        <v>121</v>
      </c>
      <c r="B121" s="4" t="str">
        <f>IFERROR(__xludf.DUMMYFUNCTION("GOOGLETRANSLATE(A121,""tr"",""de"")"),"Liga")</f>
        <v>Liga</v>
      </c>
    </row>
    <row r="122">
      <c r="A122" s="3" t="s">
        <v>122</v>
      </c>
      <c r="B122" s="4" t="str">
        <f>IFERROR(__xludf.DUMMYFUNCTION("GOOGLETRANSLATE(A122,""tr"",""de"")"),"sprühen")</f>
        <v>sprühen</v>
      </c>
    </row>
    <row r="123">
      <c r="A123" s="3" t="s">
        <v>123</v>
      </c>
      <c r="B123" s="4" t="str">
        <f>IFERROR(__xludf.DUMMYFUNCTION("GOOGLETRANSLATE(A123,""tr"",""de"")"),"Fahrkarte")</f>
        <v>Fahrkarte</v>
      </c>
    </row>
    <row r="124">
      <c r="A124" s="3" t="s">
        <v>124</v>
      </c>
      <c r="B124" s="4" t="str">
        <f>IFERROR(__xludf.DUMMYFUNCTION("GOOGLETRANSLATE(A124,""tr"",""de"")"),"Direktor")</f>
        <v>Direktor</v>
      </c>
    </row>
    <row r="125">
      <c r="A125" s="3" t="s">
        <v>125</v>
      </c>
      <c r="B125" s="4" t="str">
        <f>IFERROR(__xludf.DUMMYFUNCTION("GOOGLETRANSLATE(A125,""tr"",""de"")"),"Zwischenprüfung")</f>
        <v>Zwischenprüfung</v>
      </c>
    </row>
    <row r="126">
      <c r="A126" s="3" t="s">
        <v>126</v>
      </c>
      <c r="B126" s="4" t="str">
        <f>IFERROR(__xludf.DUMMYFUNCTION("GOOGLETRANSLATE(A126,""tr"",""de"")"),"Marschall")</f>
        <v>Marschall</v>
      </c>
    </row>
    <row r="127">
      <c r="A127" s="3" t="s">
        <v>127</v>
      </c>
      <c r="B127" s="4" t="str">
        <f>IFERROR(__xludf.DUMMYFUNCTION("GOOGLETRANSLATE(A127,""tr"",""de"")"),"Bikini")</f>
        <v>Bikini</v>
      </c>
    </row>
    <row r="128">
      <c r="A128" s="3" t="s">
        <v>128</v>
      </c>
      <c r="B128" s="4" t="str">
        <f>IFERROR(__xludf.DUMMYFUNCTION("GOOGLETRANSLATE(A128,""tr"",""de"")"),"Golf")</f>
        <v>Golf</v>
      </c>
    </row>
    <row r="129">
      <c r="A129" s="3" t="s">
        <v>129</v>
      </c>
      <c r="B129" s="4" t="str">
        <f>IFERROR(__xludf.DUMMYFUNCTION("GOOGLETRANSLATE(A129,""tr"",""de"")"),"Dock")</f>
        <v>Dock</v>
      </c>
    </row>
    <row r="130">
      <c r="A130" s="3" t="s">
        <v>130</v>
      </c>
      <c r="B130" s="4" t="str">
        <f>IFERROR(__xludf.DUMMYFUNCTION("GOOGLETRANSLATE(A130,""tr"",""de"")"),"Klimaanlage")</f>
        <v>Klimaanlage</v>
      </c>
    </row>
    <row r="131">
      <c r="A131" s="3" t="s">
        <v>131</v>
      </c>
      <c r="B131" s="4" t="str">
        <f>IFERROR(__xludf.DUMMYFUNCTION("GOOGLETRANSLATE(A131,""tr"",""de"")"),"Stil")</f>
        <v>Stil</v>
      </c>
    </row>
    <row r="132">
      <c r="A132" s="3" t="s">
        <v>132</v>
      </c>
      <c r="B132" s="4" t="str">
        <f>IFERROR(__xludf.DUMMYFUNCTION("GOOGLETRANSLATE(A132,""tr"",""de"")"),"Papagei")</f>
        <v>Papagei</v>
      </c>
    </row>
    <row r="133">
      <c r="A133" s="3" t="s">
        <v>133</v>
      </c>
      <c r="B133" s="4" t="str">
        <f>IFERROR(__xludf.DUMMYFUNCTION("GOOGLETRANSLATE(A133,""tr"",""de"")"),"Hafen")</f>
        <v>Hafen</v>
      </c>
    </row>
    <row r="134">
      <c r="A134" s="3" t="s">
        <v>134</v>
      </c>
      <c r="B134" s="4" t="str">
        <f>IFERROR(__xludf.DUMMYFUNCTION("GOOGLETRANSLATE(A134,""tr"",""de"")"),"Gestapo")</f>
        <v>Gestapo</v>
      </c>
    </row>
    <row r="135">
      <c r="A135" s="3" t="s">
        <v>135</v>
      </c>
      <c r="B135" s="4" t="str">
        <f>IFERROR(__xludf.DUMMYFUNCTION("GOOGLETRANSLATE(A135,""tr"",""de"")"),"Kamin")</f>
        <v>Kamin</v>
      </c>
    </row>
    <row r="136">
      <c r="A136" s="3" t="s">
        <v>136</v>
      </c>
      <c r="B136" s="4" t="str">
        <f>IFERROR(__xludf.DUMMYFUNCTION("GOOGLETRANSLATE(A136,""tr"",""de"")"),"Element")</f>
        <v>Element</v>
      </c>
    </row>
    <row r="137">
      <c r="A137" s="3" t="s">
        <v>137</v>
      </c>
      <c r="B137" s="4" t="str">
        <f>IFERROR(__xludf.DUMMYFUNCTION("GOOGLETRANSLATE(A137,""tr"",""de"")"),"Fiasko")</f>
        <v>Fiasko</v>
      </c>
    </row>
    <row r="138">
      <c r="A138" s="3" t="s">
        <v>138</v>
      </c>
      <c r="B138" s="4" t="str">
        <f>IFERROR(__xludf.DUMMYFUNCTION("GOOGLETRANSLATE(A138,""tr"",""de"")"),"Mayonnaise")</f>
        <v>Mayonnaise</v>
      </c>
    </row>
    <row r="139">
      <c r="A139" s="3" t="s">
        <v>139</v>
      </c>
      <c r="B139" s="4" t="str">
        <f>IFERROR(__xludf.DUMMYFUNCTION("GOOGLETRANSLATE(A139,""tr"",""de"")"),"Käse")</f>
        <v>Käse</v>
      </c>
    </row>
    <row r="140">
      <c r="A140" s="3" t="s">
        <v>140</v>
      </c>
      <c r="B140" s="4" t="str">
        <f>IFERROR(__xludf.DUMMYFUNCTION("GOOGLETRANSLATE(A140,""tr"",""de"")"),"Walzer")</f>
        <v>Walzer</v>
      </c>
    </row>
    <row r="141">
      <c r="A141" s="3" t="s">
        <v>141</v>
      </c>
      <c r="B141" s="4" t="str">
        <f>IFERROR(__xludf.DUMMYFUNCTION("GOOGLETRANSLATE(A141,""tr"",""de"")"),"sexuell")</f>
        <v>sexuell</v>
      </c>
    </row>
    <row r="142">
      <c r="A142" s="3" t="s">
        <v>142</v>
      </c>
      <c r="B142" s="4" t="str">
        <f>IFERROR(__xludf.DUMMYFUNCTION("GOOGLETRANSLATE(A142,""tr"",""de"")"),"Banker")</f>
        <v>Banker</v>
      </c>
    </row>
    <row r="143">
      <c r="A143" s="3" t="s">
        <v>143</v>
      </c>
      <c r="B143" s="4" t="str">
        <f>IFERROR(__xludf.DUMMYFUNCTION("GOOGLETRANSLATE(A143,""tr"",""de"")"),"Medizin")</f>
        <v>Medizin</v>
      </c>
    </row>
    <row r="144">
      <c r="A144" s="3" t="s">
        <v>144</v>
      </c>
      <c r="B144" s="4" t="str">
        <f>IFERROR(__xludf.DUMMYFUNCTION("GOOGLETRANSLATE(A144,""tr"",""de"")"),"Autobahn")</f>
        <v>Autobahn</v>
      </c>
    </row>
    <row r="145">
      <c r="A145" s="3" t="s">
        <v>145</v>
      </c>
      <c r="B145" s="4" t="str">
        <f>IFERROR(__xludf.DUMMYFUNCTION("GOOGLETRANSLATE(A145,""tr"",""de"")"),"Merci")</f>
        <v>Merci</v>
      </c>
    </row>
    <row r="146">
      <c r="A146" s="3" t="s">
        <v>146</v>
      </c>
      <c r="B146" s="4" t="str">
        <f>IFERROR(__xludf.DUMMYFUNCTION("GOOGLETRANSLATE(A146,""tr"",""de"")"),"Zylinder")</f>
        <v>Zylinder</v>
      </c>
    </row>
    <row r="147">
      <c r="A147" s="3" t="s">
        <v>147</v>
      </c>
      <c r="B147" s="4" t="str">
        <f>IFERROR(__xludf.DUMMYFUNCTION("GOOGLETRANSLATE(A147,""tr"",""de"")"),"Montage")</f>
        <v>Montage</v>
      </c>
    </row>
    <row r="148">
      <c r="A148" s="3" t="s">
        <v>148</v>
      </c>
      <c r="B148" s="4" t="str">
        <f>IFERROR(__xludf.DUMMYFUNCTION("GOOGLETRANSLATE(A148,""tr"",""de"")"),"Thema")</f>
        <v>Thema</v>
      </c>
    </row>
    <row r="149">
      <c r="A149" s="3" t="s">
        <v>149</v>
      </c>
      <c r="B149" s="4" t="str">
        <f>IFERROR(__xludf.DUMMYFUNCTION("GOOGLETRANSLATE(A149,""tr"",""de"")"),"Bluse")</f>
        <v>Bluse</v>
      </c>
    </row>
    <row r="150">
      <c r="A150" s="3" t="s">
        <v>150</v>
      </c>
      <c r="B150" s="4" t="str">
        <f>IFERROR(__xludf.DUMMYFUNCTION("GOOGLETRANSLATE(A150,""tr"",""de"")"),"Curry")</f>
        <v>Curry</v>
      </c>
    </row>
    <row r="151">
      <c r="A151" s="3" t="s">
        <v>151</v>
      </c>
      <c r="B151" s="4" t="str">
        <f>IFERROR(__xludf.DUMMYFUNCTION("GOOGLETRANSLATE(A151,""tr"",""de"")"),"Krankenstation")</f>
        <v>Krankenstation</v>
      </c>
    </row>
    <row r="152">
      <c r="A152" s="3" t="s">
        <v>152</v>
      </c>
      <c r="B152" s="4" t="str">
        <f>IFERROR(__xludf.DUMMYFUNCTION("GOOGLETRANSLATE(A152,""tr"",""de"")"),"Kategorie")</f>
        <v>Kategorie</v>
      </c>
    </row>
    <row r="153">
      <c r="A153" s="3" t="s">
        <v>153</v>
      </c>
      <c r="B153" s="4" t="str">
        <f>IFERROR(__xludf.DUMMYFUNCTION("GOOGLETRANSLATE(A153,""tr"",""de"")"),"Anfang")</f>
        <v>Anfang</v>
      </c>
    </row>
    <row r="154">
      <c r="A154" s="3" t="s">
        <v>154</v>
      </c>
      <c r="B154" s="4" t="str">
        <f>IFERROR(__xludf.DUMMYFUNCTION("GOOGLETRANSLATE(A154,""tr"",""de"")"),"Vietnamesisch")</f>
        <v>Vietnamesisch</v>
      </c>
    </row>
    <row r="155">
      <c r="A155" s="3" t="s">
        <v>155</v>
      </c>
      <c r="B155" s="4" t="str">
        <f>IFERROR(__xludf.DUMMYFUNCTION("GOOGLETRANSLATE(A155,""tr"",""de"")"),"Astronomie")</f>
        <v>Astronomie</v>
      </c>
    </row>
    <row r="156">
      <c r="A156" s="3" t="s">
        <v>156</v>
      </c>
      <c r="B156" s="4" t="str">
        <f>IFERROR(__xludf.DUMMYFUNCTION("GOOGLETRANSLATE(A156,""tr"",""de"")"),"Karamell")</f>
        <v>Karamell</v>
      </c>
    </row>
    <row r="157">
      <c r="A157" s="3" t="s">
        <v>157</v>
      </c>
      <c r="B157" s="4" t="str">
        <f>IFERROR(__xludf.DUMMYFUNCTION("GOOGLETRANSLATE(A157,""tr"",""de"")"),"Stadion")</f>
        <v>Stadion</v>
      </c>
    </row>
    <row r="158">
      <c r="A158" s="3" t="s">
        <v>158</v>
      </c>
      <c r="B158" s="4" t="str">
        <f>IFERROR(__xludf.DUMMYFUNCTION("GOOGLETRANSLATE(A158,""tr"",""de"")"),"griechisch")</f>
        <v>griechisch</v>
      </c>
    </row>
    <row r="159">
      <c r="A159" s="3" t="s">
        <v>159</v>
      </c>
      <c r="B159" s="4" t="str">
        <f>IFERROR(__xludf.DUMMYFUNCTION("GOOGLETRANSLATE(A159,""tr"",""de"")"),"Enzym")</f>
        <v>Enzym</v>
      </c>
    </row>
    <row r="160">
      <c r="A160" s="3" t="s">
        <v>160</v>
      </c>
      <c r="B160" s="4" t="str">
        <f>IFERROR(__xludf.DUMMYFUNCTION("GOOGLETRANSLATE(A160,""tr"",""de"")"),"Korsett")</f>
        <v>Korsett</v>
      </c>
    </row>
    <row r="161">
      <c r="A161" s="3" t="s">
        <v>161</v>
      </c>
      <c r="B161" s="4" t="str">
        <f>IFERROR(__xludf.DUMMYFUNCTION("GOOGLETRANSLATE(A161,""tr"",""de"")"),"Aubergine")</f>
        <v>Aubergine</v>
      </c>
    </row>
    <row r="162">
      <c r="A162" s="3" t="s">
        <v>162</v>
      </c>
      <c r="B162" s="4" t="str">
        <f>IFERROR(__xludf.DUMMYFUNCTION("GOOGLETRANSLATE(A162,""tr"",""de"")"),"Migräne")</f>
        <v>Migräne</v>
      </c>
    </row>
    <row r="163">
      <c r="A163" s="3" t="s">
        <v>163</v>
      </c>
      <c r="B163" s="4" t="str">
        <f>IFERROR(__xludf.DUMMYFUNCTION("GOOGLETRANSLATE(A163,""tr"",""de"")"),"Diesel-")</f>
        <v>Diesel-</v>
      </c>
    </row>
    <row r="164">
      <c r="A164" s="3" t="s">
        <v>164</v>
      </c>
      <c r="B164" s="4" t="str">
        <f>IFERROR(__xludf.DUMMYFUNCTION("GOOGLETRANSLATE(A164,""tr"",""de"")"),"Klaviatur")</f>
        <v>Klaviatur</v>
      </c>
    </row>
    <row r="165">
      <c r="A165" s="5"/>
      <c r="B165" s="4"/>
    </row>
    <row r="166">
      <c r="A166" s="5"/>
      <c r="B166" s="4"/>
    </row>
    <row r="167">
      <c r="A167" s="5"/>
      <c r="B167" s="4"/>
    </row>
    <row r="168">
      <c r="A168" s="5"/>
      <c r="B168" s="4"/>
    </row>
    <row r="169">
      <c r="A169" s="5"/>
      <c r="B169" s="4"/>
    </row>
    <row r="170">
      <c r="A170" s="5"/>
      <c r="B170" s="4"/>
    </row>
    <row r="171">
      <c r="A171" s="5"/>
      <c r="B171" s="4"/>
    </row>
    <row r="172">
      <c r="A172" s="5"/>
      <c r="B172" s="4"/>
    </row>
    <row r="173">
      <c r="A173" s="5"/>
      <c r="B173" s="4"/>
    </row>
    <row r="174">
      <c r="A174" s="5"/>
      <c r="B174" s="4"/>
    </row>
    <row r="175">
      <c r="A175" s="5"/>
      <c r="B175" s="4"/>
    </row>
    <row r="176">
      <c r="A176" s="5"/>
      <c r="B176" s="4"/>
    </row>
    <row r="177">
      <c r="A177" s="5"/>
      <c r="B177" s="4"/>
    </row>
    <row r="178">
      <c r="A178" s="5"/>
      <c r="B178" s="4"/>
    </row>
    <row r="179">
      <c r="A179" s="5"/>
      <c r="B179" s="4"/>
    </row>
    <row r="180">
      <c r="A180" s="5"/>
      <c r="B180" s="4"/>
    </row>
    <row r="181">
      <c r="A181" s="5"/>
      <c r="B181" s="4"/>
    </row>
    <row r="182">
      <c r="A182" s="5"/>
      <c r="B182" s="4"/>
    </row>
    <row r="183">
      <c r="A183" s="5"/>
      <c r="B183" s="4"/>
    </row>
    <row r="184">
      <c r="A184" s="5"/>
      <c r="B184" s="4"/>
    </row>
    <row r="185">
      <c r="A185" s="5"/>
      <c r="B185" s="4"/>
    </row>
    <row r="186">
      <c r="A186" s="5"/>
      <c r="B186" s="4"/>
    </row>
    <row r="187">
      <c r="A187" s="5"/>
      <c r="B187" s="4"/>
    </row>
    <row r="188">
      <c r="A188" s="5"/>
      <c r="B188" s="4"/>
    </row>
    <row r="189">
      <c r="A189" s="5"/>
      <c r="B189" s="4"/>
    </row>
    <row r="190">
      <c r="A190" s="5"/>
      <c r="B190" s="4"/>
    </row>
    <row r="191">
      <c r="A191" s="5"/>
      <c r="B191" s="4"/>
    </row>
    <row r="192">
      <c r="A192" s="5"/>
      <c r="B192" s="4"/>
    </row>
    <row r="193">
      <c r="A193" s="5"/>
      <c r="B193" s="4"/>
    </row>
  </sheetData>
  <drawing r:id="rId1"/>
</worksheet>
</file>