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<sst xmlns="http://schemas.openxmlformats.org/spreadsheetml/2006/main" count="256" uniqueCount="256">
  <si>
    <t>turkish_word</t>
  </si>
  <si>
    <t>german_word</t>
  </si>
  <si>
    <t>yarın</t>
  </si>
  <si>
    <t>kontrol</t>
  </si>
  <si>
    <t>doktor</t>
  </si>
  <si>
    <t>polis</t>
  </si>
  <si>
    <t>dolar</t>
  </si>
  <si>
    <t>vay</t>
  </si>
  <si>
    <t>komik</t>
  </si>
  <si>
    <t>çek</t>
  </si>
  <si>
    <t>seks</t>
  </si>
  <si>
    <t>film</t>
  </si>
  <si>
    <t>patron</t>
  </si>
  <si>
    <t>general</t>
  </si>
  <si>
    <t>süper</t>
  </si>
  <si>
    <t>müzik</t>
  </si>
  <si>
    <t>okul</t>
  </si>
  <si>
    <t>bira</t>
  </si>
  <si>
    <t>park</t>
  </si>
  <si>
    <t>sol</t>
  </si>
  <si>
    <t>grup</t>
  </si>
  <si>
    <t>test</t>
  </si>
  <si>
    <t>seksi</t>
  </si>
  <si>
    <t>avukat</t>
  </si>
  <si>
    <t>derhal</t>
  </si>
  <si>
    <t>not</t>
  </si>
  <si>
    <t>şeker</t>
  </si>
  <si>
    <t>şükür</t>
  </si>
  <si>
    <t>enerji</t>
  </si>
  <si>
    <t>problem</t>
  </si>
  <si>
    <t>pazar</t>
  </si>
  <si>
    <t>banka</t>
  </si>
  <si>
    <t>yat</t>
  </si>
  <si>
    <t>tren</t>
  </si>
  <si>
    <t>elektrik</t>
  </si>
  <si>
    <t>taksi</t>
  </si>
  <si>
    <t>çin</t>
  </si>
  <si>
    <t>kamera</t>
  </si>
  <si>
    <t>kahvaltı</t>
  </si>
  <si>
    <t>gaz</t>
  </si>
  <si>
    <t>sosyal</t>
  </si>
  <si>
    <t>sinyal</t>
  </si>
  <si>
    <t>koç</t>
  </si>
  <si>
    <t>romantik</t>
  </si>
  <si>
    <t>maç</t>
  </si>
  <si>
    <t>şok</t>
  </si>
  <si>
    <t>pazartesi</t>
  </si>
  <si>
    <t>kart</t>
  </si>
  <si>
    <t>sipariş</t>
  </si>
  <si>
    <t>garanti</t>
  </si>
  <si>
    <t>vampir</t>
  </si>
  <si>
    <t>bilet</t>
  </si>
  <si>
    <t>masa</t>
  </si>
  <si>
    <t>fare</t>
  </si>
  <si>
    <t>kanun</t>
  </si>
  <si>
    <t>net</t>
  </si>
  <si>
    <t>paket</t>
  </si>
  <si>
    <t>japon</t>
  </si>
  <si>
    <t>benzin</t>
  </si>
  <si>
    <t>viski</t>
  </si>
  <si>
    <t>sigorta</t>
  </si>
  <si>
    <t>sistem</t>
  </si>
  <si>
    <t>sıfır</t>
  </si>
  <si>
    <t>robot</t>
  </si>
  <si>
    <t>pasta</t>
  </si>
  <si>
    <t>metal</t>
  </si>
  <si>
    <t>model</t>
  </si>
  <si>
    <t>alkol</t>
  </si>
  <si>
    <t>eşcinsel</t>
  </si>
  <si>
    <t>şampanya</t>
  </si>
  <si>
    <t>gazete</t>
  </si>
  <si>
    <t>ambulans</t>
  </si>
  <si>
    <t>lider</t>
  </si>
  <si>
    <t>moda</t>
  </si>
  <si>
    <t>kek</t>
  </si>
  <si>
    <t>aktif</t>
  </si>
  <si>
    <t>kol</t>
  </si>
  <si>
    <t>pazarlık</t>
  </si>
  <si>
    <t>lise</t>
  </si>
  <si>
    <t>reklam</t>
  </si>
  <si>
    <t>popüler</t>
  </si>
  <si>
    <t>politik</t>
  </si>
  <si>
    <t>şampiyon</t>
  </si>
  <si>
    <t>amiral</t>
  </si>
  <si>
    <t>oksijen</t>
  </si>
  <si>
    <t>helikopter</t>
  </si>
  <si>
    <t>şov</t>
  </si>
  <si>
    <t>gül</t>
  </si>
  <si>
    <t>düzine</t>
  </si>
  <si>
    <t>blok</t>
  </si>
  <si>
    <t>kahverengi</t>
  </si>
  <si>
    <t>genetik</t>
  </si>
  <si>
    <t>harita</t>
  </si>
  <si>
    <t>gri</t>
  </si>
  <si>
    <t>şifre</t>
  </si>
  <si>
    <t>eleman</t>
  </si>
  <si>
    <t>kanal</t>
  </si>
  <si>
    <t>standart</t>
  </si>
  <si>
    <t>papa</t>
  </si>
  <si>
    <t>sürücü</t>
  </si>
  <si>
    <t>pratik</t>
  </si>
  <si>
    <t>şık</t>
  </si>
  <si>
    <t>stres</t>
  </si>
  <si>
    <t>çinli</t>
  </si>
  <si>
    <t>cin</t>
  </si>
  <si>
    <t>tiyatro</t>
  </si>
  <si>
    <t>birader</t>
  </si>
  <si>
    <t>karakter</t>
  </si>
  <si>
    <t>kaliteli</t>
  </si>
  <si>
    <t>boks</t>
  </si>
  <si>
    <t>kuruş</t>
  </si>
  <si>
    <t>tenis</t>
  </si>
  <si>
    <t>tünel</t>
  </si>
  <si>
    <t>mafya</t>
  </si>
  <si>
    <t>depo</t>
  </si>
  <si>
    <t>kariyer</t>
  </si>
  <si>
    <t>tipik</t>
  </si>
  <si>
    <t>fil</t>
  </si>
  <si>
    <t>hamburger</t>
  </si>
  <si>
    <t>aktör</t>
  </si>
  <si>
    <t>kap</t>
  </si>
  <si>
    <t>atom</t>
  </si>
  <si>
    <t>kel</t>
  </si>
  <si>
    <t>final</t>
  </si>
  <si>
    <t>gitar</t>
  </si>
  <si>
    <t>balina</t>
  </si>
  <si>
    <t>gey</t>
  </si>
  <si>
    <t>çene</t>
  </si>
  <si>
    <t>hint</t>
  </si>
  <si>
    <t>müslüman</t>
  </si>
  <si>
    <t>fabrika</t>
  </si>
  <si>
    <t>baron</t>
  </si>
  <si>
    <t>enteresan</t>
  </si>
  <si>
    <t>plak</t>
  </si>
  <si>
    <t>tost</t>
  </si>
  <si>
    <t>ekonomi</t>
  </si>
  <si>
    <t>ideal</t>
  </si>
  <si>
    <t>bit</t>
  </si>
  <si>
    <t>almanca</t>
  </si>
  <si>
    <t>puro</t>
  </si>
  <si>
    <t>drama</t>
  </si>
  <si>
    <t>salon</t>
  </si>
  <si>
    <t>apartman</t>
  </si>
  <si>
    <t>bütçe</t>
  </si>
  <si>
    <t>mayın</t>
  </si>
  <si>
    <t>kupa</t>
  </si>
  <si>
    <t>çingene</t>
  </si>
  <si>
    <t>fener</t>
  </si>
  <si>
    <t>protein</t>
  </si>
  <si>
    <t>market</t>
  </si>
  <si>
    <t>romalı</t>
  </si>
  <si>
    <t>psikoloji</t>
  </si>
  <si>
    <t>kalite</t>
  </si>
  <si>
    <t>orkestra</t>
  </si>
  <si>
    <t>karavan</t>
  </si>
  <si>
    <t>mağaza</t>
  </si>
  <si>
    <t>demokrasi</t>
  </si>
  <si>
    <t>lamba</t>
  </si>
  <si>
    <t>peruk</t>
  </si>
  <si>
    <t>ekran</t>
  </si>
  <si>
    <t>dizayn</t>
  </si>
  <si>
    <t>liseli</t>
  </si>
  <si>
    <t>hobi</t>
  </si>
  <si>
    <t>çip</t>
  </si>
  <si>
    <t>röntgen</t>
  </si>
  <si>
    <t>biyoloji</t>
  </si>
  <si>
    <t>kanepe</t>
  </si>
  <si>
    <t>klişe</t>
  </si>
  <si>
    <t>panda</t>
  </si>
  <si>
    <t>konyak</t>
  </si>
  <si>
    <t>barbar</t>
  </si>
  <si>
    <t>spagetti</t>
  </si>
  <si>
    <t>goril</t>
  </si>
  <si>
    <t>dekan</t>
  </si>
  <si>
    <t>kafe</t>
  </si>
  <si>
    <t>raunt</t>
  </si>
  <si>
    <t>çince</t>
  </si>
  <si>
    <t>jöle</t>
  </si>
  <si>
    <t>disko</t>
  </si>
  <si>
    <t>firma</t>
  </si>
  <si>
    <t>seans</t>
  </si>
  <si>
    <t>japonca</t>
  </si>
  <si>
    <t>baz</t>
  </si>
  <si>
    <t>nota</t>
  </si>
  <si>
    <t>homoseksüel</t>
  </si>
  <si>
    <t>villa</t>
  </si>
  <si>
    <t>şut</t>
  </si>
  <si>
    <t>endüstri</t>
  </si>
  <si>
    <t>pusula</t>
  </si>
  <si>
    <t>lig</t>
  </si>
  <si>
    <t>sprey</t>
  </si>
  <si>
    <t>etiket</t>
  </si>
  <si>
    <t>direktör</t>
  </si>
  <si>
    <t>vize</t>
  </si>
  <si>
    <t>ampul</t>
  </si>
  <si>
    <t>liberal</t>
  </si>
  <si>
    <t>mareşal</t>
  </si>
  <si>
    <t>lira</t>
  </si>
  <si>
    <t>bikini</t>
  </si>
  <si>
    <t>volkan</t>
  </si>
  <si>
    <t>körfez</t>
  </si>
  <si>
    <t>iskele</t>
  </si>
  <si>
    <t>klima</t>
  </si>
  <si>
    <t>stil</t>
  </si>
  <si>
    <t>papağan</t>
  </si>
  <si>
    <t>karpuz</t>
  </si>
  <si>
    <t>port</t>
  </si>
  <si>
    <t>ananas</t>
  </si>
  <si>
    <t>gestapo</t>
  </si>
  <si>
    <t>şömine</t>
  </si>
  <si>
    <t>element</t>
  </si>
  <si>
    <t>fiyasko</t>
  </si>
  <si>
    <t>mayonez</t>
  </si>
  <si>
    <t>kaşar</t>
  </si>
  <si>
    <t>vals</t>
  </si>
  <si>
    <t>sosyete</t>
  </si>
  <si>
    <t>seksüel</t>
  </si>
  <si>
    <t>bankacı</t>
  </si>
  <si>
    <t>doktorluk</t>
  </si>
  <si>
    <t>protestan</t>
  </si>
  <si>
    <t>kano</t>
  </si>
  <si>
    <t>staj</t>
  </si>
  <si>
    <t>şekerler</t>
  </si>
  <si>
    <t>otoban</t>
  </si>
  <si>
    <t>kalori</t>
  </si>
  <si>
    <t>mersi</t>
  </si>
  <si>
    <t>silindir</t>
  </si>
  <si>
    <t>montaj</t>
  </si>
  <si>
    <t>kauçuk</t>
  </si>
  <si>
    <t>tema</t>
  </si>
  <si>
    <t>napoli</t>
  </si>
  <si>
    <t>bluz</t>
  </si>
  <si>
    <t>köri</t>
  </si>
  <si>
    <t>revir</t>
  </si>
  <si>
    <t>kategori</t>
  </si>
  <si>
    <t>start</t>
  </si>
  <si>
    <t>dok</t>
  </si>
  <si>
    <t>vietnamlı</t>
  </si>
  <si>
    <t>çar</t>
  </si>
  <si>
    <t>materyal</t>
  </si>
  <si>
    <t>çita</t>
  </si>
  <si>
    <t>astronomi</t>
  </si>
  <si>
    <t>hamster</t>
  </si>
  <si>
    <t>tayt</t>
  </si>
  <si>
    <t>karamel</t>
  </si>
  <si>
    <t>soba</t>
  </si>
  <si>
    <t>stadyum</t>
  </si>
  <si>
    <t>rum</t>
  </si>
  <si>
    <t>enzim</t>
  </si>
  <si>
    <t>korse</t>
  </si>
  <si>
    <t>patlıcan</t>
  </si>
  <si>
    <t>migren</t>
  </si>
  <si>
    <t>banliyö</t>
  </si>
  <si>
    <t>dizel</t>
  </si>
  <si>
    <t>kapasite</t>
  </si>
  <si>
    <t>klavye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</si>
</sst>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IFERROR(__xludf.DUMMYFUNCTION("GOOGLETRANSLATE(A2,""tr"",""de"")"),"Morgen")</f>
        <v>Morgen</v>
      </c>
    </row>
    <row r="3">
      <c r="A3" s="3" t="s">
        <v>3</v>
      </c>
      <c r="B3" s="4" t="str">
        <f>IFERROR(__xludf.DUMMYFUNCTION("GOOGLETRANSLATE(A3,""tr"",""de"")"),"Steuerung")</f>
        <v>Steuerung</v>
      </c>
    </row>
    <row r="4">
      <c r="A4" s="3" t="s">
        <v>4</v>
      </c>
      <c r="B4" s="4" t="str">
        <f>IFERROR(__xludf.DUMMYFUNCTION("GOOGLETRANSLATE(A4,""tr"",""de"")"),"Arzt")</f>
        <v>Arzt</v>
      </c>
    </row>
    <row r="5">
      <c r="A5" s="3" t="s">
        <v>5</v>
      </c>
      <c r="B5" s="4" t="str">
        <f>IFERROR(__xludf.DUMMYFUNCTION("GOOGLETRANSLATE(A5,""tr"",""de"")"),"Polizei")</f>
        <v>Polizei</v>
      </c>
    </row>
    <row r="6">
      <c r="A6" s="3" t="s">
        <v>6</v>
      </c>
      <c r="B6" s="4" t="str">
        <f>IFERROR(__xludf.DUMMYFUNCTION("GOOGLETRANSLATE(A6,""tr"",""de"")"),"Dollar")</f>
        <v>Dollar</v>
      </c>
    </row>
    <row r="7">
      <c r="A7" s="3" t="s">
        <v>7</v>
      </c>
      <c r="B7" s="4" t="str">
        <f>IFERROR(__xludf.DUMMYFUNCTION("GOOGLETRANSLATE(A7,""tr"",""de"")"),"Wow")</f>
        <v>Wow</v>
      </c>
    </row>
    <row r="8">
      <c r="A8" s="3" t="s">
        <v>8</v>
      </c>
      <c r="B8" s="4" t="str">
        <f>IFERROR(__xludf.DUMMYFUNCTION("GOOGLETRANSLATE(A8,""tr"",""de"")"),"Comic")</f>
        <v>Comic</v>
      </c>
    </row>
    <row r="9">
      <c r="A9" s="3" t="s">
        <v>9</v>
      </c>
      <c r="B9" s="4" t="str">
        <f>IFERROR(__xludf.DUMMYFUNCTION("GOOGLETRANSLATE(A9,""tr"",""de"")"),"Überprüfen")</f>
        <v>Überprüfen</v>
      </c>
    </row>
    <row r="10">
      <c r="A10" s="3" t="s">
        <v>10</v>
      </c>
      <c r="B10" s="4" t="str">
        <f>IFERROR(__xludf.DUMMYFUNCTION("GOOGLETRANSLATE(A10,""tr"",""de"")"),"Sex")</f>
        <v>Sex</v>
      </c>
    </row>
    <row r="11">
      <c r="A11" s="3" t="s">
        <v>11</v>
      </c>
      <c r="B11" s="4" t="str">
        <f>IFERROR(__xludf.DUMMYFUNCTION("GOOGLETRANSLATE(A11,""tr"",""de"")"),"Film")</f>
        <v>Film</v>
      </c>
    </row>
    <row r="12">
      <c r="A12" s="3" t="s">
        <v>12</v>
      </c>
      <c r="B12" s="4" t="str">
        <f>IFERROR(__xludf.DUMMYFUNCTION("GOOGLETRANSLATE(A12,""tr"",""de"")"),"Chef")</f>
        <v>Chef</v>
      </c>
    </row>
    <row r="13">
      <c r="A13" s="3" t="s">
        <v>13</v>
      </c>
      <c r="B13" s="4" t="str">
        <f>IFERROR(__xludf.DUMMYFUNCTION("GOOGLETRANSLATE(A13,""tr"",""de"")"),"Allgemeines")</f>
        <v>Allgemeines</v>
      </c>
    </row>
    <row r="14">
      <c r="A14" s="3" t="s">
        <v>14</v>
      </c>
      <c r="B14" s="4" t="str">
        <f>IFERROR(__xludf.DUMMYFUNCTION("GOOGLETRANSLATE(A14,""tr"",""de"")"),"super")</f>
        <v>super</v>
      </c>
    </row>
    <row r="15">
      <c r="A15" s="3" t="s">
        <v>15</v>
      </c>
      <c r="B15" s="4" t="str">
        <f>IFERROR(__xludf.DUMMYFUNCTION("GOOGLETRANSLATE(A15,""tr"",""de"")"),"Musik")</f>
        <v>Musik</v>
      </c>
    </row>
    <row r="16">
      <c r="A16" s="3" t="s">
        <v>16</v>
      </c>
      <c r="B16" s="4" t="str">
        <f>IFERROR(__xludf.DUMMYFUNCTION("GOOGLETRANSLATE(A16,""tr"",""de"")"),"Schule")</f>
        <v>Schule</v>
      </c>
    </row>
    <row r="17">
      <c r="A17" s="3" t="s">
        <v>17</v>
      </c>
      <c r="B17" s="4" t="str">
        <f>IFERROR(__xludf.DUMMYFUNCTION("GOOGLETRANSLATE(A17,""tr"",""de"")"),"Bier")</f>
        <v>Bier</v>
      </c>
    </row>
    <row r="18">
      <c r="A18" s="3" t="s">
        <v>18</v>
      </c>
      <c r="B18" s="4" t="str">
        <f>IFERROR(__xludf.DUMMYFUNCTION("GOOGLETRANSLATE(A18,""tr"",""de"")"),"Park")</f>
        <v>Park</v>
      </c>
    </row>
    <row r="19">
      <c r="A19" s="3" t="s">
        <v>19</v>
      </c>
      <c r="B19" s="4" t="str">
        <f>IFERROR(__xludf.DUMMYFUNCTION("GOOGLETRANSLATE(A19,""tr"",""de"")"),"links")</f>
        <v>links</v>
      </c>
    </row>
    <row r="20">
      <c r="A20" s="3" t="s">
        <v>20</v>
      </c>
      <c r="B20" s="4" t="str">
        <f>IFERROR(__xludf.DUMMYFUNCTION("GOOGLETRANSLATE(A20,""tr"",""de"")"),"Gruppe")</f>
        <v>Gruppe</v>
      </c>
    </row>
    <row r="21">
      <c r="A21" s="3" t="s">
        <v>21</v>
      </c>
      <c r="B21" s="4" t="str">
        <f>IFERROR(__xludf.DUMMYFUNCTION("GOOGLETRANSLATE(A21,""tr"",""de"")"),"Prüfung")</f>
        <v>Prüfung</v>
      </c>
    </row>
    <row r="22">
      <c r="A22" s="3" t="s">
        <v>22</v>
      </c>
      <c r="B22" s="4" t="str">
        <f>IFERROR(__xludf.DUMMYFUNCTION("GOOGLETRANSLATE(A22,""tr"",""de"")"),"sexy")</f>
        <v>sexy</v>
      </c>
    </row>
    <row r="23">
      <c r="A23" s="3" t="s">
        <v>23</v>
      </c>
      <c r="B23" s="4" t="str">
        <f>IFERROR(__xludf.DUMMYFUNCTION("GOOGLETRANSLATE(A23,""tr"",""de"")"),"Rechtsanwalt")</f>
        <v>Rechtsanwalt</v>
      </c>
    </row>
    <row r="24">
      <c r="A24" s="3" t="s">
        <v>24</v>
      </c>
      <c r="B24" s="4" t="str">
        <f>IFERROR(__xludf.DUMMYFUNCTION("GOOGLETRANSLATE(A24,""tr"",""de"")"),"sofort")</f>
        <v>sofort</v>
      </c>
    </row>
    <row r="25">
      <c r="A25" s="3" t="s">
        <v>25</v>
      </c>
      <c r="B25" s="4" t="str">
        <f>IFERROR(__xludf.DUMMYFUNCTION("GOOGLETRANSLATE(A25,""tr"",""de"")"),"Hinweis")</f>
        <v>Hinweis</v>
      </c>
    </row>
    <row r="26">
      <c r="A26" s="3" t="s">
        <v>26</v>
      </c>
      <c r="B26" s="4" t="str">
        <f>IFERROR(__xludf.DUMMYFUNCTION("GOOGLETRANSLATE(A26,""tr"",""de"")"),"Süssigkeit")</f>
        <v>Süssigkeit</v>
      </c>
    </row>
    <row r="27">
      <c r="A27" s="3" t="s">
        <v>27</v>
      </c>
      <c r="B27" s="4" t="str">
        <f>IFERROR(__xludf.DUMMYFUNCTION("GOOGLETRANSLATE(A27,""tr"",""de"")"),"Danke")</f>
        <v>Danke</v>
      </c>
    </row>
    <row r="28">
      <c r="A28" s="3" t="s">
        <v>28</v>
      </c>
      <c r="B28" s="4" t="str">
        <f>IFERROR(__xludf.DUMMYFUNCTION("GOOGLETRANSLATE(A28,""tr"",""de"")"),"Energie")</f>
        <v>Energie</v>
      </c>
    </row>
    <row r="29">
      <c r="A29" s="3" t="s">
        <v>29</v>
      </c>
      <c r="B29" s="4" t="str">
        <f>IFERROR(__xludf.DUMMYFUNCTION("GOOGLETRANSLATE(A29,""tr"",""de"")"),"Problem")</f>
        <v>Problem</v>
      </c>
    </row>
    <row r="30">
      <c r="A30" s="3" t="s">
        <v>30</v>
      </c>
      <c r="B30" s="4" t="str">
        <f>IFERROR(__xludf.DUMMYFUNCTION("GOOGLETRANSLATE(A30,""tr"",""de"")"),"Markt")</f>
        <v>Markt</v>
      </c>
    </row>
    <row r="31">
      <c r="A31" s="3" t="s">
        <v>31</v>
      </c>
      <c r="B31" s="4" t="str">
        <f>IFERROR(__xludf.DUMMYFUNCTION("GOOGLETRANSLATE(A31,""tr"",""de"")"),"Bank")</f>
        <v>Bank</v>
      </c>
    </row>
    <row r="32">
      <c r="A32" s="3" t="s">
        <v>32</v>
      </c>
      <c r="B32" s="4" t="str">
        <f>IFERROR(__xludf.DUMMYFUNCTION("GOOGLETRANSLATE(A32,""tr"",""de"")"),"schlafen")</f>
        <v>schlafen</v>
      </c>
    </row>
    <row r="33">
      <c r="A33" s="3" t="s">
        <v>33</v>
      </c>
      <c r="B33" s="4" t="str">
        <f>IFERROR(__xludf.DUMMYFUNCTION("GOOGLETRANSLATE(A33,""tr"",""de"")"),"Zug")</f>
        <v>Zug</v>
      </c>
    </row>
    <row r="34">
      <c r="A34" s="3" t="s">
        <v>34</v>
      </c>
      <c r="B34" s="4" t="str">
        <f>IFERROR(__xludf.DUMMYFUNCTION("GOOGLETRANSLATE(A34,""tr"",""de"")"),"Elektrizität")</f>
        <v>Elektrizität</v>
      </c>
    </row>
    <row r="35">
      <c r="A35" s="3" t="s">
        <v>35</v>
      </c>
      <c r="B35" s="4" t="str">
        <f>IFERROR(__xludf.DUMMYFUNCTION("GOOGLETRANSLATE(A35,""tr"",""de"")"),"Taxi")</f>
        <v>Taxi</v>
      </c>
    </row>
    <row r="36">
      <c r="A36" s="3" t="s">
        <v>36</v>
      </c>
      <c r="B36" s="4" t="str">
        <f>IFERROR(__xludf.DUMMYFUNCTION("GOOGLETRANSLATE(A36,""tr"",""de"")"),"Chinesisch")</f>
        <v>Chinesisch</v>
      </c>
    </row>
    <row r="37">
      <c r="A37" s="3" t="s">
        <v>37</v>
      </c>
      <c r="B37" s="4" t="str">
        <f>IFERROR(__xludf.DUMMYFUNCTION("GOOGLETRANSLATE(A37,""tr"",""de"")"),"Kamera")</f>
        <v>Kamera</v>
      </c>
    </row>
    <row r="38">
      <c r="A38" s="3" t="s">
        <v>38</v>
      </c>
      <c r="B38" s="4" t="str">
        <f>IFERROR(__xludf.DUMMYFUNCTION("GOOGLETRANSLATE(A38,""tr"",""de"")"),"Frühstück")</f>
        <v>Frühstück</v>
      </c>
    </row>
    <row r="39">
      <c r="A39" s="3" t="s">
        <v>39</v>
      </c>
      <c r="B39" s="4" t="str">
        <f>IFERROR(__xludf.DUMMYFUNCTION("GOOGLETRANSLATE(A39,""tr"",""de"")"),"Gas")</f>
        <v>Gas</v>
      </c>
    </row>
    <row r="40">
      <c r="A40" s="3" t="s">
        <v>40</v>
      </c>
      <c r="B40" s="4" t="str">
        <f>IFERROR(__xludf.DUMMYFUNCTION("GOOGLETRANSLATE(A40,""tr"",""de"")"),"Sozial")</f>
        <v>Sozial</v>
      </c>
    </row>
    <row r="41">
      <c r="A41" s="3" t="s">
        <v>41</v>
      </c>
      <c r="B41" s="4" t="str">
        <f>IFERROR(__xludf.DUMMYFUNCTION("GOOGLETRANSLATE(A41,""tr"",""de"")"),"Signal")</f>
        <v>Signal</v>
      </c>
    </row>
    <row r="42">
      <c r="A42" s="3" t="s">
        <v>42</v>
      </c>
      <c r="B42" s="4" t="str">
        <f>IFERROR(__xludf.DUMMYFUNCTION("GOOGLETRANSLATE(A42,""tr"",""de"")"),"RAM")</f>
        <v>RAM</v>
      </c>
    </row>
    <row r="43">
      <c r="A43" s="3" t="s">
        <v>43</v>
      </c>
      <c r="B43" s="4" t="str">
        <f>IFERROR(__xludf.DUMMYFUNCTION("GOOGLETRANSLATE(A43,""tr"",""de"")"),"romantisch")</f>
        <v>romantisch</v>
      </c>
    </row>
    <row r="44">
      <c r="A44" s="3" t="s">
        <v>44</v>
      </c>
      <c r="B44" s="4" t="str">
        <f>IFERROR(__xludf.DUMMYFUNCTION("GOOGLETRANSLATE(A44,""tr"",""de"")"),"Spiel")</f>
        <v>Spiel</v>
      </c>
    </row>
    <row r="45">
      <c r="A45" s="3" t="s">
        <v>45</v>
      </c>
      <c r="B45" s="4" t="str">
        <f>IFERROR(__xludf.DUMMYFUNCTION("GOOGLETRANSLATE(A45,""tr"",""de"")"),"Schock")</f>
        <v>Schock</v>
      </c>
    </row>
    <row r="46">
      <c r="A46" s="3" t="s">
        <v>46</v>
      </c>
      <c r="B46" s="4" t="str">
        <f>IFERROR(__xludf.DUMMYFUNCTION("GOOGLETRANSLATE(A46,""tr"",""de"")"),"Montag")</f>
        <v>Montag</v>
      </c>
    </row>
    <row r="47">
      <c r="A47" s="3" t="s">
        <v>47</v>
      </c>
      <c r="B47" s="4" t="str">
        <f>IFERROR(__xludf.DUMMYFUNCTION("GOOGLETRANSLATE(A47,""tr"",""de"")"),"Karte")</f>
        <v>Karte</v>
      </c>
    </row>
    <row r="48">
      <c r="A48" s="3" t="s">
        <v>48</v>
      </c>
      <c r="B48" s="4" t="str">
        <f>IFERROR(__xludf.DUMMYFUNCTION("GOOGLETRANSLATE(A48,""tr"",""de"")"),"Befehl")</f>
        <v>Befehl</v>
      </c>
    </row>
    <row r="49">
      <c r="A49" s="3" t="s">
        <v>49</v>
      </c>
      <c r="B49" s="4" t="str">
        <f>IFERROR(__xludf.DUMMYFUNCTION("GOOGLETRANSLATE(A49,""tr"",""de"")"),"Garantie")</f>
        <v>Garantie</v>
      </c>
    </row>
    <row r="50">
      <c r="A50" s="3" t="s">
        <v>50</v>
      </c>
      <c r="B50" s="4" t="str">
        <f>IFERROR(__xludf.DUMMYFUNCTION("GOOGLETRANSLATE(A50,""tr"",""de"")"),"Vampir")</f>
        <v>Vampir</v>
      </c>
    </row>
    <row r="51">
      <c r="A51" s="3" t="s">
        <v>51</v>
      </c>
      <c r="B51" s="4" t="str">
        <f>IFERROR(__xludf.DUMMYFUNCTION("GOOGLETRANSLATE(A51,""tr"",""de"")"),"Fahrkarte")</f>
        <v>Fahrkarte</v>
      </c>
    </row>
    <row r="52">
      <c r="A52" s="3" t="s">
        <v>52</v>
      </c>
      <c r="B52" s="4" t="str">
        <f>IFERROR(__xludf.DUMMYFUNCTION("GOOGLETRANSLATE(A52,""tr"",""de"")"),"Tisch")</f>
        <v>Tisch</v>
      </c>
    </row>
    <row r="53">
      <c r="A53" s="3" t="s">
        <v>53</v>
      </c>
      <c r="B53" s="4" t="str">
        <f>IFERROR(__xludf.DUMMYFUNCTION("GOOGLETRANSLATE(A53,""tr"",""de"")"),"Maus")</f>
        <v>Maus</v>
      </c>
    </row>
    <row r="54">
      <c r="A54" s="3" t="s">
        <v>54</v>
      </c>
      <c r="B54" s="4" t="str">
        <f>IFERROR(__xludf.DUMMYFUNCTION("GOOGLETRANSLATE(A54,""tr"",""de"")"),"Gesetz")</f>
        <v>Gesetz</v>
      </c>
    </row>
    <row r="55">
      <c r="A55" s="3" t="s">
        <v>55</v>
      </c>
      <c r="B55" s="4" t="str">
        <f>IFERROR(__xludf.DUMMYFUNCTION("GOOGLETRANSLATE(A55,""tr"",""de"")"),"Netz")</f>
        <v>Netz</v>
      </c>
    </row>
    <row r="56">
      <c r="A56" s="3" t="s">
        <v>56</v>
      </c>
      <c r="B56" s="4" t="str">
        <f>IFERROR(__xludf.DUMMYFUNCTION("GOOGLETRANSLATE(A56,""tr"",""de"")"),"Paket")</f>
        <v>Paket</v>
      </c>
    </row>
    <row r="57">
      <c r="A57" s="3" t="s">
        <v>57</v>
      </c>
      <c r="B57" s="4" t="str">
        <f>IFERROR(__xludf.DUMMYFUNCTION("GOOGLETRANSLATE(A57,""tr"",""de"")"),"japanisch")</f>
        <v>japanisch</v>
      </c>
    </row>
    <row r="58">
      <c r="A58" s="3" t="s">
        <v>58</v>
      </c>
      <c r="B58" s="4" t="str">
        <f>IFERROR(__xludf.DUMMYFUNCTION("GOOGLETRANSLATE(A58,""tr"",""de"")"),"Benzin")</f>
        <v>Benzin</v>
      </c>
    </row>
    <row r="59">
      <c r="A59" s="3" t="s">
        <v>59</v>
      </c>
      <c r="B59" s="4" t="str">
        <f>IFERROR(__xludf.DUMMYFUNCTION("GOOGLETRANSLATE(A59,""tr"",""de"")"),"Whiskey")</f>
        <v>Whiskey</v>
      </c>
    </row>
    <row r="60">
      <c r="A60" s="3" t="s">
        <v>60</v>
      </c>
      <c r="B60" s="4" t="str">
        <f>IFERROR(__xludf.DUMMYFUNCTION("GOOGLETRANSLATE(A60,""tr"",""de"")"),"Versicherung")</f>
        <v>Versicherung</v>
      </c>
    </row>
    <row r="61">
      <c r="A61" s="3" t="s">
        <v>61</v>
      </c>
      <c r="B61" s="4" t="str">
        <f>IFERROR(__xludf.DUMMYFUNCTION("GOOGLETRANSLATE(A61,""tr"",""de"")"),"System")</f>
        <v>System</v>
      </c>
    </row>
    <row r="62">
      <c r="A62" s="3" t="s">
        <v>62</v>
      </c>
      <c r="B62" s="4" t="str">
        <f>IFERROR(__xludf.DUMMYFUNCTION("GOOGLETRANSLATE(A62,""tr"",""de"")"),"keiner ")</f>
        <v>keiner </v>
      </c>
    </row>
    <row r="63">
      <c r="A63" s="3" t="s">
        <v>63</v>
      </c>
      <c r="B63" s="4" t="str">
        <f>IFERROR(__xludf.DUMMYFUNCTION("GOOGLETRANSLATE(A63,""tr"",""de"")"),"Roboter")</f>
        <v>Roboter</v>
      </c>
    </row>
    <row r="64">
      <c r="A64" s="3" t="s">
        <v>64</v>
      </c>
      <c r="B64" s="4" t="str">
        <f>IFERROR(__xludf.DUMMYFUNCTION("GOOGLETRANSLATE(A64,""tr"",""de"")"),"Kuchen")</f>
        <v>Kuchen</v>
      </c>
    </row>
    <row r="65">
      <c r="A65" s="3" t="s">
        <v>65</v>
      </c>
      <c r="B65" s="4" t="str">
        <f>IFERROR(__xludf.DUMMYFUNCTION("GOOGLETRANSLATE(A65,""tr"",""de"")"),"Metall")</f>
        <v>Metall</v>
      </c>
    </row>
    <row r="66">
      <c r="A66" s="3" t="s">
        <v>66</v>
      </c>
      <c r="B66" s="4" t="str">
        <f>IFERROR(__xludf.DUMMYFUNCTION("GOOGLETRANSLATE(A66,""tr"",""de"")"),"Modell")</f>
        <v>Modell</v>
      </c>
    </row>
    <row r="67">
      <c r="A67" s="3" t="s">
        <v>67</v>
      </c>
      <c r="B67" s="4" t="str">
        <f>IFERROR(__xludf.DUMMYFUNCTION("GOOGLETRANSLATE(A67,""tr"",""de"")"),"Alkohol")</f>
        <v>Alkohol</v>
      </c>
    </row>
    <row r="68">
      <c r="A68" s="3" t="s">
        <v>68</v>
      </c>
      <c r="B68" s="4" t="str">
        <f>IFERROR(__xludf.DUMMYFUNCTION("GOOGLETRANSLATE(A68,""tr"",""de"")"),"Fröhlich")</f>
        <v>Fröhlich</v>
      </c>
    </row>
    <row r="69">
      <c r="A69" s="3" t="s">
        <v>69</v>
      </c>
      <c r="B69" s="4" t="str">
        <f>IFERROR(__xludf.DUMMYFUNCTION("GOOGLETRANSLATE(A69,""tr"",""de"")"),"Sekt")</f>
        <v>Sekt</v>
      </c>
    </row>
    <row r="70">
      <c r="A70" s="3" t="s">
        <v>70</v>
      </c>
      <c r="B70" s="4" t="str">
        <f>IFERROR(__xludf.DUMMYFUNCTION("GOOGLETRANSLATE(A70,""tr"",""de"")"),"Zeitung")</f>
        <v>Zeitung</v>
      </c>
    </row>
    <row r="71">
      <c r="A71" s="3" t="s">
        <v>71</v>
      </c>
      <c r="B71" s="4" t="str">
        <f>IFERROR(__xludf.DUMMYFUNCTION("GOOGLETRANSLATE(A71,""tr"",""de"")"),"Ambulanz")</f>
        <v>Ambulanz</v>
      </c>
    </row>
    <row r="72">
      <c r="A72" s="3" t="s">
        <v>72</v>
      </c>
      <c r="B72" s="4" t="str">
        <f>IFERROR(__xludf.DUMMYFUNCTION("GOOGLETRANSLATE(A72,""tr"",""de"")"),"Führer")</f>
        <v>Führer</v>
      </c>
    </row>
    <row r="73">
      <c r="A73" s="3" t="s">
        <v>73</v>
      </c>
      <c r="B73" s="4" t="str">
        <f>IFERROR(__xludf.DUMMYFUNCTION("GOOGLETRANSLATE(A73,""tr"",""de"")"),"Mode")</f>
        <v>Mode</v>
      </c>
    </row>
    <row r="74">
      <c r="A74" s="3" t="s">
        <v>74</v>
      </c>
      <c r="B74" s="4" t="str">
        <f>IFERROR(__xludf.DUMMYFUNCTION("GOOGLETRANSLATE(A74,""tr"",""de"")"),"Kuchen")</f>
        <v>Kuchen</v>
      </c>
    </row>
    <row r="75">
      <c r="A75" s="3" t="s">
        <v>75</v>
      </c>
      <c r="B75" s="4" t="str">
        <f>IFERROR(__xludf.DUMMYFUNCTION("GOOGLETRANSLATE(A75,""tr"",""de"")"),"aktiv")</f>
        <v>aktiv</v>
      </c>
    </row>
    <row r="76">
      <c r="A76" s="3" t="s">
        <v>76</v>
      </c>
      <c r="B76" s="4" t="str">
        <f>IFERROR(__xludf.DUMMYFUNCTION("GOOGLETRANSLATE(A76,""tr"",""de"")"),"Arm")</f>
        <v>Arm</v>
      </c>
    </row>
    <row r="77">
      <c r="A77" s="3" t="s">
        <v>77</v>
      </c>
      <c r="B77" s="4" t="str">
        <f>IFERROR(__xludf.DUMMYFUNCTION("GOOGLETRANSLATE(A77,""tr"",""de"")"),"Schnäppchen")</f>
        <v>Schnäppchen</v>
      </c>
    </row>
    <row r="78">
      <c r="A78" s="3" t="s">
        <v>78</v>
      </c>
      <c r="B78" s="4" t="str">
        <f>IFERROR(__xludf.DUMMYFUNCTION("GOOGLETRANSLATE(A78,""tr"",""de"")"),"weiterführende Schule")</f>
        <v>weiterführende Schule</v>
      </c>
    </row>
    <row r="79">
      <c r="A79" s="3" t="s">
        <v>79</v>
      </c>
      <c r="B79" s="4" t="str">
        <f>IFERROR(__xludf.DUMMYFUNCTION("GOOGLETRANSLATE(A79,""tr"",""de"")"),"Werbung")</f>
        <v>Werbung</v>
      </c>
    </row>
    <row r="80">
      <c r="A80" s="3" t="s">
        <v>80</v>
      </c>
      <c r="B80" s="4" t="str">
        <f>IFERROR(__xludf.DUMMYFUNCTION("GOOGLETRANSLATE(A80,""tr"",""de"")"),"Beliebt")</f>
        <v>Beliebt</v>
      </c>
    </row>
    <row r="81">
      <c r="A81" s="3" t="s">
        <v>81</v>
      </c>
      <c r="B81" s="4" t="str">
        <f>IFERROR(__xludf.DUMMYFUNCTION("GOOGLETRANSLATE(A81,""tr"",""de"")"),"politisch")</f>
        <v>politisch</v>
      </c>
    </row>
    <row r="82">
      <c r="A82" s="3" t="s">
        <v>82</v>
      </c>
      <c r="B82" s="4" t="str">
        <f>IFERROR(__xludf.DUMMYFUNCTION("GOOGLETRANSLATE(A82,""tr"",""de"")"),"Champion")</f>
        <v>Champion</v>
      </c>
    </row>
    <row r="83">
      <c r="A83" s="3" t="s">
        <v>83</v>
      </c>
      <c r="B83" s="4" t="str">
        <f>IFERROR(__xludf.DUMMYFUNCTION("GOOGLETRANSLATE(A83,""tr"",""de"")"),"Admiral")</f>
        <v>Admiral</v>
      </c>
    </row>
    <row r="84">
      <c r="A84" s="3" t="s">
        <v>84</v>
      </c>
      <c r="B84" s="4" t="str">
        <f>IFERROR(__xludf.DUMMYFUNCTION("GOOGLETRANSLATE(A84,""tr"",""de"")"),"Sauerstoff")</f>
        <v>Sauerstoff</v>
      </c>
    </row>
    <row r="85">
      <c r="A85" s="3" t="s">
        <v>85</v>
      </c>
      <c r="B85" s="4" t="str">
        <f>IFERROR(__xludf.DUMMYFUNCTION("GOOGLETRANSLATE(A85,""tr"",""de"")"),"Hubschrauber")</f>
        <v>Hubschrauber</v>
      </c>
    </row>
    <row r="86">
      <c r="A86" s="3" t="s">
        <v>86</v>
      </c>
      <c r="B86" s="4" t="str">
        <f>IFERROR(__xludf.DUMMYFUNCTION("GOOGLETRANSLATE(A86,""tr"",""de"")"),"Show")</f>
        <v>Show</v>
      </c>
    </row>
    <row r="87">
      <c r="A87" s="3" t="s">
        <v>87</v>
      </c>
      <c r="B87" s="4" t="str">
        <f>IFERROR(__xludf.DUMMYFUNCTION("GOOGLETRANSLATE(A87,""tr"",""de"")"),"Rose")</f>
        <v>Rose</v>
      </c>
    </row>
    <row r="88">
      <c r="A88" s="3" t="s">
        <v>88</v>
      </c>
      <c r="B88" s="4" t="str">
        <f>IFERROR(__xludf.DUMMYFUNCTION("GOOGLETRANSLATE(A88,""tr"",""de"")"),"Dutzend")</f>
        <v>Dutzend</v>
      </c>
    </row>
    <row r="89">
      <c r="A89" s="3" t="s">
        <v>89</v>
      </c>
      <c r="B89" s="4" t="str">
        <f>IFERROR(__xludf.DUMMYFUNCTION("GOOGLETRANSLATE(A89,""tr"",""de"")"),"Block")</f>
        <v>Block</v>
      </c>
    </row>
    <row r="90">
      <c r="A90" s="3" t="s">
        <v>90</v>
      </c>
      <c r="B90" s="4" t="str">
        <f>IFERROR(__xludf.DUMMYFUNCTION("GOOGLETRANSLATE(A90,""tr"",""de"")"),"Braun")</f>
        <v>Braun</v>
      </c>
    </row>
    <row r="91">
      <c r="A91" s="3" t="s">
        <v>91</v>
      </c>
      <c r="B91" s="4" t="str">
        <f>IFERROR(__xludf.DUMMYFUNCTION("GOOGLETRANSLATE(A91,""tr"",""de"")"),"genetisch")</f>
        <v>genetisch</v>
      </c>
    </row>
    <row r="92">
      <c r="A92" s="3" t="s">
        <v>92</v>
      </c>
      <c r="B92" s="4" t="str">
        <f>IFERROR(__xludf.DUMMYFUNCTION("GOOGLETRANSLATE(A92,""tr"",""de"")"),"Karte")</f>
        <v>Karte</v>
      </c>
    </row>
    <row r="93">
      <c r="A93" s="3" t="s">
        <v>93</v>
      </c>
      <c r="B93" s="4" t="str">
        <f>IFERROR(__xludf.DUMMYFUNCTION("GOOGLETRANSLATE(A93,""tr"",""de"")"),"Grau")</f>
        <v>Grau</v>
      </c>
    </row>
    <row r="94">
      <c r="A94" s="3" t="s">
        <v>94</v>
      </c>
      <c r="B94" s="4" t="str">
        <f>IFERROR(__xludf.DUMMYFUNCTION("GOOGLETRANSLATE(A94,""tr"",""de"")"),"Passwort")</f>
        <v>Passwort</v>
      </c>
    </row>
    <row r="95">
      <c r="A95" s="3" t="s">
        <v>95</v>
      </c>
      <c r="B95" s="4" t="str">
        <f>IFERROR(__xludf.DUMMYFUNCTION("GOOGLETRANSLATE(A95,""tr"",""de"")"),"Arbeiter")</f>
        <v>Arbeiter</v>
      </c>
    </row>
    <row r="96">
      <c r="A96" s="3" t="s">
        <v>96</v>
      </c>
      <c r="B96" s="4" t="str">
        <f>IFERROR(__xludf.DUMMYFUNCTION("GOOGLETRANSLATE(A96,""tr"",""de"")"),"Kanal")</f>
        <v>Kanal</v>
      </c>
    </row>
    <row r="97">
      <c r="A97" s="3" t="s">
        <v>97</v>
      </c>
      <c r="B97" s="4" t="str">
        <f>IFERROR(__xludf.DUMMYFUNCTION("GOOGLETRANSLATE(A97,""tr"",""de"")"),"Standard")</f>
        <v>Standard</v>
      </c>
    </row>
    <row r="98">
      <c r="A98" s="3" t="s">
        <v>98</v>
      </c>
      <c r="B98" s="4" t="str">
        <f>IFERROR(__xludf.DUMMYFUNCTION("GOOGLETRANSLATE(A98,""tr"",""de"")"),"Papst")</f>
        <v>Papst</v>
      </c>
    </row>
    <row r="99">
      <c r="A99" s="3" t="s">
        <v>99</v>
      </c>
      <c r="B99" s="4" t="str">
        <f>IFERROR(__xludf.DUMMYFUNCTION("GOOGLETRANSLATE(A99,""tr"",""de"")"),"Treiber")</f>
        <v>Treiber</v>
      </c>
    </row>
    <row r="100">
      <c r="A100" s="3" t="s">
        <v>100</v>
      </c>
      <c r="B100" s="4" t="str">
        <f>IFERROR(__xludf.DUMMYFUNCTION("GOOGLETRANSLATE(A100,""tr"",""de"")"),"praktisch")</f>
        <v>praktisch</v>
      </c>
    </row>
    <row r="101">
      <c r="A101" s="3" t="s">
        <v>101</v>
      </c>
      <c r="B101" s="4" t="str">
        <f>IFERROR(__xludf.DUMMYFUNCTION("GOOGLETRANSLATE(A101,""tr"",""de"")"),"stilvoll")</f>
        <v>stilvoll</v>
      </c>
    </row>
    <row r="102">
      <c r="A102" s="3" t="s">
        <v>102</v>
      </c>
      <c r="B102" s="4" t="str">
        <f>IFERROR(__xludf.DUMMYFUNCTION("GOOGLETRANSLATE(A102,""tr"",""de"")"),"betonen")</f>
        <v>betonen</v>
      </c>
    </row>
    <row r="103">
      <c r="A103" s="3" t="s">
        <v>103</v>
      </c>
      <c r="B103" s="4" t="str">
        <f>IFERROR(__xludf.DUMMYFUNCTION("GOOGLETRANSLATE(A103,""tr"",""de"")"),"Chinesisch")</f>
        <v>Chinesisch</v>
      </c>
    </row>
    <row r="104">
      <c r="A104" s="3" t="s">
        <v>104</v>
      </c>
      <c r="B104" s="4" t="str">
        <f>IFERROR(__xludf.DUMMYFUNCTION("GOOGLETRANSLATE(A104,""tr"",""de"")"),"Gin")</f>
        <v>Gin</v>
      </c>
    </row>
    <row r="105">
      <c r="A105" s="3" t="s">
        <v>105</v>
      </c>
      <c r="B105" s="4" t="str">
        <f>IFERROR(__xludf.DUMMYFUNCTION("GOOGLETRANSLATE(A105,""tr"",""de"")"),"Theater")</f>
        <v>Theater</v>
      </c>
    </row>
    <row r="106">
      <c r="A106" s="3" t="s">
        <v>106</v>
      </c>
      <c r="B106" s="4" t="str">
        <f>IFERROR(__xludf.DUMMYFUNCTION("GOOGLETRANSLATE(A106,""tr"",""de"")"),"Bruder")</f>
        <v>Bruder</v>
      </c>
    </row>
    <row r="107">
      <c r="A107" s="3" t="s">
        <v>107</v>
      </c>
      <c r="B107" s="4" t="str">
        <f>IFERROR(__xludf.DUMMYFUNCTION("GOOGLETRANSLATE(A107,""tr"",""de"")"),"Charakter")</f>
        <v>Charakter</v>
      </c>
    </row>
    <row r="108">
      <c r="A108" s="3" t="s">
        <v>108</v>
      </c>
      <c r="B108" s="4" t="str">
        <f>IFERROR(__xludf.DUMMYFUNCTION("GOOGLETRANSLATE(A108,""tr"",""de"")"),"Qualität")</f>
        <v>Qualität</v>
      </c>
    </row>
    <row r="109">
      <c r="A109" s="3" t="s">
        <v>109</v>
      </c>
      <c r="B109" s="4" t="str">
        <f>IFERROR(__xludf.DUMMYFUNCTION("GOOGLETRANSLATE(A109,""tr"",""de"")"),"Boxen")</f>
        <v>Boxen</v>
      </c>
    </row>
    <row r="110">
      <c r="A110" s="3" t="s">
        <v>110</v>
      </c>
      <c r="B110" s="4" t="str">
        <f>IFERROR(__xludf.DUMMYFUNCTION("GOOGLETRANSLATE(A110,""tr"",""de"")"),"Penny")</f>
        <v>Penny</v>
      </c>
    </row>
    <row r="111">
      <c r="A111" s="3" t="s">
        <v>111</v>
      </c>
      <c r="B111" s="4" t="str">
        <f>IFERROR(__xludf.DUMMYFUNCTION("GOOGLETRANSLATE(A111,""tr"",""de"")"),"Tennis")</f>
        <v>Tennis</v>
      </c>
    </row>
    <row r="112">
      <c r="A112" s="3" t="s">
        <v>112</v>
      </c>
      <c r="B112" s="4" t="str">
        <f>IFERROR(__xludf.DUMMYFUNCTION("GOOGLETRANSLATE(A112,""tr"",""de"")"),"Tunnel")</f>
        <v>Tunnel</v>
      </c>
    </row>
    <row r="113">
      <c r="A113" s="3" t="s">
        <v>113</v>
      </c>
      <c r="B113" s="4" t="str">
        <f>IFERROR(__xludf.DUMMYFUNCTION("GOOGLETRANSLATE(A113,""tr"",""de"")"),"Mafia")</f>
        <v>Mafia</v>
      </c>
    </row>
    <row r="114">
      <c r="A114" s="3" t="s">
        <v>114</v>
      </c>
      <c r="B114" s="4" t="str">
        <f>IFERROR(__xludf.DUMMYFUNCTION("GOOGLETRANSLATE(A114,""tr"",""de"")"),"Lagerhaus")</f>
        <v>Lagerhaus</v>
      </c>
    </row>
    <row r="115">
      <c r="A115" s="3" t="s">
        <v>115</v>
      </c>
      <c r="B115" s="4" t="str">
        <f>IFERROR(__xludf.DUMMYFUNCTION("GOOGLETRANSLATE(A115,""tr"",""de"")"),"Werdegang")</f>
        <v>Werdegang</v>
      </c>
    </row>
    <row r="116">
      <c r="A116" s="3" t="s">
        <v>116</v>
      </c>
      <c r="B116" s="4" t="str">
        <f>IFERROR(__xludf.DUMMYFUNCTION("GOOGLETRANSLATE(A116,""tr"",""de"")"),"typisch")</f>
        <v>typisch</v>
      </c>
    </row>
    <row r="117">
      <c r="A117" s="3" t="s">
        <v>117</v>
      </c>
      <c r="B117" s="4" t="str">
        <f>IFERROR(__xludf.DUMMYFUNCTION("GOOGLETRANSLATE(A117,""tr"",""de"")"),"Elefant")</f>
        <v>Elefant</v>
      </c>
    </row>
    <row r="118">
      <c r="A118" s="3" t="s">
        <v>118</v>
      </c>
      <c r="B118" s="4" t="str">
        <f>IFERROR(__xludf.DUMMYFUNCTION("GOOGLETRANSLATE(A118,""tr"",""de"")"),"Hamburger")</f>
        <v>Hamburger</v>
      </c>
    </row>
    <row r="119">
      <c r="A119" s="3" t="s">
        <v>119</v>
      </c>
      <c r="B119" s="4" t="str">
        <f>IFERROR(__xludf.DUMMYFUNCTION("GOOGLETRANSLATE(A119,""tr"",""de"")"),"Schauspieler")</f>
        <v>Schauspieler</v>
      </c>
    </row>
    <row r="120">
      <c r="A120" s="3" t="s">
        <v>120</v>
      </c>
      <c r="B120" s="4" t="str">
        <f>IFERROR(__xludf.DUMMYFUNCTION("GOOGLETRANSLATE(A120,""tr"",""de"")"),"Container")</f>
        <v>Container</v>
      </c>
    </row>
    <row r="121">
      <c r="A121" s="3" t="s">
        <v>121</v>
      </c>
      <c r="B121" s="4" t="str">
        <f>IFERROR(__xludf.DUMMYFUNCTION("GOOGLETRANSLATE(A121,""tr"",""de"")"),"Atom")</f>
        <v>Atom</v>
      </c>
    </row>
    <row r="122">
      <c r="A122" s="3" t="s">
        <v>122</v>
      </c>
      <c r="B122" s="4" t="str">
        <f>IFERROR(__xludf.DUMMYFUNCTION("GOOGLETRANSLATE(A122,""tr"",""de"")"),"kahl")</f>
        <v>kahl</v>
      </c>
    </row>
    <row r="123">
      <c r="A123" s="3" t="s">
        <v>123</v>
      </c>
      <c r="B123" s="4" t="str">
        <f>IFERROR(__xludf.DUMMYFUNCTION("GOOGLETRANSLATE(A123,""tr"",""de"")"),"Finale")</f>
        <v>Finale</v>
      </c>
    </row>
    <row r="124">
      <c r="A124" s="3" t="s">
        <v>124</v>
      </c>
      <c r="B124" s="4" t="str">
        <f>IFERROR(__xludf.DUMMYFUNCTION("GOOGLETRANSLATE(A124,""tr"",""de"")"),"Gitarre")</f>
        <v>Gitarre</v>
      </c>
    </row>
    <row r="125">
      <c r="A125" s="3" t="s">
        <v>125</v>
      </c>
      <c r="B125" s="4" t="str">
        <f>IFERROR(__xludf.DUMMYFUNCTION("GOOGLETRANSLATE(A125,""tr"",""de"")"),"Wal")</f>
        <v>Wal</v>
      </c>
    </row>
    <row r="126">
      <c r="A126" s="3" t="s">
        <v>126</v>
      </c>
      <c r="B126" s="4" t="str">
        <f>IFERROR(__xludf.DUMMYFUNCTION("GOOGLETRANSLATE(A126,""tr"",""de"")"),"Fröhlich")</f>
        <v>Fröhlich</v>
      </c>
    </row>
    <row r="127">
      <c r="A127" s="3" t="s">
        <v>127</v>
      </c>
      <c r="B127" s="4" t="str">
        <f>IFERROR(__xludf.DUMMYFUNCTION("GOOGLETRANSLATE(A127,""tr"",""de"")"),"kinn")</f>
        <v>kinn</v>
      </c>
    </row>
    <row r="128">
      <c r="A128" s="3" t="s">
        <v>128</v>
      </c>
      <c r="B128" s="4" t="str">
        <f>IFERROR(__xludf.DUMMYFUNCTION("GOOGLETRANSLATE(A128,""tr"",""de"")"),"indisch")</f>
        <v>indisch</v>
      </c>
    </row>
    <row r="129">
      <c r="A129" s="3" t="s">
        <v>129</v>
      </c>
      <c r="B129" s="4" t="str">
        <f>IFERROR(__xludf.DUMMYFUNCTION("GOOGLETRANSLATE(A129,""tr"",""de"")"),"Muslim")</f>
        <v>Muslim</v>
      </c>
    </row>
    <row r="130">
      <c r="A130" s="3" t="s">
        <v>130</v>
      </c>
      <c r="B130" s="4" t="str">
        <f>IFERROR(__xludf.DUMMYFUNCTION("GOOGLETRANSLATE(A130,""tr"",""de"")"),"Fabrik")</f>
        <v>Fabrik</v>
      </c>
    </row>
    <row r="131">
      <c r="A131" s="3" t="s">
        <v>131</v>
      </c>
      <c r="B131" s="4" t="str">
        <f>IFERROR(__xludf.DUMMYFUNCTION("GOOGLETRANSLATE(A131,""tr"",""de"")"),"Baron")</f>
        <v>Baron</v>
      </c>
    </row>
    <row r="132">
      <c r="A132" s="3" t="s">
        <v>132</v>
      </c>
      <c r="B132" s="4" t="str">
        <f>IFERROR(__xludf.DUMMYFUNCTION("GOOGLETRANSLATE(A132,""tr"",""de"")"),"interessant")</f>
        <v>interessant</v>
      </c>
    </row>
    <row r="133">
      <c r="A133" s="3" t="s">
        <v>133</v>
      </c>
      <c r="B133" s="4" t="str">
        <f>IFERROR(__xludf.DUMMYFUNCTION("GOOGLETRANSLATE(A133,""tr"",""de"")"),"Aufzeichnung")</f>
        <v>Aufzeichnung</v>
      </c>
    </row>
    <row r="134">
      <c r="A134" s="3" t="s">
        <v>134</v>
      </c>
      <c r="B134" s="4" t="str">
        <f>IFERROR(__xludf.DUMMYFUNCTION("GOOGLETRANSLATE(A134,""tr"",""de"")"),"Toast")</f>
        <v>Toast</v>
      </c>
    </row>
    <row r="135">
      <c r="A135" s="3" t="s">
        <v>135</v>
      </c>
      <c r="B135" s="4" t="str">
        <f>IFERROR(__xludf.DUMMYFUNCTION("GOOGLETRANSLATE(A135,""tr"",""de"")"),"Wirtschaft")</f>
        <v>Wirtschaft</v>
      </c>
    </row>
    <row r="136">
      <c r="A136" s="3" t="s">
        <v>136</v>
      </c>
      <c r="B136" s="4" t="str">
        <f>IFERROR(__xludf.DUMMYFUNCTION("GOOGLETRANSLATE(A136,""tr"",""de"")"),"Ideal")</f>
        <v>Ideal</v>
      </c>
    </row>
    <row r="137">
      <c r="A137" s="3" t="s">
        <v>137</v>
      </c>
      <c r="B137" s="4" t="str">
        <f>IFERROR(__xludf.DUMMYFUNCTION("GOOGLETRANSLATE(A137,""tr"",""de"")"),"Bit")</f>
        <v>Bit</v>
      </c>
    </row>
    <row r="138">
      <c r="A138" s="3" t="s">
        <v>138</v>
      </c>
      <c r="B138" s="4" t="str">
        <f>IFERROR(__xludf.DUMMYFUNCTION("GOOGLETRANSLATE(A138,""tr"",""de"")"),"Deutsch")</f>
        <v>Deutsch</v>
      </c>
    </row>
    <row r="139">
      <c r="A139" s="3" t="s">
        <v>139</v>
      </c>
      <c r="B139" s="4" t="str">
        <f>IFERROR(__xludf.DUMMYFUNCTION("GOOGLETRANSLATE(A139,""tr"",""de"")"),"Zigarre")</f>
        <v>Zigarre</v>
      </c>
    </row>
    <row r="140">
      <c r="A140" s="3" t="s">
        <v>140</v>
      </c>
      <c r="B140" s="4" t="str">
        <f>IFERROR(__xludf.DUMMYFUNCTION("GOOGLETRANSLATE(A140,""tr"",""de"")"),"Theater")</f>
        <v>Theater</v>
      </c>
    </row>
    <row r="141">
      <c r="A141" s="3" t="s">
        <v>141</v>
      </c>
      <c r="B141" s="4" t="str">
        <f>IFERROR(__xludf.DUMMYFUNCTION("GOOGLETRANSLATE(A141,""tr"",""de"")"),"Wohnzimmer")</f>
        <v>Wohnzimmer</v>
      </c>
    </row>
    <row r="142">
      <c r="A142" s="3" t="s">
        <v>142</v>
      </c>
      <c r="B142" s="4" t="str">
        <f>IFERROR(__xludf.DUMMYFUNCTION("GOOGLETRANSLATE(A142,""tr"",""de"")"),"Wohnung")</f>
        <v>Wohnung</v>
      </c>
    </row>
    <row r="143">
      <c r="A143" s="3" t="s">
        <v>143</v>
      </c>
      <c r="B143" s="4" t="str">
        <f>IFERROR(__xludf.DUMMYFUNCTION("GOOGLETRANSLATE(A143,""tr"",""de"")"),"Budget")</f>
        <v>Budget</v>
      </c>
    </row>
    <row r="144">
      <c r="A144" s="3" t="s">
        <v>144</v>
      </c>
      <c r="B144" s="4" t="str">
        <f>IFERROR(__xludf.DUMMYFUNCTION("GOOGLETRANSLATE(A144,""tr"",""de"")"),"Bergwerk")</f>
        <v>Bergwerk</v>
      </c>
    </row>
    <row r="145">
      <c r="A145" s="3" t="s">
        <v>145</v>
      </c>
      <c r="B145" s="4" t="str">
        <f>IFERROR(__xludf.DUMMYFUNCTION("GOOGLETRANSLATE(A145,""tr"",""de"")"),"Tasse")</f>
        <v>Tasse</v>
      </c>
    </row>
    <row r="146">
      <c r="A146" s="3" t="s">
        <v>146</v>
      </c>
      <c r="B146" s="4" t="str">
        <f>IFERROR(__xludf.DUMMYFUNCTION("GOOGLETRANSLATE(A146,""tr"",""de"")"),"Zigeuner")</f>
        <v>Zigeuner</v>
      </c>
    </row>
    <row r="147">
      <c r="A147" s="3" t="s">
        <v>147</v>
      </c>
      <c r="B147" s="4" t="str">
        <f>IFERROR(__xludf.DUMMYFUNCTION("GOOGLETRANSLATE(A147,""tr"",""de"")"),"Fackel")</f>
        <v>Fackel</v>
      </c>
    </row>
    <row r="148">
      <c r="A148" s="3" t="s">
        <v>148</v>
      </c>
      <c r="B148" s="4" t="str">
        <f>IFERROR(__xludf.DUMMYFUNCTION("GOOGLETRANSLATE(A148,""tr"",""de"")"),"Protein")</f>
        <v>Protein</v>
      </c>
    </row>
    <row r="149">
      <c r="A149" s="3" t="s">
        <v>149</v>
      </c>
      <c r="B149" s="4" t="str">
        <f>IFERROR(__xludf.DUMMYFUNCTION("GOOGLETRANSLATE(A149,""tr"",""de"")"),"Markt")</f>
        <v>Markt</v>
      </c>
    </row>
    <row r="150">
      <c r="A150" s="3" t="s">
        <v>150</v>
      </c>
      <c r="B150" s="4" t="str">
        <f>IFERROR(__xludf.DUMMYFUNCTION("GOOGLETRANSLATE(A150,""tr"",""de"")"),"römisch")</f>
        <v>römisch</v>
      </c>
    </row>
    <row r="151">
      <c r="A151" s="3" t="s">
        <v>151</v>
      </c>
      <c r="B151" s="4" t="str">
        <f>IFERROR(__xludf.DUMMYFUNCTION("GOOGLETRANSLATE(A151,""tr"",""de"")"),"Psychologie")</f>
        <v>Psychologie</v>
      </c>
    </row>
    <row r="152">
      <c r="A152" s="3" t="s">
        <v>152</v>
      </c>
      <c r="B152" s="4" t="str">
        <f>IFERROR(__xludf.DUMMYFUNCTION("GOOGLETRANSLATE(A152,""tr"",""de"")"),"Qualität")</f>
        <v>Qualität</v>
      </c>
    </row>
    <row r="153">
      <c r="A153" s="3" t="s">
        <v>153</v>
      </c>
      <c r="B153" s="4" t="str">
        <f>IFERROR(__xludf.DUMMYFUNCTION("GOOGLETRANSLATE(A153,""tr"",""de"")"),"Orchester")</f>
        <v>Orchester</v>
      </c>
    </row>
    <row r="154">
      <c r="A154" s="3" t="s">
        <v>154</v>
      </c>
      <c r="B154" s="4" t="str">
        <f>IFERROR(__xludf.DUMMYFUNCTION("GOOGLETRANSLATE(A154,""tr"",""de"")"),"Wohnwagen")</f>
        <v>Wohnwagen</v>
      </c>
    </row>
    <row r="155">
      <c r="A155" s="3" t="s">
        <v>155</v>
      </c>
      <c r="B155" s="4" t="str">
        <f>IFERROR(__xludf.DUMMYFUNCTION("GOOGLETRANSLATE(A155,""tr"",""de"")"),"Einkaufszentrum")</f>
        <v>Einkaufszentrum</v>
      </c>
    </row>
    <row r="156">
      <c r="A156" s="3" t="s">
        <v>156</v>
      </c>
      <c r="B156" s="4" t="str">
        <f>IFERROR(__xludf.DUMMYFUNCTION("GOOGLETRANSLATE(A156,""tr"",""de"")"),"Demokratie")</f>
        <v>Demokratie</v>
      </c>
    </row>
    <row r="157">
      <c r="A157" s="3" t="s">
        <v>157</v>
      </c>
      <c r="B157" s="4" t="str">
        <f>IFERROR(__xludf.DUMMYFUNCTION("GOOGLETRANSLATE(A157,""tr"",""de"")"),"Lampe")</f>
        <v>Lampe</v>
      </c>
    </row>
    <row r="158">
      <c r="A158" s="3" t="s">
        <v>158</v>
      </c>
      <c r="B158" s="4" t="str">
        <f>IFERROR(__xludf.DUMMYFUNCTION("GOOGLETRANSLATE(A158,""tr"",""de"")"),"Toupet")</f>
        <v>Toupet</v>
      </c>
    </row>
    <row r="159">
      <c r="A159" s="3" t="s">
        <v>159</v>
      </c>
      <c r="B159" s="4" t="str">
        <f>IFERROR(__xludf.DUMMYFUNCTION("GOOGLETRANSLATE(A159,""tr"",""de"")"),"Bildschirm")</f>
        <v>Bildschirm</v>
      </c>
    </row>
    <row r="160">
      <c r="A160" s="3" t="s">
        <v>160</v>
      </c>
      <c r="B160" s="4" t="str">
        <f>IFERROR(__xludf.DUMMYFUNCTION("GOOGLETRANSLATE(A160,""tr"",""de"")"),"Design")</f>
        <v>Design</v>
      </c>
    </row>
    <row r="161">
      <c r="A161" s="3" t="s">
        <v>161</v>
      </c>
      <c r="B161" s="4" t="str">
        <f>IFERROR(__xludf.DUMMYFUNCTION("GOOGLETRANSLATE(A161,""tr"",""de"")"),"weiterführende Schule")</f>
        <v>weiterführende Schule</v>
      </c>
    </row>
    <row r="162">
      <c r="A162" s="3" t="s">
        <v>162</v>
      </c>
      <c r="B162" s="4" t="str">
        <f>IFERROR(__xludf.DUMMYFUNCTION("GOOGLETRANSLATE(A162,""tr"",""de"")"),"Hobby")</f>
        <v>Hobby</v>
      </c>
    </row>
    <row r="163">
      <c r="A163" s="3" t="s">
        <v>163</v>
      </c>
      <c r="B163" s="4" t="str">
        <f>IFERROR(__xludf.DUMMYFUNCTION("GOOGLETRANSLATE(A163,""tr"",""de"")"),"Chip")</f>
        <v>Chip</v>
      </c>
    </row>
    <row r="164">
      <c r="A164" s="3" t="s">
        <v>164</v>
      </c>
      <c r="B164" s="4" t="str">
        <f>IFERROR(__xludf.DUMMYFUNCTION("GOOGLETRANSLATE(A164,""tr"",""de"")"),"x -Ray")</f>
        <v>x -Ray</v>
      </c>
    </row>
    <row r="165">
      <c r="A165" s="3" t="s">
        <v>165</v>
      </c>
      <c r="B165" s="4" t="str">
        <f>IFERROR(__xludf.DUMMYFUNCTION("GOOGLETRANSLATE(A165,""tr"",""de"")"),"Biologie")</f>
        <v>Biologie</v>
      </c>
    </row>
    <row r="166">
      <c r="A166" s="3" t="s">
        <v>166</v>
      </c>
      <c r="B166" s="4" t="str">
        <f>IFERROR(__xludf.DUMMYFUNCTION("GOOGLETRANSLATE(A166,""tr"",""de"")"),"Couch")</f>
        <v>Couch</v>
      </c>
    </row>
    <row r="167">
      <c r="A167" s="3" t="s">
        <v>167</v>
      </c>
      <c r="B167" s="4" t="str">
        <f>IFERROR(__xludf.DUMMYFUNCTION("GOOGLETRANSLATE(A167,""tr"",""de"")"),"Klischee")</f>
        <v>Klischee</v>
      </c>
    </row>
    <row r="168">
      <c r="A168" s="3" t="s">
        <v>168</v>
      </c>
      <c r="B168" s="4" t="str">
        <f>IFERROR(__xludf.DUMMYFUNCTION("GOOGLETRANSLATE(A168,""tr"",""de"")"),"Panda")</f>
        <v>Panda</v>
      </c>
    </row>
    <row r="169">
      <c r="A169" s="3" t="s">
        <v>169</v>
      </c>
      <c r="B169" s="4" t="str">
        <f>IFERROR(__xludf.DUMMYFUNCTION("GOOGLETRANSLATE(A169,""tr"",""de"")"),"Cognac")</f>
        <v>Cognac</v>
      </c>
    </row>
    <row r="170">
      <c r="A170" s="3" t="s">
        <v>170</v>
      </c>
      <c r="B170" s="4" t="str">
        <f>IFERROR(__xludf.DUMMYFUNCTION("GOOGLETRANSLATE(A170,""tr"",""de"")"),"Barbar")</f>
        <v>Barbar</v>
      </c>
    </row>
    <row r="171">
      <c r="A171" s="3" t="s">
        <v>171</v>
      </c>
      <c r="B171" s="4" t="str">
        <f>IFERROR(__xludf.DUMMYFUNCTION("GOOGLETRANSLATE(A171,""tr"",""de"")"),"Spaghetti")</f>
        <v>Spaghetti</v>
      </c>
    </row>
    <row r="172">
      <c r="A172" s="3" t="s">
        <v>172</v>
      </c>
      <c r="B172" s="4" t="str">
        <f>IFERROR(__xludf.DUMMYFUNCTION("GOOGLETRANSLATE(A172,""tr"",""de"")"),"Gorilla")</f>
        <v>Gorilla</v>
      </c>
    </row>
    <row r="173">
      <c r="A173" s="3" t="s">
        <v>173</v>
      </c>
      <c r="B173" s="4" t="str">
        <f>IFERROR(__xludf.DUMMYFUNCTION("GOOGLETRANSLATE(A173,""tr"",""de"")"),"Dean")</f>
        <v>Dean</v>
      </c>
    </row>
    <row r="174">
      <c r="A174" s="3" t="s">
        <v>174</v>
      </c>
      <c r="B174" s="4" t="str">
        <f>IFERROR(__xludf.DUMMYFUNCTION("GOOGLETRANSLATE(A174,""tr"",""de"")"),"Cafe")</f>
        <v>Cafe</v>
      </c>
    </row>
    <row r="175">
      <c r="A175" s="3" t="s">
        <v>175</v>
      </c>
      <c r="B175" s="4" t="str">
        <f>IFERROR(__xludf.DUMMYFUNCTION("GOOGLETRANSLATE(A175,""tr"",""de"")"),"Rauunt")</f>
        <v>Rauunt</v>
      </c>
    </row>
    <row r="176">
      <c r="A176" s="3" t="s">
        <v>176</v>
      </c>
      <c r="B176" s="4" t="str">
        <f>IFERROR(__xludf.DUMMYFUNCTION("GOOGLETRANSLATE(A176,""tr"",""de"")"),"Chinesisch")</f>
        <v>Chinesisch</v>
      </c>
    </row>
    <row r="177">
      <c r="A177" s="3" t="s">
        <v>177</v>
      </c>
      <c r="B177" s="4" t="str">
        <f>IFERROR(__xludf.DUMMYFUNCTION("GOOGLETRANSLATE(A177,""tr"",""de"")"),"Gelee")</f>
        <v>Gelee</v>
      </c>
    </row>
    <row r="178">
      <c r="A178" s="3" t="s">
        <v>178</v>
      </c>
      <c r="B178" s="4" t="str">
        <f>IFERROR(__xludf.DUMMYFUNCTION("GOOGLETRANSLATE(A178,""tr"",""de"")"),"Disko")</f>
        <v>Disko</v>
      </c>
    </row>
    <row r="179">
      <c r="A179" s="3" t="s">
        <v>179</v>
      </c>
      <c r="B179" s="4" t="str">
        <f>IFERROR(__xludf.DUMMYFUNCTION("GOOGLETRANSLATE(A179,""tr"",""de"")"),"Unternehmen")</f>
        <v>Unternehmen</v>
      </c>
    </row>
    <row r="180">
      <c r="A180" s="3" t="s">
        <v>180</v>
      </c>
      <c r="B180" s="4" t="str">
        <f>IFERROR(__xludf.DUMMYFUNCTION("GOOGLETRANSLATE(A180,""tr"",""de"")"),"Sitzung")</f>
        <v>Sitzung</v>
      </c>
    </row>
    <row r="181">
      <c r="A181" s="3" t="s">
        <v>181</v>
      </c>
      <c r="B181" s="4" t="str">
        <f>IFERROR(__xludf.DUMMYFUNCTION("GOOGLETRANSLATE(A181,""tr"",""de"")"),"japanisch")</f>
        <v>japanisch</v>
      </c>
    </row>
    <row r="182">
      <c r="A182" s="3" t="s">
        <v>182</v>
      </c>
      <c r="B182" s="4" t="str">
        <f>IFERROR(__xludf.DUMMYFUNCTION("GOOGLETRANSLATE(A182,""tr"",""de"")"),"Base")</f>
        <v>Base</v>
      </c>
    </row>
    <row r="183">
      <c r="A183" s="3" t="s">
        <v>183</v>
      </c>
      <c r="B183" s="4" t="str">
        <f>IFERROR(__xludf.DUMMYFUNCTION("GOOGLETRANSLATE(A183,""tr"",""de"")"),"Hinweis")</f>
        <v>Hinweis</v>
      </c>
    </row>
    <row r="184">
      <c r="A184" s="3" t="s">
        <v>184</v>
      </c>
      <c r="B184" s="4" t="str">
        <f>IFERROR(__xludf.DUMMYFUNCTION("GOOGLETRANSLATE(A184,""tr"",""de"")"),"homosexuell")</f>
        <v>homosexuell</v>
      </c>
    </row>
    <row r="185">
      <c r="A185" s="3" t="s">
        <v>185</v>
      </c>
      <c r="B185" s="4" t="str">
        <f>IFERROR(__xludf.DUMMYFUNCTION("GOOGLETRANSLATE(A185,""tr"",""de"")"),"Villa")</f>
        <v>Villa</v>
      </c>
    </row>
    <row r="186">
      <c r="A186" s="3" t="s">
        <v>186</v>
      </c>
      <c r="B186" s="4" t="str">
        <f>IFERROR(__xludf.DUMMYFUNCTION("GOOGLETRANSLATE(A186,""tr"",""de"")"),"Milch")</f>
        <v>Milch</v>
      </c>
    </row>
    <row r="187">
      <c r="A187" s="3" t="s">
        <v>187</v>
      </c>
      <c r="B187" s="4" t="str">
        <f>IFERROR(__xludf.DUMMYFUNCTION("GOOGLETRANSLATE(A187,""tr"",""de"")"),"Industrie")</f>
        <v>Industrie</v>
      </c>
    </row>
    <row r="188">
      <c r="A188" s="3" t="s">
        <v>188</v>
      </c>
      <c r="B188" s="4" t="str">
        <f>IFERROR(__xludf.DUMMYFUNCTION("GOOGLETRANSLATE(A188,""tr"",""de"")"),"Kompass")</f>
        <v>Kompass</v>
      </c>
    </row>
    <row r="189">
      <c r="A189" s="3" t="s">
        <v>189</v>
      </c>
      <c r="B189" s="4" t="str">
        <f>IFERROR(__xludf.DUMMYFUNCTION("GOOGLETRANSLATE(A189,""tr"",""de"")"),"Liga")</f>
        <v>Liga</v>
      </c>
    </row>
    <row r="190">
      <c r="A190" s="3" t="s">
        <v>190</v>
      </c>
      <c r="B190" s="4" t="str">
        <f>IFERROR(__xludf.DUMMYFUNCTION("GOOGLETRANSLATE(A190,""tr"",""de"")"),"sprühen")</f>
        <v>sprühen</v>
      </c>
    </row>
    <row r="191">
      <c r="A191" s="3" t="s">
        <v>191</v>
      </c>
      <c r="B191" s="4" t="str">
        <f>IFERROR(__xludf.DUMMYFUNCTION("GOOGLETRANSLATE(A191,""tr"",""de"")"),"Fahrkarte")</f>
        <v>Fahrkarte</v>
      </c>
    </row>
    <row r="192">
      <c r="A192" s="3" t="s">
        <v>192</v>
      </c>
      <c r="B192" s="4" t="str">
        <f>IFERROR(__xludf.DUMMYFUNCTION("GOOGLETRANSLATE(A192,""tr"",""de"")"),"Direktor")</f>
        <v>Direktor</v>
      </c>
    </row>
    <row r="193">
      <c r="A193" s="3" t="s">
        <v>193</v>
      </c>
      <c r="B193" s="4" t="str">
        <f>IFERROR(__xludf.DUMMYFUNCTION("GOOGLETRANSLATE(A193,""tr"",""de"")"),"Zwischenprüfung")</f>
        <v>Zwischenprüfung</v>
      </c>
    </row>
    <row r="194">
      <c r="A194" s="3" t="s">
        <v>194</v>
      </c>
      <c r="B194" s="4" t="str">
        <f>IFERROR(__xludf.DUMMYFUNCTION("GOOGLETRANSLATE(A194,""tr"",""de"")"),"Birne")</f>
        <v>Birne</v>
      </c>
    </row>
    <row r="195">
      <c r="A195" s="3" t="s">
        <v>195</v>
      </c>
      <c r="B195" s="4" t="str">
        <f>IFERROR(__xludf.DUMMYFUNCTION("GOOGLETRANSLATE(A195,""tr"",""de"")"),"Liberale")</f>
        <v>Liberale</v>
      </c>
    </row>
    <row r="196">
      <c r="A196" s="3" t="s">
        <v>196</v>
      </c>
      <c r="B196" s="4" t="str">
        <f>IFERROR(__xludf.DUMMYFUNCTION("GOOGLETRANSLATE(A196,""tr"",""de"")"),"Marschall")</f>
        <v>Marschall</v>
      </c>
    </row>
    <row r="197">
      <c r="A197" s="3" t="s">
        <v>197</v>
      </c>
      <c r="B197" s="4" t="str">
        <f>IFERROR(__xludf.DUMMYFUNCTION("GOOGLETRANSLATE(A197,""tr"",""de"")"),"Lira")</f>
        <v>Lira</v>
      </c>
    </row>
    <row r="198">
      <c r="A198" s="3" t="s">
        <v>198</v>
      </c>
      <c r="B198" s="4" t="str">
        <f>IFERROR(__xludf.DUMMYFUNCTION("GOOGLETRANSLATE(A198,""tr"",""de"")"),"Bikini")</f>
        <v>Bikini</v>
      </c>
    </row>
    <row r="199">
      <c r="A199" s="3" t="s">
        <v>199</v>
      </c>
      <c r="B199" s="4" t="str">
        <f>IFERROR(__xludf.DUMMYFUNCTION("GOOGLETRANSLATE(A199,""tr"",""de"")"),"Vulkan")</f>
        <v>Vulkan</v>
      </c>
    </row>
    <row r="200">
      <c r="A200" s="3" t="s">
        <v>200</v>
      </c>
      <c r="B200" s="4" t="str">
        <f>IFERROR(__xludf.DUMMYFUNCTION("GOOGLETRANSLATE(A200,""tr"",""de"")"),"Golf")</f>
        <v>Golf</v>
      </c>
    </row>
    <row r="201">
      <c r="A201" s="3" t="s">
        <v>201</v>
      </c>
      <c r="B201" s="4" t="str">
        <f>IFERROR(__xludf.DUMMYFUNCTION("GOOGLETRANSLATE(A201,""tr"",""de"")"),"Dock")</f>
        <v>Dock</v>
      </c>
    </row>
    <row r="202">
      <c r="A202" s="3" t="s">
        <v>202</v>
      </c>
      <c r="B202" s="4" t="str">
        <f>IFERROR(__xludf.DUMMYFUNCTION("GOOGLETRANSLATE(A202,""tr"",""de"")"),"Klimaanlage")</f>
        <v>Klimaanlage</v>
      </c>
    </row>
    <row r="203">
      <c r="A203" s="3" t="s">
        <v>203</v>
      </c>
      <c r="B203" s="4" t="str">
        <f>IFERROR(__xludf.DUMMYFUNCTION("GOOGLETRANSLATE(A203,""tr"",""de"")"),"Stil")</f>
        <v>Stil</v>
      </c>
    </row>
    <row r="204">
      <c r="A204" s="3" t="s">
        <v>204</v>
      </c>
      <c r="B204" s="4" t="str">
        <f>IFERROR(__xludf.DUMMYFUNCTION("GOOGLETRANSLATE(A204,""tr"",""de"")"),"Papagei")</f>
        <v>Papagei</v>
      </c>
    </row>
    <row r="205">
      <c r="A205" s="3" t="s">
        <v>205</v>
      </c>
      <c r="B205" s="4" t="str">
        <f>IFERROR(__xludf.DUMMYFUNCTION("GOOGLETRANSLATE(A205,""tr"",""de"")"),"Wassermelone")</f>
        <v>Wassermelone</v>
      </c>
    </row>
    <row r="206">
      <c r="A206" s="3" t="s">
        <v>206</v>
      </c>
      <c r="B206" s="4" t="str">
        <f>IFERROR(__xludf.DUMMYFUNCTION("GOOGLETRANSLATE(A206,""tr"",""de"")"),"Hafen")</f>
        <v>Hafen</v>
      </c>
    </row>
    <row r="207">
      <c r="A207" s="3" t="s">
        <v>207</v>
      </c>
      <c r="B207" s="4" t="str">
        <f>IFERROR(__xludf.DUMMYFUNCTION("GOOGLETRANSLATE(A207,""tr"",""de"")"),"Ananas")</f>
        <v>Ananas</v>
      </c>
    </row>
    <row r="208">
      <c r="A208" s="3" t="s">
        <v>208</v>
      </c>
      <c r="B208" s="4" t="str">
        <f>IFERROR(__xludf.DUMMYFUNCTION("GOOGLETRANSLATE(A208,""tr"",""de"")"),"Gestapo")</f>
        <v>Gestapo</v>
      </c>
    </row>
    <row r="209">
      <c r="A209" s="3" t="s">
        <v>209</v>
      </c>
      <c r="B209" s="4" t="str">
        <f>IFERROR(__xludf.DUMMYFUNCTION("GOOGLETRANSLATE(A209,""tr"",""de"")"),"Kamin")</f>
        <v>Kamin</v>
      </c>
    </row>
    <row r="210">
      <c r="A210" s="3" t="s">
        <v>210</v>
      </c>
      <c r="B210" s="4" t="str">
        <f>IFERROR(__xludf.DUMMYFUNCTION("GOOGLETRANSLATE(A210,""tr"",""de"")"),"Element")</f>
        <v>Element</v>
      </c>
    </row>
    <row r="211">
      <c r="A211" s="3" t="s">
        <v>211</v>
      </c>
      <c r="B211" s="4" t="str">
        <f>IFERROR(__xludf.DUMMYFUNCTION("GOOGLETRANSLATE(A211,""tr"",""de"")"),"Fiasko")</f>
        <v>Fiasko</v>
      </c>
    </row>
    <row r="212">
      <c r="A212" s="3" t="s">
        <v>212</v>
      </c>
      <c r="B212" s="4" t="str">
        <f>IFERROR(__xludf.DUMMYFUNCTION("GOOGLETRANSLATE(A212,""tr"",""de"")"),"Mayonnaise")</f>
        <v>Mayonnaise</v>
      </c>
    </row>
    <row r="213">
      <c r="A213" s="3" t="s">
        <v>213</v>
      </c>
      <c r="B213" s="4" t="str">
        <f>IFERROR(__xludf.DUMMYFUNCTION("GOOGLETRANSLATE(A213,""tr"",""de"")"),"Käse")</f>
        <v>Käse</v>
      </c>
    </row>
    <row r="214">
      <c r="A214" s="3" t="s">
        <v>214</v>
      </c>
      <c r="B214" s="4" t="str">
        <f>IFERROR(__xludf.DUMMYFUNCTION("GOOGLETRANSLATE(A214,""tr"",""de"")"),"Walzer")</f>
        <v>Walzer</v>
      </c>
    </row>
    <row r="215">
      <c r="A215" s="3" t="s">
        <v>215</v>
      </c>
      <c r="B215" s="4" t="str">
        <f>IFERROR(__xludf.DUMMYFUNCTION("GOOGLETRANSLATE(A215,""tr"",""de"")"),"Gesellschaft")</f>
        <v>Gesellschaft</v>
      </c>
    </row>
    <row r="216">
      <c r="A216" s="3" t="s">
        <v>216</v>
      </c>
      <c r="B216" s="4" t="str">
        <f>IFERROR(__xludf.DUMMYFUNCTION("GOOGLETRANSLATE(A216,""tr"",""de"")"),"sexuell")</f>
        <v>sexuell</v>
      </c>
    </row>
    <row r="217">
      <c r="A217" s="3" t="s">
        <v>217</v>
      </c>
      <c r="B217" s="4" t="str">
        <f>IFERROR(__xludf.DUMMYFUNCTION("GOOGLETRANSLATE(A217,""tr"",""de"")"),"Banker")</f>
        <v>Banker</v>
      </c>
    </row>
    <row r="218">
      <c r="A218" s="3" t="s">
        <v>218</v>
      </c>
      <c r="B218" s="4" t="str">
        <f>IFERROR(__xludf.DUMMYFUNCTION("GOOGLETRANSLATE(A218,""tr"",""de"")"),"Medizin")</f>
        <v>Medizin</v>
      </c>
    </row>
    <row r="219">
      <c r="A219" s="3" t="s">
        <v>219</v>
      </c>
      <c r="B219" s="4" t="str">
        <f>IFERROR(__xludf.DUMMYFUNCTION("GOOGLETRANSLATE(A219,""tr"",""de"")"),"evangelisch")</f>
        <v>evangelisch</v>
      </c>
    </row>
    <row r="220">
      <c r="A220" s="3" t="s">
        <v>220</v>
      </c>
      <c r="B220" s="4" t="str">
        <f>IFERROR(__xludf.DUMMYFUNCTION("GOOGLETRANSLATE(A220,""tr"",""de"")"),"Kanu")</f>
        <v>Kanu</v>
      </c>
    </row>
    <row r="221">
      <c r="A221" s="3" t="s">
        <v>221</v>
      </c>
      <c r="B221" s="4" t="str">
        <f>IFERROR(__xludf.DUMMYFUNCTION("GOOGLETRANSLATE(A221,""tr"",""de"")"),"Praktikum")</f>
        <v>Praktikum</v>
      </c>
    </row>
    <row r="222">
      <c r="A222" s="3" t="s">
        <v>222</v>
      </c>
      <c r="B222" s="4" t="str">
        <f>IFERROR(__xludf.DUMMYFUNCTION("GOOGLETRANSLATE(A222,""tr"",""de"")"),"Zucker")</f>
        <v>Zucker</v>
      </c>
    </row>
    <row r="223">
      <c r="A223" s="3" t="s">
        <v>223</v>
      </c>
      <c r="B223" s="4" t="str">
        <f>IFERROR(__xludf.DUMMYFUNCTION("GOOGLETRANSLATE(A223,""tr"",""de"")"),"Autobahn")</f>
        <v>Autobahn</v>
      </c>
    </row>
    <row r="224">
      <c r="A224" s="3" t="s">
        <v>224</v>
      </c>
      <c r="B224" s="4" t="str">
        <f>IFERROR(__xludf.DUMMYFUNCTION("GOOGLETRANSLATE(A224,""tr"",""de"")"),"Kalorie")</f>
        <v>Kalorie</v>
      </c>
    </row>
    <row r="225">
      <c r="A225" s="3" t="s">
        <v>225</v>
      </c>
      <c r="B225" s="4" t="str">
        <f>IFERROR(__xludf.DUMMYFUNCTION("GOOGLETRANSLATE(A225,""tr"",""de"")"),"Merci")</f>
        <v>Merci</v>
      </c>
    </row>
    <row r="226">
      <c r="A226" s="3" t="s">
        <v>226</v>
      </c>
      <c r="B226" s="4" t="str">
        <f>IFERROR(__xludf.DUMMYFUNCTION("GOOGLETRANSLATE(A226,""tr"",""de"")"),"Zylinder")</f>
        <v>Zylinder</v>
      </c>
    </row>
    <row r="227">
      <c r="A227" s="3" t="s">
        <v>227</v>
      </c>
      <c r="B227" s="4" t="str">
        <f>IFERROR(__xludf.DUMMYFUNCTION("GOOGLETRANSLATE(A227,""tr"",""de"")"),"Montage")</f>
        <v>Montage</v>
      </c>
    </row>
    <row r="228">
      <c r="A228" s="3" t="s">
        <v>228</v>
      </c>
      <c r="B228" s="4" t="str">
        <f>IFERROR(__xludf.DUMMYFUNCTION("GOOGLETRANSLATE(A228,""tr"",""de"")"),"Gummi")</f>
        <v>Gummi</v>
      </c>
    </row>
    <row r="229">
      <c r="A229" s="3" t="s">
        <v>229</v>
      </c>
      <c r="B229" s="4" t="str">
        <f>IFERROR(__xludf.DUMMYFUNCTION("GOOGLETRANSLATE(A229,""tr"",""de"")"),"Thema")</f>
        <v>Thema</v>
      </c>
    </row>
    <row r="230">
      <c r="A230" s="3" t="s">
        <v>230</v>
      </c>
      <c r="B230" s="4" t="str">
        <f>IFERROR(__xludf.DUMMYFUNCTION("GOOGLETRANSLATE(A230,""tr"",""de"")"),"Neapel")</f>
        <v>Neapel</v>
      </c>
    </row>
    <row r="231">
      <c r="A231" s="3" t="s">
        <v>231</v>
      </c>
      <c r="B231" s="4" t="str">
        <f>IFERROR(__xludf.DUMMYFUNCTION("GOOGLETRANSLATE(A231,""tr"",""de"")"),"Bluse")</f>
        <v>Bluse</v>
      </c>
    </row>
    <row r="232">
      <c r="A232" s="3" t="s">
        <v>232</v>
      </c>
      <c r="B232" s="4" t="str">
        <f>IFERROR(__xludf.DUMMYFUNCTION("GOOGLETRANSLATE(A232,""tr"",""de"")"),"Curry")</f>
        <v>Curry</v>
      </c>
    </row>
    <row r="233">
      <c r="A233" s="3" t="s">
        <v>233</v>
      </c>
      <c r="B233" s="4" t="str">
        <f>IFERROR(__xludf.DUMMYFUNCTION("GOOGLETRANSLATE(A233,""tr"",""de"")"),"Krankenstation")</f>
        <v>Krankenstation</v>
      </c>
    </row>
    <row r="234">
      <c r="A234" s="3" t="s">
        <v>234</v>
      </c>
      <c r="B234" s="4" t="str">
        <f>IFERROR(__xludf.DUMMYFUNCTION("GOOGLETRANSLATE(A234,""tr"",""de"")"),"Kategorie")</f>
        <v>Kategorie</v>
      </c>
    </row>
    <row r="235">
      <c r="A235" s="3" t="s">
        <v>235</v>
      </c>
      <c r="B235" s="4" t="str">
        <f>IFERROR(__xludf.DUMMYFUNCTION("GOOGLETRANSLATE(A235,""tr"",""de"")"),"Anfang")</f>
        <v>Anfang</v>
      </c>
    </row>
    <row r="236">
      <c r="A236" s="3" t="s">
        <v>236</v>
      </c>
      <c r="B236" s="4" t="str">
        <f>IFERROR(__xludf.DUMMYFUNCTION("GOOGLETRANSLATE(A236,""tr"",""de"")"),"Dock")</f>
        <v>Dock</v>
      </c>
    </row>
    <row r="237">
      <c r="A237" s="3" t="s">
        <v>237</v>
      </c>
      <c r="B237" s="4" t="str">
        <f>IFERROR(__xludf.DUMMYFUNCTION("GOOGLETRANSLATE(A237,""tr"",""de"")"),"Vietnamesisch")</f>
        <v>Vietnamesisch</v>
      </c>
    </row>
    <row r="238">
      <c r="A238" s="3" t="s">
        <v>238</v>
      </c>
      <c r="B238" s="4" t="str">
        <f>IFERROR(__xludf.DUMMYFUNCTION("GOOGLETRANSLATE(A238,""tr"",""de"")"),"Zar")</f>
        <v>Zar</v>
      </c>
    </row>
    <row r="239">
      <c r="A239" s="3" t="s">
        <v>239</v>
      </c>
      <c r="B239" s="4" t="str">
        <f>IFERROR(__xludf.DUMMYFUNCTION("GOOGLETRANSLATE(A239,""tr"",""de"")"),"Materie")</f>
        <v>Materie</v>
      </c>
    </row>
    <row r="240">
      <c r="A240" s="3" t="s">
        <v>240</v>
      </c>
      <c r="B240" s="4" t="str">
        <f>IFERROR(__xludf.DUMMYFUNCTION("GOOGLETRANSLATE(A240,""tr"",""de"")"),"Lamelle")</f>
        <v>Lamelle</v>
      </c>
    </row>
    <row r="241">
      <c r="A241" s="3" t="s">
        <v>241</v>
      </c>
      <c r="B241" s="4" t="str">
        <f>IFERROR(__xludf.DUMMYFUNCTION("GOOGLETRANSLATE(A241,""tr"",""de"")"),"Astronomie")</f>
        <v>Astronomie</v>
      </c>
    </row>
    <row r="242">
      <c r="A242" s="3" t="s">
        <v>242</v>
      </c>
      <c r="B242" s="4" t="str">
        <f>IFERROR(__xludf.DUMMYFUNCTION("GOOGLETRANSLATE(A242,""tr"",""de"")"),"Hamster")</f>
        <v>Hamster</v>
      </c>
    </row>
    <row r="243">
      <c r="A243" s="3" t="s">
        <v>243</v>
      </c>
      <c r="B243" s="4" t="str">
        <f>IFERROR(__xludf.DUMMYFUNCTION("GOOGLETRANSLATE(A243,""tr"",""de"")"),"Gamaschen")</f>
        <v>Gamaschen</v>
      </c>
    </row>
    <row r="244">
      <c r="A244" s="3" t="s">
        <v>244</v>
      </c>
      <c r="B244" s="4" t="str">
        <f>IFERROR(__xludf.DUMMYFUNCTION("GOOGLETRANSLATE(A244,""tr"",""de"")"),"Karamell")</f>
        <v>Karamell</v>
      </c>
    </row>
    <row r="245">
      <c r="A245" s="3" t="s">
        <v>245</v>
      </c>
      <c r="B245" s="4" t="str">
        <f>IFERROR(__xludf.DUMMYFUNCTION("GOOGLETRANSLATE(A245,""tr"",""de"")"),"Herd")</f>
        <v>Herd</v>
      </c>
    </row>
    <row r="246">
      <c r="A246" s="3" t="s">
        <v>246</v>
      </c>
      <c r="B246" s="4" t="str">
        <f>IFERROR(__xludf.DUMMYFUNCTION("GOOGLETRANSLATE(A246,""tr"",""de"")"),"Stadion")</f>
        <v>Stadion</v>
      </c>
    </row>
    <row r="247">
      <c r="A247" s="3" t="s">
        <v>247</v>
      </c>
      <c r="B247" s="4" t="str">
        <f>IFERROR(__xludf.DUMMYFUNCTION("GOOGLETRANSLATE(A247,""tr"",""de"")"),"griechisch")</f>
        <v>griechisch</v>
      </c>
    </row>
    <row r="248">
      <c r="A248" s="3" t="s">
        <v>248</v>
      </c>
      <c r="B248" s="4" t="str">
        <f>IFERROR(__xludf.DUMMYFUNCTION("GOOGLETRANSLATE(A248,""tr"",""de"")"),"Enzym")</f>
        <v>Enzym</v>
      </c>
    </row>
    <row r="249">
      <c r="A249" s="3" t="s">
        <v>249</v>
      </c>
      <c r="B249" s="4" t="str">
        <f>IFERROR(__xludf.DUMMYFUNCTION("GOOGLETRANSLATE(A249,""tr"",""de"")"),"Korsett")</f>
        <v>Korsett</v>
      </c>
    </row>
    <row r="250">
      <c r="A250" s="3" t="s">
        <v>250</v>
      </c>
      <c r="B250" s="4" t="str">
        <f>IFERROR(__xludf.DUMMYFUNCTION("GOOGLETRANSLATE(A250,""tr"",""de"")"),"Aubergine")</f>
        <v>Aubergine</v>
      </c>
    </row>
    <row r="251">
      <c r="A251" s="3" t="s">
        <v>251</v>
      </c>
      <c r="B251" s="4" t="str">
        <f>IFERROR(__xludf.DUMMYFUNCTION("GOOGLETRANSLATE(A251,""tr"",""de"")"),"Migräne")</f>
        <v>Migräne</v>
      </c>
    </row>
    <row r="252">
      <c r="A252" s="3" t="s">
        <v>252</v>
      </c>
      <c r="B252" s="4" t="str">
        <f>IFERROR(__xludf.DUMMYFUNCTION("GOOGLETRANSLATE(A252,""tr"",""de"")"),"Vorort-")</f>
        <v>Vorort-</v>
      </c>
    </row>
    <row r="253">
      <c r="A253" s="3" t="s">
        <v>253</v>
      </c>
      <c r="B253" s="4" t="str">
        <f>IFERROR(__xludf.DUMMYFUNCTION("GOOGLETRANSLATE(A253,""tr"",""de"")"),"Diesel-")</f>
        <v>Diesel-</v>
      </c>
    </row>
    <row r="254">
      <c r="A254" s="3" t="s">
        <v>254</v>
      </c>
      <c r="B254" s="4" t="str">
        <f>IFERROR(__xludf.DUMMYFUNCTION("GOOGLETRANSLATE(A254,""tr"",""de"")"),"Kapazität")</f>
        <v>Kapazität</v>
      </c>
    </row>
    <row r="255">
      <c r="A255" s="3" t="s">
        <v>255</v>
      </c>
      <c r="B255" s="4" t="str">
        <f>IFERROR(__xludf.DUMMYFUNCTION("GOOGLETRANSLATE(A255,""tr"",""de"")"),"Klaviatur")</f>
        <v>Klaviatur</v>
      </c>
    </row>
    <row r="256">
      <c r="A256" s="3"/>
      <c r="B256" s="4"/>
    </row>
    <row r="257">
      <c r="A257" s="3"/>
      <c r="B257" s="4"/>
    </row>
    <row r="258">
      <c r="A258" s="3"/>
      <c r="B258" s="4"/>
    </row>
    <row r="259">
      <c r="A259" s="3"/>
      <c r="B259" s="4"/>
    </row>
    <row r="260">
      <c r="A260" s="3"/>
      <c r="B260" s="4"/>
    </row>
    <row r="261">
      <c r="A261" s="3"/>
      <c r="B261" s="4"/>
    </row>
    <row r="262">
      <c r="A262" s="3"/>
      <c r="B262" s="4"/>
    </row>
    <row r="263">
      <c r="A263" s="3"/>
      <c r="B263" s="4"/>
    </row>
    <row r="264">
      <c r="A264" s="3"/>
      <c r="B264" s="4"/>
    </row>
    <row r="265">
      <c r="A265" s="3"/>
      <c r="B265" s="4"/>
    </row>
    <row r="266">
      <c r="A266" s="3"/>
      <c r="B266" s="4"/>
    </row>
    <row r="267">
      <c r="A267" s="3"/>
      <c r="B267" s="4"/>
    </row>
    <row r="268">
      <c r="A268" s="3"/>
      <c r="B268" s="4"/>
    </row>
    <row r="269">
      <c r="A269" s="3"/>
      <c r="B269" s="4"/>
    </row>
    <row r="270">
      <c r="A270" s="3"/>
      <c r="B270" s="4"/>
    </row>
    <row r="271">
      <c r="A271" s="3"/>
      <c r="B271" s="4"/>
    </row>
    <row r="272">
      <c r="A272" s="3"/>
      <c r="B272" s="4"/>
    </row>
    <row r="273">
      <c r="A273" s="3"/>
      <c r="B273" s="4"/>
    </row>
    <row r="274">
      <c r="A274" s="3"/>
      <c r="B274" s="4"/>
    </row>
    <row r="275">
      <c r="A275" s="3"/>
      <c r="B275" s="4"/>
    </row>
    <row r="276">
      <c r="A276" s="3"/>
      <c r="B276" s="4"/>
    </row>
    <row r="277">
      <c r="A277" s="3"/>
      <c r="B277" s="4"/>
    </row>
    <row r="278">
      <c r="A278" s="3"/>
      <c r="B278" s="4"/>
    </row>
    <row r="279">
      <c r="A279" s="3"/>
      <c r="B279" s="4"/>
    </row>
    <row r="280">
      <c r="A280" s="3"/>
      <c r="B280" s="4"/>
    </row>
    <row r="281">
      <c r="A281" s="3"/>
      <c r="B281" s="4"/>
    </row>
    <row r="282">
      <c r="A282" s="3"/>
      <c r="B282" s="4"/>
    </row>
    <row r="283">
      <c r="A283" s="3"/>
      <c r="B283" s="4"/>
    </row>
    <row r="284">
      <c r="A284" s="3"/>
      <c r="B284" s="4"/>
    </row>
    <row r="285">
      <c r="A285" s="3"/>
      <c r="B285" s="4"/>
    </row>
    <row r="286">
      <c r="A286" s="3"/>
      <c r="B286" s="4"/>
    </row>
    <row r="287">
      <c r="A287" s="3"/>
      <c r="B287" s="4"/>
    </row>
    <row r="288">
      <c r="A288" s="3"/>
      <c r="B288" s="4"/>
    </row>
    <row r="289">
      <c r="A289" s="3"/>
      <c r="B289" s="4"/>
    </row>
    <row r="290">
      <c r="A290" s="3"/>
      <c r="B290" s="4"/>
    </row>
    <row r="291">
      <c r="A291" s="3"/>
      <c r="B291" s="4"/>
    </row>
    <row r="292">
      <c r="A292" s="3"/>
      <c r="B292" s="4"/>
    </row>
    <row r="293">
      <c r="A293" s="3"/>
      <c r="B293" s="4"/>
    </row>
    <row r="294">
      <c r="A294" s="3"/>
      <c r="B294" s="4"/>
    </row>
    <row r="295">
      <c r="A295" s="3"/>
      <c r="B295" s="4"/>
    </row>
    <row r="296">
      <c r="A296" s="3"/>
      <c r="B296" s="4"/>
    </row>
    <row r="297">
      <c r="A297" s="3"/>
      <c r="B297" s="4"/>
    </row>
    <row r="298">
      <c r="A298" s="3"/>
      <c r="B298" s="4"/>
    </row>
    <row r="299">
      <c r="A299" s="3"/>
      <c r="B299" s="4"/>
    </row>
    <row r="300">
      <c r="A300" s="3"/>
      <c r="B300" s="4"/>
    </row>
    <row r="301">
      <c r="A301" s="3"/>
      <c r="B301" s="4"/>
    </row>
    <row r="302">
      <c r="A302" s="3"/>
      <c r="B302" s="4"/>
    </row>
    <row r="303">
      <c r="A303" s="3"/>
      <c r="B303" s="4"/>
    </row>
    <row r="304">
      <c r="A304" s="3"/>
      <c r="B304" s="4"/>
    </row>
    <row r="305">
      <c r="A305" s="3"/>
      <c r="B305" s="4"/>
    </row>
    <row r="306">
      <c r="A306" s="3"/>
      <c r="B306" s="4"/>
    </row>
    <row r="307">
      <c r="A307" s="3"/>
      <c r="B307" s="4"/>
    </row>
    <row r="308">
      <c r="A308" s="3"/>
      <c r="B308" s="4"/>
    </row>
    <row r="309">
      <c r="A309" s="3"/>
      <c r="B309" s="4"/>
    </row>
    <row r="310">
      <c r="A310" s="3"/>
      <c r="B310" s="4"/>
    </row>
    <row r="311">
      <c r="A311" s="3"/>
      <c r="B311" s="4"/>
    </row>
    <row r="312">
      <c r="A312" s="3"/>
      <c r="B312" s="4"/>
    </row>
    <row r="313">
      <c r="A313" s="3"/>
      <c r="B313" s="4"/>
    </row>
    <row r="314">
      <c r="A314" s="3"/>
      <c r="B314" s="4"/>
    </row>
    <row r="315">
      <c r="A315" s="3"/>
      <c r="B315" s="4"/>
    </row>
    <row r="316">
      <c r="A316" s="3"/>
      <c r="B316" s="4"/>
    </row>
    <row r="317">
      <c r="A317" s="3"/>
      <c r="B317" s="4"/>
    </row>
    <row r="318">
      <c r="A318" s="3"/>
      <c r="B318" s="4"/>
    </row>
    <row r="319">
      <c r="A319" s="3"/>
      <c r="B319" s="4"/>
    </row>
    <row r="320">
      <c r="A320" s="3"/>
      <c r="B320" s="4"/>
    </row>
    <row r="321">
      <c r="A321" s="3"/>
      <c r="B321" s="4"/>
    </row>
    <row r="322">
      <c r="A322" s="3"/>
      <c r="B322" s="4"/>
    </row>
    <row r="323">
      <c r="A323" s="3"/>
      <c r="B323" s="4"/>
    </row>
    <row r="324">
      <c r="A324" s="3"/>
      <c r="B324" s="4"/>
    </row>
    <row r="325">
      <c r="A325" s="3"/>
      <c r="B325" s="4"/>
    </row>
    <row r="326">
      <c r="A326" s="3"/>
      <c r="B326" s="4"/>
    </row>
    <row r="327">
      <c r="A327" s="3"/>
      <c r="B327" s="4"/>
    </row>
    <row r="328">
      <c r="A328" s="3"/>
      <c r="B328" s="4"/>
    </row>
    <row r="329">
      <c r="A329" s="3"/>
      <c r="B329" s="4"/>
    </row>
    <row r="330">
      <c r="A330" s="3"/>
      <c r="B330" s="4"/>
    </row>
    <row r="331">
      <c r="A331" s="3"/>
      <c r="B331" s="4"/>
    </row>
    <row r="332">
      <c r="A332" s="3"/>
      <c r="B332" s="4"/>
    </row>
    <row r="333">
      <c r="A333" s="3"/>
      <c r="B333" s="4"/>
    </row>
    <row r="334">
      <c r="A334" s="3"/>
      <c r="B334" s="4"/>
    </row>
    <row r="335">
      <c r="A335" s="3"/>
      <c r="B335" s="4"/>
    </row>
    <row r="336">
      <c r="A336" s="3"/>
      <c r="B336" s="4"/>
    </row>
    <row r="337">
      <c r="A337" s="3"/>
      <c r="B337" s="4"/>
    </row>
    <row r="338">
      <c r="A338" s="3"/>
      <c r="B338" s="4"/>
    </row>
    <row r="339">
      <c r="A339" s="3"/>
      <c r="B339" s="4"/>
    </row>
    <row r="340">
      <c r="A340" s="3"/>
      <c r="B340" s="4"/>
    </row>
    <row r="341">
      <c r="A341" s="3"/>
      <c r="B341" s="4"/>
    </row>
    <row r="342">
      <c r="A342" s="3"/>
      <c r="B342" s="4"/>
    </row>
    <row r="343">
      <c r="A343" s="3"/>
      <c r="B343" s="4"/>
    </row>
    <row r="344">
      <c r="A344" s="3"/>
      <c r="B344" s="4"/>
    </row>
    <row r="345">
      <c r="A345" s="3"/>
      <c r="B345" s="4"/>
    </row>
    <row r="346">
      <c r="A346" s="3"/>
      <c r="B346" s="4"/>
    </row>
    <row r="347">
      <c r="A347" s="3"/>
      <c r="B347" s="4"/>
    </row>
    <row r="348">
      <c r="A348" s="3"/>
      <c r="B348" s="4"/>
    </row>
    <row r="349">
      <c r="A349" s="3"/>
      <c r="B349" s="4"/>
    </row>
    <row r="350">
      <c r="A350" s="3"/>
      <c r="B350" s="4"/>
    </row>
    <row r="351">
      <c r="A351" s="3"/>
      <c r="B351" s="4"/>
    </row>
    <row r="352">
      <c r="A352" s="3"/>
      <c r="B352" s="4"/>
    </row>
    <row r="353">
      <c r="A353" s="3"/>
      <c r="B353" s="4"/>
    </row>
    <row r="354">
      <c r="A354" s="3"/>
      <c r="B354" s="4"/>
    </row>
    <row r="355">
      <c r="A355" s="3"/>
      <c r="B355" s="4"/>
    </row>
    <row r="356">
      <c r="A356" s="3"/>
      <c r="B356" s="4"/>
    </row>
    <row r="357">
      <c r="A357" s="3"/>
      <c r="B357" s="4"/>
    </row>
    <row r="358">
      <c r="A358" s="3"/>
      <c r="B358" s="4"/>
    </row>
    <row r="359">
      <c r="A359" s="3"/>
      <c r="B359" s="4"/>
    </row>
    <row r="360">
      <c r="A360" s="3"/>
      <c r="B360" s="4"/>
    </row>
    <row r="361">
      <c r="A361" s="3"/>
      <c r="B361" s="4"/>
    </row>
    <row r="362">
      <c r="A362" s="3"/>
      <c r="B362" s="4"/>
    </row>
    <row r="363">
      <c r="A363" s="3"/>
      <c r="B363" s="4"/>
    </row>
    <row r="364">
      <c r="A364" s="3"/>
      <c r="B364" s="4"/>
    </row>
    <row r="365">
      <c r="A365" s="3"/>
      <c r="B365" s="4"/>
    </row>
    <row r="366">
      <c r="A366" s="3"/>
      <c r="B366" s="4"/>
    </row>
    <row r="367">
      <c r="A367" s="3"/>
      <c r="B367" s="4"/>
    </row>
    <row r="368">
      <c r="A368" s="3"/>
      <c r="B368" s="4"/>
    </row>
    <row r="369">
      <c r="A369" s="3"/>
      <c r="B369" s="4"/>
    </row>
    <row r="370">
      <c r="A370" s="3"/>
      <c r="B370" s="4"/>
    </row>
    <row r="371">
      <c r="A371" s="3"/>
      <c r="B371" s="4"/>
    </row>
    <row r="372">
      <c r="A372" s="3"/>
      <c r="B372" s="4"/>
    </row>
    <row r="373">
      <c r="A373" s="3"/>
      <c r="B373" s="4"/>
    </row>
    <row r="374">
      <c r="A374" s="3"/>
      <c r="B374" s="4"/>
    </row>
    <row r="375">
      <c r="A375" s="3"/>
      <c r="B375" s="4"/>
    </row>
    <row r="376">
      <c r="A376" s="3"/>
      <c r="B376" s="4"/>
    </row>
    <row r="377">
      <c r="A377" s="3"/>
      <c r="B377" s="4"/>
    </row>
    <row r="378">
      <c r="A378" s="3"/>
      <c r="B378" s="4"/>
    </row>
    <row r="379">
      <c r="A379" s="3"/>
      <c r="B379" s="4"/>
    </row>
    <row r="380">
      <c r="A380" s="3"/>
      <c r="B380" s="4"/>
    </row>
    <row r="381">
      <c r="A381" s="3"/>
      <c r="B381" s="4"/>
    </row>
    <row r="382">
      <c r="A382" s="3"/>
      <c r="B382" s="4"/>
    </row>
    <row r="383">
      <c r="A383" s="3"/>
      <c r="B383" s="4"/>
    </row>
    <row r="384">
      <c r="A384" s="3"/>
      <c r="B384" s="4"/>
    </row>
    <row r="385">
      <c r="A385" s="3"/>
      <c r="B385" s="4"/>
    </row>
    <row r="386">
      <c r="A386" s="3"/>
      <c r="B386" s="4"/>
    </row>
    <row r="387">
      <c r="A387" s="3"/>
      <c r="B387" s="4"/>
    </row>
    <row r="388">
      <c r="A388" s="3"/>
      <c r="B388" s="4"/>
    </row>
    <row r="389">
      <c r="A389" s="3"/>
      <c r="B389" s="4"/>
    </row>
    <row r="390">
      <c r="A390" s="3"/>
      <c r="B390" s="4"/>
    </row>
    <row r="391">
      <c r="A391" s="3"/>
      <c r="B391" s="4"/>
    </row>
    <row r="392">
      <c r="A392" s="3"/>
      <c r="B392" s="4"/>
    </row>
    <row r="393">
      <c r="A393" s="3"/>
      <c r="B393" s="4"/>
    </row>
    <row r="394">
      <c r="A394" s="3"/>
      <c r="B394" s="4"/>
    </row>
    <row r="395">
      <c r="A395" s="3"/>
      <c r="B395" s="4"/>
    </row>
    <row r="396">
      <c r="A396" s="3"/>
      <c r="B396" s="4"/>
    </row>
    <row r="397">
      <c r="A397" s="3"/>
      <c r="B397" s="4"/>
    </row>
    <row r="398">
      <c r="A398" s="3"/>
      <c r="B398" s="4"/>
    </row>
    <row r="399">
      <c r="A399" s="3"/>
      <c r="B399" s="4"/>
    </row>
    <row r="400">
      <c r="A400" s="3"/>
      <c r="B400" s="4"/>
    </row>
    <row r="401">
      <c r="A401" s="3"/>
      <c r="B401" s="4"/>
    </row>
    <row r="402">
      <c r="A402" s="3"/>
      <c r="B402" s="4"/>
    </row>
    <row r="403">
      <c r="A403" s="3"/>
      <c r="B403" s="4"/>
    </row>
    <row r="404">
      <c r="A404" s="3"/>
      <c r="B404" s="4"/>
    </row>
    <row r="405">
      <c r="A405" s="3"/>
      <c r="B405" s="4"/>
    </row>
    <row r="406">
      <c r="A406" s="3"/>
      <c r="B406" s="4"/>
    </row>
    <row r="407">
      <c r="A407" s="3"/>
      <c r="B407" s="4"/>
    </row>
    <row r="408">
      <c r="A408" s="3"/>
      <c r="B408" s="4"/>
    </row>
    <row r="409">
      <c r="A409" s="3"/>
      <c r="B409" s="4"/>
    </row>
    <row r="410">
      <c r="A410" s="3"/>
      <c r="B410" s="4"/>
    </row>
    <row r="411">
      <c r="A411" s="3"/>
      <c r="B411" s="4"/>
    </row>
    <row r="412">
      <c r="A412" s="3"/>
      <c r="B412" s="4"/>
    </row>
    <row r="413">
      <c r="A413" s="3"/>
      <c r="B413" s="4"/>
    </row>
    <row r="414">
      <c r="A414" s="3"/>
      <c r="B414" s="4"/>
    </row>
    <row r="415">
      <c r="A415" s="3"/>
      <c r="B415" s="4"/>
    </row>
    <row r="416">
      <c r="A416" s="3"/>
      <c r="B416" s="4"/>
    </row>
    <row r="417">
      <c r="A417" s="3"/>
      <c r="B417" s="4"/>
    </row>
    <row r="418">
      <c r="A418" s="3"/>
      <c r="B418" s="4"/>
    </row>
    <row r="419">
      <c r="A419" s="3"/>
      <c r="B419" s="4"/>
    </row>
    <row r="420">
      <c r="A420" s="3"/>
      <c r="B420" s="4"/>
    </row>
    <row r="421">
      <c r="A421" s="3"/>
      <c r="B421" s="4"/>
    </row>
    <row r="422">
      <c r="A422" s="3"/>
      <c r="B422" s="4"/>
    </row>
    <row r="423">
      <c r="A423" s="3"/>
      <c r="B423" s="4"/>
    </row>
    <row r="424">
      <c r="A424" s="3"/>
      <c r="B424" s="4"/>
    </row>
    <row r="425">
      <c r="A425" s="3"/>
      <c r="B425" s="4"/>
    </row>
    <row r="426">
      <c r="A426" s="3"/>
      <c r="B426" s="4"/>
    </row>
    <row r="427">
      <c r="A427" s="3"/>
      <c r="B427" s="4"/>
    </row>
    <row r="428">
      <c r="A428" s="3"/>
      <c r="B428" s="4"/>
    </row>
    <row r="429">
      <c r="A429" s="3"/>
      <c r="B429" s="4"/>
    </row>
    <row r="430">
      <c r="A430" s="3"/>
      <c r="B430" s="4"/>
    </row>
    <row r="431">
      <c r="A431" s="3"/>
      <c r="B431" s="4"/>
    </row>
    <row r="432">
      <c r="A432" s="3"/>
      <c r="B432" s="4"/>
    </row>
    <row r="433">
      <c r="A433" s="3"/>
      <c r="B433" s="4"/>
    </row>
    <row r="434">
      <c r="A434" s="3"/>
      <c r="B434" s="4"/>
    </row>
    <row r="435">
      <c r="A435" s="3"/>
      <c r="B435" s="4"/>
    </row>
    <row r="436">
      <c r="A436" s="3"/>
      <c r="B436" s="4"/>
    </row>
    <row r="437">
      <c r="A437" s="3"/>
      <c r="B437" s="4"/>
    </row>
    <row r="438">
      <c r="A438" s="3"/>
      <c r="B438" s="4"/>
    </row>
    <row r="439">
      <c r="A439" s="3"/>
      <c r="B439" s="4"/>
    </row>
    <row r="440">
      <c r="A440" s="3"/>
      <c r="B440" s="4"/>
    </row>
    <row r="441">
      <c r="A441" s="3"/>
      <c r="B441" s="4"/>
    </row>
    <row r="442">
      <c r="A442" s="3"/>
      <c r="B442" s="4"/>
    </row>
    <row r="443">
      <c r="A443" s="3"/>
      <c r="B443" s="4"/>
    </row>
    <row r="444">
      <c r="A444" s="3"/>
      <c r="B444" s="4"/>
    </row>
    <row r="445">
      <c r="A445" s="3"/>
      <c r="B445" s="4"/>
    </row>
    <row r="446">
      <c r="A446" s="3"/>
      <c r="B446" s="4"/>
    </row>
    <row r="447">
      <c r="A447" s="3"/>
      <c r="B447" s="4"/>
    </row>
    <row r="448">
      <c r="A448" s="3"/>
      <c r="B448" s="4"/>
    </row>
    <row r="449">
      <c r="A449" s="3"/>
      <c r="B449" s="4"/>
    </row>
    <row r="450">
      <c r="A450" s="3"/>
      <c r="B450" s="4"/>
    </row>
    <row r="451">
      <c r="A451" s="3"/>
      <c r="B451" s="4"/>
    </row>
    <row r="452">
      <c r="A452" s="3"/>
      <c r="B452" s="4"/>
    </row>
    <row r="453">
      <c r="A453" s="3"/>
      <c r="B453" s="4"/>
    </row>
    <row r="454">
      <c r="A454" s="3"/>
      <c r="B454" s="4"/>
    </row>
    <row r="455">
      <c r="A455" s="3"/>
      <c r="B455" s="4"/>
    </row>
    <row r="456">
      <c r="A456" s="3"/>
      <c r="B456" s="4"/>
    </row>
    <row r="457">
      <c r="A457" s="3"/>
      <c r="B457" s="4"/>
    </row>
    <row r="458">
      <c r="A458" s="3"/>
      <c r="B458" s="4"/>
    </row>
    <row r="459">
      <c r="A459" s="3"/>
      <c r="B459" s="4"/>
    </row>
    <row r="460">
      <c r="A460" s="3"/>
      <c r="B460" s="4"/>
    </row>
    <row r="461">
      <c r="A461" s="3"/>
      <c r="B461" s="4"/>
    </row>
    <row r="462">
      <c r="A462" s="3"/>
      <c r="B462" s="4"/>
    </row>
    <row r="463">
      <c r="A463" s="3"/>
      <c r="B463" s="4"/>
    </row>
    <row r="464">
      <c r="A464" s="3"/>
      <c r="B464" s="4"/>
    </row>
    <row r="465">
      <c r="A465" s="3"/>
      <c r="B465" s="4"/>
    </row>
    <row r="466">
      <c r="A466" s="3"/>
      <c r="B466" s="4"/>
    </row>
    <row r="467">
      <c r="A467" s="3"/>
      <c r="B467" s="4"/>
    </row>
    <row r="468">
      <c r="A468" s="3"/>
      <c r="B468" s="4"/>
    </row>
    <row r="469">
      <c r="A469" s="3"/>
      <c r="B469" s="4"/>
    </row>
    <row r="470">
      <c r="A470" s="3"/>
      <c r="B470" s="4"/>
    </row>
    <row r="471">
      <c r="A471" s="3"/>
      <c r="B471" s="4"/>
    </row>
    <row r="472">
      <c r="A472" s="3"/>
      <c r="B472" s="4"/>
    </row>
    <row r="473">
      <c r="A473" s="3"/>
      <c r="B473" s="4"/>
    </row>
    <row r="474">
      <c r="A474" s="3"/>
      <c r="B474" s="4"/>
    </row>
    <row r="475">
      <c r="A475" s="3"/>
      <c r="B475" s="4"/>
    </row>
    <row r="476">
      <c r="A476" s="3"/>
      <c r="B476" s="4"/>
    </row>
    <row r="477">
      <c r="A477" s="3"/>
      <c r="B477" s="4"/>
    </row>
    <row r="478">
      <c r="A478" s="3"/>
      <c r="B478" s="4"/>
    </row>
    <row r="479">
      <c r="A479" s="3"/>
      <c r="B479" s="4"/>
    </row>
    <row r="480">
      <c r="A480" s="3"/>
      <c r="B480" s="4"/>
    </row>
    <row r="481">
      <c r="A481" s="3"/>
      <c r="B481" s="4"/>
    </row>
    <row r="482">
      <c r="A482" s="3"/>
      <c r="B482" s="4"/>
    </row>
    <row r="483">
      <c r="A483" s="3"/>
      <c r="B483" s="4"/>
    </row>
    <row r="484">
      <c r="A484" s="3"/>
      <c r="B484" s="4"/>
    </row>
    <row r="485">
      <c r="A485" s="3"/>
      <c r="B485" s="4"/>
    </row>
    <row r="486">
      <c r="A486" s="3"/>
      <c r="B486" s="4"/>
    </row>
    <row r="487">
      <c r="A487" s="3"/>
      <c r="B487" s="4"/>
    </row>
    <row r="488">
      <c r="A488" s="3"/>
      <c r="B488" s="4"/>
    </row>
    <row r="489">
      <c r="A489" s="3"/>
      <c r="B489" s="4"/>
    </row>
    <row r="490">
      <c r="A490" s="3"/>
      <c r="B490" s="4"/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  <row r="954">
      <c r="A954" s="3"/>
      <c r="B954" s="4"/>
    </row>
    <row r="955">
      <c r="A955" s="3"/>
      <c r="B955" s="4"/>
    </row>
    <row r="956">
      <c r="A956" s="3"/>
      <c r="B956" s="4"/>
    </row>
    <row r="957">
      <c r="A957" s="3"/>
      <c r="B957" s="4"/>
    </row>
    <row r="958">
      <c r="A958" s="3"/>
      <c r="B958" s="4"/>
    </row>
    <row r="959">
      <c r="A959" s="3"/>
      <c r="B959" s="4"/>
    </row>
    <row r="960">
      <c r="A960" s="3"/>
      <c r="B960" s="4"/>
    </row>
    <row r="961">
      <c r="A961" s="3"/>
      <c r="B961" s="4"/>
    </row>
    <row r="962">
      <c r="A962" s="3"/>
      <c r="B962" s="4"/>
    </row>
    <row r="963">
      <c r="A963" s="3"/>
      <c r="B963" s="4"/>
    </row>
    <row r="964">
      <c r="A964" s="3"/>
      <c r="B964" s="4"/>
    </row>
    <row r="965">
      <c r="A965" s="3"/>
      <c r="B965" s="4"/>
    </row>
    <row r="966">
      <c r="A966" s="3"/>
      <c r="B966" s="4"/>
    </row>
    <row r="967">
      <c r="A967" s="3"/>
      <c r="B967" s="4"/>
    </row>
    <row r="968">
      <c r="A968" s="3"/>
      <c r="B968" s="4"/>
    </row>
    <row r="969">
      <c r="A969" s="3"/>
      <c r="B969" s="4"/>
    </row>
    <row r="970">
      <c r="A970" s="3"/>
      <c r="B970" s="4"/>
    </row>
    <row r="971">
      <c r="A971" s="3"/>
      <c r="B971" s="4"/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  <row r="1001">
      <c r="A1001" s="3"/>
      <c r="B1001" s="4"/>
    </row>
    <row r="1002">
      <c r="A1002" s="3"/>
      <c r="B1002" s="4"/>
    </row>
    <row r="1003">
      <c r="A1003" s="3"/>
      <c r="B1003" s="4"/>
    </row>
    <row r="1004">
      <c r="A1004" s="3"/>
      <c r="B1004" s="4"/>
    </row>
    <row r="1005">
      <c r="A1005" s="3"/>
      <c r="B1005" s="4"/>
    </row>
    <row r="1006">
      <c r="A1006" s="3"/>
      <c r="B1006" s="4"/>
    </row>
    <row r="1007">
      <c r="A1007" s="3"/>
      <c r="B1007" s="4"/>
    </row>
    <row r="1008">
      <c r="A1008" s="3"/>
      <c r="B1008" s="4"/>
    </row>
    <row r="1009">
      <c r="A1009" s="3"/>
      <c r="B1009" s="4"/>
    </row>
    <row r="1010">
      <c r="A1010" s="3"/>
      <c r="B1010" s="4"/>
    </row>
    <row r="1011">
      <c r="A1011" s="3"/>
      <c r="B1011" s="4"/>
    </row>
    <row r="1012">
      <c r="A1012" s="3"/>
      <c r="B1012" s="4"/>
    </row>
    <row r="1013">
      <c r="A1013" s="3"/>
      <c r="B1013" s="4"/>
    </row>
    <row r="1014">
      <c r="A1014" s="3"/>
      <c r="B1014" s="4"/>
    </row>
    <row r="1015">
      <c r="A1015" s="3"/>
      <c r="B1015" s="4"/>
    </row>
    <row r="1016">
      <c r="A1016" s="3"/>
      <c r="B1016" s="4"/>
    </row>
    <row r="1017">
      <c r="A1017" s="3"/>
      <c r="B1017" s="4"/>
    </row>
    <row r="1018">
      <c r="A1018" s="3"/>
      <c r="B1018" s="4"/>
    </row>
    <row r="1019">
      <c r="A1019" s="3"/>
      <c r="B1019" s="4"/>
    </row>
    <row r="1020">
      <c r="A1020" s="3"/>
      <c r="B1020" s="4"/>
    </row>
    <row r="1021">
      <c r="A1021" s="3"/>
      <c r="B1021" s="4"/>
    </row>
    <row r="1022">
      <c r="A1022" s="3"/>
      <c r="B1022" s="4"/>
    </row>
    <row r="1023">
      <c r="A1023" s="3"/>
      <c r="B1023" s="4"/>
    </row>
    <row r="1024">
      <c r="A1024" s="3"/>
      <c r="B1024" s="4"/>
    </row>
    <row r="1025">
      <c r="A1025" s="3"/>
      <c r="B1025" s="4"/>
    </row>
    <row r="1026">
      <c r="A1026" s="3"/>
      <c r="B1026" s="4"/>
    </row>
    <row r="1027">
      <c r="A1027" s="3"/>
      <c r="B1027" s="4"/>
    </row>
    <row r="1028">
      <c r="A1028" s="3"/>
      <c r="B1028" s="4"/>
    </row>
    <row r="1029">
      <c r="A1029" s="3"/>
      <c r="B1029" s="4"/>
    </row>
    <row r="1030">
      <c r="A1030" s="3"/>
      <c r="B1030" s="4"/>
    </row>
    <row r="1031">
      <c r="A1031" s="3"/>
      <c r="B1031" s="4"/>
    </row>
    <row r="1032">
      <c r="A1032" s="3"/>
      <c r="B1032" s="4"/>
    </row>
    <row r="1033">
      <c r="A1033" s="3"/>
      <c r="B1033" s="4"/>
    </row>
    <row r="1034">
      <c r="A1034" s="3"/>
      <c r="B1034" s="4"/>
    </row>
    <row r="1035">
      <c r="A1035" s="3"/>
      <c r="B1035" s="4"/>
    </row>
    <row r="1036">
      <c r="A1036" s="3"/>
      <c r="B1036" s="4"/>
    </row>
    <row r="1037">
      <c r="A1037" s="3"/>
      <c r="B1037" s="4"/>
    </row>
    <row r="1038">
      <c r="A1038" s="3"/>
      <c r="B1038" s="4"/>
    </row>
    <row r="1039">
      <c r="A1039" s="3"/>
      <c r="B1039" s="4"/>
    </row>
    <row r="1040">
      <c r="A1040" s="3"/>
      <c r="B1040" s="4"/>
    </row>
    <row r="1041">
      <c r="A1041" s="3"/>
      <c r="B1041" s="4"/>
    </row>
    <row r="1042">
      <c r="A1042" s="3"/>
      <c r="B1042" s="4"/>
    </row>
    <row r="1043">
      <c r="A1043" s="3"/>
      <c r="B1043" s="4"/>
    </row>
    <row r="1044">
      <c r="A1044" s="3"/>
      <c r="B1044" s="4"/>
    </row>
    <row r="1045">
      <c r="A1045" s="3"/>
      <c r="B1045" s="4"/>
    </row>
    <row r="1046">
      <c r="A1046" s="3"/>
      <c r="B1046" s="4"/>
    </row>
    <row r="1047">
      <c r="A1047" s="3"/>
      <c r="B1047" s="4"/>
    </row>
    <row r="1048">
      <c r="A1048" s="3"/>
      <c r="B1048" s="4"/>
    </row>
    <row r="1049">
      <c r="A1049" s="3"/>
      <c r="B1049" s="4"/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