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<sst xmlns="http://schemas.openxmlformats.org/spreadsheetml/2006/main" count="491" uniqueCount="491">
  <si>
    <t>turkish_word</t>
  </si>
  <si>
    <t>dutch_word</t>
  </si>
  <si>
    <t>palavra</t>
  </si>
  <si>
    <t>parabol</t>
  </si>
  <si>
    <t>alternatif</t>
  </si>
  <si>
    <t>baz</t>
  </si>
  <si>
    <t>çek</t>
  </si>
  <si>
    <t>parasızlık</t>
  </si>
  <si>
    <t>broş</t>
  </si>
  <si>
    <t>soba</t>
  </si>
  <si>
    <t>port</t>
  </si>
  <si>
    <t>flu</t>
  </si>
  <si>
    <t>jenosit</t>
  </si>
  <si>
    <t>net</t>
  </si>
  <si>
    <t>hipotermi</t>
  </si>
  <si>
    <t>bilet</t>
  </si>
  <si>
    <t>kupa</t>
  </si>
  <si>
    <t>şampanya</t>
  </si>
  <si>
    <t>şampiyon</t>
  </si>
  <si>
    <t>lig</t>
  </si>
  <si>
    <t>radyan</t>
  </si>
  <si>
    <t>şose</t>
  </si>
  <si>
    <t>kariyer</t>
  </si>
  <si>
    <t>biyoloji</t>
  </si>
  <si>
    <t>ablatif</t>
  </si>
  <si>
    <t>köri</t>
  </si>
  <si>
    <t>mayonez</t>
  </si>
  <si>
    <t>kamera</t>
  </si>
  <si>
    <t>tipik</t>
  </si>
  <si>
    <t>rasyonel</t>
  </si>
  <si>
    <t>kronometre</t>
  </si>
  <si>
    <t>dendrokronoloji</t>
  </si>
  <si>
    <t>mikrop</t>
  </si>
  <si>
    <t>mikrobiyoloji</t>
  </si>
  <si>
    <t>epe</t>
  </si>
  <si>
    <t>peruk</t>
  </si>
  <si>
    <t>ofis</t>
  </si>
  <si>
    <t>sahnelemek</t>
  </si>
  <si>
    <t>video</t>
  </si>
  <si>
    <t>gey</t>
  </si>
  <si>
    <t>megavat</t>
  </si>
  <si>
    <t>klostrofobi</t>
  </si>
  <si>
    <t>kartuş</t>
  </si>
  <si>
    <t>vitrin</t>
  </si>
  <si>
    <t>akrobat</t>
  </si>
  <si>
    <t>helikopter</t>
  </si>
  <si>
    <t>okul</t>
  </si>
  <si>
    <t>ekol</t>
  </si>
  <si>
    <t>integral</t>
  </si>
  <si>
    <t>teizm</t>
  </si>
  <si>
    <t>teodise</t>
  </si>
  <si>
    <t>karbonat</t>
  </si>
  <si>
    <t>grup</t>
  </si>
  <si>
    <t>kap</t>
  </si>
  <si>
    <t>otomat</t>
  </si>
  <si>
    <t>pasta</t>
  </si>
  <si>
    <t>japon</t>
  </si>
  <si>
    <t>japonca</t>
  </si>
  <si>
    <t>japon balığı</t>
  </si>
  <si>
    <t>sürüş tekniği</t>
  </si>
  <si>
    <t>teknik</t>
  </si>
  <si>
    <t>element</t>
  </si>
  <si>
    <t>eleman</t>
  </si>
  <si>
    <t>pejoratif</t>
  </si>
  <si>
    <t>harita</t>
  </si>
  <si>
    <t>kart</t>
  </si>
  <si>
    <t>politik</t>
  </si>
  <si>
    <t>metal</t>
  </si>
  <si>
    <t>metelik</t>
  </si>
  <si>
    <t>seksüel</t>
  </si>
  <si>
    <t>seks</t>
  </si>
  <si>
    <t>doktor</t>
  </si>
  <si>
    <t>doktorluk</t>
  </si>
  <si>
    <t>armoni</t>
  </si>
  <si>
    <t>nota</t>
  </si>
  <si>
    <t>not</t>
  </si>
  <si>
    <t>disko</t>
  </si>
  <si>
    <t>kaniş</t>
  </si>
  <si>
    <t>pozitif</t>
  </si>
  <si>
    <t>vize</t>
  </si>
  <si>
    <t>karakter</t>
  </si>
  <si>
    <t>kafe</t>
  </si>
  <si>
    <t>kahverengi</t>
  </si>
  <si>
    <t>kahvaltı</t>
  </si>
  <si>
    <t>türk kahvesi</t>
  </si>
  <si>
    <t>liberal</t>
  </si>
  <si>
    <t>tez</t>
  </si>
  <si>
    <t>kontrol</t>
  </si>
  <si>
    <t>kamara</t>
  </si>
  <si>
    <t>قامره</t>
  </si>
  <si>
    <t>moda</t>
  </si>
  <si>
    <t>model</t>
  </si>
  <si>
    <t>geometri</t>
  </si>
  <si>
    <t>fagot</t>
  </si>
  <si>
    <t>angaje</t>
  </si>
  <si>
    <t>laik</t>
  </si>
  <si>
    <t>materyal</t>
  </si>
  <si>
    <t>materyel</t>
  </si>
  <si>
    <t>sent</t>
  </si>
  <si>
    <t>montaj</t>
  </si>
  <si>
    <t>kano</t>
  </si>
  <si>
    <t>ritim</t>
  </si>
  <si>
    <t>ritm</t>
  </si>
  <si>
    <t>konyak</t>
  </si>
  <si>
    <t>alkol</t>
  </si>
  <si>
    <t>avrasya</t>
  </si>
  <si>
    <t>asyalı</t>
  </si>
  <si>
    <t>şık</t>
  </si>
  <si>
    <t>çar</t>
  </si>
  <si>
    <t>stil</t>
  </si>
  <si>
    <t>müzik</t>
  </si>
  <si>
    <t>müzik aleti</t>
  </si>
  <si>
    <t>mızıka</t>
  </si>
  <si>
    <t>esperanto</t>
  </si>
  <si>
    <t>şeker</t>
  </si>
  <si>
    <t>pamuk şekeri</t>
  </si>
  <si>
    <t>horoz şekeri</t>
  </si>
  <si>
    <t>elma şekeri</t>
  </si>
  <si>
    <t>şekerler</t>
  </si>
  <si>
    <t>şekerlemez</t>
  </si>
  <si>
    <t>şükür</t>
  </si>
  <si>
    <t>ispirto</t>
  </si>
  <si>
    <t>spiritüel</t>
  </si>
  <si>
    <t>krom</t>
  </si>
  <si>
    <t>kromozom</t>
  </si>
  <si>
    <t>diplomatik</t>
  </si>
  <si>
    <t>as</t>
  </si>
  <si>
    <t>sirküler</t>
  </si>
  <si>
    <t>wiki</t>
  </si>
  <si>
    <t>psikoloji</t>
  </si>
  <si>
    <t>sol</t>
  </si>
  <si>
    <t>makine</t>
  </si>
  <si>
    <t>kanguru</t>
  </si>
  <si>
    <t>test</t>
  </si>
  <si>
    <t>kaşar</t>
  </si>
  <si>
    <t>lamba</t>
  </si>
  <si>
    <t>lava lambası</t>
  </si>
  <si>
    <t>etimoloji</t>
  </si>
  <si>
    <t>ezoterik</t>
  </si>
  <si>
    <t>basket</t>
  </si>
  <si>
    <t>sistem</t>
  </si>
  <si>
    <t>körfez</t>
  </si>
  <si>
    <t>ekspres</t>
  </si>
  <si>
    <t>direktör</t>
  </si>
  <si>
    <t>tayfun</t>
  </si>
  <si>
    <t>gül</t>
  </si>
  <si>
    <t>ağustos</t>
  </si>
  <si>
    <t>ağustos böceği</t>
  </si>
  <si>
    <t>atom</t>
  </si>
  <si>
    <t>market</t>
  </si>
  <si>
    <t>maç</t>
  </si>
  <si>
    <t>felsefeci</t>
  </si>
  <si>
    <t>tost</t>
  </si>
  <si>
    <t>patron</t>
  </si>
  <si>
    <t>kokain</t>
  </si>
  <si>
    <t>sone</t>
  </si>
  <si>
    <t>kek</t>
  </si>
  <si>
    <t>koalisyon</t>
  </si>
  <si>
    <t>polis</t>
  </si>
  <si>
    <t>bravo</t>
  </si>
  <si>
    <t>iskele</t>
  </si>
  <si>
    <t>literatür</t>
  </si>
  <si>
    <t>tünel</t>
  </si>
  <si>
    <t>mayo</t>
  </si>
  <si>
    <t>molekül</t>
  </si>
  <si>
    <t>start</t>
  </si>
  <si>
    <t>korse</t>
  </si>
  <si>
    <t>kanal</t>
  </si>
  <si>
    <t>robot</t>
  </si>
  <si>
    <t>papa</t>
  </si>
  <si>
    <t>diyalekt</t>
  </si>
  <si>
    <t>barbar</t>
  </si>
  <si>
    <t>boks</t>
  </si>
  <si>
    <t>pusula</t>
  </si>
  <si>
    <t>sinyal</t>
  </si>
  <si>
    <t>efekt</t>
  </si>
  <si>
    <t>lokomotif</t>
  </si>
  <si>
    <t>komando</t>
  </si>
  <si>
    <t>acente</t>
  </si>
  <si>
    <t>ajan</t>
  </si>
  <si>
    <t>plak</t>
  </si>
  <si>
    <t>kuruş</t>
  </si>
  <si>
    <t>ekonomi</t>
  </si>
  <si>
    <t>çakal</t>
  </si>
  <si>
    <t>agorafobi</t>
  </si>
  <si>
    <t>raunt</t>
  </si>
  <si>
    <t>kıymayın</t>
  </si>
  <si>
    <t>mayın</t>
  </si>
  <si>
    <t>mayın gemisi</t>
  </si>
  <si>
    <t>mayınlamak</t>
  </si>
  <si>
    <t>piramit</t>
  </si>
  <si>
    <t>depo</t>
  </si>
  <si>
    <t>romantik</t>
  </si>
  <si>
    <t>oksijen</t>
  </si>
  <si>
    <t>türban</t>
  </si>
  <si>
    <t>tülbent</t>
  </si>
  <si>
    <t>eşantiyon</t>
  </si>
  <si>
    <t>endeks</t>
  </si>
  <si>
    <t>endekslemek</t>
  </si>
  <si>
    <t>endeksli</t>
  </si>
  <si>
    <t>sigorta</t>
  </si>
  <si>
    <t>dolar</t>
  </si>
  <si>
    <t>roket</t>
  </si>
  <si>
    <t>site</t>
  </si>
  <si>
    <t>selenyum</t>
  </si>
  <si>
    <t>staj</t>
  </si>
  <si>
    <t>bluz</t>
  </si>
  <si>
    <t>problem</t>
  </si>
  <si>
    <t>senaryo</t>
  </si>
  <si>
    <t>faktör</t>
  </si>
  <si>
    <t>brüt</t>
  </si>
  <si>
    <t>hint</t>
  </si>
  <si>
    <t>kalite</t>
  </si>
  <si>
    <t>kaliteli</t>
  </si>
  <si>
    <t>ağabey</t>
  </si>
  <si>
    <t>bay</t>
  </si>
  <si>
    <t>begüm</t>
  </si>
  <si>
    <t>beylik</t>
  </si>
  <si>
    <t>beyefendi</t>
  </si>
  <si>
    <t>profesör</t>
  </si>
  <si>
    <t>viski</t>
  </si>
  <si>
    <t>versiyon</t>
  </si>
  <si>
    <t>taksi</t>
  </si>
  <si>
    <t>dok</t>
  </si>
  <si>
    <t>salon</t>
  </si>
  <si>
    <t>enerji</t>
  </si>
  <si>
    <t>som</t>
  </si>
  <si>
    <t>somon</t>
  </si>
  <si>
    <t>anason</t>
  </si>
  <si>
    <t>dübel</t>
  </si>
  <si>
    <t>margarin</t>
  </si>
  <si>
    <t>tema</t>
  </si>
  <si>
    <t>tas</t>
  </si>
  <si>
    <t>avukat</t>
  </si>
  <si>
    <t>planet</t>
  </si>
  <si>
    <t>elektrik</t>
  </si>
  <si>
    <t>klima</t>
  </si>
  <si>
    <t>patates</t>
  </si>
  <si>
    <t>patates kızartması</t>
  </si>
  <si>
    <t>trend</t>
  </si>
  <si>
    <t>telefon</t>
  </si>
  <si>
    <t>etik</t>
  </si>
  <si>
    <t>hamburg</t>
  </si>
  <si>
    <t>seri</t>
  </si>
  <si>
    <t>skor</t>
  </si>
  <si>
    <t>sedir</t>
  </si>
  <si>
    <t>domates</t>
  </si>
  <si>
    <t>roka</t>
  </si>
  <si>
    <t>ideal</t>
  </si>
  <si>
    <t>etiket</t>
  </si>
  <si>
    <t>gitar</t>
  </si>
  <si>
    <t>bütçe</t>
  </si>
  <si>
    <t>çita</t>
  </si>
  <si>
    <t>inisiyatif</t>
  </si>
  <si>
    <t>stat</t>
  </si>
  <si>
    <t>stadyum</t>
  </si>
  <si>
    <t>endüstri</t>
  </si>
  <si>
    <t>palyaço</t>
  </si>
  <si>
    <t>kanepe</t>
  </si>
  <si>
    <t>şarap kadehi</t>
  </si>
  <si>
    <t>şarapçı</t>
  </si>
  <si>
    <t>realite</t>
  </si>
  <si>
    <t>aktif</t>
  </si>
  <si>
    <t>aktiflik</t>
  </si>
  <si>
    <t>kategori</t>
  </si>
  <si>
    <t>büst</t>
  </si>
  <si>
    <t>gazete</t>
  </si>
  <si>
    <t>masa</t>
  </si>
  <si>
    <t>avantür</t>
  </si>
  <si>
    <t>jüri</t>
  </si>
  <si>
    <t>festival</t>
  </si>
  <si>
    <t>hamster</t>
  </si>
  <si>
    <t>dinamik</t>
  </si>
  <si>
    <t>finiş</t>
  </si>
  <si>
    <t>tiyatro</t>
  </si>
  <si>
    <t>stres</t>
  </si>
  <si>
    <t>ceket</t>
  </si>
  <si>
    <t>milyon</t>
  </si>
  <si>
    <t>mumluk</t>
  </si>
  <si>
    <t>demokrasi</t>
  </si>
  <si>
    <t>kalori</t>
  </si>
  <si>
    <t>volüm</t>
  </si>
  <si>
    <t>karamela</t>
  </si>
  <si>
    <t>karamel</t>
  </si>
  <si>
    <t>lira</t>
  </si>
  <si>
    <t>enstrüman</t>
  </si>
  <si>
    <t>strüktür</t>
  </si>
  <si>
    <t>fosfor</t>
  </si>
  <si>
    <t>analoji</t>
  </si>
  <si>
    <t>seramik</t>
  </si>
  <si>
    <t>tenis</t>
  </si>
  <si>
    <t>asteroit</t>
  </si>
  <si>
    <t>laterna</t>
  </si>
  <si>
    <t>revir</t>
  </si>
  <si>
    <t>mağaza</t>
  </si>
  <si>
    <t>diyalog</t>
  </si>
  <si>
    <t>tramvay</t>
  </si>
  <si>
    <t>klinik</t>
  </si>
  <si>
    <t>korvet</t>
  </si>
  <si>
    <t>pisi</t>
  </si>
  <si>
    <t>put</t>
  </si>
  <si>
    <t>embriyo</t>
  </si>
  <si>
    <t>lüks</t>
  </si>
  <si>
    <t>mersi</t>
  </si>
  <si>
    <t>konfirme</t>
  </si>
  <si>
    <t>şömine</t>
  </si>
  <si>
    <t>prensip</t>
  </si>
  <si>
    <t>fil</t>
  </si>
  <si>
    <t>paradoks</t>
  </si>
  <si>
    <t>eritre</t>
  </si>
  <si>
    <t>kapasite</t>
  </si>
  <si>
    <t>koç</t>
  </si>
  <si>
    <t>averaj</t>
  </si>
  <si>
    <t>bulvar</t>
  </si>
  <si>
    <t>apartman</t>
  </si>
  <si>
    <t>orkestra</t>
  </si>
  <si>
    <t>sprey</t>
  </si>
  <si>
    <t>katalog</t>
  </si>
  <si>
    <t>i̇spanyol</t>
  </si>
  <si>
    <t>ansambl</t>
  </si>
  <si>
    <t>vietnamlı</t>
  </si>
  <si>
    <t>vietnamca</t>
  </si>
  <si>
    <t>garanti</t>
  </si>
  <si>
    <t>şerbetçi</t>
  </si>
  <si>
    <t>şerbetli</t>
  </si>
  <si>
    <t>şerbetsiz</t>
  </si>
  <si>
    <t>şerbet</t>
  </si>
  <si>
    <t>aktris</t>
  </si>
  <si>
    <t>intörn</t>
  </si>
  <si>
    <t>kanun</t>
  </si>
  <si>
    <t>aritmetik</t>
  </si>
  <si>
    <t>balina</t>
  </si>
  <si>
    <t>dizayn</t>
  </si>
  <si>
    <t>etnik</t>
  </si>
  <si>
    <t>travma</t>
  </si>
  <si>
    <t>partisyon</t>
  </si>
  <si>
    <t>patlıcan</t>
  </si>
  <si>
    <t>badincan</t>
  </si>
  <si>
    <t>papağan</t>
  </si>
  <si>
    <t>karavan</t>
  </si>
  <si>
    <t>kervan</t>
  </si>
  <si>
    <t>katolik</t>
  </si>
  <si>
    <t>elips</t>
  </si>
  <si>
    <t>ambulans</t>
  </si>
  <si>
    <t>bibliyotek</t>
  </si>
  <si>
    <t>uganda</t>
  </si>
  <si>
    <t>ugandalı</t>
  </si>
  <si>
    <t>algoritma</t>
  </si>
  <si>
    <t>apostrof</t>
  </si>
  <si>
    <t>virtüöz</t>
  </si>
  <si>
    <t>saplı sultan</t>
  </si>
  <si>
    <t>kolektif</t>
  </si>
  <si>
    <t>ipotek</t>
  </si>
  <si>
    <t>ajanda</t>
  </si>
  <si>
    <t>opsiyon</t>
  </si>
  <si>
    <t>goril</t>
  </si>
  <si>
    <t>ananas</t>
  </si>
  <si>
    <t>hipopotam</t>
  </si>
  <si>
    <t>mafya</t>
  </si>
  <si>
    <t>mafya babası</t>
  </si>
  <si>
    <t>migren</t>
  </si>
  <si>
    <t>ekip</t>
  </si>
  <si>
    <t>poliçe</t>
  </si>
  <si>
    <t>ödem</t>
  </si>
  <si>
    <t>raket</t>
  </si>
  <si>
    <t>astronomi</t>
  </si>
  <si>
    <t>köşk</t>
  </si>
  <si>
    <t>giresun</t>
  </si>
  <si>
    <t>vokabüler</t>
  </si>
  <si>
    <t>susam</t>
  </si>
  <si>
    <t>fetiş</t>
  </si>
  <si>
    <t>fener</t>
  </si>
  <si>
    <t>çabuk</t>
  </si>
  <si>
    <t>milis</t>
  </si>
  <si>
    <t>iskelet</t>
  </si>
  <si>
    <t>sükse</t>
  </si>
  <si>
    <t>teknoloji</t>
  </si>
  <si>
    <t>hobi</t>
  </si>
  <si>
    <t>kriz</t>
  </si>
  <si>
    <t>makaron</t>
  </si>
  <si>
    <t>ironi</t>
  </si>
  <si>
    <t>antilop</t>
  </si>
  <si>
    <t>vilayet</t>
  </si>
  <si>
    <t>şablon</t>
  </si>
  <si>
    <t>parantez</t>
  </si>
  <si>
    <t>silindir</t>
  </si>
  <si>
    <t>pijama</t>
  </si>
  <si>
    <t>doçent</t>
  </si>
  <si>
    <t>biftekkek</t>
  </si>
  <si>
    <t>kastanyet</t>
  </si>
  <si>
    <t>monolog</t>
  </si>
  <si>
    <t>kondisyon</t>
  </si>
  <si>
    <t>fatmagül</t>
  </si>
  <si>
    <t>periyot</t>
  </si>
  <si>
    <t>dildo</t>
  </si>
  <si>
    <t>marmelat</t>
  </si>
  <si>
    <t>afyonkarahisar</t>
  </si>
  <si>
    <t>diftong</t>
  </si>
  <si>
    <t>anten</t>
  </si>
  <si>
    <t>retorik</t>
  </si>
  <si>
    <t>i̇stanbullu</t>
  </si>
  <si>
    <t>primitif</t>
  </si>
  <si>
    <t>bazalt</t>
  </si>
  <si>
    <t>bikini</t>
  </si>
  <si>
    <t>ekinoks</t>
  </si>
  <si>
    <t>konfederasyon</t>
  </si>
  <si>
    <t>televizyon</t>
  </si>
  <si>
    <t>futbol</t>
  </si>
  <si>
    <t>kanser</t>
  </si>
  <si>
    <t>seksi</t>
  </si>
  <si>
    <t>pasaport</t>
  </si>
  <si>
    <t>konferans</t>
  </si>
  <si>
    <t>referans</t>
  </si>
  <si>
    <t>puan</t>
  </si>
  <si>
    <t>madam</t>
  </si>
  <si>
    <t>reklam</t>
  </si>
  <si>
    <t>makyaj</t>
  </si>
  <si>
    <t>madalya</t>
  </si>
  <si>
    <t>disiplin</t>
  </si>
  <si>
    <t>sürpriz</t>
  </si>
  <si>
    <t>fatura</t>
  </si>
  <si>
    <t>sekreter</t>
  </si>
  <si>
    <t>kasa</t>
  </si>
  <si>
    <t>milyarder</t>
  </si>
  <si>
    <t>hamburger</t>
  </si>
  <si>
    <t>cin</t>
  </si>
  <si>
    <t>kod</t>
  </si>
  <si>
    <t>şantaj</t>
  </si>
  <si>
    <t>tren</t>
  </si>
  <si>
    <t>rapor</t>
  </si>
  <si>
    <t>litre</t>
  </si>
  <si>
    <t>masaj</t>
  </si>
  <si>
    <t>duş</t>
  </si>
  <si>
    <t>şok</t>
  </si>
  <si>
    <t>şans</t>
  </si>
  <si>
    <t>tuvalet</t>
  </si>
  <si>
    <t>balon</t>
  </si>
  <si>
    <t>dosya</t>
  </si>
  <si>
    <t>sandviç</t>
  </si>
  <si>
    <t>kondom</t>
  </si>
  <si>
    <t>kültür</t>
  </si>
  <si>
    <t>sosyal</t>
  </si>
  <si>
    <t>sosyalist</t>
  </si>
  <si>
    <t>enteresan</t>
  </si>
  <si>
    <t>striptiz</t>
  </si>
  <si>
    <t>sos</t>
  </si>
  <si>
    <t>sıfır</t>
  </si>
  <si>
    <t>konser</t>
  </si>
  <si>
    <t>şef</t>
  </si>
  <si>
    <t>panda</t>
  </si>
  <si>
    <t>amber</t>
  </si>
  <si>
    <t>çikolata</t>
  </si>
  <si>
    <t>fakir</t>
  </si>
  <si>
    <t>fakir fukara</t>
  </si>
  <si>
    <t>garson</t>
  </si>
  <si>
    <t>biftek</t>
  </si>
  <si>
    <t>profesyonel</t>
  </si>
  <si>
    <t>ray</t>
  </si>
  <si>
    <t>roman</t>
  </si>
  <si>
    <t>loca</t>
  </si>
  <si>
    <t>manken</t>
  </si>
  <si>
    <t>hol</t>
  </si>
  <si>
    <t>bit</t>
  </si>
  <si>
    <t>lider</t>
  </si>
  <si>
    <t>film</t>
  </si>
  <si>
    <t>fare</t>
  </si>
  <si>
    <t>spiker</t>
  </si>
  <si>
    <t>birader</t>
  </si>
  <si>
    <t>park</t>
  </si>
  <si>
    <t>karpuz</t>
  </si>
  <si>
    <t>gaz</t>
  </si>
  <si>
    <t>paket</t>
  </si>
  <si>
    <t>gri</t>
  </si>
  <si>
    <t>çene</t>
  </si>
  <si>
    <t>yarın</t>
  </si>
  <si>
    <t>penguen</t>
  </si>
  <si>
    <t>tröst</t>
  </si>
  <si>
    <t>sürücü</t>
  </si>
  <si>
    <t>çip</t>
  </si>
  <si>
    <t>klişe</t>
  </si>
  <si>
    <t>yat</t>
  </si>
  <si>
    <t>şut</t>
  </si>
  <si>
    <t>şov</t>
  </si>
  <si>
    <t>burç</t>
  </si>
  <si>
    <t>tayt</t>
  </si>
  <si>
    <t>sipariş</t>
  </si>
  <si>
    <t>vay</t>
  </si>
  <si>
    <t>isteka</t>
  </si>
  <si>
    <t>tüyo</t>
  </si>
  <si>
    <t>kez</t>
  </si>
  <si>
    <t>slayt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</si>
</sst>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IFERROR(__xludf.DUMMYFUNCTION("GOOGLETRANSLATE(A2,""tr"",""nl"")"),"opscheppen")</f>
        <v>opscheppen</v>
      </c>
    </row>
    <row r="3">
      <c r="A3" s="3" t="s">
        <v>3</v>
      </c>
      <c r="B3" s="4" t="str">
        <f>IFERROR(__xludf.DUMMYFUNCTION("GOOGLETRANSLATE(A3,""tr"",""nl"")"),"parabool")</f>
        <v>parabool</v>
      </c>
    </row>
    <row r="4">
      <c r="A4" s="3" t="s">
        <v>4</v>
      </c>
      <c r="B4" s="4" t="str">
        <f>IFERROR(__xludf.DUMMYFUNCTION("GOOGLETRANSLATE(A4,""tr"",""nl"")"),"alternatief")</f>
        <v>alternatief</v>
      </c>
    </row>
    <row r="5">
      <c r="A5" s="3" t="s">
        <v>5</v>
      </c>
      <c r="B5" s="4" t="str">
        <f>IFERROR(__xludf.DUMMYFUNCTION("GOOGLETRANSLATE(A5,""tr"",""nl"")"),"baseren")</f>
        <v>baseren</v>
      </c>
    </row>
    <row r="6">
      <c r="A6" s="3" t="s">
        <v>6</v>
      </c>
      <c r="B6" s="4" t="str">
        <f>IFERROR(__xludf.DUMMYFUNCTION("GOOGLETRANSLATE(A6,""tr"",""nl"")"),"Controleren")</f>
        <v>Controleren</v>
      </c>
    </row>
    <row r="7">
      <c r="A7" s="3" t="s">
        <v>7</v>
      </c>
      <c r="B7" s="4" t="str">
        <f>IFERROR(__xludf.DUMMYFUNCTION("GOOGLETRANSLATE(A7,""tr"",""nl"")"),"armoede")</f>
        <v>armoede</v>
      </c>
    </row>
    <row r="8">
      <c r="A8" s="3" t="s">
        <v>8</v>
      </c>
      <c r="B8" s="4" t="str">
        <f>IFERROR(__xludf.DUMMYFUNCTION("GOOGLETRANSLATE(A8,""tr"",""nl"")"),"broche")</f>
        <v>broche</v>
      </c>
    </row>
    <row r="9">
      <c r="A9" s="3" t="s">
        <v>9</v>
      </c>
      <c r="B9" s="4" t="str">
        <f>IFERROR(__xludf.DUMMYFUNCTION("GOOGLETRANSLATE(A9,""tr"",""nl"")"),"fornuis")</f>
        <v>fornuis</v>
      </c>
    </row>
    <row r="10">
      <c r="A10" s="3" t="s">
        <v>10</v>
      </c>
      <c r="B10" s="4" t="str">
        <f>IFERROR(__xludf.DUMMYFUNCTION("GOOGLETRANSLATE(A10,""tr"",""nl"")"),"haven")</f>
        <v>haven</v>
      </c>
    </row>
    <row r="11">
      <c r="A11" s="3" t="s">
        <v>11</v>
      </c>
      <c r="B11" s="4" t="str">
        <f>IFERROR(__xludf.DUMMYFUNCTION("GOOGLETRANSLATE(A11,""tr"",""nl"")"),"vervagen")</f>
        <v>vervagen</v>
      </c>
    </row>
    <row r="12">
      <c r="A12" s="3" t="s">
        <v>12</v>
      </c>
      <c r="B12" s="4" t="str">
        <f>IFERROR(__xludf.DUMMYFUNCTION("GOOGLETRANSLATE(A12,""tr"",""nl"")"),"jenocyt")</f>
        <v>jenocyt</v>
      </c>
    </row>
    <row r="13">
      <c r="A13" s="3" t="s">
        <v>13</v>
      </c>
      <c r="B13" s="4" t="str">
        <f>IFERROR(__xludf.DUMMYFUNCTION("GOOGLETRANSLATE(A13,""tr"",""nl"")"),"netto-")</f>
        <v>netto-</v>
      </c>
    </row>
    <row r="14">
      <c r="A14" s="3" t="s">
        <v>14</v>
      </c>
      <c r="B14" s="4" t="str">
        <f>IFERROR(__xludf.DUMMYFUNCTION("GOOGLETRANSLATE(A14,""tr"",""nl"")"),"hypothermie")</f>
        <v>hypothermie</v>
      </c>
    </row>
    <row r="15">
      <c r="A15" s="3" t="s">
        <v>15</v>
      </c>
      <c r="B15" s="4" t="str">
        <f>IFERROR(__xludf.DUMMYFUNCTION("GOOGLETRANSLATE(A15,""tr"",""nl"")"),"ticket")</f>
        <v>ticket</v>
      </c>
    </row>
    <row r="16">
      <c r="A16" s="3" t="s">
        <v>16</v>
      </c>
      <c r="B16" s="4" t="str">
        <f>IFERROR(__xludf.DUMMYFUNCTION("GOOGLETRANSLATE(A16,""tr"",""nl"")"),"Beker")</f>
        <v>Beker</v>
      </c>
    </row>
    <row r="17">
      <c r="A17" s="3" t="s">
        <v>17</v>
      </c>
      <c r="B17" s="4" t="str">
        <f>IFERROR(__xludf.DUMMYFUNCTION("GOOGLETRANSLATE(A17,""tr"",""nl"")"),"Champagne")</f>
        <v>Champagne</v>
      </c>
    </row>
    <row r="18">
      <c r="A18" s="3" t="s">
        <v>18</v>
      </c>
      <c r="B18" s="4" t="str">
        <f>IFERROR(__xludf.DUMMYFUNCTION("GOOGLETRANSLATE(A18,""tr"",""nl"")"),"kampioen")</f>
        <v>kampioen</v>
      </c>
    </row>
    <row r="19">
      <c r="A19" s="3" t="s">
        <v>19</v>
      </c>
      <c r="B19" s="4" t="str">
        <f>IFERROR(__xludf.DUMMYFUNCTION("GOOGLETRANSLATE(A19,""tr"",""nl"")"),"liga")</f>
        <v>liga</v>
      </c>
    </row>
    <row r="20">
      <c r="A20" s="3" t="s">
        <v>20</v>
      </c>
      <c r="B20" s="4" t="str">
        <f>IFERROR(__xludf.DUMMYFUNCTION("GOOGLETRANSLATE(A20,""tr"",""nl"")"),"radium-")</f>
        <v>radium-</v>
      </c>
    </row>
    <row r="21">
      <c r="A21" s="3" t="s">
        <v>21</v>
      </c>
      <c r="B21" s="4" t="str">
        <f>IFERROR(__xludf.DUMMYFUNCTION("GOOGLETRANSLATE(A21,""tr"",""nl"")"),"macadam")</f>
        <v>macadam</v>
      </c>
    </row>
    <row r="22">
      <c r="A22" s="3" t="s">
        <v>22</v>
      </c>
      <c r="B22" s="4" t="str">
        <f>IFERROR(__xludf.DUMMYFUNCTION("GOOGLETRANSLATE(A22,""tr"",""nl"")"),"carrière")</f>
        <v>carrière</v>
      </c>
    </row>
    <row r="23">
      <c r="A23" s="3" t="s">
        <v>23</v>
      </c>
      <c r="B23" s="4" t="str">
        <f>IFERROR(__xludf.DUMMYFUNCTION("GOOGLETRANSLATE(A23,""tr"",""nl"")"),"biologie")</f>
        <v>biologie</v>
      </c>
    </row>
    <row r="24">
      <c r="A24" s="3" t="s">
        <v>24</v>
      </c>
      <c r="B24" s="4" t="str">
        <f>IFERROR(__xludf.DUMMYFUNCTION("GOOGLETRANSLATE(A24,""tr"",""nl"")"),"ablatief")</f>
        <v>ablatief</v>
      </c>
    </row>
    <row r="25">
      <c r="A25" s="3" t="s">
        <v>25</v>
      </c>
      <c r="B25" s="4" t="str">
        <f>IFERROR(__xludf.DUMMYFUNCTION("GOOGLETRANSLATE(A25,""tr"",""nl"")"),"kerrie")</f>
        <v>kerrie</v>
      </c>
    </row>
    <row r="26">
      <c r="A26" s="3" t="s">
        <v>26</v>
      </c>
      <c r="B26" s="4" t="str">
        <f>IFERROR(__xludf.DUMMYFUNCTION("GOOGLETRANSLATE(A26,""tr"",""nl"")"),"mayonaise")</f>
        <v>mayonaise</v>
      </c>
    </row>
    <row r="27">
      <c r="A27" s="3" t="s">
        <v>27</v>
      </c>
      <c r="B27" s="4" t="str">
        <f>IFERROR(__xludf.DUMMYFUNCTION("GOOGLETRANSLATE(A27,""tr"",""nl"")"),"camera")</f>
        <v>camera</v>
      </c>
    </row>
    <row r="28">
      <c r="A28" s="3" t="s">
        <v>28</v>
      </c>
      <c r="B28" s="4" t="str">
        <f>IFERROR(__xludf.DUMMYFUNCTION("GOOGLETRANSLATE(A28,""tr"",""nl"")"),"typisch")</f>
        <v>typisch</v>
      </c>
    </row>
    <row r="29">
      <c r="A29" s="3" t="s">
        <v>29</v>
      </c>
      <c r="B29" s="4" t="str">
        <f>IFERROR(__xludf.DUMMYFUNCTION("GOOGLETRANSLATE(A29,""tr"",""nl"")"),"rationeel")</f>
        <v>rationeel</v>
      </c>
    </row>
    <row r="30">
      <c r="A30" s="3" t="s">
        <v>30</v>
      </c>
      <c r="B30" s="4" t="str">
        <f>IFERROR(__xludf.DUMMYFUNCTION("GOOGLETRANSLATE(A30,""tr"",""nl"")"),"stopwatch")</f>
        <v>stopwatch</v>
      </c>
    </row>
    <row r="31">
      <c r="A31" s="3" t="s">
        <v>31</v>
      </c>
      <c r="B31" s="4" t="str">
        <f>IFERROR(__xludf.DUMMYFUNCTION("GOOGLETRANSLATE(A31,""tr"",""nl"")"),"dendrocronologie")</f>
        <v>dendrocronologie</v>
      </c>
    </row>
    <row r="32">
      <c r="A32" s="3" t="s">
        <v>32</v>
      </c>
      <c r="B32" s="4" t="str">
        <f>IFERROR(__xludf.DUMMYFUNCTION("GOOGLETRANSLATE(A32,""tr"",""nl"")"),"kiem")</f>
        <v>kiem</v>
      </c>
    </row>
    <row r="33">
      <c r="A33" s="3" t="s">
        <v>33</v>
      </c>
      <c r="B33" s="4" t="str">
        <f>IFERROR(__xludf.DUMMYFUNCTION("GOOGLETRANSLATE(A33,""tr"",""nl"")"),"microbiologie")</f>
        <v>microbiologie</v>
      </c>
    </row>
    <row r="34">
      <c r="A34" s="3" t="s">
        <v>34</v>
      </c>
      <c r="B34" s="4" t="str">
        <f>IFERROR(__xludf.DUMMYFUNCTION("GOOGLETRANSLATE(A34,""tr"",""nl"")"),"epee")</f>
        <v>epee</v>
      </c>
    </row>
    <row r="35">
      <c r="A35" s="3" t="s">
        <v>35</v>
      </c>
      <c r="B35" s="4" t="str">
        <f>IFERROR(__xludf.DUMMYFUNCTION("GOOGLETRANSLATE(A35,""tr"",""nl"")"),"toupet")</f>
        <v>toupet</v>
      </c>
    </row>
    <row r="36">
      <c r="A36" s="3" t="s">
        <v>36</v>
      </c>
      <c r="B36" s="4" t="str">
        <f>IFERROR(__xludf.DUMMYFUNCTION("GOOGLETRANSLATE(A36,""tr"",""nl"")"),"kantoor")</f>
        <v>kantoor</v>
      </c>
    </row>
    <row r="37">
      <c r="A37" s="3" t="s">
        <v>37</v>
      </c>
      <c r="B37" s="4" t="str">
        <f>IFERROR(__xludf.DUMMYFUNCTION("GOOGLETRANSLATE(A37,""tr"",""nl"")"),"enscenering")</f>
        <v>enscenering</v>
      </c>
    </row>
    <row r="38">
      <c r="A38" s="3" t="s">
        <v>38</v>
      </c>
      <c r="B38" s="4" t="str">
        <f>IFERROR(__xludf.DUMMYFUNCTION("GOOGLETRANSLATE(A38,""tr"",""nl"")"),"video-")</f>
        <v>video-</v>
      </c>
    </row>
    <row r="39">
      <c r="A39" s="3" t="s">
        <v>39</v>
      </c>
      <c r="B39" s="4" t="str">
        <f>IFERROR(__xludf.DUMMYFUNCTION("GOOGLETRANSLATE(A39,""tr"",""nl"")"),"gay")</f>
        <v>gay</v>
      </c>
    </row>
    <row r="40">
      <c r="A40" s="3" t="s">
        <v>40</v>
      </c>
      <c r="B40" s="4" t="str">
        <f>IFERROR(__xludf.DUMMYFUNCTION("GOOGLETRANSLATE(A40,""tr"",""nl"")"),"megawatt")</f>
        <v>megawatt</v>
      </c>
    </row>
    <row r="41">
      <c r="A41" s="3" t="s">
        <v>41</v>
      </c>
      <c r="B41" s="4" t="str">
        <f>IFERROR(__xludf.DUMMYFUNCTION("GOOGLETRANSLATE(A41,""tr"",""nl"")"),"claustrofobie")</f>
        <v>claustrofobie</v>
      </c>
    </row>
    <row r="42">
      <c r="A42" s="3" t="s">
        <v>42</v>
      </c>
      <c r="B42" s="4" t="str">
        <f>IFERROR(__xludf.DUMMYFUNCTION("GOOGLETRANSLATE(A42,""tr"",""nl"")"),"patroon")</f>
        <v>patroon</v>
      </c>
    </row>
    <row r="43">
      <c r="A43" s="3" t="s">
        <v>43</v>
      </c>
      <c r="B43" s="4" t="str">
        <f>IFERROR(__xludf.DUMMYFUNCTION("GOOGLETRANSLATE(A43,""tr"",""nl"")"),"tentoonstelling")</f>
        <v>tentoonstelling</v>
      </c>
    </row>
    <row r="44">
      <c r="A44" s="3" t="s">
        <v>44</v>
      </c>
      <c r="B44" s="4" t="str">
        <f>IFERROR(__xludf.DUMMYFUNCTION("GOOGLETRANSLATE(A44,""tr"",""nl"")"),"acrobaat")</f>
        <v>acrobaat</v>
      </c>
    </row>
    <row r="45">
      <c r="A45" s="3" t="s">
        <v>45</v>
      </c>
      <c r="B45" s="4" t="str">
        <f>IFERROR(__xludf.DUMMYFUNCTION("GOOGLETRANSLATE(A45,""tr"",""nl"")"),"helikopter")</f>
        <v>helikopter</v>
      </c>
    </row>
    <row r="46">
      <c r="A46" s="3" t="s">
        <v>46</v>
      </c>
      <c r="B46" s="4" t="str">
        <f>IFERROR(__xludf.DUMMYFUNCTION("GOOGLETRANSLATE(A46,""tr"",""nl"")"),"school")</f>
        <v>school</v>
      </c>
    </row>
    <row r="47">
      <c r="A47" s="3" t="s">
        <v>47</v>
      </c>
      <c r="B47" s="4" t="str">
        <f>IFERROR(__xludf.DUMMYFUNCTION("GOOGLETRANSLATE(A47,""tr"",""nl"")"),"school")</f>
        <v>school</v>
      </c>
    </row>
    <row r="48">
      <c r="A48" s="3" t="s">
        <v>48</v>
      </c>
      <c r="B48" s="4" t="str">
        <f>IFERROR(__xludf.DUMMYFUNCTION("GOOGLETRANSLATE(A48,""tr"",""nl"")"),"integraal")</f>
        <v>integraal</v>
      </c>
    </row>
    <row r="49">
      <c r="A49" s="3" t="s">
        <v>49</v>
      </c>
      <c r="B49" s="4" t="str">
        <f>IFERROR(__xludf.DUMMYFUNCTION("GOOGLETRANSLATE(A49,""tr"",""nl"")"),"theïsme")</f>
        <v>theïsme</v>
      </c>
    </row>
    <row r="50">
      <c r="A50" s="3" t="s">
        <v>50</v>
      </c>
      <c r="B50" s="4" t="str">
        <f>IFERROR(__xludf.DUMMYFUNCTION("GOOGLETRANSLATE(A50,""tr"",""nl"")"),"teodise")</f>
        <v>teodise</v>
      </c>
    </row>
    <row r="51">
      <c r="A51" s="3" t="s">
        <v>51</v>
      </c>
      <c r="B51" s="4" t="str">
        <f>IFERROR(__xludf.DUMMYFUNCTION("GOOGLETRANSLATE(A51,""tr"",""nl"")"),"bakpoeder")</f>
        <v>bakpoeder</v>
      </c>
    </row>
    <row r="52">
      <c r="A52" s="3" t="s">
        <v>52</v>
      </c>
      <c r="B52" s="4" t="str">
        <f>IFERROR(__xludf.DUMMYFUNCTION("GOOGLETRANSLATE(A52,""tr"",""nl"")"),"groep")</f>
        <v>groep</v>
      </c>
    </row>
    <row r="53">
      <c r="A53" s="3" t="s">
        <v>53</v>
      </c>
      <c r="B53" s="4" t="str">
        <f>IFERROR(__xludf.DUMMYFUNCTION("GOOGLETRANSLATE(A53,""tr"",""nl"")"),"container")</f>
        <v>container</v>
      </c>
    </row>
    <row r="54">
      <c r="A54" s="3" t="s">
        <v>54</v>
      </c>
      <c r="B54" s="4" t="str">
        <f>IFERROR(__xludf.DUMMYFUNCTION("GOOGLETRANSLATE(A54,""tr"",""nl"")"),"automaat")</f>
        <v>automaat</v>
      </c>
    </row>
    <row r="55">
      <c r="A55" s="3" t="s">
        <v>55</v>
      </c>
      <c r="B55" s="4" t="str">
        <f>IFERROR(__xludf.DUMMYFUNCTION("GOOGLETRANSLATE(A55,""tr"",""nl"")"),"taart")</f>
        <v>taart</v>
      </c>
    </row>
    <row r="56">
      <c r="A56" s="3" t="s">
        <v>56</v>
      </c>
      <c r="B56" s="4" t="str">
        <f>IFERROR(__xludf.DUMMYFUNCTION("GOOGLETRANSLATE(A56,""tr"",""nl"")"),"Japans")</f>
        <v>Japans</v>
      </c>
    </row>
    <row r="57">
      <c r="A57" s="3" t="s">
        <v>57</v>
      </c>
      <c r="B57" s="4" t="str">
        <f>IFERROR(__xludf.DUMMYFUNCTION("GOOGLETRANSLATE(A57,""tr"",""nl"")"),"Japans")</f>
        <v>Japans</v>
      </c>
    </row>
    <row r="58">
      <c r="A58" s="3" t="s">
        <v>58</v>
      </c>
      <c r="B58" s="4" t="str">
        <f>IFERROR(__xludf.DUMMYFUNCTION("GOOGLETRANSLATE(A58,""tr"",""nl"")"),"Japanse vissen")</f>
        <v>Japanse vissen</v>
      </c>
    </row>
    <row r="59">
      <c r="A59" s="3" t="s">
        <v>59</v>
      </c>
      <c r="B59" s="4" t="str">
        <f>IFERROR(__xludf.DUMMYFUNCTION("GOOGLETRANSLATE(A59,""tr"",""nl"")"),"rijtechniek")</f>
        <v>rijtechniek</v>
      </c>
    </row>
    <row r="60">
      <c r="A60" s="3" t="s">
        <v>60</v>
      </c>
      <c r="B60" s="4" t="str">
        <f>IFERROR(__xludf.DUMMYFUNCTION("GOOGLETRANSLATE(A60,""tr"",""nl"")"),"technisch")</f>
        <v>technisch</v>
      </c>
    </row>
    <row r="61">
      <c r="A61" s="3" t="s">
        <v>61</v>
      </c>
      <c r="B61" s="4" t="str">
        <f>IFERROR(__xludf.DUMMYFUNCTION("GOOGLETRANSLATE(A61,""tr"",""nl"")"),"element")</f>
        <v>element</v>
      </c>
    </row>
    <row r="62">
      <c r="A62" s="3" t="s">
        <v>62</v>
      </c>
      <c r="B62" s="4" t="str">
        <f>IFERROR(__xludf.DUMMYFUNCTION("GOOGLETRANSLATE(A62,""tr"",""nl"")"),"Werkman")</f>
        <v>Werkman</v>
      </c>
    </row>
    <row r="63">
      <c r="A63" s="3" t="s">
        <v>63</v>
      </c>
      <c r="B63" s="4" t="str">
        <f>IFERROR(__xludf.DUMMYFUNCTION("GOOGLETRANSLATE(A63,""tr"",""nl"")"),"pejoratief")</f>
        <v>pejoratief</v>
      </c>
    </row>
    <row r="64">
      <c r="A64" s="3" t="s">
        <v>64</v>
      </c>
      <c r="B64" s="4" t="str">
        <f>IFERROR(__xludf.DUMMYFUNCTION("GOOGLETRANSLATE(A64,""tr"",""nl"")"),"kaart")</f>
        <v>kaart</v>
      </c>
    </row>
    <row r="65">
      <c r="A65" s="3" t="s">
        <v>65</v>
      </c>
      <c r="B65" s="4" t="str">
        <f>IFERROR(__xludf.DUMMYFUNCTION("GOOGLETRANSLATE(A65,""tr"",""nl"")"),"kaart")</f>
        <v>kaart</v>
      </c>
    </row>
    <row r="66">
      <c r="A66" s="3" t="s">
        <v>66</v>
      </c>
      <c r="B66" s="4" t="str">
        <f>IFERROR(__xludf.DUMMYFUNCTION("GOOGLETRANSLATE(A66,""tr"",""nl"")"),"politiek")</f>
        <v>politiek</v>
      </c>
    </row>
    <row r="67">
      <c r="A67" s="3" t="s">
        <v>67</v>
      </c>
      <c r="B67" s="4" t="str">
        <f>IFERROR(__xludf.DUMMYFUNCTION("GOOGLETRANSLATE(A67,""tr"",""nl"")"),"Metaal")</f>
        <v>Metaal</v>
      </c>
    </row>
    <row r="68">
      <c r="A68" s="3" t="s">
        <v>68</v>
      </c>
      <c r="B68" s="4" t="str">
        <f>IFERROR(__xludf.DUMMYFUNCTION("GOOGLETRANSLATE(A68,""tr"",""nl"")"),"cent")</f>
        <v>cent</v>
      </c>
    </row>
    <row r="69">
      <c r="A69" s="3" t="s">
        <v>69</v>
      </c>
      <c r="B69" s="4" t="str">
        <f>IFERROR(__xludf.DUMMYFUNCTION("GOOGLETRANSLATE(A69,""tr"",""nl"")"),"seksueel")</f>
        <v>seksueel</v>
      </c>
    </row>
    <row r="70">
      <c r="A70" s="3" t="s">
        <v>70</v>
      </c>
      <c r="B70" s="4" t="str">
        <f>IFERROR(__xludf.DUMMYFUNCTION("GOOGLETRANSLATE(A70,""tr"",""nl"")"),"seks")</f>
        <v>seks</v>
      </c>
    </row>
    <row r="71">
      <c r="A71" s="3" t="s">
        <v>71</v>
      </c>
      <c r="B71" s="4" t="str">
        <f>IFERROR(__xludf.DUMMYFUNCTION("GOOGLETRANSLATE(A71,""tr"",""nl"")"),"arts")</f>
        <v>arts</v>
      </c>
    </row>
    <row r="72">
      <c r="A72" s="3" t="s">
        <v>72</v>
      </c>
      <c r="B72" s="4" t="str">
        <f>IFERROR(__xludf.DUMMYFUNCTION("GOOGLETRANSLATE(A72,""tr"",""nl"")"),"geneesmiddel")</f>
        <v>geneesmiddel</v>
      </c>
    </row>
    <row r="73">
      <c r="A73" s="3" t="s">
        <v>73</v>
      </c>
      <c r="B73" s="4" t="str">
        <f>IFERROR(__xludf.DUMMYFUNCTION("GOOGLETRANSLATE(A73,""tr"",""nl"")"),"harmonie")</f>
        <v>harmonie</v>
      </c>
    </row>
    <row r="74">
      <c r="A74" s="3" t="s">
        <v>74</v>
      </c>
      <c r="B74" s="4" t="str">
        <f>IFERROR(__xludf.DUMMYFUNCTION("GOOGLETRANSLATE(A74,""tr"",""nl"")"),"Notitie")</f>
        <v>Notitie</v>
      </c>
    </row>
    <row r="75">
      <c r="A75" s="3" t="s">
        <v>75</v>
      </c>
      <c r="B75" s="4" t="str">
        <f>IFERROR(__xludf.DUMMYFUNCTION("GOOGLETRANSLATE(A75,""tr"",""nl"")"),"Notitie")</f>
        <v>Notitie</v>
      </c>
    </row>
    <row r="76">
      <c r="A76" s="3" t="s">
        <v>76</v>
      </c>
      <c r="B76" s="4" t="str">
        <f>IFERROR(__xludf.DUMMYFUNCTION("GOOGLETRANSLATE(A76,""tr"",""nl"")"),"disco")</f>
        <v>disco</v>
      </c>
    </row>
    <row r="77">
      <c r="A77" s="3" t="s">
        <v>77</v>
      </c>
      <c r="B77" s="4" t="str">
        <f>IFERROR(__xludf.DUMMYFUNCTION("GOOGLETRANSLATE(A77,""tr"",""nl"")"),"poedel")</f>
        <v>poedel</v>
      </c>
    </row>
    <row r="78">
      <c r="A78" s="3" t="s">
        <v>78</v>
      </c>
      <c r="B78" s="4" t="str">
        <f>IFERROR(__xludf.DUMMYFUNCTION("GOOGLETRANSLATE(A78,""tr"",""nl"")"),"positief")</f>
        <v>positief</v>
      </c>
    </row>
    <row r="79">
      <c r="A79" s="3" t="s">
        <v>79</v>
      </c>
      <c r="B79" s="4" t="str">
        <f>IFERROR(__xludf.DUMMYFUNCTION("GOOGLETRANSLATE(A79,""tr"",""nl"")"),"Tussentijdse examen")</f>
        <v>Tussentijdse examen</v>
      </c>
    </row>
    <row r="80">
      <c r="A80" s="3" t="s">
        <v>80</v>
      </c>
      <c r="B80" s="4" t="str">
        <f>IFERROR(__xludf.DUMMYFUNCTION("GOOGLETRANSLATE(A80,""tr"",""nl"")"),"karakter")</f>
        <v>karakter</v>
      </c>
    </row>
    <row r="81">
      <c r="A81" s="3" t="s">
        <v>81</v>
      </c>
      <c r="B81" s="4" t="str">
        <f>IFERROR(__xludf.DUMMYFUNCTION("GOOGLETRANSLATE(A81,""tr"",""nl"")"),"cafe")</f>
        <v>cafe</v>
      </c>
    </row>
    <row r="82">
      <c r="A82" s="3" t="s">
        <v>82</v>
      </c>
      <c r="B82" s="4" t="str">
        <f>IFERROR(__xludf.DUMMYFUNCTION("GOOGLETRANSLATE(A82,""tr"",""nl"")"),"Bruin")</f>
        <v>Bruin</v>
      </c>
    </row>
    <row r="83">
      <c r="A83" s="3" t="s">
        <v>83</v>
      </c>
      <c r="B83" s="4" t="str">
        <f>IFERROR(__xludf.DUMMYFUNCTION("GOOGLETRANSLATE(A83,""tr"",""nl"")"),"ontbijt")</f>
        <v>ontbijt</v>
      </c>
    </row>
    <row r="84">
      <c r="A84" s="3" t="s">
        <v>84</v>
      </c>
      <c r="B84" s="4" t="str">
        <f>IFERROR(__xludf.DUMMYFUNCTION("GOOGLETRANSLATE(A84,""tr"",""nl"")"),"Turkse koffie")</f>
        <v>Turkse koffie</v>
      </c>
    </row>
    <row r="85">
      <c r="A85" s="3" t="s">
        <v>85</v>
      </c>
      <c r="B85" s="4" t="str">
        <f>IFERROR(__xludf.DUMMYFUNCTION("GOOGLETRANSLATE(A85,""tr"",""nl"")"),"liberaal")</f>
        <v>liberaal</v>
      </c>
    </row>
    <row r="86">
      <c r="A86" s="3" t="s">
        <v>86</v>
      </c>
      <c r="B86" s="4" t="str">
        <f>IFERROR(__xludf.DUMMYFUNCTION("GOOGLETRANSLATE(A86,""tr"",""nl"")"),"stelling")</f>
        <v>stelling</v>
      </c>
    </row>
    <row r="87">
      <c r="A87" s="3" t="s">
        <v>87</v>
      </c>
      <c r="B87" s="4" t="str">
        <f>IFERROR(__xludf.DUMMYFUNCTION("GOOGLETRANSLATE(A87,""tr"",""nl"")"),"controle")</f>
        <v>controle</v>
      </c>
    </row>
    <row r="88">
      <c r="A88" s="3" t="s">
        <v>88</v>
      </c>
      <c r="B88" s="4" t="str">
        <f>IFERROR(__xludf.DUMMYFUNCTION("GOOGLETRANSLATE(A88,""tr"",""nl"")"),"cabine")</f>
        <v>cabine</v>
      </c>
    </row>
    <row r="89">
      <c r="A89" s="5" t="s">
        <v>89</v>
      </c>
      <c r="B89" s="4" t="str">
        <f>IFERROR(__xludf.DUMMYFUNCTION("GOOGLETRANSLATE(A89,""tr"",""nl"")"),"قامره")</f>
        <v>قامره</v>
      </c>
    </row>
    <row r="90">
      <c r="A90" s="3" t="s">
        <v>90</v>
      </c>
      <c r="B90" s="4" t="str">
        <f>IFERROR(__xludf.DUMMYFUNCTION("GOOGLETRANSLATE(A90,""tr"",""nl"")"),"mode")</f>
        <v>mode</v>
      </c>
    </row>
    <row r="91">
      <c r="A91" s="3" t="s">
        <v>91</v>
      </c>
      <c r="B91" s="4" t="str">
        <f>IFERROR(__xludf.DUMMYFUNCTION("GOOGLETRANSLATE(A91,""tr"",""nl"")"),"model-")</f>
        <v>model-</v>
      </c>
    </row>
    <row r="92">
      <c r="A92" s="3" t="s">
        <v>92</v>
      </c>
      <c r="B92" s="4" t="str">
        <f>IFERROR(__xludf.DUMMYFUNCTION("GOOGLETRANSLATE(A92,""tr"",""nl"")"),"geometrie")</f>
        <v>geometrie</v>
      </c>
    </row>
    <row r="93">
      <c r="A93" s="3" t="s">
        <v>93</v>
      </c>
      <c r="B93" s="4" t="str">
        <f>IFERROR(__xludf.DUMMYFUNCTION("GOOGLETRANSLATE(A93,""tr"",""nl"")"),"fagot")</f>
        <v>fagot</v>
      </c>
    </row>
    <row r="94">
      <c r="A94" s="3" t="s">
        <v>94</v>
      </c>
      <c r="B94" s="4" t="str">
        <f>IFERROR(__xludf.DUMMYFUNCTION("GOOGLETRANSLATE(A94,""tr"",""nl"")"),"bezighouden")</f>
        <v>bezighouden</v>
      </c>
    </row>
    <row r="95">
      <c r="A95" s="3" t="s">
        <v>95</v>
      </c>
      <c r="B95" s="4" t="str">
        <f>IFERROR(__xludf.DUMMYFUNCTION("GOOGLETRANSLATE(A95,""tr"",""nl"")"),"seculier")</f>
        <v>seculier</v>
      </c>
    </row>
    <row r="96">
      <c r="A96" s="3" t="s">
        <v>96</v>
      </c>
      <c r="B96" s="4" t="str">
        <f>IFERROR(__xludf.DUMMYFUNCTION("GOOGLETRANSLATE(A96,""tr"",""nl"")"),"materieel")</f>
        <v>materieel</v>
      </c>
    </row>
    <row r="97">
      <c r="A97" s="3" t="s">
        <v>97</v>
      </c>
      <c r="B97" s="4" t="str">
        <f>IFERROR(__xludf.DUMMYFUNCTION("GOOGLETRANSLATE(A97,""tr"",""nl"")"),"materiaal")</f>
        <v>materiaal</v>
      </c>
    </row>
    <row r="98">
      <c r="A98" s="3" t="s">
        <v>98</v>
      </c>
      <c r="B98" s="4" t="str">
        <f>IFERROR(__xludf.DUMMYFUNCTION("GOOGLETRANSLATE(A98,""tr"",""nl"")"),"syntheet")</f>
        <v>syntheet</v>
      </c>
    </row>
    <row r="99">
      <c r="A99" s="3" t="s">
        <v>99</v>
      </c>
      <c r="B99" s="4" t="str">
        <f>IFERROR(__xludf.DUMMYFUNCTION("GOOGLETRANSLATE(A99,""tr"",""nl"")"),"bijeenkomst")</f>
        <v>bijeenkomst</v>
      </c>
    </row>
    <row r="100">
      <c r="A100" s="3" t="s">
        <v>100</v>
      </c>
      <c r="B100" s="4" t="str">
        <f>IFERROR(__xludf.DUMMYFUNCTION("GOOGLETRANSLATE(A100,""tr"",""nl"")"),"kano")</f>
        <v>kano</v>
      </c>
    </row>
    <row r="101">
      <c r="A101" s="3" t="s">
        <v>101</v>
      </c>
      <c r="B101" s="4" t="str">
        <f>IFERROR(__xludf.DUMMYFUNCTION("GOOGLETRANSLATE(A101,""tr"",""nl"")"),"ritme")</f>
        <v>ritme</v>
      </c>
    </row>
    <row r="102">
      <c r="A102" s="3" t="s">
        <v>102</v>
      </c>
      <c r="B102" s="4" t="str">
        <f>IFERROR(__xludf.DUMMYFUNCTION("GOOGLETRANSLATE(A102,""tr"",""nl"")"),"ritme")</f>
        <v>ritme</v>
      </c>
    </row>
    <row r="103">
      <c r="A103" s="3" t="s">
        <v>103</v>
      </c>
      <c r="B103" s="4" t="str">
        <f>IFERROR(__xludf.DUMMYFUNCTION("GOOGLETRANSLATE(A103,""tr"",""nl"")"),"cognac")</f>
        <v>cognac</v>
      </c>
    </row>
    <row r="104">
      <c r="A104" s="3" t="s">
        <v>104</v>
      </c>
      <c r="B104" s="4" t="str">
        <f>IFERROR(__xludf.DUMMYFUNCTION("GOOGLETRANSLATE(A104,""tr"",""nl"")"),"alcohol")</f>
        <v>alcohol</v>
      </c>
    </row>
    <row r="105">
      <c r="A105" s="3" t="s">
        <v>105</v>
      </c>
      <c r="B105" s="4" t="str">
        <f>IFERROR(__xludf.DUMMYFUNCTION("GOOGLETRANSLATE(A105,""tr"",""nl"")"),"Eurasia")</f>
        <v>Eurasia</v>
      </c>
    </row>
    <row r="106">
      <c r="A106" s="3" t="s">
        <v>106</v>
      </c>
      <c r="B106" s="4" t="str">
        <f>IFERROR(__xludf.DUMMYFUNCTION("GOOGLETRANSLATE(A106,""tr"",""nl"")"),"Aziatisch")</f>
        <v>Aziatisch</v>
      </c>
    </row>
    <row r="107">
      <c r="A107" s="3" t="s">
        <v>107</v>
      </c>
      <c r="B107" s="4" t="str">
        <f>IFERROR(__xludf.DUMMYFUNCTION("GOOGLETRANSLATE(A107,""tr"",""nl"")"),"stijlvol")</f>
        <v>stijlvol</v>
      </c>
    </row>
    <row r="108">
      <c r="A108" s="3" t="s">
        <v>108</v>
      </c>
      <c r="B108" s="4" t="str">
        <f>IFERROR(__xludf.DUMMYFUNCTION("GOOGLETRANSLATE(A108,""tr"",""nl"")"),"tsaar")</f>
        <v>tsaar</v>
      </c>
    </row>
    <row r="109">
      <c r="A109" s="3" t="s">
        <v>109</v>
      </c>
      <c r="B109" s="4" t="str">
        <f>IFERROR(__xludf.DUMMYFUNCTION("GOOGLETRANSLATE(A109,""tr"",""nl"")"),"stijl")</f>
        <v>stijl</v>
      </c>
    </row>
    <row r="110">
      <c r="A110" s="3" t="s">
        <v>110</v>
      </c>
      <c r="B110" s="4" t="str">
        <f>IFERROR(__xludf.DUMMYFUNCTION("GOOGLETRANSLATE(A110,""tr"",""nl"")"),"muziek")</f>
        <v>muziek</v>
      </c>
    </row>
    <row r="111">
      <c r="A111" s="3" t="s">
        <v>111</v>
      </c>
      <c r="B111" s="4" t="str">
        <f>IFERROR(__xludf.DUMMYFUNCTION("GOOGLETRANSLATE(A111,""tr"",""nl"")"),"instrument")</f>
        <v>instrument</v>
      </c>
    </row>
    <row r="112">
      <c r="A112" s="3" t="s">
        <v>112</v>
      </c>
      <c r="B112" s="4" t="str">
        <f>IFERROR(__xludf.DUMMYFUNCTION("GOOGLETRANSLATE(A112,""tr"",""nl"")"),"mondharmonica")</f>
        <v>mondharmonica</v>
      </c>
    </row>
    <row r="113">
      <c r="A113" s="3" t="s">
        <v>113</v>
      </c>
      <c r="B113" s="4" t="str">
        <f>IFERROR(__xludf.DUMMYFUNCTION("GOOGLETRANSLATE(A113,""tr"",""nl"")"),"Esperanto")</f>
        <v>Esperanto</v>
      </c>
    </row>
    <row r="114">
      <c r="A114" s="3" t="s">
        <v>114</v>
      </c>
      <c r="B114" s="4" t="str">
        <f>IFERROR(__xludf.DUMMYFUNCTION("GOOGLETRANSLATE(A114,""tr"",""nl"")"),"snoep")</f>
        <v>snoep</v>
      </c>
    </row>
    <row r="115">
      <c r="A115" s="3" t="s">
        <v>115</v>
      </c>
      <c r="B115" s="4" t="str">
        <f>IFERROR(__xludf.DUMMYFUNCTION("GOOGLETRANSLATE(A115,""tr"",""nl"")"),"suikerspin")</f>
        <v>suikerspin</v>
      </c>
    </row>
    <row r="116">
      <c r="A116" s="3" t="s">
        <v>116</v>
      </c>
      <c r="B116" s="4" t="str">
        <f>IFERROR(__xludf.DUMMYFUNCTION("GOOGLETRANSLATE(A116,""tr"",""nl"")"),"haan")</f>
        <v>haan</v>
      </c>
    </row>
    <row r="117">
      <c r="A117" s="3" t="s">
        <v>117</v>
      </c>
      <c r="B117" s="4" t="str">
        <f>IFERROR(__xludf.DUMMYFUNCTION("GOOGLETRANSLATE(A117,""tr"",""nl"")"),"Apple Candy")</f>
        <v>Apple Candy</v>
      </c>
    </row>
    <row r="118">
      <c r="A118" s="3" t="s">
        <v>118</v>
      </c>
      <c r="B118" s="4" t="str">
        <f>IFERROR(__xludf.DUMMYFUNCTION("GOOGLETRANSLATE(A118,""tr"",""nl"")"),"suikers")</f>
        <v>suikers</v>
      </c>
    </row>
    <row r="119">
      <c r="A119" s="3" t="s">
        <v>119</v>
      </c>
      <c r="B119" s="4" t="str">
        <f>IFERROR(__xludf.DUMMYFUNCTION("GOOGLETRANSLATE(A119,""tr"",""nl"")"),"banketbakkerij")</f>
        <v>banketbakkerij</v>
      </c>
    </row>
    <row r="120">
      <c r="A120" s="3" t="s">
        <v>120</v>
      </c>
      <c r="B120" s="4" t="str">
        <f>IFERROR(__xludf.DUMMYFUNCTION("GOOGLETRANSLATE(A120,""tr"",""nl"")"),"Met dank")</f>
        <v>Met dank</v>
      </c>
    </row>
    <row r="121">
      <c r="A121" s="3" t="s">
        <v>121</v>
      </c>
      <c r="B121" s="4" t="str">
        <f>IFERROR(__xludf.DUMMYFUNCTION("GOOGLETRANSLATE(A121,""tr"",""nl"")"),"geest")</f>
        <v>geest</v>
      </c>
    </row>
    <row r="122">
      <c r="A122" s="3" t="s">
        <v>122</v>
      </c>
      <c r="B122" s="4" t="str">
        <f>IFERROR(__xludf.DUMMYFUNCTION("GOOGLETRANSLATE(A122,""tr"",""nl"")"),"spiritueel")</f>
        <v>spiritueel</v>
      </c>
    </row>
    <row r="123">
      <c r="A123" s="3" t="s">
        <v>123</v>
      </c>
      <c r="B123" s="4" t="str">
        <f>IFERROR(__xludf.DUMMYFUNCTION("GOOGLETRANSLATE(A123,""tr"",""nl"")"),"chroom")</f>
        <v>chroom</v>
      </c>
    </row>
    <row r="124">
      <c r="A124" s="3" t="s">
        <v>124</v>
      </c>
      <c r="B124" s="4" t="str">
        <f>IFERROR(__xludf.DUMMYFUNCTION("GOOGLETRANSLATE(A124,""tr"",""nl"")"),"chromosoom")</f>
        <v>chromosoom</v>
      </c>
    </row>
    <row r="125">
      <c r="A125" s="3" t="s">
        <v>125</v>
      </c>
      <c r="B125" s="4" t="str">
        <f>IFERROR(__xludf.DUMMYFUNCTION("GOOGLETRANSLATE(A125,""tr"",""nl"")"),"diplomatiek")</f>
        <v>diplomatiek</v>
      </c>
    </row>
    <row r="126">
      <c r="A126" s="3" t="s">
        <v>126</v>
      </c>
      <c r="B126" s="4" t="str">
        <f>IFERROR(__xludf.DUMMYFUNCTION("GOOGLETRANSLATE(A126,""tr"",""nl"")"),"als")</f>
        <v>als</v>
      </c>
    </row>
    <row r="127">
      <c r="A127" s="3" t="s">
        <v>127</v>
      </c>
      <c r="B127" s="4" t="str">
        <f>IFERROR(__xludf.DUMMYFUNCTION("GOOGLETRANSLATE(A127,""tr"",""nl"")"),"circulaire")</f>
        <v>circulaire</v>
      </c>
    </row>
    <row r="128">
      <c r="A128" s="3" t="s">
        <v>128</v>
      </c>
      <c r="B128" s="4" t="str">
        <f>IFERROR(__xludf.DUMMYFUNCTION("GOOGLETRANSLATE(A128,""tr"",""nl"")"),"wiki")</f>
        <v>wiki</v>
      </c>
    </row>
    <row r="129">
      <c r="A129" s="3" t="s">
        <v>129</v>
      </c>
      <c r="B129" s="4" t="str">
        <f>IFERROR(__xludf.DUMMYFUNCTION("GOOGLETRANSLATE(A129,""tr"",""nl"")"),"psychologie")</f>
        <v>psychologie</v>
      </c>
    </row>
    <row r="130">
      <c r="A130" s="3" t="s">
        <v>130</v>
      </c>
      <c r="B130" s="4" t="str">
        <f>IFERROR(__xludf.DUMMYFUNCTION("GOOGLETRANSLATE(A130,""tr"",""nl"")"),"links")</f>
        <v>links</v>
      </c>
    </row>
    <row r="131">
      <c r="A131" s="3" t="s">
        <v>131</v>
      </c>
      <c r="B131" s="4" t="str">
        <f>IFERROR(__xludf.DUMMYFUNCTION("GOOGLETRANSLATE(A131,""tr"",""nl"")"),"machine")</f>
        <v>machine</v>
      </c>
    </row>
    <row r="132">
      <c r="A132" s="3" t="s">
        <v>132</v>
      </c>
      <c r="B132" s="4" t="str">
        <f>IFERROR(__xludf.DUMMYFUNCTION("GOOGLETRANSLATE(A132,""tr"",""nl"")"),"kangoeroe")</f>
        <v>kangoeroe</v>
      </c>
    </row>
    <row r="133">
      <c r="A133" s="3" t="s">
        <v>133</v>
      </c>
      <c r="B133" s="4" t="str">
        <f>IFERROR(__xludf.DUMMYFUNCTION("GOOGLETRANSLATE(A133,""tr"",""nl"")"),"test")</f>
        <v>test</v>
      </c>
    </row>
    <row r="134">
      <c r="A134" s="3" t="s">
        <v>134</v>
      </c>
      <c r="B134" s="4" t="str">
        <f>IFERROR(__xludf.DUMMYFUNCTION("GOOGLETRANSLATE(A134,""tr"",""nl"")"),"kaas")</f>
        <v>kaas</v>
      </c>
    </row>
    <row r="135">
      <c r="A135" s="3" t="s">
        <v>135</v>
      </c>
      <c r="B135" s="4" t="str">
        <f>IFERROR(__xludf.DUMMYFUNCTION("GOOGLETRANSLATE(A135,""tr"",""nl"")"),"lamp")</f>
        <v>lamp</v>
      </c>
    </row>
    <row r="136">
      <c r="A136" s="3" t="s">
        <v>136</v>
      </c>
      <c r="B136" s="4" t="str">
        <f>IFERROR(__xludf.DUMMYFUNCTION("GOOGLETRANSLATE(A136,""tr"",""nl"")"),"lavalamp")</f>
        <v>lavalamp</v>
      </c>
    </row>
    <row r="137">
      <c r="A137" s="3" t="s">
        <v>137</v>
      </c>
      <c r="B137" s="4" t="str">
        <f>IFERROR(__xludf.DUMMYFUNCTION("GOOGLETRANSLATE(A137,""tr"",""nl"")"),"etymologie")</f>
        <v>etymologie</v>
      </c>
    </row>
    <row r="138">
      <c r="A138" s="3" t="s">
        <v>138</v>
      </c>
      <c r="B138" s="4" t="str">
        <f>IFERROR(__xludf.DUMMYFUNCTION("GOOGLETRANSLATE(A138,""tr"",""nl"")"),"esoterisch")</f>
        <v>esoterisch</v>
      </c>
    </row>
    <row r="139">
      <c r="A139" s="3" t="s">
        <v>139</v>
      </c>
      <c r="B139" s="4" t="str">
        <f>IFERROR(__xludf.DUMMYFUNCTION("GOOGLETRANSLATE(A139,""tr"",""nl"")"),"mand")</f>
        <v>mand</v>
      </c>
    </row>
    <row r="140">
      <c r="A140" s="3" t="s">
        <v>140</v>
      </c>
      <c r="B140" s="4" t="str">
        <f>IFERROR(__xludf.DUMMYFUNCTION("GOOGLETRANSLATE(A140,""tr"",""nl"")"),"systeem")</f>
        <v>systeem</v>
      </c>
    </row>
    <row r="141">
      <c r="A141" s="3" t="s">
        <v>141</v>
      </c>
      <c r="B141" s="4" t="str">
        <f>IFERROR(__xludf.DUMMYFUNCTION("GOOGLETRANSLATE(A141,""tr"",""nl"")"),"Golf")</f>
        <v>Golf</v>
      </c>
    </row>
    <row r="142">
      <c r="A142" s="3" t="s">
        <v>142</v>
      </c>
      <c r="B142" s="4" t="str">
        <f>IFERROR(__xludf.DUMMYFUNCTION("GOOGLETRANSLATE(A142,""tr"",""nl"")"),"uitdrukken")</f>
        <v>uitdrukken</v>
      </c>
    </row>
    <row r="143">
      <c r="A143" s="3" t="s">
        <v>143</v>
      </c>
      <c r="B143" s="4" t="str">
        <f>IFERROR(__xludf.DUMMYFUNCTION("GOOGLETRANSLATE(A143,""tr"",""nl"")"),"regisseur")</f>
        <v>regisseur</v>
      </c>
    </row>
    <row r="144">
      <c r="A144" s="3" t="s">
        <v>144</v>
      </c>
      <c r="B144" s="4" t="str">
        <f>IFERROR(__xludf.DUMMYFUNCTION("GOOGLETRANSLATE(A144,""tr"",""nl"")"),"tyfoon")</f>
        <v>tyfoon</v>
      </c>
    </row>
    <row r="145">
      <c r="A145" s="3" t="s">
        <v>145</v>
      </c>
      <c r="B145" s="4" t="str">
        <f>IFERROR(__xludf.DUMMYFUNCTION("GOOGLETRANSLATE(A145,""tr"",""nl"")"),"roos")</f>
        <v>roos</v>
      </c>
    </row>
    <row r="146">
      <c r="A146" s="3" t="s">
        <v>146</v>
      </c>
      <c r="B146" s="4" t="str">
        <f>IFERROR(__xludf.DUMMYFUNCTION("GOOGLETRANSLATE(A146,""tr"",""nl"")"),"augustus")</f>
        <v>augustus</v>
      </c>
    </row>
    <row r="147">
      <c r="A147" s="3" t="s">
        <v>147</v>
      </c>
      <c r="B147" s="4" t="str">
        <f>IFERROR(__xludf.DUMMYFUNCTION("GOOGLETRANSLATE(A147,""tr"",""nl"")"),"Augustuskever")</f>
        <v>Augustuskever</v>
      </c>
    </row>
    <row r="148">
      <c r="A148" s="3" t="s">
        <v>148</v>
      </c>
      <c r="B148" s="4" t="str">
        <f>IFERROR(__xludf.DUMMYFUNCTION("GOOGLETRANSLATE(A148,""tr"",""nl"")"),"atoom")</f>
        <v>atoom</v>
      </c>
    </row>
    <row r="149">
      <c r="A149" s="3" t="s">
        <v>149</v>
      </c>
      <c r="B149" s="4" t="str">
        <f>IFERROR(__xludf.DUMMYFUNCTION("GOOGLETRANSLATE(A149,""tr"",""nl"")"),"markt")</f>
        <v>markt</v>
      </c>
    </row>
    <row r="150">
      <c r="A150" s="3" t="s">
        <v>150</v>
      </c>
      <c r="B150" s="4" t="str">
        <f>IFERROR(__xludf.DUMMYFUNCTION("GOOGLETRANSLATE(A150,""tr"",""nl"")"),"wedstrijd")</f>
        <v>wedstrijd</v>
      </c>
    </row>
    <row r="151">
      <c r="A151" s="3" t="s">
        <v>151</v>
      </c>
      <c r="B151" s="4" t="str">
        <f>IFERROR(__xludf.DUMMYFUNCTION("GOOGLETRANSLATE(A151,""tr"",""nl"")"),"filosoof")</f>
        <v>filosoof</v>
      </c>
    </row>
    <row r="152">
      <c r="A152" s="3" t="s">
        <v>152</v>
      </c>
      <c r="B152" s="4" t="str">
        <f>IFERROR(__xludf.DUMMYFUNCTION("GOOGLETRANSLATE(A152,""tr"",""nl"")"),"geroosterd brood")</f>
        <v>geroosterd brood</v>
      </c>
    </row>
    <row r="153">
      <c r="A153" s="3" t="s">
        <v>153</v>
      </c>
      <c r="B153" s="4" t="str">
        <f>IFERROR(__xludf.DUMMYFUNCTION("GOOGLETRANSLATE(A153,""tr"",""nl"")"),"baas")</f>
        <v>baas</v>
      </c>
    </row>
    <row r="154">
      <c r="A154" s="3" t="s">
        <v>154</v>
      </c>
      <c r="B154" s="4" t="str">
        <f>IFERROR(__xludf.DUMMYFUNCTION("GOOGLETRANSLATE(A154,""tr"",""nl"")"),"cocaïne")</f>
        <v>cocaïne</v>
      </c>
    </row>
    <row r="155">
      <c r="A155" s="3" t="s">
        <v>155</v>
      </c>
      <c r="B155" s="4" t="str">
        <f>IFERROR(__xludf.DUMMYFUNCTION("GOOGLETRANSLATE(A155,""tr"",""nl"")"),"sonnet")</f>
        <v>sonnet</v>
      </c>
    </row>
    <row r="156">
      <c r="A156" s="3" t="s">
        <v>156</v>
      </c>
      <c r="B156" s="4" t="str">
        <f>IFERROR(__xludf.DUMMYFUNCTION("GOOGLETRANSLATE(A156,""tr"",""nl"")"),"taart")</f>
        <v>taart</v>
      </c>
    </row>
    <row r="157">
      <c r="A157" s="3" t="s">
        <v>157</v>
      </c>
      <c r="B157" s="4" t="str">
        <f>IFERROR(__xludf.DUMMYFUNCTION("GOOGLETRANSLATE(A157,""tr"",""nl"")"),"coalitie")</f>
        <v>coalitie</v>
      </c>
    </row>
    <row r="158">
      <c r="A158" s="3" t="s">
        <v>158</v>
      </c>
      <c r="B158" s="4" t="str">
        <f>IFERROR(__xludf.DUMMYFUNCTION("GOOGLETRANSLATE(A158,""tr"",""nl"")"),"politie")</f>
        <v>politie</v>
      </c>
    </row>
    <row r="159">
      <c r="A159" s="3" t="s">
        <v>159</v>
      </c>
      <c r="B159" s="4" t="str">
        <f>IFERROR(__xludf.DUMMYFUNCTION("GOOGLETRANSLATE(A159,""tr"",""nl"")"),"Bravo")</f>
        <v>Bravo</v>
      </c>
    </row>
    <row r="160">
      <c r="A160" s="3" t="s">
        <v>160</v>
      </c>
      <c r="B160" s="4" t="str">
        <f>IFERROR(__xludf.DUMMYFUNCTION("GOOGLETRANSLATE(A160,""tr"",""nl"")"),"dok")</f>
        <v>dok</v>
      </c>
    </row>
    <row r="161">
      <c r="A161" s="3" t="s">
        <v>161</v>
      </c>
      <c r="B161" s="4" t="str">
        <f>IFERROR(__xludf.DUMMYFUNCTION("GOOGLETRANSLATE(A161,""tr"",""nl"")"),"literatuur")</f>
        <v>literatuur</v>
      </c>
    </row>
    <row r="162">
      <c r="A162" s="3" t="s">
        <v>162</v>
      </c>
      <c r="B162" s="4" t="str">
        <f>IFERROR(__xludf.DUMMYFUNCTION("GOOGLETRANSLATE(A162,""tr"",""nl"")"),"tunnel")</f>
        <v>tunnel</v>
      </c>
    </row>
    <row r="163">
      <c r="A163" s="3" t="s">
        <v>163</v>
      </c>
      <c r="B163" s="4" t="str">
        <f>IFERROR(__xludf.DUMMYFUNCTION("GOOGLETRANSLATE(A163,""tr"",""nl"")"),"zwempak")</f>
        <v>zwempak</v>
      </c>
    </row>
    <row r="164">
      <c r="A164" s="3" t="s">
        <v>164</v>
      </c>
      <c r="B164" s="4" t="str">
        <f>IFERROR(__xludf.DUMMYFUNCTION("GOOGLETRANSLATE(A164,""tr"",""nl"")"),"molecuul")</f>
        <v>molecuul</v>
      </c>
    </row>
    <row r="165">
      <c r="A165" s="3" t="s">
        <v>165</v>
      </c>
      <c r="B165" s="4" t="str">
        <f>IFERROR(__xludf.DUMMYFUNCTION("GOOGLETRANSLATE(A165,""tr"",""nl"")"),"begin")</f>
        <v>begin</v>
      </c>
    </row>
    <row r="166">
      <c r="A166" s="3" t="s">
        <v>166</v>
      </c>
      <c r="B166" s="4" t="str">
        <f>IFERROR(__xludf.DUMMYFUNCTION("GOOGLETRANSLATE(A166,""tr"",""nl"")"),"korset")</f>
        <v>korset</v>
      </c>
    </row>
    <row r="167">
      <c r="A167" s="3" t="s">
        <v>167</v>
      </c>
      <c r="B167" s="4" t="str">
        <f>IFERROR(__xludf.DUMMYFUNCTION("GOOGLETRANSLATE(A167,""tr"",""nl"")"),"kanaal")</f>
        <v>kanaal</v>
      </c>
    </row>
    <row r="168">
      <c r="A168" s="3" t="s">
        <v>168</v>
      </c>
      <c r="B168" s="4" t="str">
        <f>IFERROR(__xludf.DUMMYFUNCTION("GOOGLETRANSLATE(A168,""tr"",""nl"")"),"robot")</f>
        <v>robot</v>
      </c>
    </row>
    <row r="169">
      <c r="A169" s="3" t="s">
        <v>169</v>
      </c>
      <c r="B169" s="4" t="str">
        <f>IFERROR(__xludf.DUMMYFUNCTION("GOOGLETRANSLATE(A169,""tr"",""nl"")"),"paus")</f>
        <v>paus</v>
      </c>
    </row>
    <row r="170">
      <c r="A170" s="3" t="s">
        <v>170</v>
      </c>
      <c r="B170" s="4" t="str">
        <f>IFERROR(__xludf.DUMMYFUNCTION("GOOGLETRANSLATE(A170,""tr"",""nl"")"),"dialect")</f>
        <v>dialect</v>
      </c>
    </row>
    <row r="171">
      <c r="A171" s="3" t="s">
        <v>171</v>
      </c>
      <c r="B171" s="4" t="str">
        <f>IFERROR(__xludf.DUMMYFUNCTION("GOOGLETRANSLATE(A171,""tr"",""nl"")"),"barbaar")</f>
        <v>barbaar</v>
      </c>
    </row>
    <row r="172">
      <c r="A172" s="3" t="s">
        <v>172</v>
      </c>
      <c r="B172" s="4" t="str">
        <f>IFERROR(__xludf.DUMMYFUNCTION("GOOGLETRANSLATE(A172,""tr"",""nl"")"),"boksen")</f>
        <v>boksen</v>
      </c>
    </row>
    <row r="173">
      <c r="A173" s="3" t="s">
        <v>173</v>
      </c>
      <c r="B173" s="4" t="str">
        <f>IFERROR(__xludf.DUMMYFUNCTION("GOOGLETRANSLATE(A173,""tr"",""nl"")"),"kompas")</f>
        <v>kompas</v>
      </c>
    </row>
    <row r="174">
      <c r="A174" s="3" t="s">
        <v>174</v>
      </c>
      <c r="B174" s="4" t="str">
        <f>IFERROR(__xludf.DUMMYFUNCTION("GOOGLETRANSLATE(A174,""tr"",""nl"")"),"signaal")</f>
        <v>signaal</v>
      </c>
    </row>
    <row r="175">
      <c r="A175" s="3" t="s">
        <v>175</v>
      </c>
      <c r="B175" s="4" t="str">
        <f>IFERROR(__xludf.DUMMYFUNCTION("GOOGLETRANSLATE(A175,""tr"",""nl"")"),"effect")</f>
        <v>effect</v>
      </c>
    </row>
    <row r="176">
      <c r="A176" s="3" t="s">
        <v>176</v>
      </c>
      <c r="B176" s="4" t="str">
        <f>IFERROR(__xludf.DUMMYFUNCTION("GOOGLETRANSLATE(A176,""tr"",""nl"")"),"locomotief")</f>
        <v>locomotief</v>
      </c>
    </row>
    <row r="177">
      <c r="A177" s="3" t="s">
        <v>177</v>
      </c>
      <c r="B177" s="4" t="str">
        <f>IFERROR(__xludf.DUMMYFUNCTION("GOOGLETRANSLATE(A177,""tr"",""nl"")"),"commando")</f>
        <v>commando</v>
      </c>
    </row>
    <row r="178">
      <c r="A178" s="3" t="s">
        <v>178</v>
      </c>
      <c r="B178" s="4" t="str">
        <f>IFERROR(__xludf.DUMMYFUNCTION("GOOGLETRANSLATE(A178,""tr"",""nl"")"),"bureau")</f>
        <v>bureau</v>
      </c>
    </row>
    <row r="179">
      <c r="A179" s="3" t="s">
        <v>179</v>
      </c>
      <c r="B179" s="4" t="str">
        <f>IFERROR(__xludf.DUMMYFUNCTION("GOOGLETRANSLATE(A179,""tr"",""nl"")"),"tussenpersoon")</f>
        <v>tussenpersoon</v>
      </c>
    </row>
    <row r="180">
      <c r="A180" s="3" t="s">
        <v>180</v>
      </c>
      <c r="B180" s="4" t="str">
        <f>IFERROR(__xludf.DUMMYFUNCTION("GOOGLETRANSLATE(A180,""tr"",""nl"")"),"Vermelding")</f>
        <v>Vermelding</v>
      </c>
    </row>
    <row r="181">
      <c r="A181" s="3" t="s">
        <v>181</v>
      </c>
      <c r="B181" s="4" t="str">
        <f>IFERROR(__xludf.DUMMYFUNCTION("GOOGLETRANSLATE(A181,""tr"",""nl"")"),"cent")</f>
        <v>cent</v>
      </c>
    </row>
    <row r="182">
      <c r="A182" s="3" t="s">
        <v>182</v>
      </c>
      <c r="B182" s="4" t="str">
        <f>IFERROR(__xludf.DUMMYFUNCTION("GOOGLETRANSLATE(A182,""tr"",""nl"")"),"economie")</f>
        <v>economie</v>
      </c>
    </row>
    <row r="183">
      <c r="A183" s="3" t="s">
        <v>183</v>
      </c>
      <c r="B183" s="4" t="str">
        <f>IFERROR(__xludf.DUMMYFUNCTION("GOOGLETRANSLATE(A183,""tr"",""nl"")"),"jakhals")</f>
        <v>jakhals</v>
      </c>
    </row>
    <row r="184">
      <c r="A184" s="3" t="s">
        <v>184</v>
      </c>
      <c r="B184" s="4" t="str">
        <f>IFERROR(__xludf.DUMMYFUNCTION("GOOGLETRANSLATE(A184,""tr"",""nl"")"),"agorafobie")</f>
        <v>agorafobie</v>
      </c>
    </row>
    <row r="185">
      <c r="A185" s="3" t="s">
        <v>185</v>
      </c>
      <c r="B185" s="4" t="str">
        <f>IFERROR(__xludf.DUMMYFUNCTION("GOOGLETRANSLATE(A185,""tr"",""nl"")"),"Raunt")</f>
        <v>Raunt</v>
      </c>
    </row>
    <row r="186">
      <c r="A186" s="3" t="s">
        <v>186</v>
      </c>
      <c r="B186" s="4" t="str">
        <f>IFERROR(__xludf.DUMMYFUNCTION("GOOGLETRANSLATE(A186,""tr"",""nl"")"),"niet hakken")</f>
        <v>niet hakken</v>
      </c>
    </row>
    <row r="187">
      <c r="A187" s="3" t="s">
        <v>187</v>
      </c>
      <c r="B187" s="4" t="str">
        <f>IFERROR(__xludf.DUMMYFUNCTION("GOOGLETRANSLATE(A187,""tr"",""nl"")"),"de mijne")</f>
        <v>de mijne</v>
      </c>
    </row>
    <row r="188">
      <c r="A188" s="3" t="s">
        <v>188</v>
      </c>
      <c r="B188" s="4" t="str">
        <f>IFERROR(__xludf.DUMMYFUNCTION("GOOGLETRANSLATE(A188,""tr"",""nl"")"),"mijnenlegger")</f>
        <v>mijnenlegger</v>
      </c>
    </row>
    <row r="189">
      <c r="A189" s="3" t="s">
        <v>189</v>
      </c>
      <c r="B189" s="4" t="str">
        <f>IFERROR(__xludf.DUMMYFUNCTION("GOOGLETRANSLATE(A189,""tr"",""nl"")"),"de mijne")</f>
        <v>de mijne</v>
      </c>
    </row>
    <row r="190">
      <c r="A190" s="3" t="s">
        <v>190</v>
      </c>
      <c r="B190" s="4" t="str">
        <f>IFERROR(__xludf.DUMMYFUNCTION("GOOGLETRANSLATE(A190,""tr"",""nl"")"),"piramide")</f>
        <v>piramide</v>
      </c>
    </row>
    <row r="191">
      <c r="A191" s="3" t="s">
        <v>191</v>
      </c>
      <c r="B191" s="4" t="str">
        <f>IFERROR(__xludf.DUMMYFUNCTION("GOOGLETRANSLATE(A191,""tr"",""nl"")"),"magazijn")</f>
        <v>magazijn</v>
      </c>
    </row>
    <row r="192">
      <c r="A192" s="3" t="s">
        <v>192</v>
      </c>
      <c r="B192" s="4" t="str">
        <f>IFERROR(__xludf.DUMMYFUNCTION("GOOGLETRANSLATE(A192,""tr"",""nl"")"),"romantisch")</f>
        <v>romantisch</v>
      </c>
    </row>
    <row r="193">
      <c r="A193" s="3" t="s">
        <v>193</v>
      </c>
      <c r="B193" s="4" t="str">
        <f>IFERROR(__xludf.DUMMYFUNCTION("GOOGLETRANSLATE(A193,""tr"",""nl"")"),"zuurstof")</f>
        <v>zuurstof</v>
      </c>
    </row>
    <row r="194">
      <c r="A194" s="3" t="s">
        <v>194</v>
      </c>
      <c r="B194" s="4" t="str">
        <f>IFERROR(__xludf.DUMMYFUNCTION("GOOGLETRANSLATE(A194,""tr"",""nl"")"),"tulband")</f>
        <v>tulband</v>
      </c>
    </row>
    <row r="195">
      <c r="A195" s="3" t="s">
        <v>195</v>
      </c>
      <c r="B195" s="4" t="str">
        <f>IFERROR(__xludf.DUMMYFUNCTION("GOOGLETRANSLATE(A195,""tr"",""nl"")"),"kaasdoek")</f>
        <v>kaasdoek</v>
      </c>
    </row>
    <row r="196">
      <c r="A196" s="3" t="s">
        <v>196</v>
      </c>
      <c r="B196" s="4" t="str">
        <f>IFERROR(__xludf.DUMMYFUNCTION("GOOGLETRANSLATE(A196,""tr"",""nl"")"),"weggeven")</f>
        <v>weggeven</v>
      </c>
    </row>
    <row r="197">
      <c r="A197" s="3" t="s">
        <v>197</v>
      </c>
      <c r="B197" s="4" t="str">
        <f>IFERROR(__xludf.DUMMYFUNCTION("GOOGLETRANSLATE(A197,""tr"",""nl"")"),"inhoudsopgave")</f>
        <v>inhoudsopgave</v>
      </c>
    </row>
    <row r="198">
      <c r="A198" s="3" t="s">
        <v>198</v>
      </c>
      <c r="B198" s="4" t="str">
        <f>IFERROR(__xludf.DUMMYFUNCTION("GOOGLETRANSLATE(A198,""tr"",""nl"")"),"inhoudsopgave")</f>
        <v>inhoudsopgave</v>
      </c>
    </row>
    <row r="199">
      <c r="A199" s="3" t="s">
        <v>199</v>
      </c>
      <c r="B199" s="4" t="str">
        <f>IFERROR(__xludf.DUMMYFUNCTION("GOOGLETRANSLATE(A199,""tr"",""nl"")"),"geïndexeerd")</f>
        <v>geïndexeerd</v>
      </c>
    </row>
    <row r="200">
      <c r="A200" s="3" t="s">
        <v>200</v>
      </c>
      <c r="B200" s="4" t="str">
        <f>IFERROR(__xludf.DUMMYFUNCTION("GOOGLETRANSLATE(A200,""tr"",""nl"")"),"verzekering")</f>
        <v>verzekering</v>
      </c>
    </row>
    <row r="201">
      <c r="A201" s="3" t="s">
        <v>201</v>
      </c>
      <c r="B201" s="4" t="str">
        <f>IFERROR(__xludf.DUMMYFUNCTION("GOOGLETRANSLATE(A201,""tr"",""nl"")"),"dollar")</f>
        <v>dollar</v>
      </c>
    </row>
    <row r="202">
      <c r="A202" s="3" t="s">
        <v>202</v>
      </c>
      <c r="B202" s="4" t="str">
        <f>IFERROR(__xludf.DUMMYFUNCTION("GOOGLETRANSLATE(A202,""tr"",""nl"")"),"raket")</f>
        <v>raket</v>
      </c>
    </row>
    <row r="203">
      <c r="A203" s="3" t="s">
        <v>203</v>
      </c>
      <c r="B203" s="4" t="str">
        <f>IFERROR(__xludf.DUMMYFUNCTION("GOOGLETRANSLATE(A203,""tr"",""nl"")"),"site")</f>
        <v>site</v>
      </c>
    </row>
    <row r="204">
      <c r="A204" s="3" t="s">
        <v>204</v>
      </c>
      <c r="B204" s="4" t="str">
        <f>IFERROR(__xludf.DUMMYFUNCTION("GOOGLETRANSLATE(A204,""tr"",""nl"")"),"selenium")</f>
        <v>selenium</v>
      </c>
    </row>
    <row r="205">
      <c r="A205" s="3" t="s">
        <v>205</v>
      </c>
      <c r="B205" s="4" t="str">
        <f>IFERROR(__xludf.DUMMYFUNCTION("GOOGLETRANSLATE(A205,""tr"",""nl"")"),"stage")</f>
        <v>stage</v>
      </c>
    </row>
    <row r="206">
      <c r="A206" s="3" t="s">
        <v>206</v>
      </c>
      <c r="B206" s="4" t="str">
        <f>IFERROR(__xludf.DUMMYFUNCTION("GOOGLETRANSLATE(A206,""tr"",""nl"")"),"blouse")</f>
        <v>blouse</v>
      </c>
    </row>
    <row r="207">
      <c r="A207" s="3" t="s">
        <v>207</v>
      </c>
      <c r="B207" s="4" t="str">
        <f>IFERROR(__xludf.DUMMYFUNCTION("GOOGLETRANSLATE(A207,""tr"",""nl"")"),"probleem")</f>
        <v>probleem</v>
      </c>
    </row>
    <row r="208">
      <c r="A208" s="3" t="s">
        <v>208</v>
      </c>
      <c r="B208" s="4" t="str">
        <f>IFERROR(__xludf.DUMMYFUNCTION("GOOGLETRANSLATE(A208,""tr"",""nl"")"),"scenario")</f>
        <v>scenario</v>
      </c>
    </row>
    <row r="209">
      <c r="A209" s="3" t="s">
        <v>209</v>
      </c>
      <c r="B209" s="4" t="str">
        <f>IFERROR(__xludf.DUMMYFUNCTION("GOOGLETRANSLATE(A209,""tr"",""nl"")"),"factor")</f>
        <v>factor</v>
      </c>
    </row>
    <row r="210">
      <c r="A210" s="3" t="s">
        <v>210</v>
      </c>
      <c r="B210" s="4" t="str">
        <f>IFERROR(__xludf.DUMMYFUNCTION("GOOGLETRANSLATE(A210,""tr"",""nl"")"),"goor")</f>
        <v>goor</v>
      </c>
    </row>
    <row r="211">
      <c r="A211" s="3" t="s">
        <v>211</v>
      </c>
      <c r="B211" s="4" t="str">
        <f>IFERROR(__xludf.DUMMYFUNCTION("GOOGLETRANSLATE(A211,""tr"",""nl"")"),"Indisch")</f>
        <v>Indisch</v>
      </c>
    </row>
    <row r="212">
      <c r="A212" s="3" t="s">
        <v>212</v>
      </c>
      <c r="B212" s="4" t="str">
        <f>IFERROR(__xludf.DUMMYFUNCTION("GOOGLETRANSLATE(A212,""tr"",""nl"")"),"kwaliteit")</f>
        <v>kwaliteit</v>
      </c>
    </row>
    <row r="213">
      <c r="A213" s="3" t="s">
        <v>213</v>
      </c>
      <c r="B213" s="4" t="str">
        <f>IFERROR(__xludf.DUMMYFUNCTION("GOOGLETRANSLATE(A213,""tr"",""nl"")"),"kwaliteit")</f>
        <v>kwaliteit</v>
      </c>
    </row>
    <row r="214">
      <c r="A214" s="3" t="s">
        <v>214</v>
      </c>
      <c r="B214" s="4" t="str">
        <f>IFERROR(__xludf.DUMMYFUNCTION("GOOGLETRANSLATE(A214,""tr"",""nl"")"),"broer")</f>
        <v>broer</v>
      </c>
    </row>
    <row r="215">
      <c r="A215" s="3" t="s">
        <v>215</v>
      </c>
      <c r="B215" s="4" t="str">
        <f>IFERROR(__xludf.DUMMYFUNCTION("GOOGLETRANSLATE(A215,""tr"",""nl"")"),"Dhr")</f>
        <v>Dhr</v>
      </c>
    </row>
    <row r="216">
      <c r="A216" s="3" t="s">
        <v>216</v>
      </c>
      <c r="B216" s="4" t="str">
        <f>IFERROR(__xludf.DUMMYFUNCTION("GOOGLETRANSLATE(A216,""tr"",""nl"")"),"Begüm")</f>
        <v>Begüm</v>
      </c>
    </row>
    <row r="217">
      <c r="A217" s="3" t="s">
        <v>217</v>
      </c>
      <c r="B217" s="4" t="str">
        <f>IFERROR(__xludf.DUMMYFUNCTION("GOOGLETRANSLATE(A217,""tr"",""nl"")"),"prijs")</f>
        <v>prijs</v>
      </c>
    </row>
    <row r="218">
      <c r="A218" s="3" t="s">
        <v>218</v>
      </c>
      <c r="B218" s="4" t="str">
        <f>IFERROR(__xludf.DUMMYFUNCTION("GOOGLETRANSLATE(A218,""tr"",""nl"")"),"heer")</f>
        <v>heer</v>
      </c>
    </row>
    <row r="219">
      <c r="A219" s="3" t="s">
        <v>219</v>
      </c>
      <c r="B219" s="4" t="str">
        <f>IFERROR(__xludf.DUMMYFUNCTION("GOOGLETRANSLATE(A219,""tr"",""nl"")"),"professor")</f>
        <v>professor</v>
      </c>
    </row>
    <row r="220">
      <c r="A220" s="3" t="s">
        <v>220</v>
      </c>
      <c r="B220" s="4" t="str">
        <f>IFERROR(__xludf.DUMMYFUNCTION("GOOGLETRANSLATE(A220,""tr"",""nl"")"),"whisky")</f>
        <v>whisky</v>
      </c>
    </row>
    <row r="221">
      <c r="A221" s="3" t="s">
        <v>221</v>
      </c>
      <c r="B221" s="4" t="str">
        <f>IFERROR(__xludf.DUMMYFUNCTION("GOOGLETRANSLATE(A221,""tr"",""nl"")"),"versie")</f>
        <v>versie</v>
      </c>
    </row>
    <row r="222">
      <c r="A222" s="3" t="s">
        <v>222</v>
      </c>
      <c r="B222" s="4" t="str">
        <f>IFERROR(__xludf.DUMMYFUNCTION("GOOGLETRANSLATE(A222,""tr"",""nl"")"),"taxi")</f>
        <v>taxi</v>
      </c>
    </row>
    <row r="223">
      <c r="A223" s="3" t="s">
        <v>223</v>
      </c>
      <c r="B223" s="4" t="str">
        <f>IFERROR(__xludf.DUMMYFUNCTION("GOOGLETRANSLATE(A223,""tr"",""nl"")"),"dok")</f>
        <v>dok</v>
      </c>
    </row>
    <row r="224">
      <c r="A224" s="3" t="s">
        <v>224</v>
      </c>
      <c r="B224" s="4" t="str">
        <f>IFERROR(__xludf.DUMMYFUNCTION("GOOGLETRANSLATE(A224,""tr"",""nl"")"),"huiskamer")</f>
        <v>huiskamer</v>
      </c>
    </row>
    <row r="225">
      <c r="A225" s="3" t="s">
        <v>225</v>
      </c>
      <c r="B225" s="4" t="str">
        <f>IFERROR(__xludf.DUMMYFUNCTION("GOOGLETRANSLATE(A225,""tr"",""nl"")"),"energie")</f>
        <v>energie</v>
      </c>
    </row>
    <row r="226">
      <c r="A226" s="3" t="s">
        <v>226</v>
      </c>
      <c r="B226" s="4" t="str">
        <f>IFERROR(__xludf.DUMMYFUNCTION("GOOGLETRANSLATE(A226,""tr"",""nl"")"),"solide")</f>
        <v>solide</v>
      </c>
    </row>
    <row r="227">
      <c r="A227" s="3" t="s">
        <v>227</v>
      </c>
      <c r="B227" s="4" t="str">
        <f>IFERROR(__xludf.DUMMYFUNCTION("GOOGLETRANSLATE(A227,""tr"",""nl"")"),"Zalm")</f>
        <v>Zalm</v>
      </c>
    </row>
    <row r="228">
      <c r="A228" s="3" t="s">
        <v>228</v>
      </c>
      <c r="B228" s="4" t="str">
        <f>IFERROR(__xludf.DUMMYFUNCTION("GOOGLETRANSLATE(A228,""tr"",""nl"")"),"anijs")</f>
        <v>anijs</v>
      </c>
    </row>
    <row r="229">
      <c r="A229" s="3" t="s">
        <v>229</v>
      </c>
      <c r="B229" s="4" t="str">
        <f>IFERROR(__xludf.DUMMYFUNCTION("GOOGLETRANSLATE(A229,""tr"",""nl"")"),"plug")</f>
        <v>plug</v>
      </c>
    </row>
    <row r="230">
      <c r="A230" s="3" t="s">
        <v>230</v>
      </c>
      <c r="B230" s="4" t="str">
        <f>IFERROR(__xludf.DUMMYFUNCTION("GOOGLETRANSLATE(A230,""tr"",""nl"")"),"margarine")</f>
        <v>margarine</v>
      </c>
    </row>
    <row r="231">
      <c r="A231" s="3" t="s">
        <v>231</v>
      </c>
      <c r="B231" s="4" t="str">
        <f>IFERROR(__xludf.DUMMYFUNCTION("GOOGLETRANSLATE(A231,""tr"",""nl"")"),"thema")</f>
        <v>thema</v>
      </c>
    </row>
    <row r="232">
      <c r="A232" s="3" t="s">
        <v>232</v>
      </c>
      <c r="B232" s="4" t="str">
        <f>IFERROR(__xludf.DUMMYFUNCTION("GOOGLETRANSLATE(A232,""tr"",""nl"")"),"steen")</f>
        <v>steen</v>
      </c>
    </row>
    <row r="233">
      <c r="A233" s="3" t="s">
        <v>233</v>
      </c>
      <c r="B233" s="4" t="str">
        <f>IFERROR(__xludf.DUMMYFUNCTION("GOOGLETRANSLATE(A233,""tr"",""nl"")"),"Advocaat")</f>
        <v>Advocaat</v>
      </c>
    </row>
    <row r="234">
      <c r="A234" s="3" t="s">
        <v>234</v>
      </c>
      <c r="B234" s="4" t="str">
        <f>IFERROR(__xludf.DUMMYFUNCTION("GOOGLETRANSLATE(A234,""tr"",""nl"")"),"planeet")</f>
        <v>planeet</v>
      </c>
    </row>
    <row r="235">
      <c r="A235" s="3" t="s">
        <v>235</v>
      </c>
      <c r="B235" s="4" t="str">
        <f>IFERROR(__xludf.DUMMYFUNCTION("GOOGLETRANSLATE(A235,""tr"",""nl"")"),"elektriciteit")</f>
        <v>elektriciteit</v>
      </c>
    </row>
    <row r="236">
      <c r="A236" s="3" t="s">
        <v>236</v>
      </c>
      <c r="B236" s="4" t="str">
        <f>IFERROR(__xludf.DUMMYFUNCTION("GOOGLETRANSLATE(A236,""tr"",""nl"")"),"airconditioning")</f>
        <v>airconditioning</v>
      </c>
    </row>
    <row r="237">
      <c r="A237" s="3" t="s">
        <v>237</v>
      </c>
      <c r="B237" s="4" t="str">
        <f>IFERROR(__xludf.DUMMYFUNCTION("GOOGLETRANSLATE(A237,""tr"",""nl"")"),"aardappelen")</f>
        <v>aardappelen</v>
      </c>
    </row>
    <row r="238">
      <c r="A238" s="3" t="s">
        <v>238</v>
      </c>
      <c r="B238" s="4" t="str">
        <f>IFERROR(__xludf.DUMMYFUNCTION("GOOGLETRANSLATE(A238,""tr"",""nl"")"),"gefrituurde aardappelen")</f>
        <v>gefrituurde aardappelen</v>
      </c>
    </row>
    <row r="239">
      <c r="A239" s="3" t="s">
        <v>239</v>
      </c>
      <c r="B239" s="4" t="str">
        <f>IFERROR(__xludf.DUMMYFUNCTION("GOOGLETRANSLATE(A239,""tr"",""nl"")"),"trend")</f>
        <v>trend</v>
      </c>
    </row>
    <row r="240">
      <c r="A240" s="3" t="s">
        <v>240</v>
      </c>
      <c r="B240" s="4" t="str">
        <f>IFERROR(__xludf.DUMMYFUNCTION("GOOGLETRANSLATE(A240,""tr"",""nl"")"),"telefoon")</f>
        <v>telefoon</v>
      </c>
    </row>
    <row r="241">
      <c r="A241" s="3" t="s">
        <v>241</v>
      </c>
      <c r="B241" s="4" t="str">
        <f>IFERROR(__xludf.DUMMYFUNCTION("GOOGLETRANSLATE(A241,""tr"",""nl"")"),"ethiek")</f>
        <v>ethiek</v>
      </c>
    </row>
    <row r="242">
      <c r="A242" s="3" t="s">
        <v>242</v>
      </c>
      <c r="B242" s="4" t="str">
        <f>IFERROR(__xludf.DUMMYFUNCTION("GOOGLETRANSLATE(A242,""tr"",""nl"")"),"Hamburg")</f>
        <v>Hamburg</v>
      </c>
    </row>
    <row r="243">
      <c r="A243" s="3" t="s">
        <v>243</v>
      </c>
      <c r="B243" s="4" t="str">
        <f>IFERROR(__xludf.DUMMYFUNCTION("GOOGLETRANSLATE(A243,""tr"",""nl"")"),"sherry")</f>
        <v>sherry</v>
      </c>
    </row>
    <row r="244">
      <c r="A244" s="3" t="s">
        <v>244</v>
      </c>
      <c r="B244" s="4" t="str">
        <f>IFERROR(__xludf.DUMMYFUNCTION("GOOGLETRANSLATE(A244,""tr"",""nl"")"),"score")</f>
        <v>score</v>
      </c>
    </row>
    <row r="245">
      <c r="A245" s="3" t="s">
        <v>245</v>
      </c>
      <c r="B245" s="4" t="str">
        <f>IFERROR(__xludf.DUMMYFUNCTION("GOOGLETRANSLATE(A245,""tr"",""nl"")"),"Ceder")</f>
        <v>Ceder</v>
      </c>
    </row>
    <row r="246">
      <c r="A246" s="3" t="s">
        <v>246</v>
      </c>
      <c r="B246" s="4" t="str">
        <f>IFERROR(__xludf.DUMMYFUNCTION("GOOGLETRANSLATE(A246,""tr"",""nl"")"),"tomaten")</f>
        <v>tomaten</v>
      </c>
    </row>
    <row r="247">
      <c r="A247" s="3" t="s">
        <v>247</v>
      </c>
      <c r="B247" s="4" t="str">
        <f>IFERROR(__xludf.DUMMYFUNCTION("GOOGLETRANSLATE(A247,""tr"",""nl"")"),"raket")</f>
        <v>raket</v>
      </c>
    </row>
    <row r="248">
      <c r="A248" s="3" t="s">
        <v>248</v>
      </c>
      <c r="B248" s="4" t="str">
        <f>IFERROR(__xludf.DUMMYFUNCTION("GOOGLETRANSLATE(A248,""tr"",""nl"")"),"ideaal")</f>
        <v>ideaal</v>
      </c>
    </row>
    <row r="249">
      <c r="A249" s="3" t="s">
        <v>249</v>
      </c>
      <c r="B249" s="4" t="str">
        <f>IFERROR(__xludf.DUMMYFUNCTION("GOOGLETRANSLATE(A249,""tr"",""nl"")"),"ticket")</f>
        <v>ticket</v>
      </c>
    </row>
    <row r="250">
      <c r="A250" s="3" t="s">
        <v>250</v>
      </c>
      <c r="B250" s="4" t="str">
        <f>IFERROR(__xludf.DUMMYFUNCTION("GOOGLETRANSLATE(A250,""tr"",""nl"")"),"gitaar")</f>
        <v>gitaar</v>
      </c>
    </row>
    <row r="251">
      <c r="A251" s="3" t="s">
        <v>251</v>
      </c>
      <c r="B251" s="4" t="str">
        <f>IFERROR(__xludf.DUMMYFUNCTION("GOOGLETRANSLATE(A251,""tr"",""nl"")"),"begroting")</f>
        <v>begroting</v>
      </c>
    </row>
    <row r="252">
      <c r="A252" s="3" t="s">
        <v>252</v>
      </c>
      <c r="B252" s="4" t="str">
        <f>IFERROR(__xludf.DUMMYFUNCTION("GOOGLETRANSLATE(A252,""tr"",""nl"")"),"lat")</f>
        <v>lat</v>
      </c>
    </row>
    <row r="253">
      <c r="A253" s="3" t="s">
        <v>253</v>
      </c>
      <c r="B253" s="4" t="str">
        <f>IFERROR(__xludf.DUMMYFUNCTION("GOOGLETRANSLATE(A253,""tr"",""nl"")"),"initiatief")</f>
        <v>initiatief</v>
      </c>
    </row>
    <row r="254">
      <c r="A254" s="3" t="s">
        <v>254</v>
      </c>
      <c r="B254" s="4" t="str">
        <f>IFERROR(__xludf.DUMMYFUNCTION("GOOGLETRANSLATE(A254,""tr"",""nl"")"),"stadion")</f>
        <v>stadion</v>
      </c>
    </row>
    <row r="255">
      <c r="A255" s="3" t="s">
        <v>255</v>
      </c>
      <c r="B255" s="4" t="str">
        <f>IFERROR(__xludf.DUMMYFUNCTION("GOOGLETRANSLATE(A255,""tr"",""nl"")"),"stadion")</f>
        <v>stadion</v>
      </c>
    </row>
    <row r="256">
      <c r="A256" s="3" t="s">
        <v>256</v>
      </c>
      <c r="B256" s="4" t="str">
        <f>IFERROR(__xludf.DUMMYFUNCTION("GOOGLETRANSLATE(A256,""tr"",""nl"")"),"industrie")</f>
        <v>industrie</v>
      </c>
    </row>
    <row r="257">
      <c r="A257" s="3" t="s">
        <v>257</v>
      </c>
      <c r="B257" s="4" t="str">
        <f>IFERROR(__xludf.DUMMYFUNCTION("GOOGLETRANSLATE(A257,""tr"",""nl"")"),"clown")</f>
        <v>clown</v>
      </c>
    </row>
    <row r="258">
      <c r="A258" s="3" t="s">
        <v>258</v>
      </c>
      <c r="B258" s="4" t="str">
        <f>IFERROR(__xludf.DUMMYFUNCTION("GOOGLETRANSLATE(A258,""tr"",""nl"")"),"bank")</f>
        <v>bank</v>
      </c>
    </row>
    <row r="259">
      <c r="A259" s="3" t="s">
        <v>259</v>
      </c>
      <c r="B259" s="4" t="str">
        <f>IFERROR(__xludf.DUMMYFUNCTION("GOOGLETRANSLATE(A259,""tr"",""nl"")"),"wijnglas")</f>
        <v>wijnglas</v>
      </c>
    </row>
    <row r="260">
      <c r="A260" s="3" t="s">
        <v>260</v>
      </c>
      <c r="B260" s="4" t="str">
        <f>IFERROR(__xludf.DUMMYFUNCTION("GOOGLETRANSLATE(A260,""tr"",""nl"")"),"wijn verkoper")</f>
        <v>wijn verkoper</v>
      </c>
    </row>
    <row r="261">
      <c r="A261" s="3" t="s">
        <v>261</v>
      </c>
      <c r="B261" s="4" t="str">
        <f>IFERROR(__xludf.DUMMYFUNCTION("GOOGLETRANSLATE(A261,""tr"",""nl"")"),"realiteit")</f>
        <v>realiteit</v>
      </c>
    </row>
    <row r="262">
      <c r="A262" s="3" t="s">
        <v>262</v>
      </c>
      <c r="B262" s="4" t="str">
        <f>IFERROR(__xludf.DUMMYFUNCTION("GOOGLETRANSLATE(A262,""tr"",""nl"")"),"actief")</f>
        <v>actief</v>
      </c>
    </row>
    <row r="263">
      <c r="A263" s="3" t="s">
        <v>263</v>
      </c>
      <c r="B263" s="4" t="str">
        <f>IFERROR(__xludf.DUMMYFUNCTION("GOOGLETRANSLATE(A263,""tr"",""nl"")"),"werkzaamheid")</f>
        <v>werkzaamheid</v>
      </c>
    </row>
    <row r="264">
      <c r="A264" s="3" t="s">
        <v>264</v>
      </c>
      <c r="B264" s="4" t="str">
        <f>IFERROR(__xludf.DUMMYFUNCTION("GOOGLETRANSLATE(A264,""tr"",""nl"")"),"categorie")</f>
        <v>categorie</v>
      </c>
    </row>
    <row r="265">
      <c r="A265" s="3" t="s">
        <v>265</v>
      </c>
      <c r="B265" s="4" t="str">
        <f>IFERROR(__xludf.DUMMYFUNCTION("GOOGLETRANSLATE(A265,""tr"",""nl"")"),"borstbeeld")</f>
        <v>borstbeeld</v>
      </c>
    </row>
    <row r="266">
      <c r="A266" s="3" t="s">
        <v>266</v>
      </c>
      <c r="B266" s="4" t="str">
        <f>IFERROR(__xludf.DUMMYFUNCTION("GOOGLETRANSLATE(A266,""tr"",""nl"")"),"krant-")</f>
        <v>krant-</v>
      </c>
    </row>
    <row r="267">
      <c r="A267" s="3" t="s">
        <v>267</v>
      </c>
      <c r="B267" s="4" t="str">
        <f>IFERROR(__xludf.DUMMYFUNCTION("GOOGLETRANSLATE(A267,""tr"",""nl"")"),"tafel")</f>
        <v>tafel</v>
      </c>
    </row>
    <row r="268">
      <c r="A268" s="3" t="s">
        <v>268</v>
      </c>
      <c r="B268" s="4" t="str">
        <f>IFERROR(__xludf.DUMMYFUNCTION("GOOGLETRANSLATE(A268,""tr"",""nl"")"),"avantuur")</f>
        <v>avantuur</v>
      </c>
    </row>
    <row r="269">
      <c r="A269" s="3" t="s">
        <v>269</v>
      </c>
      <c r="B269" s="4" t="str">
        <f>IFERROR(__xludf.DUMMYFUNCTION("GOOGLETRANSLATE(A269,""tr"",""nl"")"),"jury")</f>
        <v>jury</v>
      </c>
    </row>
    <row r="270">
      <c r="A270" s="3" t="s">
        <v>270</v>
      </c>
      <c r="B270" s="4" t="str">
        <f>IFERROR(__xludf.DUMMYFUNCTION("GOOGLETRANSLATE(A270,""tr"",""nl"")"),"festival")</f>
        <v>festival</v>
      </c>
    </row>
    <row r="271">
      <c r="A271" s="3" t="s">
        <v>271</v>
      </c>
      <c r="B271" s="4" t="str">
        <f>IFERROR(__xludf.DUMMYFUNCTION("GOOGLETRANSLATE(A271,""tr"",""nl"")"),"hamster")</f>
        <v>hamster</v>
      </c>
    </row>
    <row r="272">
      <c r="A272" s="3" t="s">
        <v>272</v>
      </c>
      <c r="B272" s="4" t="str">
        <f>IFERROR(__xludf.DUMMYFUNCTION("GOOGLETRANSLATE(A272,""tr"",""nl"")"),"dynamisch")</f>
        <v>dynamisch</v>
      </c>
    </row>
    <row r="273">
      <c r="A273" s="3" t="s">
        <v>273</v>
      </c>
      <c r="B273" s="4" t="str">
        <f>IFERROR(__xludf.DUMMYFUNCTION("GOOGLETRANSLATE(A273,""tr"",""nl"")"),"afwerking")</f>
        <v>afwerking</v>
      </c>
    </row>
    <row r="274">
      <c r="A274" s="3" t="s">
        <v>274</v>
      </c>
      <c r="B274" s="4" t="str">
        <f>IFERROR(__xludf.DUMMYFUNCTION("GOOGLETRANSLATE(A274,""tr"",""nl"")"),"theater")</f>
        <v>theater</v>
      </c>
    </row>
    <row r="275">
      <c r="A275" s="3" t="s">
        <v>275</v>
      </c>
      <c r="B275" s="4" t="str">
        <f>IFERROR(__xludf.DUMMYFUNCTION("GOOGLETRANSLATE(A275,""tr"",""nl"")"),"spanning")</f>
        <v>spanning</v>
      </c>
    </row>
    <row r="276">
      <c r="A276" s="3" t="s">
        <v>276</v>
      </c>
      <c r="B276" s="4" t="str">
        <f>IFERROR(__xludf.DUMMYFUNCTION("GOOGLETRANSLATE(A276,""tr"",""nl"")"),"jasje")</f>
        <v>jasje</v>
      </c>
    </row>
    <row r="277">
      <c r="A277" s="3" t="s">
        <v>277</v>
      </c>
      <c r="B277" s="4" t="str">
        <f>IFERROR(__xludf.DUMMYFUNCTION("GOOGLETRANSLATE(A277,""tr"",""nl"")"),"miljoen")</f>
        <v>miljoen</v>
      </c>
    </row>
    <row r="278">
      <c r="A278" s="3" t="s">
        <v>278</v>
      </c>
      <c r="B278" s="4" t="str">
        <f>IFERROR(__xludf.DUMMYFUNCTION("GOOGLETRANSLATE(A278,""tr"",""nl"")"),"kandelaar")</f>
        <v>kandelaar</v>
      </c>
    </row>
    <row r="279">
      <c r="A279" s="3" t="s">
        <v>279</v>
      </c>
      <c r="B279" s="4" t="str">
        <f>IFERROR(__xludf.DUMMYFUNCTION("GOOGLETRANSLATE(A279,""tr"",""nl"")"),"democratie")</f>
        <v>democratie</v>
      </c>
    </row>
    <row r="280">
      <c r="A280" s="3" t="s">
        <v>280</v>
      </c>
      <c r="B280" s="4" t="str">
        <f>IFERROR(__xludf.DUMMYFUNCTION("GOOGLETRANSLATE(A280,""tr"",""nl"")"),"calorie")</f>
        <v>calorie</v>
      </c>
    </row>
    <row r="281">
      <c r="A281" s="3" t="s">
        <v>281</v>
      </c>
      <c r="B281" s="4" t="str">
        <f>IFERROR(__xludf.DUMMYFUNCTION("GOOGLETRANSLATE(A281,""tr"",""nl"")"),"volume")</f>
        <v>volume</v>
      </c>
    </row>
    <row r="282">
      <c r="A282" s="3" t="s">
        <v>282</v>
      </c>
      <c r="B282" s="4" t="str">
        <f>IFERROR(__xludf.DUMMYFUNCTION("GOOGLETRANSLATE(A282,""tr"",""nl"")"),"karamel")</f>
        <v>karamel</v>
      </c>
    </row>
    <row r="283">
      <c r="A283" s="3" t="s">
        <v>283</v>
      </c>
      <c r="B283" s="4" t="str">
        <f>IFERROR(__xludf.DUMMYFUNCTION("GOOGLETRANSLATE(A283,""tr"",""nl"")"),"karamel")</f>
        <v>karamel</v>
      </c>
    </row>
    <row r="284">
      <c r="A284" s="3" t="s">
        <v>284</v>
      </c>
      <c r="B284" s="4" t="str">
        <f>IFERROR(__xludf.DUMMYFUNCTION("GOOGLETRANSLATE(A284,""tr"",""nl"")"),"lire")</f>
        <v>lire</v>
      </c>
    </row>
    <row r="285">
      <c r="A285" s="3" t="s">
        <v>285</v>
      </c>
      <c r="B285" s="4" t="str">
        <f>IFERROR(__xludf.DUMMYFUNCTION("GOOGLETRANSLATE(A285,""tr"",""nl"")"),"instrument")</f>
        <v>instrument</v>
      </c>
    </row>
    <row r="286">
      <c r="A286" s="3" t="s">
        <v>286</v>
      </c>
      <c r="B286" s="4" t="str">
        <f>IFERROR(__xludf.DUMMYFUNCTION("GOOGLETRANSLATE(A286,""tr"",""nl"")"),"structureel")</f>
        <v>structureel</v>
      </c>
    </row>
    <row r="287">
      <c r="A287" s="3" t="s">
        <v>287</v>
      </c>
      <c r="B287" s="4" t="str">
        <f>IFERROR(__xludf.DUMMYFUNCTION("GOOGLETRANSLATE(A287,""tr"",""nl"")"),"fosfor")</f>
        <v>fosfor</v>
      </c>
    </row>
    <row r="288">
      <c r="A288" s="3" t="s">
        <v>288</v>
      </c>
      <c r="B288" s="4" t="str">
        <f>IFERROR(__xludf.DUMMYFUNCTION("GOOGLETRANSLATE(A288,""tr"",""nl"")"),"analogie")</f>
        <v>analogie</v>
      </c>
    </row>
    <row r="289">
      <c r="A289" s="3" t="s">
        <v>289</v>
      </c>
      <c r="B289" s="4" t="str">
        <f>IFERROR(__xludf.DUMMYFUNCTION("GOOGLETRANSLATE(A289,""tr"",""nl"")"),"keramisch")</f>
        <v>keramisch</v>
      </c>
    </row>
    <row r="290">
      <c r="A290" s="3" t="s">
        <v>290</v>
      </c>
      <c r="B290" s="4" t="str">
        <f>IFERROR(__xludf.DUMMYFUNCTION("GOOGLETRANSLATE(A290,""tr"",""nl"")"),"tennis")</f>
        <v>tennis</v>
      </c>
    </row>
    <row r="291">
      <c r="A291" s="3" t="s">
        <v>291</v>
      </c>
      <c r="B291" s="4" t="str">
        <f>IFERROR(__xludf.DUMMYFUNCTION("GOOGLETRANSLATE(A291,""tr"",""nl"")"),"asteroïde")</f>
        <v>asteroïde</v>
      </c>
    </row>
    <row r="292">
      <c r="A292" s="3" t="s">
        <v>292</v>
      </c>
      <c r="B292" s="4" t="str">
        <f>IFERROR(__xludf.DUMMYFUNCTION("GOOGLETRANSLATE(A292,""tr"",""nl"")"),"draaiorgel")</f>
        <v>draaiorgel</v>
      </c>
    </row>
    <row r="293">
      <c r="A293" s="3" t="s">
        <v>293</v>
      </c>
      <c r="B293" s="4" t="str">
        <f>IFERROR(__xludf.DUMMYFUNCTION("GOOGLETRANSLATE(A293,""tr"",""nl"")"),"ziekenhuis")</f>
        <v>ziekenhuis</v>
      </c>
    </row>
    <row r="294">
      <c r="A294" s="3" t="s">
        <v>294</v>
      </c>
      <c r="B294" s="4" t="str">
        <f>IFERROR(__xludf.DUMMYFUNCTION("GOOGLETRANSLATE(A294,""tr"",""nl"")"),"winkelcentrum")</f>
        <v>winkelcentrum</v>
      </c>
    </row>
    <row r="295">
      <c r="A295" s="3" t="s">
        <v>295</v>
      </c>
      <c r="B295" s="4" t="str">
        <f>IFERROR(__xludf.DUMMYFUNCTION("GOOGLETRANSLATE(A295,""tr"",""nl"")"),"dialoog")</f>
        <v>dialoog</v>
      </c>
    </row>
    <row r="296">
      <c r="A296" s="3" t="s">
        <v>296</v>
      </c>
      <c r="B296" s="4" t="str">
        <f>IFERROR(__xludf.DUMMYFUNCTION("GOOGLETRANSLATE(A296,""tr"",""nl"")"),"tram-")</f>
        <v>tram-</v>
      </c>
    </row>
    <row r="297">
      <c r="A297" s="3" t="s">
        <v>297</v>
      </c>
      <c r="B297" s="4" t="str">
        <f>IFERROR(__xludf.DUMMYFUNCTION("GOOGLETRANSLATE(A297,""tr"",""nl"")"),"kliniek")</f>
        <v>kliniek</v>
      </c>
    </row>
    <row r="298">
      <c r="A298" s="3" t="s">
        <v>298</v>
      </c>
      <c r="B298" s="4" t="str">
        <f>IFERROR(__xludf.DUMMYFUNCTION("GOOGLETRANSLATE(A298,""tr"",""nl"")"),"korvet")</f>
        <v>korvet</v>
      </c>
    </row>
    <row r="299">
      <c r="A299" s="3" t="s">
        <v>299</v>
      </c>
      <c r="B299" s="4" t="str">
        <f>IFERROR(__xludf.DUMMYFUNCTION("GOOGLETRANSLATE(A299,""tr"",""nl"")"),"pot")</f>
        <v>pot</v>
      </c>
    </row>
    <row r="300">
      <c r="A300" s="3" t="s">
        <v>300</v>
      </c>
      <c r="B300" s="4" t="str">
        <f>IFERROR(__xludf.DUMMYFUNCTION("GOOGLETRANSLATE(A300,""tr"",""nl"")"),"idool")</f>
        <v>idool</v>
      </c>
    </row>
    <row r="301">
      <c r="A301" s="3" t="s">
        <v>301</v>
      </c>
      <c r="B301" s="4" t="str">
        <f>IFERROR(__xludf.DUMMYFUNCTION("GOOGLETRANSLATE(A301,""tr"",""nl"")"),"embryo-")</f>
        <v>embryo-</v>
      </c>
    </row>
    <row r="302">
      <c r="A302" s="3" t="s">
        <v>302</v>
      </c>
      <c r="B302" s="4" t="str">
        <f>IFERROR(__xludf.DUMMYFUNCTION("GOOGLETRANSLATE(A302,""tr"",""nl"")"),"luxe")</f>
        <v>luxe</v>
      </c>
    </row>
    <row r="303">
      <c r="A303" s="3" t="s">
        <v>303</v>
      </c>
      <c r="B303" s="4" t="str">
        <f>IFERROR(__xludf.DUMMYFUNCTION("GOOGLETRANSLATE(A303,""tr"",""nl"")"),"Merci")</f>
        <v>Merci</v>
      </c>
    </row>
    <row r="304">
      <c r="A304" s="3" t="s">
        <v>304</v>
      </c>
      <c r="B304" s="4" t="str">
        <f>IFERROR(__xludf.DUMMYFUNCTION("GOOGLETRANSLATE(A304,""tr"",""nl"")"),"bevestiging")</f>
        <v>bevestiging</v>
      </c>
    </row>
    <row r="305">
      <c r="A305" s="3" t="s">
        <v>305</v>
      </c>
      <c r="B305" s="4" t="str">
        <f>IFERROR(__xludf.DUMMYFUNCTION("GOOGLETRANSLATE(A305,""tr"",""nl"")"),"haard")</f>
        <v>haard</v>
      </c>
    </row>
    <row r="306">
      <c r="A306" s="3" t="s">
        <v>306</v>
      </c>
      <c r="B306" s="4" t="str">
        <f>IFERROR(__xludf.DUMMYFUNCTION("GOOGLETRANSLATE(A306,""tr"",""nl"")"),"beginsel")</f>
        <v>beginsel</v>
      </c>
    </row>
    <row r="307">
      <c r="A307" s="3" t="s">
        <v>307</v>
      </c>
      <c r="B307" s="4" t="str">
        <f>IFERROR(__xludf.DUMMYFUNCTION("GOOGLETRANSLATE(A307,""tr"",""nl"")"),"olifant")</f>
        <v>olifant</v>
      </c>
    </row>
    <row r="308">
      <c r="A308" s="3" t="s">
        <v>308</v>
      </c>
      <c r="B308" s="4" t="str">
        <f>IFERROR(__xludf.DUMMYFUNCTION("GOOGLETRANSLATE(A308,""tr"",""nl"")"),"paradox")</f>
        <v>paradox</v>
      </c>
    </row>
    <row r="309">
      <c r="A309" s="3" t="s">
        <v>309</v>
      </c>
      <c r="B309" s="4" t="str">
        <f>IFERROR(__xludf.DUMMYFUNCTION("GOOGLETRANSLATE(A309,""tr"",""nl"")"),"erythean")</f>
        <v>erythean</v>
      </c>
    </row>
    <row r="310">
      <c r="A310" s="3" t="s">
        <v>310</v>
      </c>
      <c r="B310" s="4" t="str">
        <f>IFERROR(__xludf.DUMMYFUNCTION("GOOGLETRANSLATE(A310,""tr"",""nl"")"),"capaciteit")</f>
        <v>capaciteit</v>
      </c>
    </row>
    <row r="311">
      <c r="A311" s="3" t="s">
        <v>311</v>
      </c>
      <c r="B311" s="4" t="str">
        <f>IFERROR(__xludf.DUMMYFUNCTION("GOOGLETRANSLATE(A311,""tr"",""nl"")"),"RAM")</f>
        <v>RAM</v>
      </c>
    </row>
    <row r="312">
      <c r="A312" s="3" t="s">
        <v>312</v>
      </c>
      <c r="B312" s="4" t="str">
        <f>IFERROR(__xludf.DUMMYFUNCTION("GOOGLETRANSLATE(A312,""tr"",""nl"")"),"gemiddeld")</f>
        <v>gemiddeld</v>
      </c>
    </row>
    <row r="313">
      <c r="A313" s="3" t="s">
        <v>313</v>
      </c>
      <c r="B313" s="4" t="str">
        <f>IFERROR(__xludf.DUMMYFUNCTION("GOOGLETRANSLATE(A313,""tr"",""nl"")"),"boulevard")</f>
        <v>boulevard</v>
      </c>
    </row>
    <row r="314">
      <c r="A314" s="3" t="s">
        <v>314</v>
      </c>
      <c r="B314" s="4" t="str">
        <f>IFERROR(__xludf.DUMMYFUNCTION("GOOGLETRANSLATE(A314,""tr"",""nl"")"),"appartement")</f>
        <v>appartement</v>
      </c>
    </row>
    <row r="315">
      <c r="A315" s="3" t="s">
        <v>315</v>
      </c>
      <c r="B315" s="4" t="str">
        <f>IFERROR(__xludf.DUMMYFUNCTION("GOOGLETRANSLATE(A315,""tr"",""nl"")"),"orkest")</f>
        <v>orkest</v>
      </c>
    </row>
    <row r="316">
      <c r="A316" s="3" t="s">
        <v>316</v>
      </c>
      <c r="B316" s="4" t="str">
        <f>IFERROR(__xludf.DUMMYFUNCTION("GOOGLETRANSLATE(A316,""tr"",""nl"")"),"spray")</f>
        <v>spray</v>
      </c>
    </row>
    <row r="317">
      <c r="A317" s="3" t="s">
        <v>317</v>
      </c>
      <c r="B317" s="4" t="str">
        <f>IFERROR(__xludf.DUMMYFUNCTION("GOOGLETRANSLATE(A317,""tr"",""nl"")"),"catalogus")</f>
        <v>catalogus</v>
      </c>
    </row>
    <row r="318">
      <c r="A318" s="3" t="s">
        <v>318</v>
      </c>
      <c r="B318" s="4" t="str">
        <f>IFERROR(__xludf.DUMMYFUNCTION("GOOGLETRANSLATE(A318,""tr"",""nl"")"),"Spaans")</f>
        <v>Spaans</v>
      </c>
    </row>
    <row r="319">
      <c r="A319" s="3" t="s">
        <v>319</v>
      </c>
      <c r="B319" s="4" t="str">
        <f>IFERROR(__xludf.DUMMYFUNCTION("GOOGLETRANSLATE(A319,""tr"",""nl"")"),"Ansambl")</f>
        <v>Ansambl</v>
      </c>
    </row>
    <row r="320">
      <c r="A320" s="3" t="s">
        <v>320</v>
      </c>
      <c r="B320" s="4" t="str">
        <f>IFERROR(__xludf.DUMMYFUNCTION("GOOGLETRANSLATE(A320,""tr"",""nl"")"),"Vietnamees")</f>
        <v>Vietnamees</v>
      </c>
    </row>
    <row r="321">
      <c r="A321" s="3" t="s">
        <v>321</v>
      </c>
      <c r="B321" s="4" t="str">
        <f>IFERROR(__xludf.DUMMYFUNCTION("GOOGLETRANSLATE(A321,""tr"",""nl"")"),"Vietnamees")</f>
        <v>Vietnamees</v>
      </c>
    </row>
    <row r="322">
      <c r="A322" s="3" t="s">
        <v>322</v>
      </c>
      <c r="B322" s="4" t="str">
        <f>IFERROR(__xludf.DUMMYFUNCTION("GOOGLETRANSLATE(A322,""tr"",""nl"")"),"garantie")</f>
        <v>garantie</v>
      </c>
    </row>
    <row r="323">
      <c r="A323" s="3" t="s">
        <v>323</v>
      </c>
      <c r="B323" s="4" t="str">
        <f>IFERROR(__xludf.DUMMYFUNCTION("GOOGLETRANSLATE(A323,""tr"",""nl"")"),"sherbetist")</f>
        <v>sherbetist</v>
      </c>
    </row>
    <row r="324">
      <c r="A324" s="3" t="s">
        <v>324</v>
      </c>
      <c r="B324" s="4" t="str">
        <f>IFERROR(__xludf.DUMMYFUNCTION("GOOGLETRANSLATE(A324,""tr"",""nl"")"),"sorbet")</f>
        <v>sorbet</v>
      </c>
    </row>
    <row r="325">
      <c r="A325" s="3" t="s">
        <v>325</v>
      </c>
      <c r="B325" s="4" t="str">
        <f>IFERROR(__xludf.DUMMYFUNCTION("GOOGLETRANSLATE(A325,""tr"",""nl"")"),"sherbet -vrij")</f>
        <v>sherbet -vrij</v>
      </c>
    </row>
    <row r="326">
      <c r="A326" s="3" t="s">
        <v>326</v>
      </c>
      <c r="B326" s="4" t="str">
        <f>IFERROR(__xludf.DUMMYFUNCTION("GOOGLETRANSLATE(A326,""tr"",""nl"")"),"sorbet")</f>
        <v>sorbet</v>
      </c>
    </row>
    <row r="327">
      <c r="A327" s="3" t="s">
        <v>327</v>
      </c>
      <c r="B327" s="4" t="str">
        <f>IFERROR(__xludf.DUMMYFUNCTION("GOOGLETRANSLATE(A327,""tr"",""nl"")"),"actrice")</f>
        <v>actrice</v>
      </c>
    </row>
    <row r="328">
      <c r="A328" s="3" t="s">
        <v>328</v>
      </c>
      <c r="B328" s="4" t="str">
        <f>IFERROR(__xludf.DUMMYFUNCTION("GOOGLETRANSLATE(A328,""tr"",""nl"")"),"inkeren")</f>
        <v>inkeren</v>
      </c>
    </row>
    <row r="329">
      <c r="A329" s="3" t="s">
        <v>329</v>
      </c>
      <c r="B329" s="4" t="str">
        <f>IFERROR(__xludf.DUMMYFUNCTION("GOOGLETRANSLATE(A329,""tr"",""nl"")"),"wet")</f>
        <v>wet</v>
      </c>
    </row>
    <row r="330">
      <c r="A330" s="3" t="s">
        <v>330</v>
      </c>
      <c r="B330" s="4" t="str">
        <f>IFERROR(__xludf.DUMMYFUNCTION("GOOGLETRANSLATE(A330,""tr"",""nl"")"),"rekenkundig")</f>
        <v>rekenkundig</v>
      </c>
    </row>
    <row r="331">
      <c r="A331" s="3" t="s">
        <v>331</v>
      </c>
      <c r="B331" s="4" t="str">
        <f>IFERROR(__xludf.DUMMYFUNCTION("GOOGLETRANSLATE(A331,""tr"",""nl"")"),"walvis")</f>
        <v>walvis</v>
      </c>
    </row>
    <row r="332">
      <c r="A332" s="3" t="s">
        <v>332</v>
      </c>
      <c r="B332" s="4" t="str">
        <f>IFERROR(__xludf.DUMMYFUNCTION("GOOGLETRANSLATE(A332,""tr"",""nl"")"),"ontwerp")</f>
        <v>ontwerp</v>
      </c>
    </row>
    <row r="333">
      <c r="A333" s="3" t="s">
        <v>333</v>
      </c>
      <c r="B333" s="4" t="str">
        <f>IFERROR(__xludf.DUMMYFUNCTION("GOOGLETRANSLATE(A333,""tr"",""nl"")"),"etnisch")</f>
        <v>etnisch</v>
      </c>
    </row>
    <row r="334">
      <c r="A334" s="3" t="s">
        <v>334</v>
      </c>
      <c r="B334" s="4" t="str">
        <f>IFERROR(__xludf.DUMMYFUNCTION("GOOGLETRANSLATE(A334,""tr"",""nl"")"),"trauma")</f>
        <v>trauma</v>
      </c>
    </row>
    <row r="335">
      <c r="A335" s="3" t="s">
        <v>335</v>
      </c>
      <c r="B335" s="4" t="str">
        <f>IFERROR(__xludf.DUMMYFUNCTION("GOOGLETRANSLATE(A335,""tr"",""nl"")"),"score")</f>
        <v>score</v>
      </c>
    </row>
    <row r="336">
      <c r="A336" s="3" t="s">
        <v>336</v>
      </c>
      <c r="B336" s="4" t="str">
        <f>IFERROR(__xludf.DUMMYFUNCTION("GOOGLETRANSLATE(A336,""tr"",""nl"")"),"aubergine")</f>
        <v>aubergine</v>
      </c>
    </row>
    <row r="337">
      <c r="A337" s="3" t="s">
        <v>337</v>
      </c>
      <c r="B337" s="4" t="str">
        <f>IFERROR(__xludf.DUMMYFUNCTION("GOOGLETRANSLATE(A337,""tr"",""nl"")"),"Badincan")</f>
        <v>Badincan</v>
      </c>
    </row>
    <row r="338">
      <c r="A338" s="3" t="s">
        <v>338</v>
      </c>
      <c r="B338" s="4" t="str">
        <f>IFERROR(__xludf.DUMMYFUNCTION("GOOGLETRANSLATE(A338,""tr"",""nl"")"),"papegaai")</f>
        <v>papegaai</v>
      </c>
    </row>
    <row r="339">
      <c r="A339" s="3" t="s">
        <v>339</v>
      </c>
      <c r="B339" s="4" t="str">
        <f>IFERROR(__xludf.DUMMYFUNCTION("GOOGLETRANSLATE(A339,""tr"",""nl"")"),"caravan")</f>
        <v>caravan</v>
      </c>
    </row>
    <row r="340">
      <c r="A340" s="3" t="s">
        <v>340</v>
      </c>
      <c r="B340" s="4" t="str">
        <f>IFERROR(__xludf.DUMMYFUNCTION("GOOGLETRANSLATE(A340,""tr"",""nl"")"),"caravan")</f>
        <v>caravan</v>
      </c>
    </row>
    <row r="341">
      <c r="A341" s="3" t="s">
        <v>341</v>
      </c>
      <c r="B341" s="4" t="str">
        <f>IFERROR(__xludf.DUMMYFUNCTION("GOOGLETRANSLATE(A341,""tr"",""nl"")"),"Katholiek")</f>
        <v>Katholiek</v>
      </c>
    </row>
    <row r="342">
      <c r="A342" s="3" t="s">
        <v>342</v>
      </c>
      <c r="B342" s="4" t="str">
        <f>IFERROR(__xludf.DUMMYFUNCTION("GOOGLETRANSLATE(A342,""tr"",""nl"")"),"Ovaal")</f>
        <v>Ovaal</v>
      </c>
    </row>
    <row r="343">
      <c r="A343" s="3" t="s">
        <v>343</v>
      </c>
      <c r="B343" s="4" t="str">
        <f>IFERROR(__xludf.DUMMYFUNCTION("GOOGLETRANSLATE(A343,""tr"",""nl"")"),"ambulance")</f>
        <v>ambulance</v>
      </c>
    </row>
    <row r="344">
      <c r="A344" s="3" t="s">
        <v>344</v>
      </c>
      <c r="B344" s="4" t="str">
        <f>IFERROR(__xludf.DUMMYFUNCTION("GOOGLETRANSLATE(A344,""tr"",""nl"")"),"Bibliotek")</f>
        <v>Bibliotek</v>
      </c>
    </row>
    <row r="345">
      <c r="A345" s="3" t="s">
        <v>345</v>
      </c>
      <c r="B345" s="4" t="str">
        <f>IFERROR(__xludf.DUMMYFUNCTION("GOOGLETRANSLATE(A345,""tr"",""nl"")"),"Oeganda")</f>
        <v>Oeganda</v>
      </c>
    </row>
    <row r="346">
      <c r="A346" s="3" t="s">
        <v>346</v>
      </c>
      <c r="B346" s="4" t="str">
        <f>IFERROR(__xludf.DUMMYFUNCTION("GOOGLETRANSLATE(A346,""tr"",""nl"")"),"Oegandali")</f>
        <v>Oegandali</v>
      </c>
    </row>
    <row r="347">
      <c r="A347" s="3" t="s">
        <v>347</v>
      </c>
      <c r="B347" s="4" t="str">
        <f>IFERROR(__xludf.DUMMYFUNCTION("GOOGLETRANSLATE(A347,""tr"",""nl"")"),"algoritme")</f>
        <v>algoritme</v>
      </c>
    </row>
    <row r="348">
      <c r="A348" s="3" t="s">
        <v>348</v>
      </c>
      <c r="B348" s="4" t="str">
        <f>IFERROR(__xludf.DUMMYFUNCTION("GOOGLETRANSLATE(A348,""tr"",""nl"")"),"apostrof")</f>
        <v>apostrof</v>
      </c>
    </row>
    <row r="349">
      <c r="A349" s="3" t="s">
        <v>349</v>
      </c>
      <c r="B349" s="4" t="str">
        <f>IFERROR(__xludf.DUMMYFUNCTION("GOOGLETRANSLATE(A349,""tr"",""nl"")"),"virtuoos")</f>
        <v>virtuoos</v>
      </c>
    </row>
    <row r="350">
      <c r="A350" s="3" t="s">
        <v>350</v>
      </c>
      <c r="B350" s="4" t="str">
        <f>IFERROR(__xludf.DUMMYFUNCTION("GOOGLETRANSLATE(A350,""tr"",""nl"")"),"Sultan")</f>
        <v>Sultan</v>
      </c>
    </row>
    <row r="351">
      <c r="A351" s="3" t="s">
        <v>351</v>
      </c>
      <c r="B351" s="4" t="str">
        <f>IFERROR(__xludf.DUMMYFUNCTION("GOOGLETRANSLATE(A351,""tr"",""nl"")"),"collectief")</f>
        <v>collectief</v>
      </c>
    </row>
    <row r="352">
      <c r="A352" s="3" t="s">
        <v>352</v>
      </c>
      <c r="B352" s="4" t="str">
        <f>IFERROR(__xludf.DUMMYFUNCTION("GOOGLETRANSLATE(A352,""tr"",""nl"")"),"hypotheek")</f>
        <v>hypotheek</v>
      </c>
    </row>
    <row r="353">
      <c r="A353" s="3" t="s">
        <v>353</v>
      </c>
      <c r="B353" s="4" t="str">
        <f>IFERROR(__xludf.DUMMYFUNCTION("GOOGLETRANSLATE(A353,""tr"",""nl"")"),"tussenpersoon")</f>
        <v>tussenpersoon</v>
      </c>
    </row>
    <row r="354">
      <c r="A354" s="3" t="s">
        <v>354</v>
      </c>
      <c r="B354" s="4" t="str">
        <f>IFERROR(__xludf.DUMMYFUNCTION("GOOGLETRANSLATE(A354,""tr"",""nl"")"),"optie")</f>
        <v>optie</v>
      </c>
    </row>
    <row r="355">
      <c r="A355" s="3" t="s">
        <v>355</v>
      </c>
      <c r="B355" s="4" t="str">
        <f>IFERROR(__xludf.DUMMYFUNCTION("GOOGLETRANSLATE(A355,""tr"",""nl"")"),"gorilla")</f>
        <v>gorilla</v>
      </c>
    </row>
    <row r="356">
      <c r="A356" s="3" t="s">
        <v>356</v>
      </c>
      <c r="B356" s="4" t="str">
        <f>IFERROR(__xludf.DUMMYFUNCTION("GOOGLETRANSLATE(A356,""tr"",""nl"")"),"ananas")</f>
        <v>ananas</v>
      </c>
    </row>
    <row r="357">
      <c r="A357" s="3" t="s">
        <v>357</v>
      </c>
      <c r="B357" s="4" t="str">
        <f>IFERROR(__xludf.DUMMYFUNCTION("GOOGLETRANSLATE(A357,""tr"",""nl"")"),"hypopotam")</f>
        <v>hypopotam</v>
      </c>
    </row>
    <row r="358">
      <c r="A358" s="3" t="s">
        <v>358</v>
      </c>
      <c r="B358" s="4" t="str">
        <f>IFERROR(__xludf.DUMMYFUNCTION("GOOGLETRANSLATE(A358,""tr"",""nl"")"),"maffia")</f>
        <v>maffia</v>
      </c>
    </row>
    <row r="359">
      <c r="A359" s="3" t="s">
        <v>359</v>
      </c>
      <c r="B359" s="4" t="str">
        <f>IFERROR(__xludf.DUMMYFUNCTION("GOOGLETRANSLATE(A359,""tr"",""nl"")"),"Peetvader")</f>
        <v>Peetvader</v>
      </c>
    </row>
    <row r="360">
      <c r="A360" s="3" t="s">
        <v>360</v>
      </c>
      <c r="B360" s="4" t="str">
        <f>IFERROR(__xludf.DUMMYFUNCTION("GOOGLETRANSLATE(A360,""tr"",""nl"")"),"migraine")</f>
        <v>migraine</v>
      </c>
    </row>
    <row r="361">
      <c r="A361" s="3" t="s">
        <v>361</v>
      </c>
      <c r="B361" s="4" t="str">
        <f>IFERROR(__xludf.DUMMYFUNCTION("GOOGLETRANSLATE(A361,""tr"",""nl"")"),"team")</f>
        <v>team</v>
      </c>
    </row>
    <row r="362">
      <c r="A362" s="3" t="s">
        <v>362</v>
      </c>
      <c r="B362" s="4" t="str">
        <f>IFERROR(__xludf.DUMMYFUNCTION("GOOGLETRANSLATE(A362,""tr"",""nl"")"),"het beleid")</f>
        <v>het beleid</v>
      </c>
    </row>
    <row r="363">
      <c r="A363" s="3" t="s">
        <v>363</v>
      </c>
      <c r="B363" s="4" t="str">
        <f>IFERROR(__xludf.DUMMYFUNCTION("GOOGLETRANSLATE(A363,""tr"",""nl"")"),"oedeem")</f>
        <v>oedeem</v>
      </c>
    </row>
    <row r="364">
      <c r="A364" s="3" t="s">
        <v>364</v>
      </c>
      <c r="B364" s="4" t="str">
        <f>IFERROR(__xludf.DUMMYFUNCTION("GOOGLETRANSLATE(A364,""tr"",""nl"")"),"racket")</f>
        <v>racket</v>
      </c>
    </row>
    <row r="365">
      <c r="A365" s="3" t="s">
        <v>365</v>
      </c>
      <c r="B365" s="4" t="str">
        <f>IFERROR(__xludf.DUMMYFUNCTION("GOOGLETRANSLATE(A365,""tr"",""nl"")"),"astronomie")</f>
        <v>astronomie</v>
      </c>
    </row>
    <row r="366">
      <c r="A366" s="3" t="s">
        <v>366</v>
      </c>
      <c r="B366" s="4" t="str">
        <f>IFERROR(__xludf.DUMMYFUNCTION("GOOGLETRANSLATE(A366,""tr"",""nl"")"),"herenhuis")</f>
        <v>herenhuis</v>
      </c>
    </row>
    <row r="367">
      <c r="A367" s="3" t="s">
        <v>367</v>
      </c>
      <c r="B367" s="4" t="str">
        <f>IFERROR(__xludf.DUMMYFUNCTION("GOOGLETRANSLATE(A367,""tr"",""nl"")"),"Giresun")</f>
        <v>Giresun</v>
      </c>
    </row>
    <row r="368">
      <c r="A368" s="3" t="s">
        <v>368</v>
      </c>
      <c r="B368" s="4" t="str">
        <f>IFERROR(__xludf.DUMMYFUNCTION("GOOGLETRANSLATE(A368,""tr"",""nl"")"),"vocabulair")</f>
        <v>vocabulair</v>
      </c>
    </row>
    <row r="369">
      <c r="A369" s="3" t="s">
        <v>369</v>
      </c>
      <c r="B369" s="4" t="str">
        <f>IFERROR(__xludf.DUMMYFUNCTION("GOOGLETRANSLATE(A369,""tr"",""nl"")"),"Sesam")</f>
        <v>Sesam</v>
      </c>
    </row>
    <row r="370">
      <c r="A370" s="3" t="s">
        <v>370</v>
      </c>
      <c r="B370" s="4" t="str">
        <f>IFERROR(__xludf.DUMMYFUNCTION("GOOGLETRANSLATE(A370,""tr"",""nl"")"),"fetisj")</f>
        <v>fetisj</v>
      </c>
    </row>
    <row r="371">
      <c r="A371" s="3" t="s">
        <v>371</v>
      </c>
      <c r="B371" s="4" t="str">
        <f>IFERROR(__xludf.DUMMYFUNCTION("GOOGLETRANSLATE(A371,""tr"",""nl"")"),"fakkel")</f>
        <v>fakkel</v>
      </c>
    </row>
    <row r="372">
      <c r="A372" s="3" t="s">
        <v>372</v>
      </c>
      <c r="B372" s="4" t="str">
        <f>IFERROR(__xludf.DUMMYFUNCTION("GOOGLETRANSLATE(A372,""tr"",""nl"")"),"snel")</f>
        <v>snel</v>
      </c>
    </row>
    <row r="373">
      <c r="A373" s="3" t="s">
        <v>373</v>
      </c>
      <c r="B373" s="4" t="str">
        <f>IFERROR(__xludf.DUMMYFUNCTION("GOOGLETRANSLATE(A373,""tr"",""nl"")"),"militie")</f>
        <v>militie</v>
      </c>
    </row>
    <row r="374">
      <c r="A374" s="3" t="s">
        <v>374</v>
      </c>
      <c r="B374" s="4" t="str">
        <f>IFERROR(__xludf.DUMMYFUNCTION("GOOGLETRANSLATE(A374,""tr"",""nl"")"),"skelet")</f>
        <v>skelet</v>
      </c>
    </row>
    <row r="375">
      <c r="A375" s="3" t="s">
        <v>375</v>
      </c>
      <c r="B375" s="4" t="str">
        <f>IFERROR(__xludf.DUMMYFUNCTION("GOOGLETRANSLATE(A375,""tr"",""nl"")"),"succes")</f>
        <v>succes</v>
      </c>
    </row>
    <row r="376">
      <c r="A376" s="3" t="s">
        <v>376</v>
      </c>
      <c r="B376" s="4" t="str">
        <f>IFERROR(__xludf.DUMMYFUNCTION("GOOGLETRANSLATE(A376,""tr"",""nl"")"),"technologie")</f>
        <v>technologie</v>
      </c>
    </row>
    <row r="377">
      <c r="A377" s="3" t="s">
        <v>377</v>
      </c>
      <c r="B377" s="4" t="str">
        <f>IFERROR(__xludf.DUMMYFUNCTION("GOOGLETRANSLATE(A377,""tr"",""nl"")"),"hobby")</f>
        <v>hobby</v>
      </c>
    </row>
    <row r="378">
      <c r="A378" s="3" t="s">
        <v>378</v>
      </c>
      <c r="B378" s="4" t="str">
        <f>IFERROR(__xludf.DUMMYFUNCTION("GOOGLETRANSLATE(A378,""tr"",""nl"")"),"crisis")</f>
        <v>crisis</v>
      </c>
    </row>
    <row r="379">
      <c r="A379" s="3" t="s">
        <v>379</v>
      </c>
      <c r="B379" s="4" t="str">
        <f>IFERROR(__xludf.DUMMYFUNCTION("GOOGLETRANSLATE(A379,""tr"",""nl"")"),"macaron")</f>
        <v>macaron</v>
      </c>
    </row>
    <row r="380">
      <c r="A380" s="3" t="s">
        <v>380</v>
      </c>
      <c r="B380" s="4" t="str">
        <f>IFERROR(__xludf.DUMMYFUNCTION("GOOGLETRANSLATE(A380,""tr"",""nl"")"),"ironie")</f>
        <v>ironie</v>
      </c>
    </row>
    <row r="381">
      <c r="A381" s="3" t="s">
        <v>381</v>
      </c>
      <c r="B381" s="4" t="str">
        <f>IFERROR(__xludf.DUMMYFUNCTION("GOOGLETRANSLATE(A381,""tr"",""nl"")"),"antilope")</f>
        <v>antilope</v>
      </c>
    </row>
    <row r="382">
      <c r="A382" s="3" t="s">
        <v>382</v>
      </c>
      <c r="B382" s="4" t="str">
        <f>IFERROR(__xludf.DUMMYFUNCTION("GOOGLETRANSLATE(A382,""tr"",""nl"")"),"provincie")</f>
        <v>provincie</v>
      </c>
    </row>
    <row r="383">
      <c r="A383" s="3" t="s">
        <v>383</v>
      </c>
      <c r="B383" s="4" t="str">
        <f>IFERROR(__xludf.DUMMYFUNCTION("GOOGLETRANSLATE(A383,""tr"",""nl"")"),"sjabloon")</f>
        <v>sjabloon</v>
      </c>
    </row>
    <row r="384">
      <c r="A384" s="3" t="s">
        <v>384</v>
      </c>
      <c r="B384" s="4" t="str">
        <f>IFERROR(__xludf.DUMMYFUNCTION("GOOGLETRANSLATE(A384,""tr"",""nl"")"),"beugels")</f>
        <v>beugels</v>
      </c>
    </row>
    <row r="385">
      <c r="A385" s="3" t="s">
        <v>385</v>
      </c>
      <c r="B385" s="4" t="str">
        <f>IFERROR(__xludf.DUMMYFUNCTION("GOOGLETRANSLATE(A385,""tr"",""nl"")"),"cilinder")</f>
        <v>cilinder</v>
      </c>
    </row>
    <row r="386">
      <c r="A386" s="3" t="s">
        <v>386</v>
      </c>
      <c r="B386" s="4" t="str">
        <f>IFERROR(__xludf.DUMMYFUNCTION("GOOGLETRANSLATE(A386,""tr"",""nl"")"),"pyjama")</f>
        <v>pyjama</v>
      </c>
    </row>
    <row r="387">
      <c r="A387" s="3" t="s">
        <v>387</v>
      </c>
      <c r="B387" s="4" t="str">
        <f>IFERROR(__xludf.DUMMYFUNCTION("GOOGLETRANSLATE(A387,""tr"",""nl"")"),"Collega Professor")</f>
        <v>Collega Professor</v>
      </c>
    </row>
    <row r="388">
      <c r="A388" s="3" t="s">
        <v>388</v>
      </c>
      <c r="B388" s="4" t="str">
        <f>IFERROR(__xludf.DUMMYFUNCTION("GOOGLETRANSLATE(A388,""tr"",""nl"")"),"steak")</f>
        <v>steak</v>
      </c>
    </row>
    <row r="389">
      <c r="A389" s="3" t="s">
        <v>389</v>
      </c>
      <c r="B389" s="4" t="str">
        <f>IFERROR(__xludf.DUMMYFUNCTION("GOOGLETRANSLATE(A389,""tr"",""nl"")"),"castanet")</f>
        <v>castanet</v>
      </c>
    </row>
    <row r="390">
      <c r="A390" s="3" t="s">
        <v>390</v>
      </c>
      <c r="B390" s="4" t="str">
        <f>IFERROR(__xludf.DUMMYFUNCTION("GOOGLETRANSLATE(A390,""tr"",""nl"")"),"monoloog")</f>
        <v>monoloog</v>
      </c>
    </row>
    <row r="391">
      <c r="A391" s="3" t="s">
        <v>391</v>
      </c>
      <c r="B391" s="4" t="str">
        <f>IFERROR(__xludf.DUMMYFUNCTION("GOOGLETRANSLATE(A391,""tr"",""nl"")"),"voorwaarde")</f>
        <v>voorwaarde</v>
      </c>
    </row>
    <row r="392">
      <c r="A392" s="3" t="s">
        <v>392</v>
      </c>
      <c r="B392" s="4" t="str">
        <f>IFERROR(__xludf.DUMMYFUNCTION("GOOGLETRANSLATE(A392,""tr"",""nl"")"),"Fatmagül")</f>
        <v>Fatmagül</v>
      </c>
    </row>
    <row r="393">
      <c r="A393" s="3" t="s">
        <v>393</v>
      </c>
      <c r="B393" s="4" t="str">
        <f>IFERROR(__xludf.DUMMYFUNCTION("GOOGLETRANSLATE(A393,""tr"",""nl"")"),"punt uit")</f>
        <v>punt uit</v>
      </c>
    </row>
    <row r="394">
      <c r="A394" s="3" t="s">
        <v>394</v>
      </c>
      <c r="B394" s="4" t="str">
        <f>IFERROR(__xludf.DUMMYFUNCTION("GOOGLETRANSLATE(A394,""tr"",""nl"")"),"dildo")</f>
        <v>dildo</v>
      </c>
    </row>
    <row r="395">
      <c r="A395" s="3" t="s">
        <v>395</v>
      </c>
      <c r="B395" s="4" t="str">
        <f>IFERROR(__xludf.DUMMYFUNCTION("GOOGLETRANSLATE(A395,""tr"",""nl"")"),"marmelade")</f>
        <v>marmelade</v>
      </c>
    </row>
    <row r="396">
      <c r="A396" s="3" t="s">
        <v>396</v>
      </c>
      <c r="B396" s="4" t="str">
        <f>IFERROR(__xludf.DUMMYFUNCTION("GOOGLETRANSLATE(A396,""tr"",""nl"")"),"Afyonkarahisar")</f>
        <v>Afyonkarahisar</v>
      </c>
    </row>
    <row r="397">
      <c r="A397" s="3" t="s">
        <v>397</v>
      </c>
      <c r="B397" s="4" t="str">
        <f>IFERROR(__xludf.DUMMYFUNCTION("GOOGLETRANSLATE(A397,""tr"",""nl"")"),"tweeklank")</f>
        <v>tweeklank</v>
      </c>
    </row>
    <row r="398">
      <c r="A398" s="3" t="s">
        <v>398</v>
      </c>
      <c r="B398" s="4" t="str">
        <f>IFERROR(__xludf.DUMMYFUNCTION("GOOGLETRANSLATE(A398,""tr"",""nl"")"),"antenne")</f>
        <v>antenne</v>
      </c>
    </row>
    <row r="399">
      <c r="A399" s="3" t="s">
        <v>399</v>
      </c>
      <c r="B399" s="4" t="str">
        <f>IFERROR(__xludf.DUMMYFUNCTION("GOOGLETRANSLATE(A399,""tr"",""nl"")"),"retorisch")</f>
        <v>retorisch</v>
      </c>
    </row>
    <row r="400">
      <c r="A400" s="3" t="s">
        <v>400</v>
      </c>
      <c r="B400" s="4" t="str">
        <f>IFERROR(__xludf.DUMMYFUNCTION("GOOGLETRANSLATE(A400,""tr"",""nl"")"),"Istanbullu")</f>
        <v>Istanbullu</v>
      </c>
    </row>
    <row r="401">
      <c r="A401" s="3" t="s">
        <v>401</v>
      </c>
      <c r="B401" s="4" t="str">
        <f>IFERROR(__xludf.DUMMYFUNCTION("GOOGLETRANSLATE(A401,""tr"",""nl"")"),"primitief")</f>
        <v>primitief</v>
      </c>
    </row>
    <row r="402">
      <c r="A402" s="3" t="s">
        <v>402</v>
      </c>
      <c r="B402" s="4" t="str">
        <f>IFERROR(__xludf.DUMMYFUNCTION("GOOGLETRANSLATE(A402,""tr"",""nl"")"),"basalt")</f>
        <v>basalt</v>
      </c>
    </row>
    <row r="403">
      <c r="A403" s="3" t="s">
        <v>403</v>
      </c>
      <c r="B403" s="4" t="str">
        <f>IFERROR(__xludf.DUMMYFUNCTION("GOOGLETRANSLATE(A403,""tr"",""nl"")"),"bikini")</f>
        <v>bikini</v>
      </c>
    </row>
    <row r="404">
      <c r="A404" s="3" t="s">
        <v>404</v>
      </c>
      <c r="B404" s="4" t="str">
        <f>IFERROR(__xludf.DUMMYFUNCTION("GOOGLETRANSLATE(A404,""tr"",""nl"")"),"equinox")</f>
        <v>equinox</v>
      </c>
    </row>
    <row r="405">
      <c r="A405" s="3" t="s">
        <v>405</v>
      </c>
      <c r="B405" s="4" t="str">
        <f>IFERROR(__xludf.DUMMYFUNCTION("GOOGLETRANSLATE(A405,""tr"",""nl"")"),"confederatie")</f>
        <v>confederatie</v>
      </c>
    </row>
    <row r="406">
      <c r="A406" s="3" t="s">
        <v>406</v>
      </c>
      <c r="B406" s="4" t="str">
        <f>IFERROR(__xludf.DUMMYFUNCTION("GOOGLETRANSLATE(A406,""tr"",""nl"")"),"TV")</f>
        <v>TV</v>
      </c>
    </row>
    <row r="407">
      <c r="A407" s="3" t="s">
        <v>407</v>
      </c>
      <c r="B407" s="4" t="str">
        <f>IFERROR(__xludf.DUMMYFUNCTION("GOOGLETRANSLATE(A407,""tr"",""nl"")"),"Amerikaans voetbal")</f>
        <v>Amerikaans voetbal</v>
      </c>
    </row>
    <row r="408">
      <c r="A408" s="3" t="s">
        <v>408</v>
      </c>
      <c r="B408" s="4" t="str">
        <f>IFERROR(__xludf.DUMMYFUNCTION("GOOGLETRANSLATE(A408,""tr"",""nl"")"),"kanker")</f>
        <v>kanker</v>
      </c>
    </row>
    <row r="409">
      <c r="A409" s="3" t="s">
        <v>409</v>
      </c>
      <c r="B409" s="4" t="str">
        <f>IFERROR(__xludf.DUMMYFUNCTION("GOOGLETRANSLATE(A409,""tr"",""nl"")"),"sexy")</f>
        <v>sexy</v>
      </c>
    </row>
    <row r="410">
      <c r="A410" s="3" t="s">
        <v>410</v>
      </c>
      <c r="B410" s="4" t="str">
        <f>IFERROR(__xludf.DUMMYFUNCTION("GOOGLETRANSLATE(A410,""tr"",""nl"")"),"paspoort")</f>
        <v>paspoort</v>
      </c>
    </row>
    <row r="411">
      <c r="A411" s="3" t="s">
        <v>411</v>
      </c>
      <c r="B411" s="4" t="str">
        <f>IFERROR(__xludf.DUMMYFUNCTION("GOOGLETRANSLATE(A411,""tr"",""nl"")"),"conferentie")</f>
        <v>conferentie</v>
      </c>
    </row>
    <row r="412">
      <c r="A412" s="3" t="s">
        <v>412</v>
      </c>
      <c r="B412" s="4" t="str">
        <f>IFERROR(__xludf.DUMMYFUNCTION("GOOGLETRANSLATE(A412,""tr"",""nl"")"),"verwijzing")</f>
        <v>verwijzing</v>
      </c>
    </row>
    <row r="413">
      <c r="A413" s="3" t="s">
        <v>413</v>
      </c>
      <c r="B413" s="4" t="str">
        <f>IFERROR(__xludf.DUMMYFUNCTION("GOOGLETRANSLATE(A413,""tr"",""nl"")"),"punt")</f>
        <v>punt</v>
      </c>
    </row>
    <row r="414">
      <c r="A414" s="3" t="s">
        <v>414</v>
      </c>
      <c r="B414" s="4" t="str">
        <f>IFERROR(__xludf.DUMMYFUNCTION("GOOGLETRANSLATE(A414,""tr"",""nl"")"),"mevrouw")</f>
        <v>mevrouw</v>
      </c>
    </row>
    <row r="415">
      <c r="A415" s="3" t="s">
        <v>415</v>
      </c>
      <c r="B415" s="4" t="str">
        <f>IFERROR(__xludf.DUMMYFUNCTION("GOOGLETRANSLATE(A415,""tr"",""nl"")"),"advertenties")</f>
        <v>advertenties</v>
      </c>
    </row>
    <row r="416">
      <c r="A416" s="3" t="s">
        <v>416</v>
      </c>
      <c r="B416" s="4" t="str">
        <f>IFERROR(__xludf.DUMMYFUNCTION("GOOGLETRANSLATE(A416,""tr"",""nl"")"),"bedenken")</f>
        <v>bedenken</v>
      </c>
    </row>
    <row r="417">
      <c r="A417" s="3" t="s">
        <v>417</v>
      </c>
      <c r="B417" s="4" t="str">
        <f>IFERROR(__xludf.DUMMYFUNCTION("GOOGLETRANSLATE(A417,""tr"",""nl"")"),"medaille")</f>
        <v>medaille</v>
      </c>
    </row>
    <row r="418">
      <c r="A418" s="3" t="s">
        <v>418</v>
      </c>
      <c r="B418" s="4" t="str">
        <f>IFERROR(__xludf.DUMMYFUNCTION("GOOGLETRANSLATE(A418,""tr"",""nl"")"),"discipline")</f>
        <v>discipline</v>
      </c>
    </row>
    <row r="419">
      <c r="A419" s="3" t="s">
        <v>419</v>
      </c>
      <c r="B419" s="4" t="str">
        <f>IFERROR(__xludf.DUMMYFUNCTION("GOOGLETRANSLATE(A419,""tr"",""nl"")"),"verrassing")</f>
        <v>verrassing</v>
      </c>
    </row>
    <row r="420">
      <c r="A420" s="3" t="s">
        <v>420</v>
      </c>
      <c r="B420" s="4" t="str">
        <f>IFERROR(__xludf.DUMMYFUNCTION("GOOGLETRANSLATE(A420,""tr"",""nl"")"),"factuur")</f>
        <v>factuur</v>
      </c>
    </row>
    <row r="421">
      <c r="A421" s="3" t="s">
        <v>421</v>
      </c>
      <c r="B421" s="4" t="str">
        <f>IFERROR(__xludf.DUMMYFUNCTION("GOOGLETRANSLATE(A421,""tr"",""nl"")"),"secretaris")</f>
        <v>secretaris</v>
      </c>
    </row>
    <row r="422">
      <c r="A422" s="3" t="s">
        <v>422</v>
      </c>
      <c r="B422" s="4" t="str">
        <f>IFERROR(__xludf.DUMMYFUNCTION("GOOGLETRANSLATE(A422,""tr"",""nl"")"),"tot")</f>
        <v>tot</v>
      </c>
    </row>
    <row r="423">
      <c r="A423" s="3" t="s">
        <v>423</v>
      </c>
      <c r="B423" s="4" t="str">
        <f>IFERROR(__xludf.DUMMYFUNCTION("GOOGLETRANSLATE(A423,""tr"",""nl"")"),"miljardair")</f>
        <v>miljardair</v>
      </c>
    </row>
    <row r="424">
      <c r="A424" s="3" t="s">
        <v>424</v>
      </c>
      <c r="B424" s="4" t="str">
        <f>IFERROR(__xludf.DUMMYFUNCTION("GOOGLETRANSLATE(A424,""tr"",""nl"")"),"Hamburger")</f>
        <v>Hamburger</v>
      </c>
    </row>
    <row r="425">
      <c r="A425" s="3" t="s">
        <v>425</v>
      </c>
      <c r="B425" s="4" t="str">
        <f>IFERROR(__xludf.DUMMYFUNCTION("GOOGLETRANSLATE(A425,""tr"",""nl"")"),"gin")</f>
        <v>gin</v>
      </c>
    </row>
    <row r="426">
      <c r="A426" s="3" t="s">
        <v>426</v>
      </c>
      <c r="B426" s="4" t="str">
        <f>IFERROR(__xludf.DUMMYFUNCTION("GOOGLETRANSLATE(A426,""tr"",""nl"")"),"code")</f>
        <v>code</v>
      </c>
    </row>
    <row r="427">
      <c r="A427" s="3" t="s">
        <v>427</v>
      </c>
      <c r="B427" s="4" t="str">
        <f>IFERROR(__xludf.DUMMYFUNCTION("GOOGLETRANSLATE(A427,""tr"",""nl"")"),"chantage")</f>
        <v>chantage</v>
      </c>
    </row>
    <row r="428">
      <c r="A428" s="3" t="s">
        <v>428</v>
      </c>
      <c r="B428" s="4" t="str">
        <f>IFERROR(__xludf.DUMMYFUNCTION("GOOGLETRANSLATE(A428,""tr"",""nl"")"),"trein")</f>
        <v>trein</v>
      </c>
    </row>
    <row r="429">
      <c r="A429" s="3" t="s">
        <v>429</v>
      </c>
      <c r="B429" s="4" t="str">
        <f>IFERROR(__xludf.DUMMYFUNCTION("GOOGLETRANSLATE(A429,""tr"",""nl"")"),"verslag doen van")</f>
        <v>verslag doen van</v>
      </c>
    </row>
    <row r="430">
      <c r="A430" s="3" t="s">
        <v>430</v>
      </c>
      <c r="B430" s="4" t="str">
        <f>IFERROR(__xludf.DUMMYFUNCTION("GOOGLETRANSLATE(A430,""tr"",""nl"")"),"liter")</f>
        <v>liter</v>
      </c>
    </row>
    <row r="431">
      <c r="A431" s="3" t="s">
        <v>431</v>
      </c>
      <c r="B431" s="4" t="str">
        <f>IFERROR(__xludf.DUMMYFUNCTION("GOOGLETRANSLATE(A431,""tr"",""nl"")"),"massage")</f>
        <v>massage</v>
      </c>
    </row>
    <row r="432">
      <c r="A432" s="3" t="s">
        <v>432</v>
      </c>
      <c r="B432" s="4" t="str">
        <f>IFERROR(__xludf.DUMMYFUNCTION("GOOGLETRANSLATE(A432,""tr"",""nl"")"),"douche")</f>
        <v>douche</v>
      </c>
    </row>
    <row r="433">
      <c r="A433" s="3" t="s">
        <v>433</v>
      </c>
      <c r="B433" s="4" t="str">
        <f>IFERROR(__xludf.DUMMYFUNCTION("GOOGLETRANSLATE(A433,""tr"",""nl"")"),"schok")</f>
        <v>schok</v>
      </c>
    </row>
    <row r="434">
      <c r="A434" s="3" t="s">
        <v>434</v>
      </c>
      <c r="B434" s="4" t="str">
        <f>IFERROR(__xludf.DUMMYFUNCTION("GOOGLETRANSLATE(A434,""tr"",""nl"")"),"kans")</f>
        <v>kans</v>
      </c>
    </row>
    <row r="435">
      <c r="A435" s="3" t="s">
        <v>435</v>
      </c>
      <c r="B435" s="4" t="str">
        <f>IFERROR(__xludf.DUMMYFUNCTION("GOOGLETRANSLATE(A435,""tr"",""nl"")"),"wc")</f>
        <v>wc</v>
      </c>
    </row>
    <row r="436">
      <c r="A436" s="3" t="s">
        <v>436</v>
      </c>
      <c r="B436" s="4" t="str">
        <f>IFERROR(__xludf.DUMMYFUNCTION("GOOGLETRANSLATE(A436,""tr"",""nl"")"),"ballon")</f>
        <v>ballon</v>
      </c>
    </row>
    <row r="437">
      <c r="A437" s="3" t="s">
        <v>437</v>
      </c>
      <c r="B437" s="4" t="str">
        <f>IFERROR(__xludf.DUMMYFUNCTION("GOOGLETRANSLATE(A437,""tr"",""nl"")"),"het dossier")</f>
        <v>het dossier</v>
      </c>
    </row>
    <row r="438">
      <c r="A438" s="3" t="s">
        <v>438</v>
      </c>
      <c r="B438" s="4" t="str">
        <f>IFERROR(__xludf.DUMMYFUNCTION("GOOGLETRANSLATE(A438,""tr"",""nl"")"),"belegd broodje")</f>
        <v>belegd broodje</v>
      </c>
    </row>
    <row r="439">
      <c r="A439" s="3" t="s">
        <v>439</v>
      </c>
      <c r="B439" s="4" t="str">
        <f>IFERROR(__xludf.DUMMYFUNCTION("GOOGLETRANSLATE(A439,""tr"",""nl"")"),"condoom")</f>
        <v>condoom</v>
      </c>
    </row>
    <row r="440">
      <c r="A440" s="3" t="s">
        <v>440</v>
      </c>
      <c r="B440" s="4" t="str">
        <f>IFERROR(__xludf.DUMMYFUNCTION("GOOGLETRANSLATE(A440,""tr"",""nl"")"),"cultuur")</f>
        <v>cultuur</v>
      </c>
    </row>
    <row r="441">
      <c r="A441" s="3" t="s">
        <v>441</v>
      </c>
      <c r="B441" s="4" t="str">
        <f>IFERROR(__xludf.DUMMYFUNCTION("GOOGLETRANSLATE(A441,""tr"",""nl"")"),"sociaal")</f>
        <v>sociaal</v>
      </c>
    </row>
    <row r="442">
      <c r="A442" s="3" t="s">
        <v>442</v>
      </c>
      <c r="B442" s="4" t="str">
        <f>IFERROR(__xludf.DUMMYFUNCTION("GOOGLETRANSLATE(A442,""tr"",""nl"")"),"socialistisch")</f>
        <v>socialistisch</v>
      </c>
    </row>
    <row r="443">
      <c r="A443" s="3" t="s">
        <v>443</v>
      </c>
      <c r="B443" s="4" t="str">
        <f>IFERROR(__xludf.DUMMYFUNCTION("GOOGLETRANSLATE(A443,""tr"",""nl"")"),"interessant")</f>
        <v>interessant</v>
      </c>
    </row>
    <row r="444">
      <c r="A444" s="3" t="s">
        <v>444</v>
      </c>
      <c r="B444" s="4" t="str">
        <f>IFERROR(__xludf.DUMMYFUNCTION("GOOGLETRANSLATE(A444,""tr"",""nl"")"),"strip")</f>
        <v>strip</v>
      </c>
    </row>
    <row r="445">
      <c r="A445" s="3" t="s">
        <v>445</v>
      </c>
      <c r="B445" s="4" t="str">
        <f>IFERROR(__xludf.DUMMYFUNCTION("GOOGLETRANSLATE(A445,""tr"",""nl"")"),"Sos")</f>
        <v>Sos</v>
      </c>
    </row>
    <row r="446">
      <c r="A446" s="3" t="s">
        <v>446</v>
      </c>
      <c r="B446" s="4" t="str">
        <f>IFERROR(__xludf.DUMMYFUNCTION("GOOGLETRANSLATE(A446,""tr"",""nl"")"),"geen ")</f>
        <v>geen </v>
      </c>
    </row>
    <row r="447">
      <c r="A447" s="3" t="s">
        <v>447</v>
      </c>
      <c r="B447" s="4" t="str">
        <f>IFERROR(__xludf.DUMMYFUNCTION("GOOGLETRANSLATE(A447,""tr"",""nl"")"),"concert")</f>
        <v>concert</v>
      </c>
    </row>
    <row r="448">
      <c r="A448" s="3" t="s">
        <v>448</v>
      </c>
      <c r="B448" s="4" t="str">
        <f>IFERROR(__xludf.DUMMYFUNCTION("GOOGLETRANSLATE(A448,""tr"",""nl"")"),"chef")</f>
        <v>chef</v>
      </c>
    </row>
    <row r="449">
      <c r="A449" s="3" t="s">
        <v>449</v>
      </c>
      <c r="B449" s="4" t="str">
        <f>IFERROR(__xludf.DUMMYFUNCTION("GOOGLETRANSLATE(A449,""tr"",""nl"")"),"panda")</f>
        <v>panda</v>
      </c>
    </row>
    <row r="450">
      <c r="A450" s="3" t="s">
        <v>450</v>
      </c>
      <c r="B450" s="4" t="str">
        <f>IFERROR(__xludf.DUMMYFUNCTION("GOOGLETRANSLATE(A450,""tr"",""nl"")"),"amber")</f>
        <v>amber</v>
      </c>
    </row>
    <row r="451">
      <c r="A451" s="3" t="s">
        <v>451</v>
      </c>
      <c r="B451" s="4" t="str">
        <f>IFERROR(__xludf.DUMMYFUNCTION("GOOGLETRANSLATE(A451,""tr"",""nl"")"),"chocolade")</f>
        <v>chocolade</v>
      </c>
    </row>
    <row r="452">
      <c r="A452" s="3" t="s">
        <v>452</v>
      </c>
      <c r="B452" s="4" t="str">
        <f>IFERROR(__xludf.DUMMYFUNCTION("GOOGLETRANSLATE(A452,""tr"",""nl"")"),"arm")</f>
        <v>arm</v>
      </c>
    </row>
    <row r="453">
      <c r="A453" s="3" t="s">
        <v>453</v>
      </c>
      <c r="B453" s="4" t="str">
        <f>IFERROR(__xludf.DUMMYFUNCTION("GOOGLETRANSLATE(A453,""tr"",""nl"")"),"de armen")</f>
        <v>de armen</v>
      </c>
    </row>
    <row r="454">
      <c r="A454" s="3" t="s">
        <v>454</v>
      </c>
      <c r="B454" s="4" t="str">
        <f>IFERROR(__xludf.DUMMYFUNCTION("GOOGLETRANSLATE(A454,""tr"",""nl"")"),"bediende")</f>
        <v>bediende</v>
      </c>
    </row>
    <row r="455">
      <c r="A455" s="3" t="s">
        <v>455</v>
      </c>
      <c r="B455" s="4" t="str">
        <f>IFERROR(__xludf.DUMMYFUNCTION("GOOGLETRANSLATE(A455,""tr"",""nl"")"),"steak")</f>
        <v>steak</v>
      </c>
    </row>
    <row r="456">
      <c r="A456" s="3" t="s">
        <v>456</v>
      </c>
      <c r="B456" s="4" t="str">
        <f>IFERROR(__xludf.DUMMYFUNCTION("GOOGLETRANSLATE(A456,""tr"",""nl"")"),"professioneel")</f>
        <v>professioneel</v>
      </c>
    </row>
    <row r="457">
      <c r="A457" s="3" t="s">
        <v>457</v>
      </c>
      <c r="B457" s="4" t="str">
        <f>IFERROR(__xludf.DUMMYFUNCTION("GOOGLETRANSLATE(A457,""tr"",""nl"")"),"het spoor")</f>
        <v>het spoor</v>
      </c>
    </row>
    <row r="458">
      <c r="A458" s="3" t="s">
        <v>458</v>
      </c>
      <c r="B458" s="4" t="str">
        <f>IFERROR(__xludf.DUMMYFUNCTION("GOOGLETRANSLATE(A458,""tr"",""nl"")"),"roman")</f>
        <v>roman</v>
      </c>
    </row>
    <row r="459">
      <c r="A459" s="3" t="s">
        <v>459</v>
      </c>
      <c r="B459" s="4" t="str">
        <f>IFERROR(__xludf.DUMMYFUNCTION("GOOGLETRANSLATE(A459,""tr"",""nl"")"),"hawse")</f>
        <v>hawse</v>
      </c>
    </row>
    <row r="460">
      <c r="A460" s="3" t="s">
        <v>460</v>
      </c>
      <c r="B460" s="4" t="str">
        <f>IFERROR(__xludf.DUMMYFUNCTION("GOOGLETRANSLATE(A460,""tr"",""nl"")"),"model-")</f>
        <v>model-</v>
      </c>
    </row>
    <row r="461">
      <c r="A461" s="3" t="s">
        <v>461</v>
      </c>
      <c r="B461" s="4" t="str">
        <f>IFERROR(__xludf.DUMMYFUNCTION("GOOGLETRANSLATE(A461,""tr"",""nl"")"),"hal")</f>
        <v>hal</v>
      </c>
    </row>
    <row r="462">
      <c r="A462" s="3" t="s">
        <v>462</v>
      </c>
      <c r="B462" s="4" t="str">
        <f>IFERROR(__xludf.DUMMYFUNCTION("GOOGLETRANSLATE(A462,""tr"",""nl"")"),"beetje")</f>
        <v>beetje</v>
      </c>
    </row>
    <row r="463">
      <c r="A463" s="3" t="s">
        <v>463</v>
      </c>
      <c r="B463" s="4" t="str">
        <f>IFERROR(__xludf.DUMMYFUNCTION("GOOGLETRANSLATE(A463,""tr"",""nl"")"),"leider")</f>
        <v>leider</v>
      </c>
    </row>
    <row r="464">
      <c r="A464" s="3" t="s">
        <v>464</v>
      </c>
      <c r="B464" s="4" t="str">
        <f>IFERROR(__xludf.DUMMYFUNCTION("GOOGLETRANSLATE(A464,""tr"",""nl"")"),"film")</f>
        <v>film</v>
      </c>
    </row>
    <row r="465">
      <c r="A465" s="3" t="s">
        <v>465</v>
      </c>
      <c r="B465" s="4" t="str">
        <f>IFERROR(__xludf.DUMMYFUNCTION("GOOGLETRANSLATE(A465,""tr"",""nl"")"),"muis")</f>
        <v>muis</v>
      </c>
    </row>
    <row r="466">
      <c r="A466" s="3" t="s">
        <v>466</v>
      </c>
      <c r="B466" s="4" t="str">
        <f>IFERROR(__xludf.DUMMYFUNCTION("GOOGLETRANSLATE(A466,""tr"",""nl"")"),"omroeper")</f>
        <v>omroeper</v>
      </c>
    </row>
    <row r="467">
      <c r="A467" s="3" t="s">
        <v>467</v>
      </c>
      <c r="B467" s="4" t="str">
        <f>IFERROR(__xludf.DUMMYFUNCTION("GOOGLETRANSLATE(A467,""tr"",""nl"")"),"broer")</f>
        <v>broer</v>
      </c>
    </row>
    <row r="468">
      <c r="A468" s="3" t="s">
        <v>468</v>
      </c>
      <c r="B468" s="4" t="str">
        <f>IFERROR(__xludf.DUMMYFUNCTION("GOOGLETRANSLATE(A468,""tr"",""nl"")"),"Park")</f>
        <v>Park</v>
      </c>
    </row>
    <row r="469">
      <c r="A469" s="3" t="s">
        <v>469</v>
      </c>
      <c r="B469" s="4" t="str">
        <f>IFERROR(__xludf.DUMMYFUNCTION("GOOGLETRANSLATE(A469,""tr"",""nl"")"),"watermeloen")</f>
        <v>watermeloen</v>
      </c>
    </row>
    <row r="470">
      <c r="A470" s="3" t="s">
        <v>470</v>
      </c>
      <c r="B470" s="4" t="str">
        <f>IFERROR(__xludf.DUMMYFUNCTION("GOOGLETRANSLATE(A470,""tr"",""nl"")"),"gas-")</f>
        <v>gas-</v>
      </c>
    </row>
    <row r="471">
      <c r="A471" s="3" t="s">
        <v>471</v>
      </c>
      <c r="B471" s="4" t="str">
        <f>IFERROR(__xludf.DUMMYFUNCTION("GOOGLETRANSLATE(A471,""tr"",""nl"")"),"pakket")</f>
        <v>pakket</v>
      </c>
    </row>
    <row r="472">
      <c r="A472" s="3" t="s">
        <v>472</v>
      </c>
      <c r="B472" s="4" t="str">
        <f>IFERROR(__xludf.DUMMYFUNCTION("GOOGLETRANSLATE(A472,""tr"",""nl"")"),"Grijs")</f>
        <v>Grijs</v>
      </c>
    </row>
    <row r="473">
      <c r="A473" s="3" t="s">
        <v>473</v>
      </c>
      <c r="B473" s="4" t="str">
        <f>IFERROR(__xludf.DUMMYFUNCTION("GOOGLETRANSLATE(A473,""tr"",""nl"")"),"kin")</f>
        <v>kin</v>
      </c>
    </row>
    <row r="474">
      <c r="A474" s="3" t="s">
        <v>474</v>
      </c>
      <c r="B474" s="4" t="str">
        <f>IFERROR(__xludf.DUMMYFUNCTION("GOOGLETRANSLATE(A474,""tr"",""nl"")"),"morgen")</f>
        <v>morgen</v>
      </c>
    </row>
    <row r="475">
      <c r="A475" s="3" t="s">
        <v>475</v>
      </c>
      <c r="B475" s="4" t="str">
        <f>IFERROR(__xludf.DUMMYFUNCTION("GOOGLETRANSLATE(A475,""tr"",""nl"")"),"pinguïn")</f>
        <v>pinguïn</v>
      </c>
    </row>
    <row r="476">
      <c r="A476" s="3" t="s">
        <v>476</v>
      </c>
      <c r="B476" s="4" t="str">
        <f>IFERROR(__xludf.DUMMYFUNCTION("GOOGLETRANSLATE(A476,""tr"",""nl"")"),"vertrouwen")</f>
        <v>vertrouwen</v>
      </c>
    </row>
    <row r="477">
      <c r="A477" s="3" t="s">
        <v>477</v>
      </c>
      <c r="B477" s="4" t="str">
        <f>IFERROR(__xludf.DUMMYFUNCTION("GOOGLETRANSLATE(A477,""tr"",""nl"")"),"bestuurder")</f>
        <v>bestuurder</v>
      </c>
    </row>
    <row r="478">
      <c r="A478" s="3" t="s">
        <v>478</v>
      </c>
      <c r="B478" s="4" t="str">
        <f>IFERROR(__xludf.DUMMYFUNCTION("GOOGLETRANSLATE(A478,""tr"",""nl"")"),"chip")</f>
        <v>chip</v>
      </c>
    </row>
    <row r="479">
      <c r="A479" s="3" t="s">
        <v>479</v>
      </c>
      <c r="B479" s="4" t="str">
        <f>IFERROR(__xludf.DUMMYFUNCTION("GOOGLETRANSLATE(A479,""tr"",""nl"")"),"cliché")</f>
        <v>cliché</v>
      </c>
    </row>
    <row r="480">
      <c r="A480" s="3" t="s">
        <v>480</v>
      </c>
      <c r="B480" s="4" t="str">
        <f>IFERROR(__xludf.DUMMYFUNCTION("GOOGLETRANSLATE(A480,""tr"",""nl"")"),"slaap")</f>
        <v>slaap</v>
      </c>
    </row>
    <row r="481">
      <c r="A481" s="3" t="s">
        <v>481</v>
      </c>
      <c r="B481" s="4" t="str">
        <f>IFERROR(__xludf.DUMMYFUNCTION("GOOGLETRANSLATE(A481,""tr"",""nl"")"),"melk")</f>
        <v>melk</v>
      </c>
    </row>
    <row r="482">
      <c r="A482" s="3" t="s">
        <v>482</v>
      </c>
      <c r="B482" s="4" t="str">
        <f>IFERROR(__xludf.DUMMYFUNCTION("GOOGLETRANSLATE(A482,""tr"",""nl"")"),"tonen")</f>
        <v>tonen</v>
      </c>
    </row>
    <row r="483">
      <c r="A483" s="3" t="s">
        <v>483</v>
      </c>
      <c r="B483" s="4" t="str">
        <f>IFERROR(__xludf.DUMMYFUNCTION("GOOGLETRANSLATE(A483,""tr"",""nl"")"),"sterrenbeeld")</f>
        <v>sterrenbeeld</v>
      </c>
    </row>
    <row r="484">
      <c r="A484" s="3" t="s">
        <v>484</v>
      </c>
      <c r="B484" s="4" t="str">
        <f>IFERROR(__xludf.DUMMYFUNCTION("GOOGLETRANSLATE(A484,""tr"",""nl"")"),"leggings")</f>
        <v>leggings</v>
      </c>
    </row>
    <row r="485">
      <c r="A485" s="3" t="s">
        <v>485</v>
      </c>
      <c r="B485" s="4" t="str">
        <f>IFERROR(__xludf.DUMMYFUNCTION("GOOGLETRANSLATE(A485,""tr"",""nl"")"),"volgorde")</f>
        <v>volgorde</v>
      </c>
    </row>
    <row r="486">
      <c r="A486" s="3" t="s">
        <v>486</v>
      </c>
      <c r="B486" s="4" t="str">
        <f>IFERROR(__xludf.DUMMYFUNCTION("GOOGLETRANSLATE(A486,""tr"",""nl"")"),"Wauw")</f>
        <v>Wauw</v>
      </c>
    </row>
    <row r="487">
      <c r="A487" s="3" t="s">
        <v>487</v>
      </c>
      <c r="B487" s="4" t="str">
        <f>IFERROR(__xludf.DUMMYFUNCTION("GOOGLETRANSLATE(A487,""tr"",""nl"")"),"keu")</f>
        <v>keu</v>
      </c>
    </row>
    <row r="488">
      <c r="A488" s="3" t="s">
        <v>488</v>
      </c>
      <c r="B488" s="4" t="str">
        <f>IFERROR(__xludf.DUMMYFUNCTION("GOOGLETRANSLATE(A488,""tr"",""nl"")"),"tip")</f>
        <v>tip</v>
      </c>
    </row>
    <row r="489">
      <c r="A489" s="3" t="s">
        <v>489</v>
      </c>
      <c r="B489" s="4" t="str">
        <f>IFERROR(__xludf.DUMMYFUNCTION("GOOGLETRANSLATE(A489,""tr"",""nl"")"),"keer")</f>
        <v>keer</v>
      </c>
    </row>
    <row r="490">
      <c r="A490" s="3" t="s">
        <v>490</v>
      </c>
      <c r="B490" s="4" t="str">
        <f>IFERROR(__xludf.DUMMYFUNCTION("GOOGLETRANSLATE(A490,""tr"",""nl"")"),"schuif")</f>
        <v>schuif</v>
      </c>
    </row>
    <row r="491">
      <c r="A491" s="3"/>
      <c r="B491" s="4"/>
    </row>
    <row r="492">
      <c r="A492" s="3"/>
      <c r="B492" s="4"/>
    </row>
    <row r="493">
      <c r="A493" s="3"/>
      <c r="B493" s="4"/>
    </row>
    <row r="494">
      <c r="A494" s="3"/>
      <c r="B494" s="4"/>
    </row>
    <row r="495">
      <c r="A495" s="3"/>
      <c r="B495" s="4"/>
    </row>
    <row r="496">
      <c r="A496" s="3"/>
      <c r="B496" s="4"/>
    </row>
    <row r="497">
      <c r="A497" s="3"/>
      <c r="B497" s="4"/>
    </row>
    <row r="498">
      <c r="A498" s="3"/>
      <c r="B498" s="4"/>
    </row>
    <row r="499">
      <c r="A499" s="3"/>
      <c r="B499" s="4"/>
    </row>
    <row r="500">
      <c r="A500" s="3"/>
      <c r="B500" s="4"/>
    </row>
    <row r="501">
      <c r="A501" s="3"/>
      <c r="B501" s="4"/>
    </row>
    <row r="502">
      <c r="A502" s="3"/>
      <c r="B502" s="4"/>
    </row>
    <row r="503">
      <c r="A503" s="3"/>
      <c r="B503" s="4"/>
    </row>
    <row r="504">
      <c r="A504" s="3"/>
      <c r="B504" s="4"/>
    </row>
    <row r="505">
      <c r="A505" s="3"/>
      <c r="B505" s="4"/>
    </row>
    <row r="506">
      <c r="A506" s="3"/>
      <c r="B506" s="4"/>
    </row>
    <row r="507">
      <c r="A507" s="3"/>
      <c r="B507" s="4"/>
    </row>
    <row r="508">
      <c r="A508" s="3"/>
      <c r="B508" s="4"/>
    </row>
    <row r="509">
      <c r="A509" s="3"/>
      <c r="B509" s="4"/>
    </row>
    <row r="510">
      <c r="A510" s="3"/>
      <c r="B510" s="4"/>
    </row>
    <row r="511">
      <c r="A511" s="3"/>
      <c r="B511" s="4"/>
    </row>
    <row r="512">
      <c r="A512" s="3"/>
      <c r="B512" s="4"/>
    </row>
    <row r="513">
      <c r="A513" s="3"/>
      <c r="B513" s="4"/>
    </row>
    <row r="514">
      <c r="A514" s="3"/>
      <c r="B514" s="4"/>
    </row>
    <row r="515">
      <c r="A515" s="3"/>
      <c r="B515" s="4"/>
    </row>
    <row r="516">
      <c r="A516" s="3"/>
      <c r="B516" s="4"/>
    </row>
    <row r="517">
      <c r="A517" s="3"/>
      <c r="B517" s="4"/>
    </row>
    <row r="518">
      <c r="A518" s="3"/>
      <c r="B518" s="4"/>
    </row>
    <row r="519">
      <c r="A519" s="3"/>
      <c r="B519" s="4"/>
    </row>
    <row r="520">
      <c r="A520" s="3"/>
      <c r="B520" s="4"/>
    </row>
    <row r="521">
      <c r="A521" s="3"/>
      <c r="B521" s="4"/>
    </row>
    <row r="522">
      <c r="A522" s="3"/>
      <c r="B522" s="4"/>
    </row>
    <row r="523">
      <c r="A523" s="3"/>
      <c r="B523" s="4"/>
    </row>
    <row r="524">
      <c r="A524" s="3"/>
      <c r="B524" s="4"/>
    </row>
    <row r="525">
      <c r="A525" s="3"/>
      <c r="B525" s="4"/>
    </row>
    <row r="526">
      <c r="A526" s="3"/>
      <c r="B526" s="4"/>
    </row>
    <row r="527">
      <c r="A527" s="3"/>
      <c r="B527" s="4"/>
    </row>
    <row r="528">
      <c r="A528" s="3"/>
      <c r="B528" s="4"/>
    </row>
    <row r="529">
      <c r="A529" s="3"/>
      <c r="B529" s="4"/>
    </row>
    <row r="530">
      <c r="A530" s="3"/>
      <c r="B530" s="4"/>
    </row>
    <row r="531">
      <c r="A531" s="3"/>
      <c r="B531" s="4"/>
    </row>
    <row r="532">
      <c r="A532" s="3"/>
      <c r="B532" s="4"/>
    </row>
    <row r="533">
      <c r="A533" s="3"/>
      <c r="B533" s="4"/>
    </row>
    <row r="534">
      <c r="A534" s="3"/>
      <c r="B534" s="4"/>
    </row>
    <row r="535">
      <c r="A535" s="3"/>
      <c r="B535" s="4"/>
    </row>
    <row r="536">
      <c r="A536" s="3"/>
      <c r="B536" s="4"/>
    </row>
    <row r="537">
      <c r="A537" s="3"/>
      <c r="B537" s="4"/>
    </row>
    <row r="538">
      <c r="A538" s="3"/>
      <c r="B538" s="4"/>
    </row>
    <row r="539">
      <c r="A539" s="3"/>
      <c r="B539" s="4"/>
    </row>
    <row r="540">
      <c r="A540" s="3"/>
      <c r="B540" s="4"/>
    </row>
    <row r="541">
      <c r="A541" s="3"/>
      <c r="B541" s="4"/>
    </row>
    <row r="542">
      <c r="A542" s="3"/>
      <c r="B542" s="4"/>
    </row>
    <row r="543">
      <c r="A543" s="3"/>
      <c r="B543" s="4"/>
    </row>
    <row r="544">
      <c r="A544" s="3"/>
      <c r="B544" s="4"/>
    </row>
    <row r="545">
      <c r="A545" s="3"/>
      <c r="B545" s="4"/>
    </row>
    <row r="546">
      <c r="A546" s="3"/>
      <c r="B546" s="4"/>
    </row>
    <row r="547">
      <c r="A547" s="3"/>
      <c r="B547" s="4"/>
    </row>
    <row r="548">
      <c r="A548" s="3"/>
      <c r="B548" s="4"/>
    </row>
    <row r="549">
      <c r="A549" s="3"/>
      <c r="B549" s="4"/>
    </row>
    <row r="550">
      <c r="A550" s="3"/>
      <c r="B550" s="4"/>
    </row>
    <row r="551">
      <c r="A551" s="3"/>
      <c r="B551" s="4"/>
    </row>
    <row r="552">
      <c r="A552" s="3"/>
      <c r="B552" s="4"/>
    </row>
    <row r="553">
      <c r="A553" s="3"/>
      <c r="B553" s="4"/>
    </row>
    <row r="554">
      <c r="A554" s="3"/>
      <c r="B554" s="4"/>
    </row>
    <row r="555">
      <c r="A555" s="3"/>
      <c r="B555" s="4"/>
    </row>
    <row r="556">
      <c r="A556" s="3"/>
      <c r="B556" s="4"/>
    </row>
    <row r="557">
      <c r="A557" s="3"/>
      <c r="B557" s="4"/>
    </row>
    <row r="558">
      <c r="A558" s="3"/>
      <c r="B558" s="4"/>
    </row>
    <row r="559">
      <c r="A559" s="3"/>
      <c r="B559" s="4"/>
    </row>
    <row r="560">
      <c r="A560" s="3"/>
      <c r="B560" s="4"/>
    </row>
    <row r="561">
      <c r="A561" s="3"/>
      <c r="B561" s="4"/>
    </row>
    <row r="562">
      <c r="A562" s="3"/>
      <c r="B562" s="4"/>
    </row>
    <row r="563">
      <c r="A563" s="3"/>
      <c r="B563" s="4"/>
    </row>
    <row r="564">
      <c r="A564" s="3"/>
      <c r="B564" s="4"/>
    </row>
    <row r="565">
      <c r="A565" s="3"/>
      <c r="B565" s="4"/>
    </row>
    <row r="566">
      <c r="A566" s="3"/>
      <c r="B566" s="4"/>
    </row>
    <row r="567">
      <c r="A567" s="3"/>
      <c r="B567" s="4"/>
    </row>
    <row r="568">
      <c r="A568" s="3"/>
      <c r="B568" s="4"/>
    </row>
    <row r="569">
      <c r="A569" s="3"/>
      <c r="B569" s="4"/>
    </row>
    <row r="570">
      <c r="A570" s="3"/>
      <c r="B570" s="4"/>
    </row>
    <row r="571">
      <c r="A571" s="3"/>
      <c r="B571" s="4"/>
    </row>
    <row r="572">
      <c r="A572" s="3"/>
      <c r="B572" s="4"/>
    </row>
    <row r="573">
      <c r="A573" s="3"/>
      <c r="B573" s="4"/>
    </row>
    <row r="574">
      <c r="A574" s="3"/>
      <c r="B574" s="4"/>
    </row>
    <row r="575">
      <c r="A575" s="3"/>
      <c r="B575" s="4"/>
    </row>
    <row r="576">
      <c r="A576" s="3"/>
      <c r="B576" s="4"/>
    </row>
    <row r="577">
      <c r="A577" s="3"/>
      <c r="B577" s="4"/>
    </row>
    <row r="578">
      <c r="A578" s="3"/>
      <c r="B578" s="4"/>
    </row>
    <row r="579">
      <c r="A579" s="3"/>
      <c r="B579" s="4"/>
    </row>
    <row r="580">
      <c r="A580" s="3"/>
      <c r="B580" s="4"/>
    </row>
    <row r="581">
      <c r="A581" s="3"/>
      <c r="B581" s="4"/>
    </row>
    <row r="582">
      <c r="A582" s="3"/>
      <c r="B582" s="4"/>
    </row>
    <row r="583">
      <c r="A583" s="3"/>
      <c r="B583" s="4"/>
    </row>
    <row r="584">
      <c r="A584" s="3"/>
      <c r="B584" s="4"/>
    </row>
    <row r="585">
      <c r="A585" s="3"/>
      <c r="B585" s="4"/>
    </row>
    <row r="586">
      <c r="A586" s="3"/>
      <c r="B586" s="4"/>
    </row>
    <row r="587">
      <c r="A587" s="3"/>
      <c r="B587" s="4"/>
    </row>
    <row r="588">
      <c r="A588" s="3"/>
      <c r="B588" s="4"/>
    </row>
    <row r="589">
      <c r="A589" s="3"/>
      <c r="B589" s="4"/>
    </row>
    <row r="590">
      <c r="A590" s="3"/>
      <c r="B590" s="4"/>
    </row>
    <row r="591">
      <c r="A591" s="3"/>
      <c r="B591" s="4"/>
    </row>
    <row r="592">
      <c r="A592" s="3"/>
      <c r="B592" s="4"/>
    </row>
    <row r="593">
      <c r="A593" s="3"/>
      <c r="B593" s="4"/>
    </row>
    <row r="594">
      <c r="A594" s="3"/>
      <c r="B594" s="4"/>
    </row>
    <row r="595">
      <c r="A595" s="3"/>
      <c r="B595" s="4"/>
    </row>
    <row r="596">
      <c r="A596" s="3"/>
      <c r="B596" s="4"/>
    </row>
    <row r="597">
      <c r="A597" s="3"/>
      <c r="B597" s="4"/>
    </row>
    <row r="598">
      <c r="A598" s="3"/>
      <c r="B598" s="4"/>
    </row>
    <row r="599">
      <c r="A599" s="3"/>
      <c r="B599" s="4"/>
    </row>
    <row r="600">
      <c r="A600" s="3"/>
      <c r="B600" s="4"/>
    </row>
    <row r="601">
      <c r="A601" s="3"/>
      <c r="B601" s="4"/>
    </row>
    <row r="602">
      <c r="A602" s="3"/>
      <c r="B602" s="4"/>
    </row>
    <row r="603">
      <c r="A603" s="3"/>
      <c r="B603" s="4"/>
    </row>
    <row r="604">
      <c r="A604" s="3"/>
      <c r="B604" s="4"/>
    </row>
    <row r="605">
      <c r="A605" s="3"/>
      <c r="B605" s="4"/>
    </row>
    <row r="606">
      <c r="A606" s="3"/>
      <c r="B606" s="4"/>
    </row>
    <row r="607">
      <c r="A607" s="3"/>
      <c r="B607" s="4"/>
    </row>
    <row r="608">
      <c r="A608" s="3"/>
      <c r="B608" s="4"/>
    </row>
    <row r="609">
      <c r="A609" s="3"/>
      <c r="B609" s="4"/>
    </row>
    <row r="610">
      <c r="A610" s="3"/>
      <c r="B610" s="4"/>
    </row>
    <row r="611">
      <c r="A611" s="3"/>
      <c r="B611" s="4"/>
    </row>
    <row r="612">
      <c r="A612" s="3"/>
      <c r="B612" s="4"/>
    </row>
    <row r="613">
      <c r="A613" s="3"/>
      <c r="B613" s="4"/>
    </row>
    <row r="614">
      <c r="A614" s="3"/>
      <c r="B614" s="4"/>
    </row>
    <row r="615">
      <c r="A615" s="3"/>
      <c r="B615" s="4"/>
    </row>
    <row r="616">
      <c r="A616" s="3"/>
      <c r="B616" s="4"/>
    </row>
    <row r="617">
      <c r="A617" s="3"/>
      <c r="B617" s="4"/>
    </row>
    <row r="618">
      <c r="A618" s="3"/>
      <c r="B618" s="4"/>
    </row>
    <row r="619">
      <c r="A619" s="3"/>
      <c r="B619" s="4"/>
    </row>
    <row r="620">
      <c r="A620" s="3"/>
      <c r="B620" s="4"/>
    </row>
    <row r="621">
      <c r="A621" s="3"/>
      <c r="B621" s="4"/>
    </row>
    <row r="622">
      <c r="A622" s="3"/>
      <c r="B622" s="4"/>
    </row>
    <row r="623">
      <c r="A623" s="3"/>
      <c r="B623" s="4"/>
    </row>
    <row r="624">
      <c r="A624" s="3"/>
      <c r="B624" s="4"/>
    </row>
    <row r="625">
      <c r="A625" s="3"/>
      <c r="B625" s="4"/>
    </row>
    <row r="626">
      <c r="A626" s="3"/>
      <c r="B626" s="4"/>
    </row>
    <row r="627">
      <c r="A627" s="3"/>
      <c r="B627" s="4"/>
    </row>
    <row r="628">
      <c r="A628" s="3"/>
      <c r="B628" s="4"/>
    </row>
    <row r="629">
      <c r="A629" s="3"/>
      <c r="B629" s="4"/>
    </row>
    <row r="630">
      <c r="A630" s="3"/>
      <c r="B630" s="4"/>
    </row>
    <row r="631">
      <c r="A631" s="3"/>
      <c r="B631" s="4"/>
    </row>
    <row r="632">
      <c r="A632" s="3"/>
      <c r="B632" s="4"/>
    </row>
    <row r="633">
      <c r="A633" s="3"/>
      <c r="B633" s="4"/>
    </row>
    <row r="634">
      <c r="A634" s="3"/>
      <c r="B634" s="4"/>
    </row>
    <row r="635">
      <c r="A635" s="3"/>
      <c r="B635" s="4"/>
    </row>
    <row r="636">
      <c r="A636" s="3"/>
      <c r="B636" s="4"/>
    </row>
    <row r="637">
      <c r="A637" s="3"/>
      <c r="B637" s="4"/>
    </row>
    <row r="638">
      <c r="A638" s="3"/>
      <c r="B638" s="4"/>
    </row>
    <row r="639">
      <c r="A639" s="3"/>
      <c r="B639" s="4"/>
    </row>
    <row r="640">
      <c r="A640" s="3"/>
      <c r="B640" s="4"/>
    </row>
    <row r="641">
      <c r="A641" s="3"/>
      <c r="B641" s="4"/>
    </row>
    <row r="642">
      <c r="A642" s="3"/>
      <c r="B642" s="4"/>
    </row>
    <row r="643">
      <c r="A643" s="3"/>
      <c r="B643" s="4"/>
    </row>
    <row r="644">
      <c r="A644" s="3"/>
      <c r="B644" s="4"/>
    </row>
    <row r="645">
      <c r="A645" s="3"/>
      <c r="B645" s="4"/>
    </row>
    <row r="646">
      <c r="A646" s="3"/>
      <c r="B646" s="4"/>
    </row>
    <row r="647">
      <c r="A647" s="3"/>
      <c r="B647" s="4"/>
    </row>
    <row r="648">
      <c r="A648" s="3"/>
      <c r="B648" s="4"/>
    </row>
    <row r="649">
      <c r="A649" s="3"/>
      <c r="B649" s="4"/>
    </row>
    <row r="650">
      <c r="A650" s="3"/>
      <c r="B650" s="4"/>
    </row>
    <row r="651">
      <c r="A651" s="3"/>
      <c r="B651" s="4"/>
    </row>
    <row r="652">
      <c r="A652" s="3"/>
      <c r="B652" s="4"/>
    </row>
    <row r="653">
      <c r="A653" s="3"/>
      <c r="B653" s="4"/>
    </row>
    <row r="654">
      <c r="A654" s="3"/>
      <c r="B654" s="4"/>
    </row>
    <row r="655">
      <c r="A655" s="3"/>
      <c r="B655" s="4"/>
    </row>
    <row r="656">
      <c r="A656" s="3"/>
      <c r="B656" s="4"/>
    </row>
    <row r="657">
      <c r="A657" s="3"/>
      <c r="B657" s="4"/>
    </row>
    <row r="658">
      <c r="A658" s="3"/>
      <c r="B658" s="4"/>
    </row>
    <row r="659">
      <c r="A659" s="3"/>
      <c r="B659" s="4"/>
    </row>
    <row r="660">
      <c r="A660" s="3"/>
      <c r="B660" s="4"/>
    </row>
    <row r="661">
      <c r="A661" s="3"/>
      <c r="B661" s="4"/>
    </row>
    <row r="662">
      <c r="A662" s="3"/>
      <c r="B662" s="4"/>
    </row>
    <row r="663">
      <c r="A663" s="3"/>
      <c r="B663" s="4"/>
    </row>
    <row r="664">
      <c r="A664" s="3"/>
      <c r="B664" s="4"/>
    </row>
    <row r="665">
      <c r="A665" s="3"/>
      <c r="B665" s="4"/>
    </row>
    <row r="666">
      <c r="A666" s="3"/>
      <c r="B666" s="4"/>
    </row>
    <row r="667">
      <c r="A667" s="3"/>
      <c r="B667" s="4"/>
    </row>
    <row r="668">
      <c r="A668" s="3"/>
      <c r="B668" s="4"/>
    </row>
    <row r="669">
      <c r="A669" s="3"/>
      <c r="B669" s="4"/>
    </row>
    <row r="670">
      <c r="A670" s="3"/>
      <c r="B670" s="4"/>
    </row>
    <row r="671">
      <c r="A671" s="3"/>
      <c r="B671" s="4"/>
    </row>
    <row r="672">
      <c r="A672" s="3"/>
      <c r="B672" s="4"/>
    </row>
    <row r="673">
      <c r="A673" s="3"/>
      <c r="B673" s="4"/>
    </row>
    <row r="674">
      <c r="A674" s="3"/>
      <c r="B674" s="4"/>
    </row>
    <row r="675">
      <c r="A675" s="3"/>
      <c r="B675" s="4"/>
    </row>
    <row r="676">
      <c r="A676" s="3"/>
      <c r="B676" s="4"/>
    </row>
    <row r="677">
      <c r="A677" s="3"/>
      <c r="B677" s="4"/>
    </row>
    <row r="678">
      <c r="A678" s="3"/>
      <c r="B678" s="4"/>
    </row>
    <row r="679">
      <c r="A679" s="3"/>
      <c r="B679" s="4"/>
    </row>
    <row r="680">
      <c r="A680" s="3"/>
      <c r="B680" s="4"/>
    </row>
    <row r="681">
      <c r="A681" s="3"/>
      <c r="B681" s="4"/>
    </row>
    <row r="682">
      <c r="A682" s="3"/>
      <c r="B682" s="4"/>
    </row>
    <row r="683">
      <c r="A683" s="3"/>
      <c r="B683" s="4"/>
    </row>
    <row r="684">
      <c r="A684" s="3"/>
      <c r="B684" s="4"/>
    </row>
    <row r="685">
      <c r="A685" s="3"/>
      <c r="B685" s="4"/>
    </row>
    <row r="686">
      <c r="A686" s="3"/>
      <c r="B686" s="4"/>
    </row>
    <row r="687">
      <c r="A687" s="3"/>
      <c r="B687" s="4"/>
    </row>
    <row r="688">
      <c r="A688" s="3"/>
      <c r="B688" s="4"/>
    </row>
    <row r="689">
      <c r="A689" s="3"/>
      <c r="B689" s="4"/>
    </row>
    <row r="690">
      <c r="A690" s="3"/>
      <c r="B690" s="4"/>
    </row>
    <row r="691">
      <c r="A691" s="3"/>
      <c r="B691" s="4"/>
    </row>
    <row r="692">
      <c r="A692" s="3"/>
      <c r="B692" s="4"/>
    </row>
    <row r="693">
      <c r="A693" s="3"/>
      <c r="B693" s="4"/>
    </row>
    <row r="694">
      <c r="A694" s="3"/>
      <c r="B694" s="4"/>
    </row>
    <row r="695">
      <c r="A695" s="3"/>
      <c r="B695" s="4"/>
    </row>
    <row r="696">
      <c r="A696" s="3"/>
      <c r="B696" s="4"/>
    </row>
    <row r="697">
      <c r="A697" s="3"/>
      <c r="B697" s="4"/>
    </row>
    <row r="698">
      <c r="A698" s="3"/>
      <c r="B698" s="4"/>
    </row>
    <row r="699">
      <c r="A699" s="3"/>
      <c r="B699" s="4"/>
    </row>
    <row r="700">
      <c r="A700" s="3"/>
      <c r="B700" s="4"/>
    </row>
    <row r="701">
      <c r="A701" s="3"/>
      <c r="B701" s="4"/>
    </row>
    <row r="702">
      <c r="A702" s="3"/>
      <c r="B702" s="4"/>
    </row>
    <row r="703">
      <c r="A703" s="3"/>
      <c r="B703" s="4"/>
    </row>
    <row r="704">
      <c r="A704" s="3"/>
      <c r="B704" s="4"/>
    </row>
    <row r="705">
      <c r="A705" s="3"/>
      <c r="B705" s="4"/>
    </row>
    <row r="706">
      <c r="A706" s="3"/>
      <c r="B706" s="4"/>
    </row>
    <row r="707">
      <c r="A707" s="3"/>
      <c r="B707" s="4"/>
    </row>
    <row r="708">
      <c r="A708" s="3"/>
      <c r="B708" s="4"/>
    </row>
    <row r="709">
      <c r="A709" s="3"/>
      <c r="B709" s="4"/>
    </row>
    <row r="710">
      <c r="A710" s="3"/>
      <c r="B710" s="4"/>
    </row>
    <row r="711">
      <c r="A711" s="3"/>
      <c r="B711" s="4"/>
    </row>
    <row r="712">
      <c r="A712" s="3"/>
      <c r="B712" s="4"/>
    </row>
    <row r="713">
      <c r="A713" s="3"/>
      <c r="B713" s="4"/>
    </row>
    <row r="714">
      <c r="A714" s="3"/>
      <c r="B714" s="4"/>
    </row>
    <row r="715">
      <c r="A715" s="3"/>
      <c r="B715" s="4"/>
    </row>
    <row r="716">
      <c r="A716" s="3"/>
      <c r="B716" s="4"/>
    </row>
    <row r="717">
      <c r="A717" s="3"/>
      <c r="B717" s="4"/>
    </row>
    <row r="718">
      <c r="A718" s="3"/>
      <c r="B718" s="4"/>
    </row>
    <row r="719">
      <c r="A719" s="3"/>
      <c r="B719" s="4"/>
    </row>
    <row r="720">
      <c r="A720" s="3"/>
      <c r="B720" s="4"/>
    </row>
    <row r="721">
      <c r="A721" s="3"/>
      <c r="B721" s="4"/>
    </row>
    <row r="722">
      <c r="A722" s="3"/>
      <c r="B722" s="4"/>
    </row>
    <row r="723">
      <c r="A723" s="3"/>
      <c r="B723" s="4"/>
    </row>
    <row r="724">
      <c r="A724" s="3"/>
      <c r="B724" s="4"/>
    </row>
    <row r="725">
      <c r="A725" s="3"/>
      <c r="B725" s="4"/>
    </row>
    <row r="726">
      <c r="A726" s="3"/>
      <c r="B726" s="4"/>
    </row>
    <row r="727">
      <c r="A727" s="3"/>
      <c r="B727" s="4"/>
    </row>
    <row r="728">
      <c r="A728" s="3"/>
      <c r="B728" s="4"/>
    </row>
    <row r="729">
      <c r="A729" s="3"/>
      <c r="B729" s="4"/>
    </row>
    <row r="730">
      <c r="A730" s="3"/>
      <c r="B730" s="4"/>
    </row>
    <row r="731">
      <c r="A731" s="3"/>
      <c r="B731" s="4"/>
    </row>
    <row r="732">
      <c r="A732" s="3"/>
      <c r="B732" s="4"/>
    </row>
    <row r="733">
      <c r="A733" s="3"/>
      <c r="B733" s="4"/>
    </row>
    <row r="734">
      <c r="A734" s="3"/>
      <c r="B734" s="4"/>
    </row>
    <row r="735">
      <c r="A735" s="3"/>
      <c r="B735" s="4"/>
    </row>
    <row r="736">
      <c r="A736" s="3"/>
      <c r="B736" s="4"/>
    </row>
    <row r="737">
      <c r="A737" s="3"/>
      <c r="B737" s="4"/>
    </row>
    <row r="738">
      <c r="A738" s="3"/>
      <c r="B738" s="4"/>
    </row>
    <row r="739">
      <c r="A739" s="3"/>
      <c r="B739" s="4"/>
    </row>
    <row r="740">
      <c r="A740" s="3"/>
      <c r="B740" s="4"/>
    </row>
    <row r="741">
      <c r="A741" s="3"/>
      <c r="B741" s="4"/>
    </row>
    <row r="742">
      <c r="A742" s="3"/>
      <c r="B742" s="4"/>
    </row>
    <row r="743">
      <c r="A743" s="3"/>
      <c r="B743" s="4"/>
    </row>
    <row r="744">
      <c r="A744" s="3"/>
      <c r="B744" s="4"/>
    </row>
    <row r="745">
      <c r="A745" s="3"/>
      <c r="B745" s="4"/>
    </row>
    <row r="746">
      <c r="A746" s="3"/>
      <c r="B746" s="4"/>
    </row>
    <row r="747">
      <c r="A747" s="3"/>
      <c r="B747" s="4"/>
    </row>
    <row r="748">
      <c r="A748" s="3"/>
      <c r="B748" s="4"/>
    </row>
    <row r="749">
      <c r="A749" s="3"/>
      <c r="B749" s="4"/>
    </row>
    <row r="750">
      <c r="A750" s="3"/>
      <c r="B750" s="4"/>
    </row>
    <row r="751">
      <c r="A751" s="3"/>
      <c r="B751" s="4"/>
    </row>
    <row r="752">
      <c r="A752" s="3"/>
      <c r="B752" s="4"/>
    </row>
    <row r="753">
      <c r="A753" s="3"/>
      <c r="B753" s="4"/>
    </row>
    <row r="754">
      <c r="A754" s="3"/>
      <c r="B754" s="4"/>
    </row>
    <row r="755">
      <c r="A755" s="3"/>
      <c r="B755" s="4"/>
    </row>
    <row r="756">
      <c r="A756" s="3"/>
      <c r="B756" s="4"/>
    </row>
    <row r="757">
      <c r="A757" s="3"/>
      <c r="B757" s="4"/>
    </row>
    <row r="758">
      <c r="A758" s="3"/>
      <c r="B758" s="4"/>
    </row>
    <row r="759">
      <c r="A759" s="3"/>
      <c r="B759" s="4"/>
    </row>
    <row r="760">
      <c r="A760" s="3"/>
      <c r="B760" s="4"/>
    </row>
    <row r="761">
      <c r="A761" s="3"/>
      <c r="B761" s="4"/>
    </row>
    <row r="762">
      <c r="A762" s="3"/>
      <c r="B762" s="4"/>
    </row>
    <row r="763">
      <c r="A763" s="3"/>
      <c r="B763" s="4"/>
    </row>
    <row r="764">
      <c r="A764" s="3"/>
      <c r="B764" s="4"/>
    </row>
    <row r="765">
      <c r="A765" s="3"/>
      <c r="B765" s="4"/>
    </row>
    <row r="766">
      <c r="A766" s="3"/>
      <c r="B766" s="4"/>
    </row>
    <row r="767">
      <c r="A767" s="3"/>
      <c r="B767" s="4"/>
    </row>
    <row r="768">
      <c r="A768" s="3"/>
      <c r="B768" s="4"/>
    </row>
    <row r="769">
      <c r="A769" s="3"/>
      <c r="B769" s="4"/>
    </row>
    <row r="770">
      <c r="A770" s="3"/>
      <c r="B770" s="4"/>
    </row>
    <row r="771">
      <c r="A771" s="3"/>
      <c r="B771" s="4"/>
    </row>
    <row r="772">
      <c r="A772" s="3"/>
      <c r="B772" s="4"/>
    </row>
    <row r="773">
      <c r="A773" s="3"/>
      <c r="B773" s="4"/>
    </row>
    <row r="774">
      <c r="A774" s="3"/>
      <c r="B774" s="4"/>
    </row>
    <row r="775">
      <c r="A775" s="3"/>
      <c r="B775" s="4"/>
    </row>
    <row r="776">
      <c r="A776" s="3"/>
      <c r="B776" s="4"/>
    </row>
    <row r="777">
      <c r="A777" s="3"/>
      <c r="B777" s="4"/>
    </row>
    <row r="778">
      <c r="A778" s="3"/>
      <c r="B778" s="4"/>
    </row>
    <row r="779">
      <c r="A779" s="3"/>
      <c r="B779" s="4"/>
    </row>
    <row r="780">
      <c r="A780" s="3"/>
      <c r="B780" s="4"/>
    </row>
    <row r="781">
      <c r="A781" s="3"/>
      <c r="B781" s="4"/>
    </row>
    <row r="782">
      <c r="A782" s="3"/>
      <c r="B782" s="4"/>
    </row>
    <row r="783">
      <c r="A783" s="3"/>
      <c r="B783" s="4"/>
    </row>
    <row r="784">
      <c r="A784" s="3"/>
      <c r="B784" s="4"/>
    </row>
    <row r="785">
      <c r="A785" s="3"/>
      <c r="B785" s="4"/>
    </row>
    <row r="786">
      <c r="A786" s="3"/>
      <c r="B786" s="4"/>
    </row>
    <row r="787">
      <c r="A787" s="3"/>
      <c r="B787" s="4"/>
    </row>
    <row r="788">
      <c r="A788" s="3"/>
      <c r="B788" s="4"/>
    </row>
    <row r="789">
      <c r="A789" s="3"/>
      <c r="B789" s="4"/>
    </row>
    <row r="790">
      <c r="A790" s="3"/>
      <c r="B790" s="4"/>
    </row>
    <row r="791">
      <c r="A791" s="3"/>
      <c r="B791" s="4"/>
    </row>
    <row r="792">
      <c r="A792" s="3"/>
      <c r="B792" s="4"/>
    </row>
    <row r="793">
      <c r="A793" s="3"/>
      <c r="B793" s="4"/>
    </row>
    <row r="794">
      <c r="A794" s="3"/>
      <c r="B794" s="4"/>
    </row>
    <row r="795">
      <c r="A795" s="3"/>
      <c r="B795" s="4"/>
    </row>
    <row r="796">
      <c r="A796" s="3"/>
      <c r="B796" s="4"/>
    </row>
    <row r="797">
      <c r="A797" s="3"/>
      <c r="B797" s="4"/>
    </row>
    <row r="798">
      <c r="A798" s="3"/>
      <c r="B798" s="4"/>
    </row>
    <row r="799">
      <c r="A799" s="3"/>
      <c r="B799" s="4"/>
    </row>
    <row r="800">
      <c r="A800" s="3"/>
      <c r="B800" s="4"/>
    </row>
    <row r="801">
      <c r="A801" s="3"/>
      <c r="B801" s="4"/>
    </row>
    <row r="802">
      <c r="A802" s="3"/>
      <c r="B802" s="4"/>
    </row>
    <row r="803">
      <c r="A803" s="3"/>
      <c r="B803" s="4"/>
    </row>
    <row r="804">
      <c r="A804" s="3"/>
      <c r="B804" s="4"/>
    </row>
    <row r="805">
      <c r="A805" s="3"/>
      <c r="B805" s="4"/>
    </row>
    <row r="806">
      <c r="A806" s="3"/>
      <c r="B806" s="4"/>
    </row>
    <row r="807">
      <c r="A807" s="3"/>
      <c r="B807" s="4"/>
    </row>
    <row r="808">
      <c r="A808" s="3"/>
      <c r="B808" s="4"/>
    </row>
    <row r="809">
      <c r="A809" s="3"/>
      <c r="B809" s="4"/>
    </row>
    <row r="810">
      <c r="A810" s="3"/>
      <c r="B810" s="4"/>
    </row>
    <row r="811">
      <c r="A811" s="3"/>
      <c r="B811" s="4"/>
    </row>
    <row r="812">
      <c r="A812" s="3"/>
      <c r="B812" s="4"/>
    </row>
    <row r="813">
      <c r="A813" s="3"/>
      <c r="B813" s="4"/>
    </row>
    <row r="814">
      <c r="A814" s="3"/>
      <c r="B814" s="4"/>
    </row>
    <row r="815">
      <c r="A815" s="3"/>
      <c r="B815" s="4"/>
    </row>
    <row r="816">
      <c r="A816" s="3"/>
      <c r="B816" s="4"/>
    </row>
    <row r="817">
      <c r="A817" s="3"/>
      <c r="B817" s="4"/>
    </row>
    <row r="818">
      <c r="A818" s="3"/>
      <c r="B818" s="4"/>
    </row>
    <row r="819">
      <c r="A819" s="3"/>
      <c r="B819" s="4"/>
    </row>
    <row r="820">
      <c r="A820" s="3"/>
      <c r="B820" s="4"/>
    </row>
    <row r="821">
      <c r="A821" s="3"/>
      <c r="B821" s="4"/>
    </row>
    <row r="822">
      <c r="A822" s="3"/>
      <c r="B822" s="4"/>
    </row>
    <row r="823">
      <c r="A823" s="3"/>
      <c r="B823" s="4"/>
    </row>
    <row r="824">
      <c r="A824" s="3"/>
      <c r="B824" s="4"/>
    </row>
    <row r="825">
      <c r="A825" s="3"/>
      <c r="B825" s="4"/>
    </row>
    <row r="826">
      <c r="A826" s="3"/>
      <c r="B826" s="4"/>
    </row>
    <row r="827">
      <c r="A827" s="3"/>
      <c r="B827" s="4"/>
    </row>
    <row r="828">
      <c r="A828" s="3"/>
      <c r="B828" s="4"/>
    </row>
    <row r="829">
      <c r="A829" s="3"/>
      <c r="B829" s="4"/>
    </row>
    <row r="830">
      <c r="A830" s="3"/>
      <c r="B830" s="4"/>
    </row>
    <row r="831">
      <c r="A831" s="3"/>
      <c r="B831" s="4"/>
    </row>
    <row r="832">
      <c r="A832" s="3"/>
      <c r="B832" s="4"/>
    </row>
    <row r="833">
      <c r="A833" s="3"/>
      <c r="B833" s="4"/>
    </row>
    <row r="834">
      <c r="A834" s="3"/>
      <c r="B834" s="4"/>
    </row>
    <row r="835">
      <c r="A835" s="3"/>
      <c r="B835" s="4"/>
    </row>
    <row r="836">
      <c r="A836" s="3"/>
      <c r="B836" s="4"/>
    </row>
    <row r="837">
      <c r="A837" s="3"/>
      <c r="B837" s="4"/>
    </row>
    <row r="838">
      <c r="A838" s="3"/>
      <c r="B838" s="4"/>
    </row>
    <row r="839">
      <c r="A839" s="3"/>
      <c r="B839" s="4"/>
    </row>
    <row r="840">
      <c r="A840" s="3"/>
      <c r="B840" s="4"/>
    </row>
    <row r="841">
      <c r="A841" s="3"/>
      <c r="B841" s="4"/>
    </row>
    <row r="842">
      <c r="A842" s="3"/>
      <c r="B842" s="4"/>
    </row>
    <row r="843">
      <c r="A843" s="3"/>
      <c r="B843" s="4"/>
    </row>
    <row r="844">
      <c r="A844" s="3"/>
      <c r="B844" s="4"/>
    </row>
    <row r="845">
      <c r="A845" s="3"/>
      <c r="B845" s="4"/>
    </row>
    <row r="846">
      <c r="A846" s="3"/>
      <c r="B846" s="4"/>
    </row>
    <row r="847">
      <c r="A847" s="3"/>
      <c r="B847" s="4"/>
    </row>
    <row r="848">
      <c r="A848" s="3"/>
      <c r="B848" s="4"/>
    </row>
    <row r="849">
      <c r="A849" s="3"/>
      <c r="B849" s="4"/>
    </row>
    <row r="850">
      <c r="A850" s="3"/>
      <c r="B850" s="4"/>
    </row>
    <row r="851">
      <c r="A851" s="3"/>
      <c r="B851" s="4"/>
    </row>
    <row r="852">
      <c r="A852" s="3"/>
      <c r="B852" s="4"/>
    </row>
    <row r="853">
      <c r="A853" s="3"/>
      <c r="B853" s="4"/>
    </row>
    <row r="854">
      <c r="A854" s="3"/>
      <c r="B854" s="4"/>
    </row>
    <row r="855">
      <c r="A855" s="3"/>
      <c r="B855" s="4"/>
    </row>
    <row r="856">
      <c r="A856" s="3"/>
      <c r="B856" s="4"/>
    </row>
    <row r="857">
      <c r="A857" s="3"/>
      <c r="B857" s="4"/>
    </row>
    <row r="858">
      <c r="A858" s="3"/>
      <c r="B858" s="4"/>
    </row>
    <row r="859">
      <c r="A859" s="3"/>
      <c r="B859" s="4"/>
    </row>
    <row r="860">
      <c r="A860" s="3"/>
      <c r="B860" s="4"/>
    </row>
    <row r="861">
      <c r="A861" s="3"/>
      <c r="B861" s="4"/>
    </row>
    <row r="862">
      <c r="A862" s="3"/>
      <c r="B862" s="4"/>
    </row>
    <row r="863">
      <c r="A863" s="3"/>
      <c r="B863" s="4"/>
    </row>
    <row r="864">
      <c r="A864" s="3"/>
      <c r="B864" s="4"/>
    </row>
    <row r="865">
      <c r="A865" s="3"/>
      <c r="B865" s="4"/>
    </row>
    <row r="866">
      <c r="A866" s="3"/>
      <c r="B866" s="4"/>
    </row>
    <row r="867">
      <c r="A867" s="3"/>
      <c r="B867" s="4"/>
    </row>
    <row r="868">
      <c r="A868" s="3"/>
      <c r="B868" s="4"/>
    </row>
    <row r="869">
      <c r="A869" s="3"/>
      <c r="B869" s="4"/>
    </row>
    <row r="870">
      <c r="A870" s="3"/>
      <c r="B870" s="4"/>
    </row>
    <row r="871">
      <c r="A871" s="3"/>
      <c r="B871" s="4"/>
    </row>
    <row r="872">
      <c r="A872" s="3"/>
      <c r="B872" s="4"/>
    </row>
    <row r="873">
      <c r="A873" s="3"/>
      <c r="B873" s="4"/>
    </row>
    <row r="874">
      <c r="A874" s="3"/>
      <c r="B874" s="4"/>
    </row>
    <row r="875">
      <c r="A875" s="3"/>
      <c r="B875" s="4"/>
    </row>
    <row r="876">
      <c r="A876" s="3"/>
      <c r="B876" s="4"/>
    </row>
    <row r="877">
      <c r="A877" s="3"/>
      <c r="B877" s="4"/>
    </row>
    <row r="878">
      <c r="A878" s="3"/>
      <c r="B878" s="4"/>
    </row>
    <row r="879">
      <c r="A879" s="3"/>
      <c r="B879" s="4"/>
    </row>
    <row r="880">
      <c r="A880" s="3"/>
      <c r="B880" s="4"/>
    </row>
    <row r="881">
      <c r="A881" s="3"/>
      <c r="B881" s="4"/>
    </row>
    <row r="882">
      <c r="A882" s="3"/>
      <c r="B882" s="4"/>
    </row>
    <row r="883">
      <c r="A883" s="3"/>
      <c r="B883" s="4"/>
    </row>
    <row r="884">
      <c r="A884" s="3"/>
      <c r="B884" s="4"/>
    </row>
    <row r="885">
      <c r="A885" s="3"/>
      <c r="B885" s="4"/>
    </row>
    <row r="886">
      <c r="A886" s="3"/>
      <c r="B886" s="4"/>
    </row>
    <row r="887">
      <c r="A887" s="3"/>
      <c r="B887" s="4"/>
    </row>
    <row r="888">
      <c r="A888" s="3"/>
      <c r="B888" s="4"/>
    </row>
    <row r="889">
      <c r="A889" s="3"/>
      <c r="B889" s="4"/>
    </row>
    <row r="890">
      <c r="A890" s="3"/>
      <c r="B890" s="4"/>
    </row>
    <row r="891">
      <c r="A891" s="3"/>
      <c r="B891" s="4"/>
    </row>
    <row r="892">
      <c r="A892" s="3"/>
      <c r="B892" s="4"/>
    </row>
    <row r="893">
      <c r="A893" s="3"/>
      <c r="B893" s="4"/>
    </row>
    <row r="894">
      <c r="A894" s="3"/>
      <c r="B894" s="4"/>
    </row>
    <row r="895">
      <c r="A895" s="3"/>
      <c r="B895" s="4"/>
    </row>
    <row r="896">
      <c r="A896" s="3"/>
      <c r="B896" s="4"/>
    </row>
    <row r="897">
      <c r="A897" s="3"/>
      <c r="B897" s="4"/>
    </row>
    <row r="898">
      <c r="A898" s="3"/>
      <c r="B898" s="4"/>
    </row>
    <row r="899">
      <c r="A899" s="3"/>
      <c r="B899" s="4"/>
    </row>
    <row r="900">
      <c r="A900" s="3"/>
      <c r="B900" s="4"/>
    </row>
    <row r="901">
      <c r="A901" s="3"/>
      <c r="B901" s="4"/>
    </row>
    <row r="902">
      <c r="A902" s="3"/>
      <c r="B902" s="4"/>
    </row>
    <row r="903">
      <c r="A903" s="3"/>
      <c r="B903" s="4"/>
    </row>
    <row r="904">
      <c r="A904" s="3"/>
      <c r="B904" s="4"/>
    </row>
    <row r="905">
      <c r="A905" s="3"/>
      <c r="B905" s="4"/>
    </row>
    <row r="906">
      <c r="A906" s="3"/>
      <c r="B906" s="4"/>
    </row>
    <row r="907">
      <c r="A907" s="3"/>
      <c r="B907" s="4"/>
    </row>
    <row r="908">
      <c r="A908" s="3"/>
      <c r="B908" s="4"/>
    </row>
    <row r="909">
      <c r="A909" s="3"/>
      <c r="B909" s="4"/>
    </row>
    <row r="910">
      <c r="A910" s="3"/>
      <c r="B910" s="4"/>
    </row>
    <row r="911">
      <c r="A911" s="3"/>
      <c r="B911" s="4"/>
    </row>
    <row r="912">
      <c r="A912" s="3"/>
      <c r="B912" s="4"/>
    </row>
    <row r="913">
      <c r="A913" s="3"/>
      <c r="B913" s="4"/>
    </row>
    <row r="914">
      <c r="A914" s="3"/>
      <c r="B914" s="4"/>
    </row>
    <row r="915">
      <c r="A915" s="3"/>
      <c r="B915" s="4"/>
    </row>
    <row r="916">
      <c r="A916" s="3"/>
      <c r="B916" s="4"/>
    </row>
    <row r="917">
      <c r="A917" s="3"/>
      <c r="B917" s="4"/>
    </row>
    <row r="918">
      <c r="A918" s="3"/>
      <c r="B918" s="4"/>
    </row>
    <row r="919">
      <c r="A919" s="3"/>
      <c r="B919" s="4"/>
    </row>
    <row r="920">
      <c r="A920" s="3"/>
      <c r="B920" s="4"/>
    </row>
    <row r="921">
      <c r="A921" s="3"/>
      <c r="B921" s="4"/>
    </row>
    <row r="922">
      <c r="A922" s="3"/>
      <c r="B922" s="4"/>
    </row>
    <row r="923">
      <c r="A923" s="3"/>
      <c r="B923" s="4"/>
    </row>
    <row r="924">
      <c r="A924" s="3"/>
      <c r="B924" s="4"/>
    </row>
    <row r="925">
      <c r="A925" s="3"/>
      <c r="B925" s="4"/>
    </row>
    <row r="926">
      <c r="A926" s="3"/>
      <c r="B926" s="4"/>
    </row>
    <row r="927">
      <c r="A927" s="3"/>
      <c r="B927" s="4"/>
    </row>
    <row r="928">
      <c r="A928" s="3"/>
      <c r="B928" s="4"/>
    </row>
    <row r="929">
      <c r="A929" s="3"/>
      <c r="B929" s="4"/>
    </row>
    <row r="930">
      <c r="A930" s="3"/>
      <c r="B930" s="4"/>
    </row>
    <row r="931">
      <c r="A931" s="3"/>
      <c r="B931" s="4"/>
    </row>
    <row r="932">
      <c r="A932" s="3"/>
      <c r="B932" s="4"/>
    </row>
    <row r="933">
      <c r="A933" s="3"/>
      <c r="B933" s="4"/>
    </row>
    <row r="934">
      <c r="A934" s="3"/>
      <c r="B934" s="4"/>
    </row>
    <row r="935">
      <c r="A935" s="3"/>
      <c r="B935" s="4"/>
    </row>
    <row r="936">
      <c r="A936" s="3"/>
      <c r="B936" s="4"/>
    </row>
    <row r="937">
      <c r="A937" s="3"/>
      <c r="B937" s="4"/>
    </row>
    <row r="938">
      <c r="A938" s="3"/>
      <c r="B938" s="4"/>
    </row>
    <row r="939">
      <c r="A939" s="3"/>
      <c r="B939" s="4"/>
    </row>
    <row r="940">
      <c r="A940" s="3"/>
      <c r="B940" s="4"/>
    </row>
    <row r="941">
      <c r="A941" s="3"/>
      <c r="B941" s="4"/>
    </row>
    <row r="942">
      <c r="A942" s="3"/>
      <c r="B942" s="4"/>
    </row>
    <row r="943">
      <c r="A943" s="3"/>
      <c r="B943" s="4"/>
    </row>
    <row r="944">
      <c r="A944" s="3"/>
      <c r="B944" s="4"/>
    </row>
    <row r="945">
      <c r="A945" s="3"/>
      <c r="B945" s="4"/>
    </row>
    <row r="946">
      <c r="A946" s="3"/>
      <c r="B946" s="4"/>
    </row>
    <row r="947">
      <c r="A947" s="3"/>
      <c r="B947" s="4"/>
    </row>
    <row r="948">
      <c r="A948" s="3"/>
      <c r="B948" s="4"/>
    </row>
    <row r="949">
      <c r="A949" s="3"/>
      <c r="B949" s="4"/>
    </row>
    <row r="950">
      <c r="A950" s="3"/>
      <c r="B950" s="4"/>
    </row>
    <row r="951">
      <c r="A951" s="3"/>
      <c r="B951" s="4"/>
    </row>
    <row r="952">
      <c r="A952" s="3"/>
      <c r="B952" s="4"/>
    </row>
    <row r="953">
      <c r="A953" s="3"/>
      <c r="B953" s="4"/>
    </row>
    <row r="954">
      <c r="A954" s="3"/>
      <c r="B954" s="4"/>
    </row>
    <row r="955">
      <c r="A955" s="3"/>
      <c r="B955" s="4"/>
    </row>
    <row r="956">
      <c r="A956" s="3"/>
      <c r="B956" s="4"/>
    </row>
    <row r="957">
      <c r="A957" s="3"/>
      <c r="B957" s="4"/>
    </row>
    <row r="958">
      <c r="A958" s="3"/>
      <c r="B958" s="4"/>
    </row>
    <row r="959">
      <c r="A959" s="3"/>
      <c r="B959" s="4"/>
    </row>
    <row r="960">
      <c r="A960" s="3"/>
      <c r="B960" s="4"/>
    </row>
    <row r="961">
      <c r="A961" s="3"/>
      <c r="B961" s="4"/>
    </row>
    <row r="962">
      <c r="A962" s="3"/>
      <c r="B962" s="4"/>
    </row>
    <row r="963">
      <c r="A963" s="3"/>
      <c r="B963" s="4"/>
    </row>
    <row r="964">
      <c r="A964" s="3"/>
      <c r="B964" s="4"/>
    </row>
    <row r="965">
      <c r="A965" s="3"/>
      <c r="B965" s="4"/>
    </row>
    <row r="966">
      <c r="A966" s="3"/>
      <c r="B966" s="4"/>
    </row>
    <row r="967">
      <c r="A967" s="3"/>
      <c r="B967" s="4"/>
    </row>
    <row r="968">
      <c r="A968" s="3"/>
      <c r="B968" s="4"/>
    </row>
    <row r="969">
      <c r="A969" s="3"/>
      <c r="B969" s="4"/>
    </row>
    <row r="970">
      <c r="A970" s="3"/>
      <c r="B970" s="4"/>
    </row>
    <row r="971">
      <c r="A971" s="3"/>
      <c r="B971" s="4"/>
    </row>
    <row r="972">
      <c r="A972" s="3"/>
      <c r="B972" s="4"/>
    </row>
    <row r="973">
      <c r="A973" s="3"/>
      <c r="B973" s="4"/>
    </row>
    <row r="974">
      <c r="A974" s="3"/>
      <c r="B974" s="4"/>
    </row>
    <row r="975">
      <c r="A975" s="3"/>
      <c r="B975" s="4"/>
    </row>
    <row r="976">
      <c r="A976" s="3"/>
      <c r="B976" s="4"/>
    </row>
    <row r="977">
      <c r="A977" s="3"/>
      <c r="B977" s="4"/>
    </row>
    <row r="978">
      <c r="A978" s="3"/>
      <c r="B978" s="4"/>
    </row>
    <row r="979">
      <c r="A979" s="3"/>
      <c r="B979" s="4"/>
    </row>
    <row r="980">
      <c r="A980" s="3"/>
      <c r="B980" s="4"/>
    </row>
    <row r="981">
      <c r="A981" s="3"/>
      <c r="B981" s="4"/>
    </row>
    <row r="982">
      <c r="A982" s="3"/>
      <c r="B982" s="4"/>
    </row>
    <row r="983">
      <c r="A983" s="3"/>
      <c r="B983" s="4"/>
    </row>
    <row r="984">
      <c r="A984" s="3"/>
      <c r="B984" s="4"/>
    </row>
    <row r="985">
      <c r="A985" s="3"/>
      <c r="B985" s="4"/>
    </row>
    <row r="986">
      <c r="A986" s="3"/>
      <c r="B986" s="4"/>
    </row>
    <row r="987">
      <c r="A987" s="3"/>
      <c r="B987" s="4"/>
    </row>
    <row r="988">
      <c r="A988" s="3"/>
      <c r="B988" s="4"/>
    </row>
    <row r="989">
      <c r="A989" s="3"/>
      <c r="B989" s="4"/>
    </row>
    <row r="990">
      <c r="A990" s="3"/>
      <c r="B990" s="4"/>
    </row>
    <row r="991">
      <c r="A991" s="3"/>
      <c r="B991" s="4"/>
    </row>
    <row r="992">
      <c r="A992" s="3"/>
      <c r="B992" s="4"/>
    </row>
    <row r="993">
      <c r="A993" s="3"/>
      <c r="B993" s="4"/>
    </row>
    <row r="994">
      <c r="A994" s="3"/>
      <c r="B994" s="4"/>
    </row>
    <row r="995">
      <c r="A995" s="3"/>
      <c r="B995" s="4"/>
    </row>
    <row r="996">
      <c r="A996" s="3"/>
      <c r="B996" s="4"/>
    </row>
    <row r="997">
      <c r="A997" s="3"/>
      <c r="B997" s="4"/>
    </row>
    <row r="998">
      <c r="A998" s="3"/>
      <c r="B998" s="4"/>
    </row>
    <row r="999">
      <c r="A999" s="3"/>
      <c r="B999" s="4"/>
    </row>
    <row r="1000">
      <c r="A1000" s="3"/>
      <c r="B1000" s="4"/>
    </row>
    <row r="1001">
      <c r="A1001" s="3"/>
      <c r="B1001" s="4"/>
    </row>
    <row r="1002">
      <c r="A1002" s="3"/>
      <c r="B1002" s="4"/>
    </row>
    <row r="1003">
      <c r="A1003" s="3"/>
      <c r="B1003" s="4"/>
    </row>
    <row r="1004">
      <c r="A1004" s="3"/>
      <c r="B1004" s="4"/>
    </row>
    <row r="1005">
      <c r="A1005" s="3"/>
      <c r="B1005" s="4"/>
    </row>
    <row r="1006">
      <c r="A1006" s="3"/>
      <c r="B1006" s="4"/>
    </row>
    <row r="1007">
      <c r="A1007" s="3"/>
      <c r="B1007" s="4"/>
    </row>
    <row r="1008">
      <c r="A1008" s="3"/>
      <c r="B1008" s="4"/>
    </row>
    <row r="1009">
      <c r="A1009" s="3"/>
      <c r="B1009" s="4"/>
    </row>
    <row r="1010">
      <c r="A1010" s="3"/>
      <c r="B1010" s="4"/>
    </row>
    <row r="1011">
      <c r="A1011" s="3"/>
      <c r="B1011" s="4"/>
    </row>
    <row r="1012">
      <c r="A1012" s="3"/>
      <c r="B1012" s="4"/>
    </row>
    <row r="1013">
      <c r="A1013" s="3"/>
      <c r="B1013" s="4"/>
    </row>
    <row r="1014">
      <c r="A1014" s="3"/>
      <c r="B1014" s="4"/>
    </row>
    <row r="1015">
      <c r="A1015" s="3"/>
      <c r="B1015" s="4"/>
    </row>
    <row r="1016">
      <c r="A1016" s="3"/>
      <c r="B1016" s="4"/>
    </row>
    <row r="1017">
      <c r="A1017" s="3"/>
      <c r="B1017" s="4"/>
    </row>
    <row r="1018">
      <c r="A1018" s="3"/>
      <c r="B1018" s="4"/>
    </row>
    <row r="1019">
      <c r="A1019" s="3"/>
      <c r="B1019" s="4"/>
    </row>
    <row r="1020">
      <c r="A1020" s="3"/>
      <c r="B1020" s="4"/>
    </row>
    <row r="1021">
      <c r="A1021" s="3"/>
      <c r="B1021" s="4"/>
    </row>
    <row r="1022">
      <c r="A1022" s="3"/>
      <c r="B1022" s="4"/>
    </row>
    <row r="1023">
      <c r="A1023" s="3"/>
      <c r="B1023" s="4"/>
    </row>
    <row r="1024">
      <c r="A1024" s="3"/>
      <c r="B1024" s="4"/>
    </row>
    <row r="1025">
      <c r="A1025" s="3"/>
      <c r="B1025" s="4"/>
    </row>
    <row r="1026">
      <c r="A1026" s="3"/>
      <c r="B1026" s="4"/>
    </row>
    <row r="1027">
      <c r="A1027" s="3"/>
      <c r="B1027" s="4"/>
    </row>
    <row r="1028">
      <c r="A1028" s="3"/>
      <c r="B1028" s="4"/>
    </row>
    <row r="1029">
      <c r="A1029" s="3"/>
      <c r="B1029" s="4"/>
    </row>
    <row r="1030">
      <c r="A1030" s="3"/>
      <c r="B1030" s="4"/>
    </row>
    <row r="1031">
      <c r="A1031" s="3"/>
      <c r="B1031" s="4"/>
    </row>
    <row r="1032">
      <c r="A1032" s="3"/>
      <c r="B1032" s="4"/>
    </row>
    <row r="1033">
      <c r="A1033" s="3"/>
      <c r="B1033" s="4"/>
    </row>
    <row r="1034">
      <c r="A1034" s="3"/>
      <c r="B1034" s="4"/>
    </row>
    <row r="1035">
      <c r="A1035" s="3"/>
      <c r="B1035" s="4"/>
    </row>
    <row r="1036">
      <c r="A1036" s="3"/>
      <c r="B1036" s="4"/>
    </row>
    <row r="1037">
      <c r="A1037" s="3"/>
      <c r="B1037" s="4"/>
    </row>
    <row r="1038">
      <c r="A1038" s="3"/>
      <c r="B1038" s="4"/>
    </row>
    <row r="1039">
      <c r="A1039" s="3"/>
      <c r="B1039" s="4"/>
    </row>
    <row r="1040">
      <c r="A1040" s="3"/>
      <c r="B1040" s="4"/>
    </row>
    <row r="1041">
      <c r="A1041" s="3"/>
      <c r="B1041" s="4"/>
    </row>
    <row r="1042">
      <c r="A1042" s="3"/>
      <c r="B1042" s="4"/>
    </row>
    <row r="1043">
      <c r="A1043" s="3"/>
      <c r="B1043" s="4"/>
    </row>
    <row r="1044">
      <c r="A1044" s="3"/>
      <c r="B1044" s="4"/>
    </row>
    <row r="1045">
      <c r="A1045" s="3"/>
      <c r="B1045" s="4"/>
    </row>
    <row r="1046">
      <c r="A1046" s="3"/>
      <c r="B1046" s="4"/>
    </row>
    <row r="1047">
      <c r="A1047" s="3"/>
      <c r="B1047" s="4"/>
    </row>
    <row r="1048">
      <c r="A1048" s="3"/>
      <c r="B1048" s="4"/>
    </row>
    <row r="1049">
      <c r="A1049" s="3"/>
      <c r="B1049" s="4"/>
    </row>
    <row r="1050">
      <c r="A1050" s="3"/>
      <c r="B1050" s="4"/>
    </row>
    <row r="1051">
      <c r="A1051" s="3"/>
      <c r="B1051" s="4"/>
    </row>
    <row r="1052">
      <c r="A1052" s="3"/>
      <c r="B1052" s="4"/>
    </row>
    <row r="1053">
      <c r="A1053" s="3"/>
      <c r="B1053" s="4"/>
    </row>
    <row r="1054">
      <c r="A1054" s="3"/>
      <c r="B1054" s="4"/>
    </row>
    <row r="1055">
      <c r="A1055" s="3"/>
      <c r="B1055" s="4"/>
    </row>
    <row r="1056">
      <c r="A1056" s="3"/>
      <c r="B1056" s="4"/>
    </row>
    <row r="1057">
      <c r="A1057" s="3"/>
      <c r="B1057" s="4"/>
    </row>
    <row r="1058">
      <c r="A1058" s="3"/>
      <c r="B1058" s="4"/>
    </row>
    <row r="1059">
      <c r="A1059" s="3"/>
      <c r="B1059" s="4"/>
    </row>
    <row r="1060">
      <c r="A1060" s="3"/>
      <c r="B1060" s="4"/>
    </row>
    <row r="1061">
      <c r="A1061" s="3"/>
      <c r="B1061" s="4"/>
    </row>
    <row r="1062">
      <c r="A1062" s="3"/>
      <c r="B1062" s="4"/>
    </row>
    <row r="1063">
      <c r="A1063" s="3"/>
      <c r="B1063" s="4"/>
    </row>
    <row r="1064">
      <c r="A1064" s="3"/>
      <c r="B1064" s="4"/>
    </row>
    <row r="1065">
      <c r="A1065" s="3"/>
      <c r="B1065" s="4"/>
    </row>
    <row r="1066">
      <c r="A1066" s="3"/>
      <c r="B1066" s="4"/>
    </row>
    <row r="1067">
      <c r="A1067" s="3"/>
      <c r="B1067" s="4"/>
    </row>
    <row r="1068">
      <c r="A1068" s="3"/>
      <c r="B1068" s="4"/>
    </row>
    <row r="1069">
      <c r="A1069" s="3"/>
      <c r="B1069" s="4"/>
    </row>
    <row r="1070">
      <c r="A1070" s="3"/>
      <c r="B1070" s="4"/>
    </row>
    <row r="1071">
      <c r="A1071" s="3"/>
      <c r="B1071" s="4"/>
    </row>
    <row r="1072">
      <c r="A1072" s="3"/>
      <c r="B1072" s="4"/>
    </row>
    <row r="1073">
      <c r="A1073" s="3"/>
      <c r="B1073" s="4"/>
    </row>
    <row r="1074">
      <c r="A1074" s="3"/>
      <c r="B1074" s="4"/>
    </row>
    <row r="1075">
      <c r="A1075" s="3"/>
      <c r="B1075" s="4"/>
    </row>
    <row r="1076">
      <c r="A1076" s="3"/>
      <c r="B1076" s="4"/>
    </row>
    <row r="1077">
      <c r="A1077" s="3"/>
      <c r="B1077" s="4"/>
    </row>
    <row r="1078">
      <c r="A1078" s="3"/>
      <c r="B1078" s="4"/>
    </row>
    <row r="1079">
      <c r="A1079" s="3"/>
      <c r="B1079" s="4"/>
    </row>
    <row r="1080">
      <c r="A1080" s="3"/>
      <c r="B1080" s="4"/>
    </row>
    <row r="1081">
      <c r="A1081" s="3"/>
      <c r="B1081" s="4"/>
    </row>
    <row r="1082">
      <c r="A1082" s="3"/>
      <c r="B1082" s="4"/>
    </row>
    <row r="1083">
      <c r="A1083" s="3"/>
      <c r="B1083" s="4"/>
    </row>
    <row r="1084">
      <c r="A1084" s="3"/>
      <c r="B1084" s="4"/>
    </row>
    <row r="1085">
      <c r="A1085" s="3"/>
      <c r="B1085" s="4"/>
    </row>
    <row r="1086">
      <c r="A1086" s="3"/>
      <c r="B1086" s="4"/>
    </row>
    <row r="1087">
      <c r="A1087" s="3"/>
      <c r="B1087" s="4"/>
    </row>
    <row r="1088">
      <c r="A1088" s="3"/>
      <c r="B1088" s="4"/>
    </row>
    <row r="1089">
      <c r="A1089" s="3"/>
      <c r="B1089" s="4"/>
    </row>
    <row r="1090">
      <c r="A1090" s="3"/>
      <c r="B1090" s="4"/>
    </row>
    <row r="1091">
      <c r="A1091" s="3"/>
      <c r="B1091" s="4"/>
    </row>
    <row r="1092">
      <c r="A1092" s="3"/>
      <c r="B1092" s="4"/>
    </row>
    <row r="1093">
      <c r="A1093" s="3"/>
      <c r="B1093" s="4"/>
    </row>
    <row r="1094">
      <c r="A1094" s="3"/>
      <c r="B1094" s="4"/>
    </row>
    <row r="1095">
      <c r="A1095" s="3"/>
      <c r="B1095" s="4"/>
    </row>
    <row r="1096">
      <c r="A1096" s="3"/>
      <c r="B1096" s="4"/>
    </row>
    <row r="1097">
      <c r="A1097" s="3"/>
      <c r="B1097" s="4"/>
    </row>
    <row r="1098">
      <c r="A1098" s="3"/>
      <c r="B1098" s="4"/>
    </row>
    <row r="1099">
      <c r="A1099" s="3"/>
      <c r="B1099" s="4"/>
    </row>
    <row r="1100">
      <c r="A1100" s="3"/>
      <c r="B1100" s="4"/>
    </row>
    <row r="1101">
      <c r="A1101" s="3"/>
      <c r="B1101" s="4"/>
    </row>
    <row r="1102">
      <c r="A1102" s="3"/>
      <c r="B1102" s="4"/>
    </row>
    <row r="1103">
      <c r="A1103" s="3"/>
      <c r="B1103" s="4"/>
    </row>
    <row r="1104">
      <c r="A1104" s="3"/>
      <c r="B1104" s="4"/>
    </row>
    <row r="1105">
      <c r="A1105" s="3"/>
      <c r="B1105" s="4"/>
    </row>
    <row r="1106">
      <c r="A1106" s="3"/>
      <c r="B1106" s="4"/>
    </row>
    <row r="1107">
      <c r="A1107" s="3"/>
      <c r="B1107" s="4"/>
    </row>
    <row r="1108">
      <c r="A1108" s="3"/>
      <c r="B1108" s="4"/>
    </row>
    <row r="1109">
      <c r="A1109" s="3"/>
      <c r="B1109" s="4"/>
    </row>
    <row r="1110">
      <c r="A1110" s="3"/>
      <c r="B1110" s="4"/>
    </row>
    <row r="1111">
      <c r="A1111" s="3"/>
      <c r="B1111" s="4"/>
    </row>
    <row r="1112">
      <c r="A1112" s="3"/>
      <c r="B1112" s="4"/>
    </row>
    <row r="1113">
      <c r="A1113" s="3"/>
      <c r="B1113" s="4"/>
    </row>
    <row r="1114">
      <c r="A1114" s="3"/>
      <c r="B1114" s="4"/>
    </row>
    <row r="1115">
      <c r="A1115" s="3"/>
      <c r="B1115" s="4"/>
    </row>
    <row r="1116">
      <c r="A1116" s="3"/>
      <c r="B1116" s="4"/>
    </row>
    <row r="1117">
      <c r="A1117" s="3"/>
      <c r="B1117" s="4"/>
    </row>
    <row r="1118">
      <c r="A1118" s="3"/>
      <c r="B1118" s="4"/>
    </row>
    <row r="1119">
      <c r="A1119" s="3"/>
      <c r="B1119" s="4"/>
    </row>
    <row r="1120">
      <c r="A1120" s="3"/>
      <c r="B1120" s="4"/>
    </row>
    <row r="1121">
      <c r="A1121" s="3"/>
      <c r="B1121" s="4"/>
    </row>
    <row r="1122">
      <c r="A1122" s="3"/>
      <c r="B1122" s="4"/>
    </row>
    <row r="1123">
      <c r="A1123" s="3"/>
      <c r="B1123" s="4"/>
    </row>
    <row r="1124">
      <c r="A1124" s="3"/>
      <c r="B1124" s="4"/>
    </row>
    <row r="1125">
      <c r="A1125" s="3"/>
      <c r="B1125" s="4"/>
    </row>
    <row r="1126">
      <c r="A1126" s="3"/>
      <c r="B1126" s="4"/>
    </row>
    <row r="1127">
      <c r="A1127" s="3"/>
      <c r="B1127" s="4"/>
    </row>
    <row r="1128">
      <c r="A1128" s="3"/>
      <c r="B1128" s="4"/>
    </row>
    <row r="1129">
      <c r="A1129" s="3"/>
      <c r="B1129" s="4"/>
    </row>
    <row r="1130">
      <c r="A1130" s="3"/>
      <c r="B1130" s="4"/>
    </row>
    <row r="1131">
      <c r="A1131" s="3"/>
      <c r="B1131" s="4"/>
    </row>
    <row r="1132">
      <c r="A1132" s="3"/>
      <c r="B1132" s="4"/>
    </row>
    <row r="1133">
      <c r="A1133" s="3"/>
      <c r="B1133" s="4"/>
    </row>
    <row r="1134">
      <c r="A1134" s="3"/>
      <c r="B1134" s="4"/>
    </row>
    <row r="1135">
      <c r="A1135" s="3"/>
      <c r="B1135" s="4"/>
    </row>
    <row r="1136">
      <c r="A1136" s="3"/>
      <c r="B1136" s="4"/>
    </row>
    <row r="1137">
      <c r="A1137" s="3"/>
      <c r="B1137" s="4"/>
    </row>
    <row r="1138">
      <c r="A1138" s="3"/>
      <c r="B1138" s="4"/>
    </row>
    <row r="1139">
      <c r="A1139" s="3"/>
      <c r="B1139" s="4"/>
    </row>
    <row r="1140">
      <c r="A1140" s="3"/>
      <c r="B1140" s="4"/>
    </row>
    <row r="1141">
      <c r="A1141" s="3"/>
      <c r="B1141" s="4"/>
    </row>
    <row r="1142">
      <c r="A1142" s="3"/>
      <c r="B1142" s="4"/>
    </row>
    <row r="1143">
      <c r="A1143" s="3"/>
      <c r="B1143" s="4"/>
    </row>
    <row r="1144">
      <c r="A1144" s="3"/>
      <c r="B1144" s="4"/>
    </row>
    <row r="1145">
      <c r="A1145" s="3"/>
      <c r="B1145" s="4"/>
    </row>
    <row r="1146">
      <c r="A1146" s="3"/>
      <c r="B1146" s="4"/>
    </row>
    <row r="1147">
      <c r="A1147" s="3"/>
      <c r="B1147" s="4"/>
    </row>
    <row r="1148">
      <c r="A1148" s="3"/>
      <c r="B1148" s="4"/>
    </row>
    <row r="1149">
      <c r="A1149" s="3"/>
      <c r="B1149" s="4"/>
    </row>
    <row r="1150">
      <c r="A1150" s="3"/>
      <c r="B1150" s="4"/>
    </row>
    <row r="1151">
      <c r="A1151" s="3"/>
      <c r="B1151" s="4"/>
    </row>
    <row r="1152">
      <c r="A1152" s="3"/>
      <c r="B1152" s="4"/>
    </row>
    <row r="1153">
      <c r="A1153" s="3"/>
      <c r="B1153" s="4"/>
    </row>
    <row r="1154">
      <c r="A1154" s="3"/>
      <c r="B1154" s="4"/>
    </row>
    <row r="1155">
      <c r="A1155" s="3"/>
      <c r="B1155" s="4"/>
    </row>
    <row r="1156">
      <c r="A1156" s="3"/>
      <c r="B1156" s="4"/>
    </row>
    <row r="1157">
      <c r="A1157" s="3"/>
      <c r="B1157" s="4"/>
    </row>
    <row r="1158">
      <c r="A1158" s="3"/>
      <c r="B1158" s="4"/>
    </row>
    <row r="1159">
      <c r="A1159" s="3"/>
      <c r="B1159" s="4"/>
    </row>
    <row r="1160">
      <c r="A1160" s="3"/>
      <c r="B1160" s="4"/>
    </row>
    <row r="1161">
      <c r="A1161" s="3"/>
      <c r="B1161" s="4"/>
    </row>
    <row r="1162">
      <c r="A1162" s="3"/>
      <c r="B1162" s="4"/>
    </row>
    <row r="1163">
      <c r="A1163" s="3"/>
      <c r="B1163" s="4"/>
    </row>
    <row r="1164">
      <c r="A1164" s="3"/>
      <c r="B1164" s="4"/>
    </row>
    <row r="1165">
      <c r="A1165" s="3"/>
      <c r="B1165" s="4"/>
    </row>
    <row r="1166">
      <c r="A1166" s="3"/>
      <c r="B1166" s="4"/>
    </row>
    <row r="1167">
      <c r="A1167" s="3"/>
      <c r="B1167" s="4"/>
    </row>
    <row r="1168">
      <c r="A1168" s="3"/>
      <c r="B1168" s="4"/>
    </row>
    <row r="1169">
      <c r="A1169" s="3"/>
      <c r="B1169" s="4"/>
    </row>
    <row r="1170">
      <c r="A1170" s="3"/>
      <c r="B1170" s="4"/>
    </row>
    <row r="1171">
      <c r="A1171" s="3"/>
      <c r="B1171" s="4"/>
    </row>
    <row r="1172">
      <c r="A1172" s="3"/>
      <c r="B1172" s="4"/>
    </row>
    <row r="1173">
      <c r="A1173" s="3"/>
      <c r="B1173" s="4"/>
    </row>
    <row r="1174">
      <c r="A1174" s="3"/>
      <c r="B1174" s="4"/>
    </row>
    <row r="1175">
      <c r="A1175" s="3"/>
      <c r="B1175" s="4"/>
    </row>
    <row r="1176">
      <c r="A1176" s="3"/>
      <c r="B1176" s="4"/>
    </row>
    <row r="1177">
      <c r="A1177" s="3"/>
      <c r="B1177" s="4"/>
    </row>
    <row r="1178">
      <c r="A1178" s="3"/>
      <c r="B1178" s="4"/>
    </row>
    <row r="1179">
      <c r="A1179" s="3"/>
      <c r="B1179" s="4"/>
    </row>
    <row r="1180">
      <c r="A1180" s="3"/>
      <c r="B1180" s="4"/>
    </row>
    <row r="1181">
      <c r="A1181" s="3"/>
      <c r="B1181" s="4"/>
    </row>
    <row r="1182">
      <c r="A1182" s="3"/>
      <c r="B1182" s="4"/>
    </row>
    <row r="1183">
      <c r="A1183" s="3"/>
      <c r="B1183" s="4"/>
    </row>
    <row r="1184">
      <c r="A1184" s="3"/>
      <c r="B1184" s="4"/>
    </row>
    <row r="1185">
      <c r="A1185" s="3"/>
      <c r="B1185" s="4"/>
    </row>
    <row r="1186">
      <c r="A1186" s="3"/>
      <c r="B1186" s="4"/>
    </row>
    <row r="1187">
      <c r="A1187" s="3"/>
      <c r="B1187" s="4"/>
    </row>
    <row r="1188">
      <c r="A1188" s="3"/>
      <c r="B1188" s="4"/>
    </row>
    <row r="1189">
      <c r="A1189" s="3"/>
      <c r="B1189" s="4"/>
    </row>
    <row r="1190">
      <c r="A1190" s="3"/>
      <c r="B1190" s="4"/>
    </row>
    <row r="1191">
      <c r="A1191" s="3"/>
      <c r="B1191" s="4"/>
    </row>
    <row r="1192">
      <c r="A1192" s="3"/>
      <c r="B1192" s="4"/>
    </row>
    <row r="1193">
      <c r="A1193" s="3"/>
      <c r="B1193" s="4"/>
    </row>
    <row r="1194">
      <c r="A1194" s="3"/>
      <c r="B1194" s="4"/>
    </row>
    <row r="1195">
      <c r="A1195" s="3"/>
      <c r="B1195" s="4"/>
    </row>
    <row r="1196">
      <c r="A1196" s="3"/>
      <c r="B1196" s="4"/>
    </row>
    <row r="1197">
      <c r="A1197" s="3"/>
      <c r="B1197" s="4"/>
    </row>
    <row r="1198">
      <c r="A1198" s="3"/>
      <c r="B1198" s="4"/>
    </row>
    <row r="1199">
      <c r="A1199" s="3"/>
      <c r="B1199" s="4"/>
    </row>
    <row r="1200">
      <c r="A1200" s="3"/>
      <c r="B1200" s="4"/>
    </row>
    <row r="1201">
      <c r="A1201" s="3"/>
      <c r="B1201" s="4"/>
    </row>
    <row r="1202">
      <c r="A1202" s="3"/>
      <c r="B1202" s="4"/>
    </row>
    <row r="1203">
      <c r="A1203" s="3"/>
      <c r="B1203" s="4"/>
    </row>
    <row r="1204">
      <c r="A1204" s="3"/>
      <c r="B1204" s="4"/>
    </row>
    <row r="1205">
      <c r="A1205" s="3"/>
      <c r="B1205" s="4"/>
    </row>
    <row r="1206">
      <c r="A1206" s="3"/>
      <c r="B1206" s="4"/>
    </row>
    <row r="1207">
      <c r="A1207" s="3"/>
      <c r="B1207" s="4"/>
    </row>
    <row r="1208">
      <c r="A1208" s="3"/>
      <c r="B1208" s="4"/>
    </row>
    <row r="1209">
      <c r="A1209" s="3"/>
      <c r="B1209" s="4"/>
    </row>
    <row r="1210">
      <c r="A1210" s="3"/>
      <c r="B1210" s="4"/>
    </row>
    <row r="1211">
      <c r="A1211" s="3"/>
      <c r="B1211" s="4"/>
    </row>
    <row r="1212">
      <c r="A1212" s="3"/>
      <c r="B1212" s="4"/>
    </row>
    <row r="1213">
      <c r="A1213" s="3"/>
      <c r="B1213" s="4"/>
    </row>
    <row r="1214">
      <c r="A1214" s="3"/>
      <c r="B1214" s="4"/>
    </row>
    <row r="1215">
      <c r="A1215" s="3"/>
      <c r="B1215" s="4"/>
    </row>
    <row r="1216">
      <c r="A1216" s="3"/>
      <c r="B1216" s="4"/>
    </row>
    <row r="1217">
      <c r="A1217" s="3"/>
      <c r="B1217" s="4"/>
    </row>
    <row r="1218">
      <c r="A1218" s="3"/>
      <c r="B1218" s="4"/>
    </row>
    <row r="1219">
      <c r="A1219" s="3"/>
      <c r="B1219" s="4"/>
    </row>
    <row r="1220">
      <c r="A1220" s="3"/>
      <c r="B1220" s="4"/>
    </row>
    <row r="1221">
      <c r="A1221" s="3"/>
      <c r="B1221" s="4"/>
    </row>
    <row r="1222">
      <c r="A1222" s="3"/>
      <c r="B1222" s="4"/>
    </row>
    <row r="1223">
      <c r="A1223" s="3"/>
      <c r="B1223" s="4"/>
    </row>
    <row r="1224">
      <c r="A1224" s="3"/>
      <c r="B1224" s="4"/>
    </row>
    <row r="1225">
      <c r="A1225" s="3"/>
      <c r="B1225" s="4"/>
    </row>
    <row r="1226">
      <c r="A1226" s="3"/>
      <c r="B1226" s="4"/>
    </row>
    <row r="1227">
      <c r="A1227" s="3"/>
      <c r="B1227" s="4"/>
    </row>
    <row r="1228">
      <c r="A1228" s="3"/>
      <c r="B1228" s="4"/>
    </row>
    <row r="1229">
      <c r="A1229" s="3"/>
      <c r="B1229" s="4"/>
    </row>
    <row r="1230">
      <c r="A1230" s="3"/>
      <c r="B1230" s="4"/>
    </row>
    <row r="1231">
      <c r="A1231" s="3"/>
      <c r="B1231" s="4"/>
    </row>
    <row r="1232">
      <c r="A1232" s="3"/>
      <c r="B1232" s="4"/>
    </row>
    <row r="1233">
      <c r="A1233" s="3"/>
      <c r="B1233" s="4"/>
    </row>
    <row r="1234">
      <c r="A1234" s="3"/>
      <c r="B1234" s="4"/>
    </row>
    <row r="1235">
      <c r="A1235" s="3"/>
      <c r="B1235" s="4"/>
    </row>
    <row r="1236">
      <c r="A1236" s="3"/>
      <c r="B1236" s="4"/>
    </row>
    <row r="1237">
      <c r="A1237" s="3"/>
      <c r="B1237" s="4"/>
    </row>
    <row r="1238">
      <c r="A1238" s="3"/>
      <c r="B1238" s="4"/>
    </row>
    <row r="1239">
      <c r="A1239" s="3"/>
      <c r="B1239" s="4"/>
    </row>
    <row r="1240">
      <c r="A1240" s="3"/>
      <c r="B1240" s="4"/>
    </row>
    <row r="1241">
      <c r="A1241" s="3"/>
      <c r="B1241" s="4"/>
    </row>
    <row r="1242">
      <c r="A1242" s="3"/>
      <c r="B1242" s="4"/>
    </row>
    <row r="1243">
      <c r="A1243" s="3"/>
      <c r="B1243" s="4"/>
    </row>
    <row r="1244">
      <c r="A1244" s="3"/>
      <c r="B1244" s="4"/>
    </row>
    <row r="1245">
      <c r="A1245" s="3"/>
      <c r="B1245" s="4"/>
    </row>
    <row r="1246">
      <c r="A1246" s="3"/>
      <c r="B1246" s="4"/>
    </row>
    <row r="1247">
      <c r="A1247" s="3"/>
      <c r="B1247" s="4"/>
    </row>
    <row r="1248">
      <c r="A1248" s="3"/>
      <c r="B1248" s="4"/>
    </row>
    <row r="1249">
      <c r="A1249" s="3"/>
      <c r="B1249" s="4"/>
    </row>
    <row r="1250">
      <c r="A1250" s="3"/>
      <c r="B1250" s="4"/>
    </row>
    <row r="1251">
      <c r="A1251" s="3"/>
      <c r="B1251" s="4"/>
    </row>
    <row r="1252">
      <c r="A1252" s="3"/>
      <c r="B1252" s="4"/>
    </row>
    <row r="1253">
      <c r="A1253" s="3"/>
      <c r="B1253" s="4"/>
    </row>
    <row r="1254">
      <c r="A1254" s="3"/>
      <c r="B1254" s="4"/>
    </row>
    <row r="1255">
      <c r="A1255" s="3"/>
      <c r="B1255" s="4"/>
    </row>
    <row r="1256">
      <c r="A1256" s="3"/>
      <c r="B1256" s="4"/>
    </row>
    <row r="1257">
      <c r="A1257" s="3"/>
      <c r="B1257" s="4"/>
    </row>
    <row r="1258">
      <c r="A1258" s="3"/>
      <c r="B1258" s="4"/>
    </row>
    <row r="1259">
      <c r="A1259" s="3"/>
      <c r="B1259" s="4"/>
    </row>
    <row r="1260">
      <c r="A1260" s="3"/>
      <c r="B1260" s="4"/>
    </row>
    <row r="1261">
      <c r="A1261" s="3"/>
      <c r="B1261" s="4"/>
    </row>
    <row r="1262">
      <c r="A1262" s="3"/>
      <c r="B1262" s="4"/>
    </row>
    <row r="1263">
      <c r="A1263" s="3"/>
      <c r="B1263" s="4"/>
    </row>
    <row r="1264">
      <c r="A1264" s="3"/>
      <c r="B1264" s="4"/>
    </row>
    <row r="1265">
      <c r="A1265" s="3"/>
      <c r="B1265" s="4"/>
    </row>
    <row r="1266">
      <c r="A1266" s="3"/>
      <c r="B1266" s="4"/>
    </row>
    <row r="1267">
      <c r="A1267" s="3"/>
      <c r="B1267" s="4"/>
    </row>
    <row r="1268">
      <c r="A1268" s="3"/>
      <c r="B1268" s="4"/>
    </row>
    <row r="1269">
      <c r="A1269" s="3"/>
      <c r="B1269" s="4"/>
    </row>
    <row r="1270">
      <c r="A1270" s="3"/>
      <c r="B1270" s="4"/>
    </row>
    <row r="1271">
      <c r="A1271" s="3"/>
      <c r="B1271" s="4"/>
    </row>
    <row r="1272">
      <c r="A1272" s="3"/>
      <c r="B1272" s="4"/>
    </row>
    <row r="1273">
      <c r="A1273" s="3"/>
      <c r="B1273" s="4"/>
    </row>
    <row r="1274">
      <c r="A1274" s="3"/>
      <c r="B1274" s="4"/>
    </row>
    <row r="1275">
      <c r="A1275" s="3"/>
      <c r="B1275" s="4"/>
    </row>
    <row r="1276">
      <c r="A1276" s="3"/>
      <c r="B1276" s="4"/>
    </row>
    <row r="1277">
      <c r="A1277" s="3"/>
      <c r="B1277" s="4"/>
    </row>
    <row r="1278">
      <c r="A1278" s="3"/>
      <c r="B1278" s="4"/>
    </row>
    <row r="1279">
      <c r="A1279" s="3"/>
      <c r="B1279" s="4"/>
    </row>
    <row r="1280">
      <c r="A1280" s="3"/>
      <c r="B1280" s="4"/>
    </row>
    <row r="1281">
      <c r="A1281" s="3"/>
      <c r="B1281" s="4"/>
    </row>
    <row r="1282">
      <c r="A1282" s="3"/>
      <c r="B1282" s="4"/>
    </row>
    <row r="1283">
      <c r="A1283" s="3"/>
      <c r="B1283" s="4"/>
    </row>
    <row r="1284">
      <c r="A1284" s="3"/>
      <c r="B1284" s="4"/>
    </row>
    <row r="1285">
      <c r="A1285" s="3"/>
      <c r="B1285" s="4"/>
    </row>
    <row r="1286">
      <c r="A1286" s="3"/>
      <c r="B1286" s="4"/>
    </row>
    <row r="1287">
      <c r="A1287" s="3"/>
      <c r="B1287" s="4"/>
    </row>
    <row r="1288">
      <c r="A1288" s="3"/>
      <c r="B1288" s="4"/>
    </row>
    <row r="1289">
      <c r="A1289" s="3"/>
      <c r="B1289" s="4"/>
    </row>
    <row r="1290">
      <c r="A1290" s="3"/>
      <c r="B1290" s="4"/>
    </row>
    <row r="1291">
      <c r="A1291" s="3"/>
      <c r="B1291" s="4"/>
    </row>
    <row r="1292">
      <c r="A1292" s="3"/>
      <c r="B1292" s="4"/>
    </row>
    <row r="1293">
      <c r="A1293" s="3"/>
      <c r="B1293" s="4"/>
    </row>
    <row r="1294">
      <c r="A1294" s="3"/>
      <c r="B1294" s="4"/>
    </row>
    <row r="1295">
      <c r="A1295" s="3"/>
      <c r="B1295" s="4"/>
    </row>
    <row r="1296">
      <c r="A1296" s="3"/>
      <c r="B1296" s="4"/>
    </row>
    <row r="1297">
      <c r="A1297" s="3"/>
      <c r="B1297" s="4"/>
    </row>
    <row r="1298">
      <c r="A1298" s="3"/>
      <c r="B1298" s="4"/>
    </row>
    <row r="1299">
      <c r="A1299" s="3"/>
      <c r="B1299" s="4"/>
    </row>
    <row r="1300">
      <c r="A1300" s="3"/>
      <c r="B1300" s="4"/>
    </row>
    <row r="1301">
      <c r="A1301" s="3"/>
      <c r="B1301" s="4"/>
    </row>
    <row r="1302">
      <c r="A1302" s="3"/>
      <c r="B1302" s="4"/>
    </row>
    <row r="1303">
      <c r="A1303" s="3"/>
      <c r="B1303" s="4"/>
    </row>
    <row r="1304">
      <c r="A1304" s="3"/>
      <c r="B1304" s="4"/>
    </row>
    <row r="1305">
      <c r="A1305" s="3"/>
      <c r="B1305" s="4"/>
    </row>
    <row r="1306">
      <c r="A1306" s="3"/>
      <c r="B1306" s="4"/>
    </row>
    <row r="1307">
      <c r="A1307" s="3"/>
      <c r="B1307" s="4"/>
    </row>
    <row r="1308">
      <c r="A1308" s="3"/>
      <c r="B1308" s="4"/>
    </row>
    <row r="1309">
      <c r="A1309" s="3"/>
      <c r="B1309" s="4"/>
    </row>
    <row r="1310">
      <c r="A1310" s="3"/>
      <c r="B1310" s="4"/>
    </row>
    <row r="1311">
      <c r="A1311" s="3"/>
      <c r="B1311" s="4"/>
    </row>
    <row r="1312">
      <c r="A1312" s="3"/>
      <c r="B1312" s="4"/>
    </row>
    <row r="1313">
      <c r="A1313" s="3"/>
      <c r="B1313" s="4"/>
    </row>
    <row r="1314">
      <c r="A1314" s="3"/>
      <c r="B1314" s="4"/>
    </row>
    <row r="1315">
      <c r="A1315" s="3"/>
      <c r="B1315" s="4"/>
    </row>
    <row r="1316">
      <c r="A1316" s="3"/>
      <c r="B1316" s="4"/>
    </row>
    <row r="1317">
      <c r="A1317" s="3"/>
      <c r="B1317" s="4"/>
    </row>
    <row r="1318">
      <c r="A1318" s="3"/>
      <c r="B1318" s="4"/>
    </row>
    <row r="1319">
      <c r="A1319" s="3"/>
      <c r="B1319" s="4"/>
    </row>
    <row r="1320">
      <c r="A1320" s="3"/>
      <c r="B1320" s="4"/>
    </row>
    <row r="1321">
      <c r="A1321" s="3"/>
      <c r="B1321" s="4"/>
    </row>
    <row r="1322">
      <c r="A1322" s="3"/>
      <c r="B1322" s="4"/>
    </row>
    <row r="1323">
      <c r="A1323" s="3"/>
      <c r="B1323" s="4"/>
    </row>
    <row r="1324">
      <c r="A1324" s="3"/>
      <c r="B1324" s="4"/>
    </row>
    <row r="1325">
      <c r="A1325" s="3"/>
      <c r="B1325" s="4"/>
    </row>
    <row r="1326">
      <c r="A1326" s="3"/>
      <c r="B1326" s="4"/>
    </row>
    <row r="1327">
      <c r="A1327" s="3"/>
      <c r="B1327" s="4"/>
    </row>
    <row r="1328">
      <c r="A1328" s="3"/>
      <c r="B1328" s="4"/>
    </row>
    <row r="1329">
      <c r="A1329" s="3"/>
      <c r="B1329" s="4"/>
    </row>
    <row r="1330">
      <c r="A1330" s="3"/>
      <c r="B1330" s="4"/>
    </row>
    <row r="1331">
      <c r="A1331" s="3"/>
      <c r="B1331" s="4"/>
    </row>
    <row r="1332">
      <c r="A1332" s="3"/>
      <c r="B1332" s="4"/>
    </row>
    <row r="1333">
      <c r="A1333" s="3"/>
      <c r="B1333" s="4"/>
    </row>
    <row r="1334">
      <c r="A1334" s="3"/>
      <c r="B1334" s="4"/>
    </row>
    <row r="1335">
      <c r="A1335" s="3"/>
      <c r="B1335" s="4"/>
    </row>
    <row r="1336">
      <c r="A1336" s="3"/>
      <c r="B1336" s="4"/>
    </row>
    <row r="1337">
      <c r="A1337" s="3"/>
      <c r="B1337" s="4"/>
    </row>
    <row r="1338">
      <c r="A1338" s="3"/>
      <c r="B1338" s="4"/>
    </row>
    <row r="1339">
      <c r="A1339" s="3"/>
      <c r="B1339" s="4"/>
    </row>
    <row r="1340">
      <c r="A1340" s="3"/>
      <c r="B1340" s="4"/>
    </row>
    <row r="1341">
      <c r="A1341" s="3"/>
      <c r="B1341" s="4"/>
    </row>
    <row r="1342">
      <c r="A1342" s="3"/>
      <c r="B1342" s="4"/>
    </row>
    <row r="1343">
      <c r="A1343" s="3"/>
      <c r="B1343" s="4"/>
    </row>
    <row r="1344">
      <c r="A1344" s="3"/>
      <c r="B1344" s="4"/>
    </row>
    <row r="1345">
      <c r="A1345" s="3"/>
      <c r="B1345" s="4"/>
    </row>
    <row r="1346">
      <c r="A1346" s="3"/>
      <c r="B1346" s="4"/>
    </row>
    <row r="1347">
      <c r="A1347" s="3"/>
      <c r="B1347" s="4"/>
    </row>
    <row r="1348">
      <c r="A1348" s="3"/>
      <c r="B1348" s="4"/>
    </row>
    <row r="1349">
      <c r="A1349" s="3"/>
      <c r="B1349" s="4"/>
    </row>
    <row r="1350">
      <c r="A1350" s="3"/>
      <c r="B1350" s="4"/>
    </row>
    <row r="1351">
      <c r="A1351" s="3"/>
      <c r="B1351" s="4"/>
    </row>
    <row r="1352">
      <c r="A1352" s="3"/>
      <c r="B1352" s="4"/>
    </row>
    <row r="1353">
      <c r="A1353" s="3"/>
      <c r="B1353" s="4"/>
    </row>
    <row r="1354">
      <c r="A1354" s="3"/>
      <c r="B1354" s="4"/>
    </row>
    <row r="1355">
      <c r="A1355" s="3"/>
      <c r="B1355" s="4"/>
    </row>
    <row r="1356">
      <c r="A1356" s="3"/>
      <c r="B1356" s="4"/>
    </row>
    <row r="1357">
      <c r="A1357" s="3"/>
      <c r="B1357" s="4"/>
    </row>
    <row r="1358">
      <c r="A1358" s="3"/>
      <c r="B1358" s="4"/>
    </row>
    <row r="1359">
      <c r="A1359" s="3"/>
      <c r="B1359" s="4"/>
    </row>
    <row r="1360">
      <c r="A1360" s="3"/>
      <c r="B1360" s="4"/>
    </row>
    <row r="1361">
      <c r="A1361" s="3"/>
      <c r="B1361" s="4"/>
    </row>
    <row r="1362">
      <c r="A1362" s="3"/>
      <c r="B1362" s="4"/>
    </row>
    <row r="1363">
      <c r="A1363" s="3"/>
      <c r="B1363" s="4"/>
    </row>
    <row r="1364">
      <c r="A1364" s="3"/>
      <c r="B1364" s="4"/>
    </row>
    <row r="1365">
      <c r="A1365" s="3"/>
      <c r="B1365" s="4"/>
    </row>
    <row r="1366">
      <c r="A1366" s="3"/>
      <c r="B1366" s="4"/>
    </row>
    <row r="1367">
      <c r="A1367" s="3"/>
      <c r="B1367" s="4"/>
    </row>
    <row r="1368">
      <c r="A1368" s="3"/>
      <c r="B1368" s="4"/>
    </row>
    <row r="1369">
      <c r="A1369" s="3"/>
      <c r="B1369" s="4"/>
    </row>
    <row r="1370">
      <c r="A1370" s="3"/>
      <c r="B1370" s="4"/>
    </row>
    <row r="1371">
      <c r="A1371" s="3"/>
      <c r="B1371" s="4"/>
    </row>
    <row r="1372">
      <c r="A1372" s="3"/>
      <c r="B1372" s="4"/>
    </row>
    <row r="1373">
      <c r="A1373" s="3"/>
      <c r="B1373" s="4"/>
    </row>
    <row r="1374">
      <c r="A1374" s="3"/>
      <c r="B1374" s="4"/>
    </row>
    <row r="1375">
      <c r="A1375" s="3"/>
      <c r="B1375" s="4"/>
    </row>
    <row r="1376">
      <c r="A1376" s="3"/>
      <c r="B1376" s="4"/>
    </row>
    <row r="1377">
      <c r="A1377" s="3"/>
      <c r="B1377" s="4"/>
    </row>
    <row r="1378">
      <c r="A1378" s="3"/>
      <c r="B1378" s="4"/>
    </row>
    <row r="1379">
      <c r="A1379" s="3"/>
      <c r="B1379" s="4"/>
    </row>
    <row r="1380">
      <c r="A1380" s="3"/>
      <c r="B1380" s="4"/>
    </row>
    <row r="1381">
      <c r="A1381" s="3"/>
      <c r="B1381" s="4"/>
    </row>
    <row r="1382">
      <c r="A1382" s="3"/>
      <c r="B1382" s="4"/>
    </row>
    <row r="1383">
      <c r="A1383" s="3"/>
      <c r="B1383" s="4"/>
    </row>
    <row r="1384">
      <c r="A1384" s="3"/>
      <c r="B1384" s="4"/>
    </row>
    <row r="1385">
      <c r="A1385" s="3"/>
      <c r="B1385" s="4"/>
    </row>
    <row r="1386">
      <c r="A1386" s="3"/>
      <c r="B1386" s="4"/>
    </row>
    <row r="1387">
      <c r="A1387" s="3"/>
      <c r="B1387" s="4"/>
    </row>
    <row r="1388">
      <c r="A1388" s="3"/>
      <c r="B1388" s="4"/>
    </row>
    <row r="1389">
      <c r="A1389" s="3"/>
      <c r="B1389" s="4"/>
    </row>
    <row r="1390">
      <c r="A1390" s="3"/>
      <c r="B1390" s="4"/>
    </row>
    <row r="1391">
      <c r="A1391" s="3"/>
      <c r="B1391" s="4"/>
    </row>
    <row r="1392">
      <c r="A1392" s="3"/>
      <c r="B1392" s="4"/>
    </row>
    <row r="1393">
      <c r="A1393" s="3"/>
      <c r="B1393" s="4"/>
    </row>
    <row r="1394">
      <c r="A1394" s="3"/>
      <c r="B1394" s="4"/>
    </row>
    <row r="1395">
      <c r="A1395" s="3"/>
      <c r="B1395" s="4"/>
    </row>
    <row r="1396">
      <c r="A1396" s="3"/>
      <c r="B1396" s="4"/>
    </row>
    <row r="1397">
      <c r="A1397" s="3"/>
      <c r="B1397" s="4"/>
    </row>
    <row r="1398">
      <c r="A1398" s="3"/>
      <c r="B1398" s="4"/>
    </row>
    <row r="1399">
      <c r="A1399" s="3"/>
      <c r="B1399" s="4"/>
    </row>
    <row r="1400">
      <c r="A1400" s="3"/>
      <c r="B1400" s="4"/>
    </row>
    <row r="1401">
      <c r="A1401" s="3"/>
      <c r="B1401" s="4"/>
    </row>
    <row r="1402">
      <c r="A1402" s="3"/>
      <c r="B1402" s="4"/>
    </row>
    <row r="1403">
      <c r="A1403" s="3"/>
      <c r="B1403" s="4"/>
    </row>
    <row r="1404">
      <c r="A1404" s="3"/>
      <c r="B1404" s="4"/>
    </row>
    <row r="1405">
      <c r="A1405" s="3"/>
      <c r="B1405" s="4"/>
    </row>
    <row r="1406">
      <c r="A1406" s="3"/>
      <c r="B1406" s="4"/>
    </row>
    <row r="1407">
      <c r="A1407" s="3"/>
      <c r="B1407" s="4"/>
    </row>
    <row r="1408">
      <c r="A1408" s="3"/>
      <c r="B1408" s="4"/>
    </row>
    <row r="1409">
      <c r="A1409" s="3"/>
      <c r="B1409" s="4"/>
    </row>
    <row r="1410">
      <c r="A1410" s="3"/>
      <c r="B1410" s="4"/>
    </row>
    <row r="1411">
      <c r="A1411" s="3"/>
      <c r="B1411" s="4"/>
    </row>
    <row r="1412">
      <c r="A1412" s="3"/>
      <c r="B1412" s="4"/>
    </row>
    <row r="1413">
      <c r="A1413" s="3"/>
      <c r="B1413" s="4"/>
    </row>
    <row r="1414">
      <c r="A1414" s="3"/>
      <c r="B1414" s="4"/>
    </row>
    <row r="1415">
      <c r="A1415" s="3"/>
      <c r="B1415" s="4"/>
    </row>
    <row r="1416">
      <c r="A1416" s="3"/>
      <c r="B1416" s="4"/>
    </row>
    <row r="1417">
      <c r="A1417" s="3"/>
      <c r="B1417" s="4"/>
    </row>
    <row r="1418">
      <c r="A1418" s="3"/>
      <c r="B1418" s="4"/>
    </row>
    <row r="1419">
      <c r="A1419" s="3"/>
      <c r="B1419" s="4"/>
    </row>
    <row r="1420">
      <c r="A1420" s="3"/>
      <c r="B1420" s="4"/>
    </row>
    <row r="1421">
      <c r="A1421" s="3"/>
      <c r="B1421" s="4"/>
    </row>
    <row r="1422">
      <c r="A1422" s="3"/>
      <c r="B1422" s="4"/>
    </row>
    <row r="1423">
      <c r="A1423" s="3"/>
      <c r="B1423" s="4"/>
    </row>
    <row r="1424">
      <c r="A1424" s="3"/>
      <c r="B1424" s="4"/>
    </row>
    <row r="1425">
      <c r="A1425" s="3"/>
      <c r="B1425" s="4"/>
    </row>
    <row r="1426">
      <c r="A1426" s="3"/>
      <c r="B1426" s="4"/>
    </row>
    <row r="1427">
      <c r="A1427" s="3"/>
      <c r="B1427" s="4"/>
    </row>
    <row r="1428">
      <c r="A1428" s="3"/>
      <c r="B1428" s="4"/>
    </row>
    <row r="1429">
      <c r="A1429" s="3"/>
      <c r="B1429" s="4"/>
    </row>
    <row r="1430">
      <c r="A1430" s="3"/>
      <c r="B1430" s="4"/>
    </row>
    <row r="1431">
      <c r="A1431" s="3"/>
      <c r="B1431" s="4"/>
    </row>
    <row r="1432">
      <c r="A1432" s="3"/>
      <c r="B1432" s="4"/>
    </row>
    <row r="1433">
      <c r="A1433" s="3"/>
      <c r="B1433" s="4"/>
    </row>
    <row r="1434">
      <c r="A1434" s="3"/>
      <c r="B1434" s="4"/>
    </row>
    <row r="1435">
      <c r="A1435" s="3"/>
      <c r="B1435" s="4"/>
    </row>
    <row r="1436">
      <c r="A1436" s="3"/>
      <c r="B1436" s="4"/>
    </row>
    <row r="1437">
      <c r="A1437" s="3"/>
      <c r="B1437" s="4"/>
    </row>
    <row r="1438">
      <c r="A1438" s="3"/>
      <c r="B1438" s="4"/>
    </row>
    <row r="1439">
      <c r="A1439" s="3"/>
      <c r="B1439" s="4"/>
    </row>
    <row r="1440">
      <c r="A1440" s="3"/>
      <c r="B1440" s="4"/>
    </row>
    <row r="1441">
      <c r="A1441" s="3"/>
      <c r="B1441" s="4"/>
    </row>
    <row r="1442">
      <c r="A1442" s="3"/>
      <c r="B1442" s="4"/>
    </row>
    <row r="1443">
      <c r="A1443" s="3"/>
      <c r="B1443" s="4"/>
    </row>
    <row r="1444">
      <c r="A1444" s="3"/>
      <c r="B1444" s="4"/>
    </row>
    <row r="1445">
      <c r="A1445" s="3"/>
      <c r="B1445" s="4"/>
    </row>
    <row r="1446">
      <c r="A1446" s="3"/>
      <c r="B1446" s="4"/>
    </row>
    <row r="1447">
      <c r="A1447" s="3"/>
      <c r="B1447" s="4"/>
    </row>
    <row r="1448">
      <c r="A1448" s="3"/>
      <c r="B1448" s="4"/>
    </row>
    <row r="1449">
      <c r="A1449" s="3"/>
      <c r="B1449" s="4"/>
    </row>
    <row r="1450">
      <c r="A1450" s="3"/>
      <c r="B1450" s="4"/>
    </row>
    <row r="1451">
      <c r="A1451" s="3"/>
      <c r="B1451" s="4"/>
    </row>
    <row r="1452">
      <c r="A1452" s="3"/>
      <c r="B1452" s="4"/>
    </row>
    <row r="1453">
      <c r="A1453" s="3"/>
      <c r="B1453" s="4"/>
    </row>
    <row r="1454">
      <c r="A1454" s="3"/>
      <c r="B1454" s="4"/>
    </row>
    <row r="1455">
      <c r="A1455" s="3"/>
      <c r="B1455" s="4"/>
    </row>
    <row r="1456">
      <c r="A1456" s="3"/>
      <c r="B1456" s="4"/>
    </row>
    <row r="1457">
      <c r="A1457" s="3"/>
      <c r="B1457" s="4"/>
    </row>
    <row r="1458">
      <c r="A1458" s="3"/>
      <c r="B1458" s="4"/>
    </row>
    <row r="1459">
      <c r="A1459" s="3"/>
      <c r="B1459" s="4"/>
    </row>
    <row r="1460">
      <c r="A1460" s="3"/>
      <c r="B1460" s="4"/>
    </row>
    <row r="1461">
      <c r="A1461" s="3"/>
      <c r="B1461" s="4"/>
    </row>
    <row r="1462">
      <c r="A1462" s="3"/>
      <c r="B1462" s="4"/>
    </row>
    <row r="1463">
      <c r="A1463" s="3"/>
      <c r="B1463" s="4"/>
    </row>
    <row r="1464">
      <c r="A1464" s="3"/>
      <c r="B1464" s="4"/>
    </row>
    <row r="1465">
      <c r="A1465" s="3"/>
      <c r="B1465" s="4"/>
    </row>
    <row r="1466">
      <c r="A1466" s="3"/>
      <c r="B1466" s="4"/>
    </row>
    <row r="1467">
      <c r="A1467" s="3"/>
      <c r="B1467" s="4"/>
    </row>
    <row r="1468">
      <c r="A1468" s="3"/>
      <c r="B1468" s="4"/>
    </row>
    <row r="1469">
      <c r="A1469" s="3"/>
      <c r="B1469" s="4"/>
    </row>
    <row r="1470">
      <c r="A1470" s="3"/>
      <c r="B1470" s="4"/>
    </row>
    <row r="1471">
      <c r="A1471" s="3"/>
      <c r="B1471" s="4"/>
    </row>
    <row r="1472">
      <c r="A1472" s="3"/>
      <c r="B1472" s="4"/>
    </row>
    <row r="1473">
      <c r="A1473" s="3"/>
      <c r="B1473" s="4"/>
    </row>
    <row r="1474">
      <c r="A1474" s="3"/>
      <c r="B1474" s="4"/>
    </row>
    <row r="1475">
      <c r="A1475" s="3"/>
      <c r="B1475" s="4"/>
    </row>
    <row r="1476">
      <c r="A1476" s="3"/>
      <c r="B1476" s="4"/>
    </row>
    <row r="1477">
      <c r="A1477" s="3"/>
      <c r="B1477" s="4"/>
    </row>
    <row r="1478">
      <c r="A1478" s="3"/>
      <c r="B1478" s="4"/>
    </row>
    <row r="1479">
      <c r="A1479" s="3"/>
      <c r="B1479" s="4"/>
    </row>
    <row r="1480">
      <c r="A1480" s="3"/>
      <c r="B1480" s="4"/>
    </row>
    <row r="1481">
      <c r="A1481" s="3"/>
      <c r="B1481" s="4"/>
    </row>
    <row r="1482">
      <c r="A1482" s="3"/>
      <c r="B1482" s="4"/>
    </row>
    <row r="1483">
      <c r="A1483" s="3"/>
      <c r="B1483" s="4"/>
    </row>
    <row r="1484">
      <c r="A1484" s="3"/>
      <c r="B1484" s="4"/>
    </row>
    <row r="1485">
      <c r="A1485" s="3"/>
      <c r="B1485" s="4"/>
    </row>
    <row r="1486">
      <c r="A1486" s="3"/>
      <c r="B1486" s="4"/>
    </row>
    <row r="1487">
      <c r="A1487" s="3"/>
      <c r="B1487" s="4"/>
    </row>
    <row r="1488">
      <c r="A1488" s="3"/>
      <c r="B1488" s="4"/>
    </row>
    <row r="1489">
      <c r="A1489" s="3"/>
      <c r="B1489" s="4"/>
    </row>
    <row r="1490">
      <c r="A1490" s="3"/>
      <c r="B1490" s="4"/>
    </row>
    <row r="1491">
      <c r="A1491" s="3"/>
      <c r="B1491" s="4"/>
    </row>
    <row r="1492">
      <c r="A1492" s="3"/>
      <c r="B1492" s="4"/>
    </row>
    <row r="1493">
      <c r="A1493" s="3"/>
      <c r="B1493" s="4"/>
    </row>
    <row r="1494">
      <c r="A1494" s="3"/>
      <c r="B1494" s="4"/>
    </row>
    <row r="1495">
      <c r="A1495" s="3"/>
      <c r="B1495" s="4"/>
    </row>
    <row r="1496">
      <c r="A1496" s="3"/>
      <c r="B1496" s="4"/>
    </row>
    <row r="1497">
      <c r="A1497" s="3"/>
      <c r="B1497" s="4"/>
    </row>
    <row r="1498">
      <c r="A1498" s="3"/>
      <c r="B1498" s="4"/>
    </row>
    <row r="1499">
      <c r="A1499" s="3"/>
      <c r="B1499" s="4"/>
    </row>
    <row r="1500">
      <c r="A1500" s="3"/>
      <c r="B1500" s="4"/>
    </row>
    <row r="1501">
      <c r="A1501" s="3"/>
      <c r="B1501" s="4"/>
    </row>
    <row r="1502">
      <c r="A1502" s="3"/>
      <c r="B1502" s="4"/>
    </row>
    <row r="1503">
      <c r="A1503" s="3"/>
      <c r="B1503" s="4"/>
    </row>
    <row r="1504">
      <c r="A1504" s="3"/>
      <c r="B1504" s="4"/>
    </row>
    <row r="1505">
      <c r="A1505" s="3"/>
      <c r="B1505" s="4"/>
    </row>
    <row r="1506">
      <c r="A1506" s="3"/>
      <c r="B1506" s="4"/>
    </row>
    <row r="1507">
      <c r="A1507" s="3"/>
      <c r="B1507" s="4"/>
    </row>
    <row r="1508">
      <c r="A1508" s="3"/>
      <c r="B1508" s="4"/>
    </row>
    <row r="1509">
      <c r="A1509" s="3"/>
      <c r="B1509" s="4"/>
    </row>
    <row r="1510">
      <c r="A1510" s="3"/>
      <c r="B1510" s="4"/>
    </row>
    <row r="1511">
      <c r="A1511" s="3"/>
      <c r="B1511" s="4"/>
    </row>
    <row r="1512">
      <c r="A1512" s="3"/>
      <c r="B1512" s="4"/>
    </row>
    <row r="1513">
      <c r="A1513" s="3"/>
      <c r="B1513" s="4"/>
    </row>
    <row r="1514">
      <c r="A1514" s="3"/>
      <c r="B1514" s="4"/>
    </row>
    <row r="1515">
      <c r="A1515" s="3"/>
      <c r="B1515" s="4"/>
    </row>
    <row r="1516">
      <c r="A1516" s="3"/>
      <c r="B1516" s="4"/>
    </row>
    <row r="1517">
      <c r="A1517" s="3"/>
      <c r="B1517" s="4"/>
    </row>
    <row r="1518">
      <c r="A1518" s="3"/>
      <c r="B1518" s="4"/>
    </row>
    <row r="1519">
      <c r="A1519" s="3"/>
      <c r="B1519" s="4"/>
    </row>
    <row r="1520">
      <c r="A1520" s="3"/>
      <c r="B1520" s="4"/>
    </row>
    <row r="1521">
      <c r="A1521" s="3"/>
      <c r="B1521" s="4"/>
    </row>
    <row r="1522">
      <c r="A1522" s="3"/>
      <c r="B1522" s="4"/>
    </row>
    <row r="1523">
      <c r="A1523" s="3"/>
      <c r="B1523" s="4"/>
    </row>
    <row r="1524">
      <c r="A1524" s="3"/>
      <c r="B1524" s="4"/>
    </row>
    <row r="1525">
      <c r="A1525" s="3"/>
      <c r="B1525" s="4"/>
    </row>
    <row r="1526">
      <c r="A1526" s="3"/>
      <c r="B1526" s="4"/>
    </row>
    <row r="1527">
      <c r="A1527" s="3"/>
      <c r="B1527" s="4"/>
    </row>
    <row r="1528">
      <c r="A1528" s="3"/>
      <c r="B1528" s="4"/>
    </row>
    <row r="1529">
      <c r="A1529" s="3"/>
      <c r="B1529" s="4"/>
    </row>
    <row r="1530">
      <c r="A1530" s="3"/>
      <c r="B1530" s="4"/>
    </row>
    <row r="1531">
      <c r="A1531" s="3"/>
      <c r="B1531" s="4"/>
    </row>
    <row r="1532">
      <c r="A1532" s="3"/>
      <c r="B1532" s="4"/>
    </row>
    <row r="1533">
      <c r="A1533" s="3"/>
      <c r="B1533" s="4"/>
    </row>
    <row r="1534">
      <c r="A1534" s="3"/>
      <c r="B1534" s="4"/>
    </row>
    <row r="1535">
      <c r="A1535" s="3"/>
      <c r="B1535" s="4"/>
    </row>
    <row r="1536">
      <c r="A1536" s="3"/>
      <c r="B1536" s="4"/>
    </row>
    <row r="1537">
      <c r="A1537" s="3"/>
      <c r="B1537" s="4"/>
    </row>
    <row r="1538">
      <c r="A1538" s="3"/>
      <c r="B1538" s="4"/>
    </row>
    <row r="1539">
      <c r="A1539" s="3"/>
      <c r="B1539" s="4"/>
    </row>
    <row r="1540">
      <c r="A1540" s="3"/>
      <c r="B1540" s="4"/>
    </row>
    <row r="1541">
      <c r="A1541" s="3"/>
      <c r="B1541" s="4"/>
    </row>
    <row r="1542">
      <c r="A1542" s="3"/>
      <c r="B1542" s="4"/>
    </row>
    <row r="1543">
      <c r="A1543" s="3"/>
      <c r="B1543" s="4"/>
    </row>
    <row r="1544">
      <c r="A1544" s="3"/>
      <c r="B1544" s="4"/>
    </row>
    <row r="1545">
      <c r="A1545" s="3"/>
      <c r="B1545" s="4"/>
    </row>
    <row r="1546">
      <c r="A1546" s="3"/>
      <c r="B1546" s="4"/>
    </row>
    <row r="1547">
      <c r="A1547" s="3"/>
      <c r="B1547" s="4"/>
    </row>
    <row r="1548">
      <c r="A1548" s="3"/>
      <c r="B1548" s="4"/>
    </row>
    <row r="1549">
      <c r="A1549" s="3"/>
      <c r="B1549" s="4"/>
    </row>
    <row r="1550">
      <c r="A1550" s="3"/>
      <c r="B1550" s="4"/>
    </row>
    <row r="1551">
      <c r="A1551" s="3"/>
      <c r="B1551" s="4"/>
    </row>
    <row r="1552">
      <c r="A1552" s="3"/>
      <c r="B1552" s="4"/>
    </row>
    <row r="1553">
      <c r="A1553" s="3"/>
      <c r="B1553" s="4"/>
    </row>
    <row r="1554">
      <c r="A1554" s="3"/>
      <c r="B1554" s="4"/>
    </row>
    <row r="1555">
      <c r="A1555" s="3"/>
      <c r="B1555" s="4"/>
    </row>
    <row r="1556">
      <c r="A1556" s="3"/>
      <c r="B1556" s="4"/>
    </row>
    <row r="1557">
      <c r="A1557" s="3"/>
      <c r="B1557" s="4"/>
    </row>
    <row r="1558">
      <c r="A1558" s="3"/>
      <c r="B1558" s="4"/>
    </row>
    <row r="1559">
      <c r="A1559" s="3"/>
      <c r="B1559" s="4"/>
    </row>
    <row r="1560">
      <c r="A1560" s="3"/>
      <c r="B1560" s="4"/>
    </row>
    <row r="1561">
      <c r="A1561" s="3"/>
      <c r="B1561" s="4"/>
    </row>
    <row r="1562">
      <c r="A1562" s="3"/>
      <c r="B1562" s="4"/>
    </row>
    <row r="1563">
      <c r="A1563" s="3"/>
      <c r="B1563" s="4"/>
    </row>
    <row r="1564">
      <c r="A1564" s="3"/>
      <c r="B1564" s="4"/>
    </row>
    <row r="1565">
      <c r="A1565" s="3"/>
      <c r="B1565" s="4"/>
    </row>
    <row r="1566">
      <c r="A1566" s="3"/>
      <c r="B1566" s="4"/>
    </row>
    <row r="1567">
      <c r="A1567" s="3"/>
      <c r="B1567" s="4"/>
    </row>
    <row r="1568">
      <c r="A1568" s="3"/>
      <c r="B1568" s="4"/>
    </row>
    <row r="1569">
      <c r="A1569" s="3"/>
      <c r="B1569" s="4"/>
    </row>
    <row r="1570">
      <c r="A1570" s="3"/>
      <c r="B1570" s="4"/>
    </row>
    <row r="1571">
      <c r="A1571" s="3"/>
      <c r="B1571" s="4"/>
    </row>
    <row r="1572">
      <c r="A1572" s="3"/>
      <c r="B1572" s="4"/>
    </row>
    <row r="1573">
      <c r="A1573" s="3"/>
      <c r="B1573" s="4"/>
    </row>
    <row r="1574">
      <c r="A1574" s="3"/>
      <c r="B1574" s="4"/>
    </row>
    <row r="1575">
      <c r="A1575" s="3"/>
      <c r="B1575" s="4"/>
    </row>
    <row r="1576">
      <c r="A1576" s="3"/>
      <c r="B1576" s="4"/>
    </row>
    <row r="1577">
      <c r="A1577" s="3"/>
      <c r="B1577" s="4"/>
    </row>
    <row r="1578">
      <c r="A1578" s="3"/>
      <c r="B1578" s="4"/>
    </row>
    <row r="1579">
      <c r="A1579" s="3"/>
      <c r="B1579" s="4"/>
    </row>
    <row r="1580">
      <c r="A1580" s="3"/>
      <c r="B1580" s="4"/>
    </row>
    <row r="1581">
      <c r="A1581" s="3"/>
      <c r="B1581" s="4"/>
    </row>
    <row r="1582">
      <c r="A1582" s="3"/>
      <c r="B1582" s="4"/>
    </row>
    <row r="1583">
      <c r="A1583" s="3"/>
      <c r="B1583" s="4"/>
    </row>
    <row r="1584">
      <c r="A1584" s="3"/>
      <c r="B1584" s="4"/>
    </row>
    <row r="1585">
      <c r="A1585" s="3"/>
      <c r="B1585" s="4"/>
    </row>
    <row r="1586">
      <c r="A1586" s="3"/>
      <c r="B1586" s="4"/>
    </row>
    <row r="1587">
      <c r="A1587" s="3"/>
      <c r="B1587" s="4"/>
    </row>
    <row r="1588">
      <c r="A1588" s="3"/>
      <c r="B1588" s="4"/>
    </row>
    <row r="1589">
      <c r="A1589" s="3"/>
      <c r="B1589" s="4"/>
    </row>
    <row r="1590">
      <c r="A1590" s="3"/>
      <c r="B1590" s="4"/>
    </row>
    <row r="1591">
      <c r="A1591" s="3"/>
      <c r="B1591" s="4"/>
    </row>
    <row r="1592">
      <c r="A1592" s="3"/>
      <c r="B1592" s="4"/>
    </row>
    <row r="1593">
      <c r="A1593" s="3"/>
      <c r="B1593" s="4"/>
    </row>
    <row r="1594">
      <c r="A1594" s="3"/>
      <c r="B1594" s="4"/>
    </row>
    <row r="1595">
      <c r="A1595" s="3"/>
      <c r="B1595" s="4"/>
    </row>
    <row r="1596">
      <c r="A1596" s="3"/>
      <c r="B1596" s="4"/>
    </row>
    <row r="1597">
      <c r="A1597" s="3"/>
      <c r="B1597" s="4"/>
    </row>
    <row r="1598">
      <c r="A1598" s="3"/>
      <c r="B1598" s="4"/>
    </row>
    <row r="1599">
      <c r="A1599" s="3"/>
      <c r="B1599" s="4"/>
    </row>
    <row r="1600">
      <c r="A1600" s="3"/>
      <c r="B1600" s="4"/>
    </row>
    <row r="1601">
      <c r="A1601" s="3"/>
      <c r="B1601" s="4"/>
    </row>
    <row r="1602">
      <c r="A1602" s="3"/>
      <c r="B1602" s="4"/>
    </row>
    <row r="1603">
      <c r="A1603" s="3"/>
      <c r="B1603" s="4"/>
    </row>
    <row r="1604">
      <c r="A1604" s="3"/>
      <c r="B1604" s="4"/>
    </row>
    <row r="1605">
      <c r="A1605" s="3"/>
      <c r="B1605" s="4"/>
    </row>
    <row r="1606">
      <c r="A1606" s="3"/>
      <c r="B1606" s="4"/>
    </row>
    <row r="1607">
      <c r="A1607" s="3"/>
      <c r="B1607" s="4"/>
    </row>
    <row r="1608">
      <c r="A1608" s="3"/>
      <c r="B1608" s="4"/>
    </row>
    <row r="1609">
      <c r="A1609" s="3"/>
      <c r="B1609" s="4"/>
    </row>
    <row r="1610">
      <c r="A1610" s="3"/>
      <c r="B1610" s="4"/>
    </row>
    <row r="1611">
      <c r="A1611" s="3"/>
      <c r="B1611" s="4"/>
    </row>
    <row r="1612">
      <c r="A1612" s="3"/>
      <c r="B1612" s="4"/>
    </row>
    <row r="1613">
      <c r="A1613" s="3"/>
      <c r="B1613" s="4"/>
    </row>
    <row r="1614">
      <c r="A1614" s="3"/>
      <c r="B1614" s="4"/>
    </row>
    <row r="1615">
      <c r="A1615" s="3"/>
      <c r="B1615" s="4"/>
    </row>
    <row r="1616">
      <c r="A1616" s="3"/>
      <c r="B1616" s="4"/>
    </row>
    <row r="1617">
      <c r="A1617" s="3"/>
      <c r="B1617" s="4"/>
    </row>
    <row r="1618">
      <c r="A1618" s="3"/>
      <c r="B1618" s="4"/>
    </row>
    <row r="1619">
      <c r="A1619" s="3"/>
      <c r="B1619" s="4"/>
    </row>
    <row r="1620">
      <c r="A1620" s="3"/>
      <c r="B1620" s="4"/>
    </row>
    <row r="1621">
      <c r="A1621" s="3"/>
      <c r="B1621" s="4"/>
    </row>
    <row r="1622">
      <c r="A1622" s="3"/>
      <c r="B1622" s="4"/>
    </row>
    <row r="1623">
      <c r="A1623" s="3"/>
      <c r="B1623" s="4"/>
    </row>
    <row r="1624">
      <c r="A1624" s="3"/>
      <c r="B1624" s="4"/>
    </row>
    <row r="1625">
      <c r="A1625" s="3"/>
      <c r="B1625" s="4"/>
    </row>
    <row r="1626">
      <c r="A1626" s="3"/>
      <c r="B1626" s="4"/>
    </row>
    <row r="1627">
      <c r="A1627" s="3"/>
      <c r="B1627" s="4"/>
    </row>
    <row r="1628">
      <c r="A1628" s="3"/>
      <c r="B1628" s="4"/>
    </row>
    <row r="1629">
      <c r="A1629" s="3"/>
      <c r="B1629" s="4"/>
    </row>
    <row r="1630">
      <c r="A1630" s="3"/>
      <c r="B1630" s="4"/>
    </row>
    <row r="1631">
      <c r="A1631" s="3"/>
      <c r="B1631" s="4"/>
    </row>
    <row r="1632">
      <c r="A1632" s="3"/>
      <c r="B1632" s="4"/>
    </row>
    <row r="1633">
      <c r="A1633" s="3"/>
      <c r="B1633" s="4"/>
    </row>
    <row r="1634">
      <c r="A1634" s="3"/>
      <c r="B1634" s="4"/>
    </row>
    <row r="1635">
      <c r="A1635" s="3"/>
      <c r="B1635" s="4"/>
    </row>
    <row r="1636">
      <c r="A1636" s="3"/>
      <c r="B1636" s="4"/>
    </row>
    <row r="1637">
      <c r="A1637" s="3"/>
      <c r="B1637" s="4"/>
    </row>
    <row r="1638">
      <c r="A1638" s="3"/>
      <c r="B1638" s="4"/>
    </row>
    <row r="1639">
      <c r="A1639" s="3"/>
      <c r="B1639" s="4"/>
    </row>
    <row r="1640">
      <c r="A1640" s="3"/>
      <c r="B1640" s="4"/>
    </row>
    <row r="1641">
      <c r="A1641" s="3"/>
      <c r="B1641" s="4"/>
    </row>
    <row r="1642">
      <c r="A1642" s="3"/>
      <c r="B1642" s="4"/>
    </row>
    <row r="1643">
      <c r="A1643" s="3"/>
      <c r="B1643" s="4"/>
    </row>
    <row r="1644">
      <c r="A1644" s="3"/>
      <c r="B1644" s="4"/>
    </row>
    <row r="1645">
      <c r="A1645" s="3"/>
      <c r="B1645" s="4"/>
    </row>
    <row r="1646">
      <c r="A1646" s="3"/>
      <c r="B1646" s="4"/>
    </row>
    <row r="1647">
      <c r="A1647" s="3"/>
      <c r="B1647" s="4"/>
    </row>
    <row r="1648">
      <c r="A1648" s="3"/>
      <c r="B1648" s="4"/>
    </row>
    <row r="1649">
      <c r="A1649" s="3"/>
      <c r="B1649" s="4"/>
    </row>
    <row r="1650">
      <c r="A1650" s="3"/>
      <c r="B1650" s="4"/>
    </row>
    <row r="1651">
      <c r="A1651" s="3"/>
      <c r="B1651" s="4"/>
    </row>
    <row r="1652">
      <c r="A1652" s="3"/>
      <c r="B1652" s="4"/>
    </row>
    <row r="1653">
      <c r="A1653" s="3"/>
      <c r="B1653" s="4"/>
    </row>
    <row r="1654">
      <c r="A1654" s="3"/>
      <c r="B1654" s="4"/>
    </row>
    <row r="1655">
      <c r="A1655" s="3"/>
      <c r="B1655" s="4"/>
    </row>
    <row r="1656">
      <c r="A1656" s="3"/>
      <c r="B1656" s="4"/>
    </row>
    <row r="1657">
      <c r="A1657" s="3"/>
      <c r="B1657" s="4"/>
    </row>
    <row r="1658">
      <c r="A1658" s="3"/>
      <c r="B1658" s="4"/>
    </row>
    <row r="1659">
      <c r="A1659" s="3"/>
      <c r="B1659" s="4"/>
    </row>
    <row r="1660">
      <c r="A1660" s="3"/>
      <c r="B1660" s="4"/>
    </row>
    <row r="1661">
      <c r="A1661" s="3"/>
      <c r="B1661" s="4"/>
    </row>
    <row r="1662">
      <c r="A1662" s="3"/>
      <c r="B1662" s="4"/>
    </row>
    <row r="1663">
      <c r="A1663" s="3"/>
      <c r="B1663" s="4"/>
    </row>
    <row r="1664">
      <c r="A1664" s="3"/>
      <c r="B1664" s="4"/>
    </row>
    <row r="1665">
      <c r="A1665" s="3"/>
      <c r="B1665" s="4"/>
    </row>
    <row r="1666">
      <c r="A1666" s="3"/>
      <c r="B1666" s="4"/>
    </row>
    <row r="1667">
      <c r="A1667" s="3"/>
      <c r="B1667" s="4"/>
    </row>
    <row r="1668">
      <c r="A1668" s="3"/>
      <c r="B1668" s="4"/>
    </row>
    <row r="1669">
      <c r="A1669" s="3"/>
      <c r="B1669" s="4"/>
    </row>
    <row r="1670">
      <c r="A1670" s="3"/>
      <c r="B1670" s="4"/>
    </row>
    <row r="1671">
      <c r="A1671" s="3"/>
      <c r="B1671" s="4"/>
    </row>
    <row r="1672">
      <c r="A1672" s="3"/>
      <c r="B1672" s="4"/>
    </row>
    <row r="1673">
      <c r="A1673" s="3"/>
      <c r="B1673" s="4"/>
    </row>
    <row r="1674">
      <c r="A1674" s="3"/>
      <c r="B1674" s="4"/>
    </row>
    <row r="1675">
      <c r="A1675" s="3"/>
      <c r="B1675" s="4"/>
    </row>
    <row r="1676">
      <c r="A1676" s="3"/>
      <c r="B1676" s="4"/>
    </row>
    <row r="1677">
      <c r="A1677" s="3"/>
      <c r="B1677" s="4"/>
    </row>
    <row r="1678">
      <c r="A1678" s="3"/>
      <c r="B1678" s="4"/>
    </row>
    <row r="1679">
      <c r="A1679" s="3"/>
      <c r="B1679" s="4"/>
    </row>
    <row r="1680">
      <c r="A1680" s="3"/>
      <c r="B1680" s="4"/>
    </row>
    <row r="1681">
      <c r="A1681" s="3"/>
      <c r="B1681" s="4"/>
    </row>
    <row r="1682">
      <c r="A1682" s="3"/>
      <c r="B1682" s="4"/>
    </row>
    <row r="1683">
      <c r="A1683" s="3"/>
      <c r="B1683" s="4"/>
    </row>
    <row r="1684">
      <c r="A1684" s="3"/>
      <c r="B1684" s="4"/>
    </row>
    <row r="1685">
      <c r="A1685" s="3"/>
      <c r="B1685" s="4"/>
    </row>
    <row r="1686">
      <c r="A1686" s="3"/>
      <c r="B1686" s="4"/>
    </row>
    <row r="1687">
      <c r="A1687" s="3"/>
      <c r="B1687" s="4"/>
    </row>
    <row r="1688">
      <c r="A1688" s="3"/>
      <c r="B1688" s="4"/>
    </row>
    <row r="1689">
      <c r="A1689" s="3"/>
      <c r="B1689" s="4"/>
    </row>
    <row r="1690">
      <c r="A1690" s="3"/>
      <c r="B1690" s="4"/>
    </row>
    <row r="1691">
      <c r="A1691" s="3"/>
      <c r="B1691" s="4"/>
    </row>
    <row r="1692">
      <c r="A1692" s="3"/>
      <c r="B1692" s="4"/>
    </row>
    <row r="1693">
      <c r="A1693" s="3"/>
      <c r="B1693" s="4"/>
    </row>
    <row r="1694">
      <c r="A1694" s="3"/>
      <c r="B1694" s="4"/>
    </row>
    <row r="1695">
      <c r="A1695" s="3"/>
      <c r="B1695" s="4"/>
    </row>
    <row r="1696">
      <c r="A1696" s="3"/>
      <c r="B1696" s="4"/>
    </row>
    <row r="1697">
      <c r="A1697" s="3"/>
      <c r="B1697" s="4"/>
    </row>
    <row r="1698">
      <c r="A1698" s="3"/>
      <c r="B1698" s="4"/>
    </row>
    <row r="1699">
      <c r="A1699" s="3"/>
      <c r="B1699" s="4"/>
    </row>
    <row r="1700">
      <c r="A1700" s="3"/>
      <c r="B1700" s="4"/>
    </row>
    <row r="1701">
      <c r="A1701" s="3"/>
      <c r="B1701" s="4"/>
    </row>
    <row r="1702">
      <c r="A1702" s="3"/>
      <c r="B1702" s="4"/>
    </row>
    <row r="1703">
      <c r="A1703" s="3"/>
      <c r="B1703" s="4"/>
    </row>
    <row r="1704">
      <c r="A1704" s="3"/>
      <c r="B1704" s="4"/>
    </row>
    <row r="1705">
      <c r="A1705" s="3"/>
      <c r="B1705" s="4"/>
    </row>
    <row r="1706">
      <c r="A1706" s="3"/>
      <c r="B1706" s="4"/>
    </row>
    <row r="1707">
      <c r="A1707" s="3"/>
      <c r="B1707" s="4"/>
    </row>
    <row r="1708">
      <c r="A1708" s="3"/>
      <c r="B1708" s="4"/>
    </row>
    <row r="1709">
      <c r="A1709" s="3"/>
      <c r="B1709" s="4"/>
    </row>
    <row r="1710">
      <c r="A1710" s="3"/>
      <c r="B1710" s="4"/>
    </row>
    <row r="1711">
      <c r="A1711" s="3"/>
      <c r="B1711" s="4"/>
    </row>
    <row r="1712">
      <c r="A1712" s="3"/>
      <c r="B1712" s="4"/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</sheetData>
  <drawing r:id="rId1"/>
</worksheet>
</file>