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<sst xmlns="http://schemas.openxmlformats.org/spreadsheetml/2006/main" count="166" uniqueCount="166">
  <si>
    <t xml:space="preserve">turkish_word</t>
  </si>
  <si>
    <t xml:space="preserve">portuguese_word</t>
  </si>
  <si>
    <t xml:space="preserve">kontrol</t>
  </si>
  <si>
    <t xml:space="preserve">doktor</t>
  </si>
  <si>
    <t xml:space="preserve">beri</t>
  </si>
  <si>
    <t xml:space="preserve">dolar</t>
  </si>
  <si>
    <t xml:space="preserve">çek</t>
  </si>
  <si>
    <t xml:space="preserve">patron</t>
  </si>
  <si>
    <t xml:space="preserve">okul</t>
  </si>
  <si>
    <t xml:space="preserve">sol</t>
  </si>
  <si>
    <t xml:space="preserve">test</t>
  </si>
  <si>
    <t xml:space="preserve">şeker</t>
  </si>
  <si>
    <t xml:space="preserve">şükür</t>
  </si>
  <si>
    <t xml:space="preserve">pazar</t>
  </si>
  <si>
    <t xml:space="preserve">banka</t>
  </si>
  <si>
    <t xml:space="preserve">yat</t>
  </si>
  <si>
    <t xml:space="preserve">ekip</t>
  </si>
  <si>
    <t xml:space="preserve">çin</t>
  </si>
  <si>
    <t xml:space="preserve">efendi</t>
  </si>
  <si>
    <t xml:space="preserve">teknik</t>
  </si>
  <si>
    <t xml:space="preserve">kamera</t>
  </si>
  <si>
    <t xml:space="preserve">kahvaltı</t>
  </si>
  <si>
    <t xml:space="preserve">gaz</t>
  </si>
  <si>
    <t xml:space="preserve">sosyal</t>
  </si>
  <si>
    <t xml:space="preserve">sinyal</t>
  </si>
  <si>
    <t xml:space="preserve">koç</t>
  </si>
  <si>
    <t xml:space="preserve">romantik</t>
  </si>
  <si>
    <t xml:space="preserve">banyo</t>
  </si>
  <si>
    <t xml:space="preserve">bravo</t>
  </si>
  <si>
    <t xml:space="preserve">şok</t>
  </si>
  <si>
    <t xml:space="preserve">video</t>
  </si>
  <si>
    <t xml:space="preserve">kart</t>
  </si>
  <si>
    <t xml:space="preserve">bilet</t>
  </si>
  <si>
    <t xml:space="preserve">masa</t>
  </si>
  <si>
    <t xml:space="preserve">makine</t>
  </si>
  <si>
    <t xml:space="preserve">japon</t>
  </si>
  <si>
    <t xml:space="preserve">viski</t>
  </si>
  <si>
    <t xml:space="preserve">sigorta</t>
  </si>
  <si>
    <t xml:space="preserve">sistem</t>
  </si>
  <si>
    <t xml:space="preserve">komiser</t>
  </si>
  <si>
    <t xml:space="preserve">sıfır</t>
  </si>
  <si>
    <t xml:space="preserve">robot</t>
  </si>
  <si>
    <t xml:space="preserve">metal</t>
  </si>
  <si>
    <t xml:space="preserve">alkol</t>
  </si>
  <si>
    <t xml:space="preserve">şampanya</t>
  </si>
  <si>
    <t xml:space="preserve">sandviç</t>
  </si>
  <si>
    <t xml:space="preserve">ambulans</t>
  </si>
  <si>
    <t xml:space="preserve">jüri</t>
  </si>
  <si>
    <t xml:space="preserve">moda</t>
  </si>
  <si>
    <t xml:space="preserve">kek</t>
  </si>
  <si>
    <t xml:space="preserve">şampiyon</t>
  </si>
  <si>
    <t xml:space="preserve">amiral</t>
  </si>
  <si>
    <t xml:space="preserve">helikopter</t>
  </si>
  <si>
    <t xml:space="preserve">gül</t>
  </si>
  <si>
    <t xml:space="preserve">kahverengi</t>
  </si>
  <si>
    <t xml:space="preserve">harita</t>
  </si>
  <si>
    <t xml:space="preserve">şifre</t>
  </si>
  <si>
    <t xml:space="preserve">personel</t>
  </si>
  <si>
    <t xml:space="preserve">çorba</t>
  </si>
  <si>
    <t xml:space="preserve">standart</t>
  </si>
  <si>
    <t xml:space="preserve">şık</t>
  </si>
  <si>
    <t xml:space="preserve">stres</t>
  </si>
  <si>
    <t xml:space="preserve">çinli</t>
  </si>
  <si>
    <t xml:space="preserve">katolik</t>
  </si>
  <si>
    <t xml:space="preserve">karakter</t>
  </si>
  <si>
    <t xml:space="preserve">boks</t>
  </si>
  <si>
    <t xml:space="preserve">tenis</t>
  </si>
  <si>
    <t xml:space="preserve">trajik</t>
  </si>
  <si>
    <t xml:space="preserve">tünel</t>
  </si>
  <si>
    <t xml:space="preserve">ceket</t>
  </si>
  <si>
    <t xml:space="preserve">palyaço</t>
  </si>
  <si>
    <t xml:space="preserve">metro</t>
  </si>
  <si>
    <t xml:space="preserve">kariyer</t>
  </si>
  <si>
    <t xml:space="preserve">tipik</t>
  </si>
  <si>
    <t xml:space="preserve">kap</t>
  </si>
  <si>
    <t xml:space="preserve">atom</t>
  </si>
  <si>
    <t xml:space="preserve">balina</t>
  </si>
  <si>
    <t xml:space="preserve">palavra</t>
  </si>
  <si>
    <t xml:space="preserve">gey</t>
  </si>
  <si>
    <t xml:space="preserve">hint</t>
  </si>
  <si>
    <t xml:space="preserve">müslüman</t>
  </si>
  <si>
    <t xml:space="preserve">komedi</t>
  </si>
  <si>
    <t xml:space="preserve">plak</t>
  </si>
  <si>
    <t xml:space="preserve">anormal</t>
  </si>
  <si>
    <t xml:space="preserve">ekonomi</t>
  </si>
  <si>
    <t xml:space="preserve">diplomatik</t>
  </si>
  <si>
    <t xml:space="preserve">damat</t>
  </si>
  <si>
    <t xml:space="preserve">bit</t>
  </si>
  <si>
    <t xml:space="preserve">stüdyo</t>
  </si>
  <si>
    <t xml:space="preserve">etik</t>
  </si>
  <si>
    <t xml:space="preserve">kupa</t>
  </si>
  <si>
    <t xml:space="preserve">müze</t>
  </si>
  <si>
    <t xml:space="preserve">mendil</t>
  </si>
  <si>
    <t xml:space="preserve">karavan</t>
  </si>
  <si>
    <t xml:space="preserve">davul</t>
  </si>
  <si>
    <t xml:space="preserve">lamba</t>
  </si>
  <si>
    <t xml:space="preserve">peruk</t>
  </si>
  <si>
    <t xml:space="preserve">ekran</t>
  </si>
  <si>
    <t xml:space="preserve">dizayn</t>
  </si>
  <si>
    <t xml:space="preserve">fındık</t>
  </si>
  <si>
    <t xml:space="preserve">hobi</t>
  </si>
  <si>
    <t xml:space="preserve">biyoloji</t>
  </si>
  <si>
    <t xml:space="preserve">sıfırdan</t>
  </si>
  <si>
    <t xml:space="preserve">konyak</t>
  </si>
  <si>
    <t xml:space="preserve">spagetti</t>
  </si>
  <si>
    <t xml:space="preserve">festival</t>
  </si>
  <si>
    <t xml:space="preserve">akrep</t>
  </si>
  <si>
    <t xml:space="preserve">tez</t>
  </si>
  <si>
    <t xml:space="preserve">kafe</t>
  </si>
  <si>
    <t xml:space="preserve">raunt</t>
  </si>
  <si>
    <t xml:space="preserve">çince</t>
  </si>
  <si>
    <t xml:space="preserve">jöle</t>
  </si>
  <si>
    <t xml:space="preserve">imparatorluk</t>
  </si>
  <si>
    <t xml:space="preserve">firma</t>
  </si>
  <si>
    <t xml:space="preserve">baz</t>
  </si>
  <si>
    <t xml:space="preserve">paraşüt</t>
  </si>
  <si>
    <t xml:space="preserve">villa</t>
  </si>
  <si>
    <t xml:space="preserve">site</t>
  </si>
  <si>
    <t xml:space="preserve">endüstri</t>
  </si>
  <si>
    <t xml:space="preserve">pusula</t>
  </si>
  <si>
    <t xml:space="preserve">kobra</t>
  </si>
  <si>
    <t xml:space="preserve">sprey</t>
  </si>
  <si>
    <t xml:space="preserve">etiket</t>
  </si>
  <si>
    <t xml:space="preserve">direktör</t>
  </si>
  <si>
    <t xml:space="preserve">mareşal</t>
  </si>
  <si>
    <t xml:space="preserve">ipotek</t>
  </si>
  <si>
    <t xml:space="preserve">lira</t>
  </si>
  <si>
    <t xml:space="preserve">körfez</t>
  </si>
  <si>
    <t xml:space="preserve">klima</t>
  </si>
  <si>
    <t xml:space="preserve">stil</t>
  </si>
  <si>
    <t xml:space="preserve">ananas</t>
  </si>
  <si>
    <t xml:space="preserve">şömine</t>
  </si>
  <si>
    <t xml:space="preserve">fiyasko</t>
  </si>
  <si>
    <t xml:space="preserve">arapça</t>
  </si>
  <si>
    <t xml:space="preserve">mayonez</t>
  </si>
  <si>
    <t xml:space="preserve">arşiv</t>
  </si>
  <si>
    <t xml:space="preserve">kaşar</t>
  </si>
  <si>
    <t xml:space="preserve">galon</t>
  </si>
  <si>
    <t xml:space="preserve">seksüel</t>
  </si>
  <si>
    <t xml:space="preserve">doktorluk</t>
  </si>
  <si>
    <t xml:space="preserve">şekerler</t>
  </si>
  <si>
    <t xml:space="preserve">mango</t>
  </si>
  <si>
    <t xml:space="preserve">far</t>
  </si>
  <si>
    <t xml:space="preserve">silindir</t>
  </si>
  <si>
    <t xml:space="preserve">tema</t>
  </si>
  <si>
    <t xml:space="preserve">diyalog</t>
  </si>
  <si>
    <t xml:space="preserve">bluz</t>
  </si>
  <si>
    <t xml:space="preserve">maraton</t>
  </si>
  <si>
    <t xml:space="preserve">faktör</t>
  </si>
  <si>
    <t xml:space="preserve">peru</t>
  </si>
  <si>
    <t xml:space="preserve">krom</t>
  </si>
  <si>
    <t xml:space="preserve">köri</t>
  </si>
  <si>
    <t xml:space="preserve">ironi</t>
  </si>
  <si>
    <t xml:space="preserve">dok</t>
  </si>
  <si>
    <t xml:space="preserve">otantik</t>
  </si>
  <si>
    <t xml:space="preserve">çar</t>
  </si>
  <si>
    <t xml:space="preserve">materyal</t>
  </si>
  <si>
    <t xml:space="preserve">çita</t>
  </si>
  <si>
    <t xml:space="preserve">hamster</t>
  </si>
  <si>
    <t xml:space="preserve">spekülasyon</t>
  </si>
  <si>
    <t xml:space="preserve">soba</t>
  </si>
  <si>
    <t xml:space="preserve">stadyum</t>
  </si>
  <si>
    <t xml:space="preserve">divan</t>
  </si>
  <si>
    <t xml:space="preserve">patlıcan</t>
  </si>
  <si>
    <t xml:space="preserve">kapasite</t>
  </si>
  <si>
    <t xml:space="preserve">klavye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</si>
</sst>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2.640625" defaultRowHeight="15.75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tr">
        <f aca="false">IFERROR(__xludf.dummyfunction("GOOGLETRANSLATE(A2,""tr"",""pt"")"),"ao controle")</f>
        <v>ao controle</v>
      </c>
    </row>
    <row r="3" customFormat="false" ht="12.8" hidden="false" customHeight="false" outlineLevel="0" collapsed="false">
      <c r="A3" s="3" t="s">
        <v>3</v>
      </c>
      <c r="B3" s="4" t="str">
        <f aca="false">IFERROR(__xludf.dummyfunction("GOOGLETRANSLATE(A3,""tr"",""pt"")"),"doutor")</f>
        <v>doutor</v>
      </c>
    </row>
    <row r="4" customFormat="false" ht="12.8" hidden="false" customHeight="false" outlineLevel="0" collapsed="false">
      <c r="A4" s="3" t="s">
        <v>4</v>
      </c>
      <c r="B4" s="4" t="str">
        <f aca="false">IFERROR(__xludf.dummyfunction("GOOGLETRANSLATE(A4,""tr"",""pt"")"),"Desde a")</f>
        <v>Desde a</v>
      </c>
    </row>
    <row r="5" customFormat="false" ht="12.8" hidden="false" customHeight="false" outlineLevel="0" collapsed="false">
      <c r="A5" s="3" t="s">
        <v>5</v>
      </c>
      <c r="B5" s="4" t="str">
        <f aca="false">IFERROR(__xludf.dummyfunction("GOOGLETRANSLATE(A5,""tr"",""pt"")"),"dólar")</f>
        <v>dólar</v>
      </c>
    </row>
    <row r="6" customFormat="false" ht="12.8" hidden="false" customHeight="false" outlineLevel="0" collapsed="false">
      <c r="A6" s="3" t="s">
        <v>6</v>
      </c>
      <c r="B6" s="4" t="str">
        <f aca="false">IFERROR(__xludf.dummyfunction("GOOGLETRANSLATE(A6,""tr"",""pt"")"),"Verificar")</f>
        <v>Verificar</v>
      </c>
    </row>
    <row r="7" customFormat="false" ht="12.8" hidden="false" customHeight="false" outlineLevel="0" collapsed="false">
      <c r="A7" s="3" t="s">
        <v>7</v>
      </c>
      <c r="B7" s="4" t="str">
        <f aca="false">IFERROR(__xludf.dummyfunction("GOOGLETRANSLATE(A7,""tr"",""pt"")"),"patrão")</f>
        <v>patrão</v>
      </c>
    </row>
    <row r="8" customFormat="false" ht="12.8" hidden="false" customHeight="false" outlineLevel="0" collapsed="false">
      <c r="A8" s="3" t="s">
        <v>8</v>
      </c>
      <c r="B8" s="4" t="str">
        <f aca="false">IFERROR(__xludf.dummyfunction("GOOGLETRANSLATE(A8,""tr"",""pt"")"),"escola")</f>
        <v>escola</v>
      </c>
    </row>
    <row r="9" customFormat="false" ht="12.8" hidden="false" customHeight="false" outlineLevel="0" collapsed="false">
      <c r="A9" s="3" t="s">
        <v>9</v>
      </c>
      <c r="B9" s="4" t="str">
        <f aca="false">IFERROR(__xludf.dummyfunction("GOOGLETRANSLATE(A9,""tr"",""pt"")"),"deixou")</f>
        <v>deixou</v>
      </c>
    </row>
    <row r="10" customFormat="false" ht="12.8" hidden="false" customHeight="false" outlineLevel="0" collapsed="false">
      <c r="A10" s="3" t="s">
        <v>10</v>
      </c>
      <c r="B10" s="4" t="str">
        <f aca="false">IFERROR(__xludf.dummyfunction("GOOGLETRANSLATE(A10,""tr"",""pt"")"),"teste")</f>
        <v>teste</v>
      </c>
    </row>
    <row r="11" customFormat="false" ht="12.8" hidden="false" customHeight="false" outlineLevel="0" collapsed="false">
      <c r="A11" s="3" t="s">
        <v>11</v>
      </c>
      <c r="B11" s="4" t="str">
        <f aca="false">IFERROR(__xludf.dummyfunction("GOOGLETRANSLATE(A11,""tr"",""pt"")"),"doce")</f>
        <v>doce</v>
      </c>
    </row>
    <row r="12" customFormat="false" ht="12.8" hidden="false" customHeight="false" outlineLevel="0" collapsed="false">
      <c r="A12" s="3" t="s">
        <v>12</v>
      </c>
      <c r="B12" s="4" t="str">
        <f aca="false">IFERROR(__xludf.dummyfunction("GOOGLETRANSLATE(A12,""tr"",""pt"")"),"obrigado")</f>
        <v>obrigado</v>
      </c>
    </row>
    <row r="13" customFormat="false" ht="12.8" hidden="false" customHeight="false" outlineLevel="0" collapsed="false">
      <c r="A13" s="3" t="s">
        <v>13</v>
      </c>
      <c r="B13" s="4" t="str">
        <f aca="false">IFERROR(__xludf.dummyfunction("GOOGLETRANSLATE(A13,""tr"",""pt"")"),"mercado")</f>
        <v>mercado</v>
      </c>
    </row>
    <row r="14" customFormat="false" ht="12.8" hidden="false" customHeight="false" outlineLevel="0" collapsed="false">
      <c r="A14" s="3" t="s">
        <v>14</v>
      </c>
      <c r="B14" s="4" t="str">
        <f aca="false">IFERROR(__xludf.dummyfunction("GOOGLETRANSLATE(A14,""tr"",""pt"")"),"banco")</f>
        <v>banco</v>
      </c>
    </row>
    <row r="15" customFormat="false" ht="12.8" hidden="false" customHeight="false" outlineLevel="0" collapsed="false">
      <c r="A15" s="3" t="s">
        <v>15</v>
      </c>
      <c r="B15" s="4" t="str">
        <f aca="false">IFERROR(__xludf.dummyfunction("GOOGLETRANSLATE(A15,""tr"",""pt"")"),"dorme")</f>
        <v>dorme</v>
      </c>
    </row>
    <row r="16" customFormat="false" ht="12.8" hidden="false" customHeight="false" outlineLevel="0" collapsed="false">
      <c r="A16" s="3" t="s">
        <v>16</v>
      </c>
      <c r="B16" s="4" t="str">
        <f aca="false">IFERROR(__xludf.dummyfunction("GOOGLETRANSLATE(A16,""tr"",""pt"")"),"equipe")</f>
        <v>equipe</v>
      </c>
    </row>
    <row r="17" customFormat="false" ht="12.8" hidden="false" customHeight="false" outlineLevel="0" collapsed="false">
      <c r="A17" s="3" t="s">
        <v>17</v>
      </c>
      <c r="B17" s="4" t="str">
        <f aca="false">IFERROR(__xludf.dummyfunction("GOOGLETRANSLATE(A17,""tr"",""pt"")"),"chinês")</f>
        <v>chinês</v>
      </c>
    </row>
    <row r="18" customFormat="false" ht="12.8" hidden="false" customHeight="false" outlineLevel="0" collapsed="false">
      <c r="A18" s="3" t="s">
        <v>18</v>
      </c>
      <c r="B18" s="4" t="str">
        <f aca="false">IFERROR(__xludf.dummyfunction("GOOGLETRANSLATE(A18,""tr"",""pt"")"),"mestre")</f>
        <v>mestre</v>
      </c>
    </row>
    <row r="19" customFormat="false" ht="12.8" hidden="false" customHeight="false" outlineLevel="0" collapsed="false">
      <c r="A19" s="3" t="s">
        <v>19</v>
      </c>
      <c r="B19" s="4" t="str">
        <f aca="false">IFERROR(__xludf.dummyfunction("GOOGLETRANSLATE(A19,""tr"",""pt"")"),"técnico")</f>
        <v>técnico</v>
      </c>
    </row>
    <row r="20" customFormat="false" ht="12.8" hidden="false" customHeight="false" outlineLevel="0" collapsed="false">
      <c r="A20" s="3" t="s">
        <v>20</v>
      </c>
      <c r="B20" s="4" t="str">
        <f aca="false">IFERROR(__xludf.dummyfunction("GOOGLETRANSLATE(A20,""tr"",""pt"")"),"Câmera")</f>
        <v>Câmera</v>
      </c>
    </row>
    <row r="21" customFormat="false" ht="12.8" hidden="false" customHeight="false" outlineLevel="0" collapsed="false">
      <c r="A21" s="3" t="s">
        <v>21</v>
      </c>
      <c r="B21" s="4" t="str">
        <f aca="false">IFERROR(__xludf.dummyfunction("GOOGLETRANSLATE(A21,""tr"",""pt"")"),"café da manhã")</f>
        <v>café da manhã</v>
      </c>
    </row>
    <row r="22" customFormat="false" ht="12.8" hidden="false" customHeight="false" outlineLevel="0" collapsed="false">
      <c r="A22" s="3" t="s">
        <v>22</v>
      </c>
      <c r="B22" s="4" t="str">
        <f aca="false">IFERROR(__xludf.dummyfunction("GOOGLETRANSLATE(A22,""tr"",""pt"")"),"gás")</f>
        <v>gás</v>
      </c>
    </row>
    <row r="23" customFormat="false" ht="12.8" hidden="false" customHeight="false" outlineLevel="0" collapsed="false">
      <c r="A23" s="3" t="s">
        <v>23</v>
      </c>
      <c r="B23" s="4" t="str">
        <f aca="false">IFERROR(__xludf.dummyfunction("GOOGLETRANSLATE(A23,""tr"",""pt"")"),"social")</f>
        <v>social</v>
      </c>
    </row>
    <row r="24" customFormat="false" ht="12.8" hidden="false" customHeight="false" outlineLevel="0" collapsed="false">
      <c r="A24" s="3" t="s">
        <v>24</v>
      </c>
      <c r="B24" s="4" t="str">
        <f aca="false">IFERROR(__xludf.dummyfunction("GOOGLETRANSLATE(A24,""tr"",""pt"")"),"sinal")</f>
        <v>sinal</v>
      </c>
    </row>
    <row r="25" customFormat="false" ht="12.8" hidden="false" customHeight="false" outlineLevel="0" collapsed="false">
      <c r="A25" s="3" t="s">
        <v>25</v>
      </c>
      <c r="B25" s="4" t="str">
        <f aca="false">IFERROR(__xludf.dummyfunction("GOOGLETRANSLATE(A25,""tr"",""pt"")"),"RAM")</f>
        <v>RAM</v>
      </c>
    </row>
    <row r="26" customFormat="false" ht="12.8" hidden="false" customHeight="false" outlineLevel="0" collapsed="false">
      <c r="A26" s="3" t="s">
        <v>26</v>
      </c>
      <c r="B26" s="4" t="str">
        <f aca="false">IFERROR(__xludf.dummyfunction("GOOGLETRANSLATE(A26,""tr"",""pt"")"),"romântico")</f>
        <v>romântico</v>
      </c>
    </row>
    <row r="27" customFormat="false" ht="12.8" hidden="false" customHeight="false" outlineLevel="0" collapsed="false">
      <c r="A27" s="3" t="s">
        <v>27</v>
      </c>
      <c r="B27" s="4" t="str">
        <f aca="false">IFERROR(__xludf.dummyfunction("GOOGLETRANSLATE(A27,""tr"",""pt"")"),"banho")</f>
        <v>banho</v>
      </c>
    </row>
    <row r="28" customFormat="false" ht="12.8" hidden="false" customHeight="false" outlineLevel="0" collapsed="false">
      <c r="A28" s="3" t="s">
        <v>28</v>
      </c>
      <c r="B28" s="4" t="str">
        <f aca="false">IFERROR(__xludf.dummyfunction("GOOGLETRANSLATE(A28,""tr"",""pt"")"),"Bravo")</f>
        <v>Bravo</v>
      </c>
    </row>
    <row r="29" customFormat="false" ht="12.8" hidden="false" customHeight="false" outlineLevel="0" collapsed="false">
      <c r="A29" s="3" t="s">
        <v>29</v>
      </c>
      <c r="B29" s="4" t="str">
        <f aca="false">IFERROR(__xludf.dummyfunction("GOOGLETRANSLATE(A29,""tr"",""pt"")"),"choque")</f>
        <v>choque</v>
      </c>
    </row>
    <row r="30" customFormat="false" ht="12.8" hidden="false" customHeight="false" outlineLevel="0" collapsed="false">
      <c r="A30" s="3" t="s">
        <v>30</v>
      </c>
      <c r="B30" s="4" t="str">
        <f aca="false">IFERROR(__xludf.dummyfunction("GOOGLETRANSLATE(A30,""tr"",""pt"")"),"vídeo")</f>
        <v>vídeo</v>
      </c>
    </row>
    <row r="31" customFormat="false" ht="12.8" hidden="false" customHeight="false" outlineLevel="0" collapsed="false">
      <c r="A31" s="3" t="s">
        <v>31</v>
      </c>
      <c r="B31" s="4" t="str">
        <f aca="false">IFERROR(__xludf.dummyfunction("GOOGLETRANSLATE(A31,""tr"",""pt"")"),"cartão")</f>
        <v>cartão</v>
      </c>
    </row>
    <row r="32" customFormat="false" ht="12.8" hidden="false" customHeight="false" outlineLevel="0" collapsed="false">
      <c r="A32" s="3" t="s">
        <v>32</v>
      </c>
      <c r="B32" s="4" t="str">
        <f aca="false">IFERROR(__xludf.dummyfunction("GOOGLETRANSLATE(A32,""tr"",""pt"")"),"bilhete")</f>
        <v>bilhete</v>
      </c>
    </row>
    <row r="33" customFormat="false" ht="12.8" hidden="false" customHeight="false" outlineLevel="0" collapsed="false">
      <c r="A33" s="3" t="s">
        <v>33</v>
      </c>
      <c r="B33" s="4" t="str">
        <f aca="false">IFERROR(__xludf.dummyfunction("GOOGLETRANSLATE(A33,""tr"",""pt"")"),"tabela")</f>
        <v>tabela</v>
      </c>
    </row>
    <row r="34" customFormat="false" ht="12.8" hidden="false" customHeight="false" outlineLevel="0" collapsed="false">
      <c r="A34" s="3" t="s">
        <v>34</v>
      </c>
      <c r="B34" s="4" t="str">
        <f aca="false">IFERROR(__xludf.dummyfunction("GOOGLETRANSLATE(A34,""tr"",""pt"")"),"máquina")</f>
        <v>máquina</v>
      </c>
    </row>
    <row r="35" customFormat="false" ht="12.8" hidden="false" customHeight="false" outlineLevel="0" collapsed="false">
      <c r="A35" s="3" t="s">
        <v>35</v>
      </c>
      <c r="B35" s="4" t="str">
        <f aca="false">IFERROR(__xludf.dummyfunction("GOOGLETRANSLATE(A35,""tr"",""pt"")"),"japonês")</f>
        <v>japonês</v>
      </c>
    </row>
    <row r="36" customFormat="false" ht="12.8" hidden="false" customHeight="false" outlineLevel="0" collapsed="false">
      <c r="A36" s="3" t="s">
        <v>36</v>
      </c>
      <c r="B36" s="4" t="str">
        <f aca="false">IFERROR(__xludf.dummyfunction("GOOGLETRANSLATE(A36,""tr"",""pt"")"),"uísque")</f>
        <v>uísque</v>
      </c>
    </row>
    <row r="37" customFormat="false" ht="12.8" hidden="false" customHeight="false" outlineLevel="0" collapsed="false">
      <c r="A37" s="3" t="s">
        <v>37</v>
      </c>
      <c r="B37" s="4" t="str">
        <f aca="false">IFERROR(__xludf.dummyfunction("GOOGLETRANSLATE(A37,""tr"",""pt"")"),"seguro")</f>
        <v>seguro</v>
      </c>
    </row>
    <row r="38" customFormat="false" ht="12.8" hidden="false" customHeight="false" outlineLevel="0" collapsed="false">
      <c r="A38" s="3" t="s">
        <v>38</v>
      </c>
      <c r="B38" s="4" t="str">
        <f aca="false">IFERROR(__xludf.dummyfunction("GOOGLETRANSLATE(A38,""tr"",""pt"")"),"sistema")</f>
        <v>sistema</v>
      </c>
    </row>
    <row r="39" customFormat="false" ht="12.8" hidden="false" customHeight="false" outlineLevel="0" collapsed="false">
      <c r="A39" s="3" t="s">
        <v>39</v>
      </c>
      <c r="B39" s="4" t="str">
        <f aca="false">IFERROR(__xludf.dummyfunction("GOOGLETRANSLATE(A39,""tr"",""pt"")"),"comissário")</f>
        <v>comissário</v>
      </c>
    </row>
    <row r="40" customFormat="false" ht="12.8" hidden="false" customHeight="false" outlineLevel="0" collapsed="false">
      <c r="A40" s="3" t="s">
        <v>40</v>
      </c>
      <c r="B40" s="4" t="str">
        <f aca="false">IFERROR(__xludf.dummyfunction("GOOGLETRANSLATE(A40,""tr"",""pt"")"),"Nenhum ")</f>
        <v>Nenhum </v>
      </c>
    </row>
    <row r="41" customFormat="false" ht="12.8" hidden="false" customHeight="false" outlineLevel="0" collapsed="false">
      <c r="A41" s="3" t="s">
        <v>41</v>
      </c>
      <c r="B41" s="4" t="str">
        <f aca="false">IFERROR(__xludf.dummyfunction("GOOGLETRANSLATE(A41,""tr"",""pt"")"),"robô")</f>
        <v>robô</v>
      </c>
    </row>
    <row r="42" customFormat="false" ht="12.8" hidden="false" customHeight="false" outlineLevel="0" collapsed="false">
      <c r="A42" s="3" t="s">
        <v>42</v>
      </c>
      <c r="B42" s="4" t="str">
        <f aca="false">IFERROR(__xludf.dummyfunction("GOOGLETRANSLATE(A42,""tr"",""pt"")"),"Metal")</f>
        <v>Metal</v>
      </c>
    </row>
    <row r="43" customFormat="false" ht="12.8" hidden="false" customHeight="false" outlineLevel="0" collapsed="false">
      <c r="A43" s="3" t="s">
        <v>43</v>
      </c>
      <c r="B43" s="4" t="str">
        <f aca="false">IFERROR(__xludf.dummyfunction("GOOGLETRANSLATE(A43,""tr"",""pt"")"),"álcool")</f>
        <v>álcool</v>
      </c>
    </row>
    <row r="44" customFormat="false" ht="12.8" hidden="false" customHeight="false" outlineLevel="0" collapsed="false">
      <c r="A44" s="3" t="s">
        <v>44</v>
      </c>
      <c r="B44" s="4" t="str">
        <f aca="false">IFERROR(__xludf.dummyfunction("GOOGLETRANSLATE(A44,""tr"",""pt"")"),"champanhe")</f>
        <v>champanhe</v>
      </c>
    </row>
    <row r="45" customFormat="false" ht="12.8" hidden="false" customHeight="false" outlineLevel="0" collapsed="false">
      <c r="A45" s="3" t="s">
        <v>45</v>
      </c>
      <c r="B45" s="4" t="str">
        <f aca="false">IFERROR(__xludf.dummyfunction("GOOGLETRANSLATE(A45,""tr"",""pt"")"),"sanduíche")</f>
        <v>sanduíche</v>
      </c>
    </row>
    <row r="46" customFormat="false" ht="12.8" hidden="false" customHeight="false" outlineLevel="0" collapsed="false">
      <c r="A46" s="3" t="s">
        <v>46</v>
      </c>
      <c r="B46" s="4" t="str">
        <f aca="false">IFERROR(__xludf.dummyfunction("GOOGLETRANSLATE(A46,""tr"",""pt"")"),"ambulância")</f>
        <v>ambulância</v>
      </c>
    </row>
    <row r="47" customFormat="false" ht="12.8" hidden="false" customHeight="false" outlineLevel="0" collapsed="false">
      <c r="A47" s="3" t="s">
        <v>47</v>
      </c>
      <c r="B47" s="4" t="str">
        <f aca="false">IFERROR(__xludf.dummyfunction("GOOGLETRANSLATE(A47,""tr"",""pt"")"),"júri")</f>
        <v>júri</v>
      </c>
    </row>
    <row r="48" customFormat="false" ht="12.8" hidden="false" customHeight="false" outlineLevel="0" collapsed="false">
      <c r="A48" s="3" t="s">
        <v>48</v>
      </c>
      <c r="B48" s="4" t="str">
        <f aca="false">IFERROR(__xludf.dummyfunction("GOOGLETRANSLATE(A48,""tr"",""pt"")"),"moda")</f>
        <v>moda</v>
      </c>
    </row>
    <row r="49" customFormat="false" ht="12.8" hidden="false" customHeight="false" outlineLevel="0" collapsed="false">
      <c r="A49" s="3" t="s">
        <v>49</v>
      </c>
      <c r="B49" s="4" t="str">
        <f aca="false">IFERROR(__xludf.dummyfunction("GOOGLETRANSLATE(A49,""tr"",""pt"")"),"bolo")</f>
        <v>bolo</v>
      </c>
    </row>
    <row r="50" customFormat="false" ht="12.8" hidden="false" customHeight="false" outlineLevel="0" collapsed="false">
      <c r="A50" s="3" t="s">
        <v>50</v>
      </c>
      <c r="B50" s="4" t="str">
        <f aca="false">IFERROR(__xludf.dummyfunction("GOOGLETRANSLATE(A50,""tr"",""pt"")"),"campeão")</f>
        <v>campeão</v>
      </c>
    </row>
    <row r="51" customFormat="false" ht="12.8" hidden="false" customHeight="false" outlineLevel="0" collapsed="false">
      <c r="A51" s="3" t="s">
        <v>51</v>
      </c>
      <c r="B51" s="4" t="str">
        <f aca="false">IFERROR(__xludf.dummyfunction("GOOGLETRANSLATE(A51,""tr"",""pt"")"),"almirante")</f>
        <v>almirante</v>
      </c>
    </row>
    <row r="52" customFormat="false" ht="12.8" hidden="false" customHeight="false" outlineLevel="0" collapsed="false">
      <c r="A52" s="3" t="s">
        <v>52</v>
      </c>
      <c r="B52" s="4" t="str">
        <f aca="false">IFERROR(__xludf.dummyfunction("GOOGLETRANSLATE(A52,""tr"",""pt"")"),"helicóptero")</f>
        <v>helicóptero</v>
      </c>
    </row>
    <row r="53" customFormat="false" ht="12.8" hidden="false" customHeight="false" outlineLevel="0" collapsed="false">
      <c r="A53" s="3" t="s">
        <v>53</v>
      </c>
      <c r="B53" s="4" t="str">
        <f aca="false">IFERROR(__xludf.dummyfunction("GOOGLETRANSLATE(A53,""tr"",""pt"")"),"rosa")</f>
        <v>rosa</v>
      </c>
    </row>
    <row r="54" customFormat="false" ht="12.8" hidden="false" customHeight="false" outlineLevel="0" collapsed="false">
      <c r="A54" s="3" t="s">
        <v>54</v>
      </c>
      <c r="B54" s="4" t="str">
        <f aca="false">IFERROR(__xludf.dummyfunction("GOOGLETRANSLATE(A54,""tr"",""pt"")"),"Marrom")</f>
        <v>Marrom</v>
      </c>
    </row>
    <row r="55" customFormat="false" ht="12.8" hidden="false" customHeight="false" outlineLevel="0" collapsed="false">
      <c r="A55" s="3" t="s">
        <v>55</v>
      </c>
      <c r="B55" s="4" t="str">
        <f aca="false">IFERROR(__xludf.dummyfunction("GOOGLETRANSLATE(A55,""tr"",""pt"")"),"mapa")</f>
        <v>mapa</v>
      </c>
    </row>
    <row r="56" customFormat="false" ht="12.8" hidden="false" customHeight="false" outlineLevel="0" collapsed="false">
      <c r="A56" s="3" t="s">
        <v>56</v>
      </c>
      <c r="B56" s="4" t="str">
        <f aca="false">IFERROR(__xludf.dummyfunction("GOOGLETRANSLATE(A56,""tr"",""pt"")"),"senha")</f>
        <v>senha</v>
      </c>
    </row>
    <row r="57" customFormat="false" ht="12.8" hidden="false" customHeight="false" outlineLevel="0" collapsed="false">
      <c r="A57" s="3" t="s">
        <v>57</v>
      </c>
      <c r="B57" s="4" t="str">
        <f aca="false">IFERROR(__xludf.dummyfunction("GOOGLETRANSLATE(A57,""tr"",""pt"")"),"empregado")</f>
        <v>empregado</v>
      </c>
    </row>
    <row r="58" customFormat="false" ht="12.8" hidden="false" customHeight="false" outlineLevel="0" collapsed="false">
      <c r="A58" s="3" t="s">
        <v>58</v>
      </c>
      <c r="B58" s="4" t="str">
        <f aca="false">IFERROR(__xludf.dummyfunction("GOOGLETRANSLATE(A58,""tr"",""pt"")"),"sopa")</f>
        <v>sopa</v>
      </c>
    </row>
    <row r="59" customFormat="false" ht="12.8" hidden="false" customHeight="false" outlineLevel="0" collapsed="false">
      <c r="A59" s="3" t="s">
        <v>59</v>
      </c>
      <c r="B59" s="4" t="str">
        <f aca="false">IFERROR(__xludf.dummyfunction("GOOGLETRANSLATE(A59,""tr"",""pt"")"),"padrão")</f>
        <v>padrão</v>
      </c>
    </row>
    <row r="60" customFormat="false" ht="12.8" hidden="false" customHeight="false" outlineLevel="0" collapsed="false">
      <c r="A60" s="3" t="s">
        <v>60</v>
      </c>
      <c r="B60" s="4" t="str">
        <f aca="false">IFERROR(__xludf.dummyfunction("GOOGLETRANSLATE(A60,""tr"",""pt"")"),"à moda")</f>
        <v>à moda</v>
      </c>
    </row>
    <row r="61" customFormat="false" ht="12.8" hidden="false" customHeight="false" outlineLevel="0" collapsed="false">
      <c r="A61" s="3" t="s">
        <v>61</v>
      </c>
      <c r="B61" s="4" t="str">
        <f aca="false">IFERROR(__xludf.dummyfunction("GOOGLETRANSLATE(A61,""tr"",""pt"")"),"estresse")</f>
        <v>estresse</v>
      </c>
    </row>
    <row r="62" customFormat="false" ht="12.8" hidden="false" customHeight="false" outlineLevel="0" collapsed="false">
      <c r="A62" s="3" t="s">
        <v>62</v>
      </c>
      <c r="B62" s="4" t="str">
        <f aca="false">IFERROR(__xludf.dummyfunction("GOOGLETRANSLATE(A62,""tr"",""pt"")"),"chinês")</f>
        <v>chinês</v>
      </c>
    </row>
    <row r="63" customFormat="false" ht="12.8" hidden="false" customHeight="false" outlineLevel="0" collapsed="false">
      <c r="A63" s="3" t="s">
        <v>63</v>
      </c>
      <c r="B63" s="4" t="str">
        <f aca="false">IFERROR(__xludf.dummyfunction("GOOGLETRANSLATE(A63,""tr"",""pt"")"),"católico")</f>
        <v>católico</v>
      </c>
    </row>
    <row r="64" customFormat="false" ht="12.8" hidden="false" customHeight="false" outlineLevel="0" collapsed="false">
      <c r="A64" s="3" t="s">
        <v>64</v>
      </c>
      <c r="B64" s="4" t="str">
        <f aca="false">IFERROR(__xludf.dummyfunction("GOOGLETRANSLATE(A64,""tr"",""pt"")"),"personagem")</f>
        <v>personagem</v>
      </c>
    </row>
    <row r="65" customFormat="false" ht="12.8" hidden="false" customHeight="false" outlineLevel="0" collapsed="false">
      <c r="A65" s="3" t="s">
        <v>65</v>
      </c>
      <c r="B65" s="4" t="str">
        <f aca="false">IFERROR(__xludf.dummyfunction("GOOGLETRANSLATE(A65,""tr"",""pt"")"),"boxe")</f>
        <v>boxe</v>
      </c>
    </row>
    <row r="66" customFormat="false" ht="12.8" hidden="false" customHeight="false" outlineLevel="0" collapsed="false">
      <c r="A66" s="3" t="s">
        <v>66</v>
      </c>
      <c r="B66" s="4" t="str">
        <f aca="false">IFERROR(__xludf.dummyfunction("GOOGLETRANSLATE(A66,""tr"",""pt"")"),"tênis")</f>
        <v>tênis</v>
      </c>
    </row>
    <row r="67" customFormat="false" ht="12.8" hidden="false" customHeight="false" outlineLevel="0" collapsed="false">
      <c r="A67" s="3" t="s">
        <v>67</v>
      </c>
      <c r="B67" s="4" t="str">
        <f aca="false">IFERROR(__xludf.dummyfunction("GOOGLETRANSLATE(A67,""tr"",""pt"")"),"trágico")</f>
        <v>trágico</v>
      </c>
    </row>
    <row r="68" customFormat="false" ht="12.8" hidden="false" customHeight="false" outlineLevel="0" collapsed="false">
      <c r="A68" s="3" t="s">
        <v>68</v>
      </c>
      <c r="B68" s="4" t="str">
        <f aca="false">IFERROR(__xludf.dummyfunction("GOOGLETRANSLATE(A68,""tr"",""pt"")"),"túnel")</f>
        <v>túnel</v>
      </c>
    </row>
    <row r="69" customFormat="false" ht="12.8" hidden="false" customHeight="false" outlineLevel="0" collapsed="false">
      <c r="A69" s="3" t="s">
        <v>69</v>
      </c>
      <c r="B69" s="4" t="str">
        <f aca="false">IFERROR(__xludf.dummyfunction("GOOGLETRANSLATE(A69,""tr"",""pt"")"),"jaqueta")</f>
        <v>jaqueta</v>
      </c>
    </row>
    <row r="70" customFormat="false" ht="12.8" hidden="false" customHeight="false" outlineLevel="0" collapsed="false">
      <c r="A70" s="3" t="s">
        <v>70</v>
      </c>
      <c r="B70" s="4" t="str">
        <f aca="false">IFERROR(__xludf.dummyfunction("GOOGLETRANSLATE(A70,""tr"",""pt"")"),"palhaço")</f>
        <v>palhaço</v>
      </c>
    </row>
    <row r="71" customFormat="false" ht="12.8" hidden="false" customHeight="false" outlineLevel="0" collapsed="false">
      <c r="A71" s="3" t="s">
        <v>71</v>
      </c>
      <c r="B71" s="4" t="str">
        <f aca="false">IFERROR(__xludf.dummyfunction("GOOGLETRANSLATE(A71,""tr"",""pt"")"),"metrô")</f>
        <v>metrô</v>
      </c>
    </row>
    <row r="72" customFormat="false" ht="12.8" hidden="false" customHeight="false" outlineLevel="0" collapsed="false">
      <c r="A72" s="3" t="s">
        <v>72</v>
      </c>
      <c r="B72" s="4" t="str">
        <f aca="false">IFERROR(__xludf.dummyfunction("GOOGLETRANSLATE(A72,""tr"",""pt"")"),"carreira")</f>
        <v>carreira</v>
      </c>
    </row>
    <row r="73" customFormat="false" ht="12.8" hidden="false" customHeight="false" outlineLevel="0" collapsed="false">
      <c r="A73" s="3" t="s">
        <v>73</v>
      </c>
      <c r="B73" s="4" t="str">
        <f aca="false">IFERROR(__xludf.dummyfunction("GOOGLETRANSLATE(A73,""tr"",""pt"")"),"típica")</f>
        <v>típica</v>
      </c>
    </row>
    <row r="74" customFormat="false" ht="12.8" hidden="false" customHeight="false" outlineLevel="0" collapsed="false">
      <c r="A74" s="3" t="s">
        <v>74</v>
      </c>
      <c r="B74" s="4" t="str">
        <f aca="false">IFERROR(__xludf.dummyfunction("GOOGLETRANSLATE(A74,""tr"",""pt"")"),"recipiente")</f>
        <v>recipiente</v>
      </c>
    </row>
    <row r="75" customFormat="false" ht="12.8" hidden="false" customHeight="false" outlineLevel="0" collapsed="false">
      <c r="A75" s="3" t="s">
        <v>75</v>
      </c>
      <c r="B75" s="4" t="str">
        <f aca="false">IFERROR(__xludf.dummyfunction("GOOGLETRANSLATE(A75,""tr"",""pt"")"),"átomo")</f>
        <v>átomo</v>
      </c>
    </row>
    <row r="76" customFormat="false" ht="12.8" hidden="false" customHeight="false" outlineLevel="0" collapsed="false">
      <c r="A76" s="3" t="s">
        <v>76</v>
      </c>
      <c r="B76" s="4" t="str">
        <f aca="false">IFERROR(__xludf.dummyfunction("GOOGLETRANSLATE(A76,""tr"",""pt"")"),"baleia")</f>
        <v>baleia</v>
      </c>
    </row>
    <row r="77" customFormat="false" ht="12.8" hidden="false" customHeight="false" outlineLevel="0" collapsed="false">
      <c r="A77" s="3" t="s">
        <v>77</v>
      </c>
      <c r="B77" s="4" t="str">
        <f aca="false">IFERROR(__xludf.dummyfunction("GOOGLETRANSLATE(A77,""tr"",""pt"")"),"se gabar")</f>
        <v>se gabar</v>
      </c>
    </row>
    <row r="78" customFormat="false" ht="12.8" hidden="false" customHeight="false" outlineLevel="0" collapsed="false">
      <c r="A78" s="3" t="s">
        <v>78</v>
      </c>
      <c r="B78" s="4" t="str">
        <f aca="false">IFERROR(__xludf.dummyfunction("GOOGLETRANSLATE(A78,""tr"",""pt"")"),"gay")</f>
        <v>gay</v>
      </c>
    </row>
    <row r="79" customFormat="false" ht="12.8" hidden="false" customHeight="false" outlineLevel="0" collapsed="false">
      <c r="A79" s="3" t="s">
        <v>79</v>
      </c>
      <c r="B79" s="4" t="str">
        <f aca="false">IFERROR(__xludf.dummyfunction("GOOGLETRANSLATE(A79,""tr"",""pt"")"),"indiano")</f>
        <v>indiano</v>
      </c>
    </row>
    <row r="80" customFormat="false" ht="12.8" hidden="false" customHeight="false" outlineLevel="0" collapsed="false">
      <c r="A80" s="3" t="s">
        <v>80</v>
      </c>
      <c r="B80" s="4" t="str">
        <f aca="false">IFERROR(__xludf.dummyfunction("GOOGLETRANSLATE(A80,""tr"",""pt"")"),"muçulmano")</f>
        <v>muçulmano</v>
      </c>
    </row>
    <row r="81" customFormat="false" ht="12.8" hidden="false" customHeight="false" outlineLevel="0" collapsed="false">
      <c r="A81" s="3" t="s">
        <v>81</v>
      </c>
      <c r="B81" s="4" t="str">
        <f aca="false">IFERROR(__xludf.dummyfunction("GOOGLETRANSLATE(A81,""tr"",""pt"")"),"comédia")</f>
        <v>comédia</v>
      </c>
    </row>
    <row r="82" customFormat="false" ht="12.8" hidden="false" customHeight="false" outlineLevel="0" collapsed="false">
      <c r="A82" s="3" t="s">
        <v>82</v>
      </c>
      <c r="B82" s="4" t="str">
        <f aca="false">IFERROR(__xludf.dummyfunction("GOOGLETRANSLATE(A82,""tr"",""pt"")"),"registro")</f>
        <v>registro</v>
      </c>
    </row>
    <row r="83" customFormat="false" ht="12.8" hidden="false" customHeight="false" outlineLevel="0" collapsed="false">
      <c r="A83" s="3" t="s">
        <v>83</v>
      </c>
      <c r="B83" s="4" t="str">
        <f aca="false">IFERROR(__xludf.dummyfunction("GOOGLETRANSLATE(A83,""tr"",""pt"")"),"anormal")</f>
        <v>anormal</v>
      </c>
    </row>
    <row r="84" customFormat="false" ht="12.8" hidden="false" customHeight="false" outlineLevel="0" collapsed="false">
      <c r="A84" s="3" t="s">
        <v>84</v>
      </c>
      <c r="B84" s="4" t="str">
        <f aca="false">IFERROR(__xludf.dummyfunction("GOOGLETRANSLATE(A84,""tr"",""pt"")"),"economia")</f>
        <v>economia</v>
      </c>
    </row>
    <row r="85" customFormat="false" ht="12.8" hidden="false" customHeight="false" outlineLevel="0" collapsed="false">
      <c r="A85" s="3" t="s">
        <v>85</v>
      </c>
      <c r="B85" s="4" t="str">
        <f aca="false">IFERROR(__xludf.dummyfunction("GOOGLETRANSLATE(A85,""tr"",""pt"")"),"diplomático")</f>
        <v>diplomático</v>
      </c>
    </row>
    <row r="86" customFormat="false" ht="12.8" hidden="false" customHeight="false" outlineLevel="0" collapsed="false">
      <c r="A86" s="3" t="s">
        <v>86</v>
      </c>
      <c r="B86" s="4" t="str">
        <f aca="false">IFERROR(__xludf.dummyfunction("GOOGLETRANSLATE(A86,""tr"",""pt"")"),"noivo")</f>
        <v>noivo</v>
      </c>
    </row>
    <row r="87" customFormat="false" ht="12.8" hidden="false" customHeight="false" outlineLevel="0" collapsed="false">
      <c r="A87" s="3" t="s">
        <v>87</v>
      </c>
      <c r="B87" s="4" t="str">
        <f aca="false">IFERROR(__xludf.dummyfunction("GOOGLETRANSLATE(A87,""tr"",""pt"")"),"pedaço")</f>
        <v>pedaço</v>
      </c>
    </row>
    <row r="88" customFormat="false" ht="12.8" hidden="false" customHeight="false" outlineLevel="0" collapsed="false">
      <c r="A88" s="3" t="s">
        <v>88</v>
      </c>
      <c r="B88" s="4" t="str">
        <f aca="false">IFERROR(__xludf.dummyfunction("GOOGLETRANSLATE(A88,""tr"",""pt"")"),"estúdio")</f>
        <v>estúdio</v>
      </c>
    </row>
    <row r="89" customFormat="false" ht="12.8" hidden="false" customHeight="false" outlineLevel="0" collapsed="false">
      <c r="A89" s="3" t="s">
        <v>89</v>
      </c>
      <c r="B89" s="4" t="str">
        <f aca="false">IFERROR(__xludf.dummyfunction("GOOGLETRANSLATE(A89,""tr"",""pt"")"),"Ética")</f>
        <v>Ética</v>
      </c>
    </row>
    <row r="90" customFormat="false" ht="12.8" hidden="false" customHeight="false" outlineLevel="0" collapsed="false">
      <c r="A90" s="3" t="s">
        <v>90</v>
      </c>
      <c r="B90" s="4" t="str">
        <f aca="false">IFERROR(__xludf.dummyfunction("GOOGLETRANSLATE(A90,""tr"",""pt"")"),"Xícara")</f>
        <v>Xícara</v>
      </c>
    </row>
    <row r="91" customFormat="false" ht="12.8" hidden="false" customHeight="false" outlineLevel="0" collapsed="false">
      <c r="A91" s="3" t="s">
        <v>91</v>
      </c>
      <c r="B91" s="4" t="str">
        <f aca="false">IFERROR(__xludf.dummyfunction("GOOGLETRANSLATE(A91,""tr"",""pt"")"),"museu")</f>
        <v>museu</v>
      </c>
    </row>
    <row r="92" customFormat="false" ht="12.8" hidden="false" customHeight="false" outlineLevel="0" collapsed="false">
      <c r="A92" s="3" t="s">
        <v>92</v>
      </c>
      <c r="B92" s="4" t="str">
        <f aca="false">IFERROR(__xludf.dummyfunction("GOOGLETRANSLATE(A92,""tr"",""pt"")"),"lenço")</f>
        <v>lenço</v>
      </c>
    </row>
    <row r="93" customFormat="false" ht="12.8" hidden="false" customHeight="false" outlineLevel="0" collapsed="false">
      <c r="A93" s="3" t="s">
        <v>93</v>
      </c>
      <c r="B93" s="4" t="str">
        <f aca="false">IFERROR(__xludf.dummyfunction("GOOGLETRANSLATE(A93,""tr"",""pt"")"),"caravana")</f>
        <v>caravana</v>
      </c>
    </row>
    <row r="94" customFormat="false" ht="12.8" hidden="false" customHeight="false" outlineLevel="0" collapsed="false">
      <c r="A94" s="3" t="s">
        <v>94</v>
      </c>
      <c r="B94" s="4" t="str">
        <f aca="false">IFERROR(__xludf.dummyfunction("GOOGLETRANSLATE(A94,""tr"",""pt"")"),"tambor")</f>
        <v>tambor</v>
      </c>
    </row>
    <row r="95" customFormat="false" ht="12.8" hidden="false" customHeight="false" outlineLevel="0" collapsed="false">
      <c r="A95" s="3" t="s">
        <v>95</v>
      </c>
      <c r="B95" s="4" t="str">
        <f aca="false">IFERROR(__xludf.dummyfunction("GOOGLETRANSLATE(A95,""tr"",""pt"")"),"lâmpada")</f>
        <v>lâmpada</v>
      </c>
    </row>
    <row r="96" customFormat="false" ht="12.8" hidden="false" customHeight="false" outlineLevel="0" collapsed="false">
      <c r="A96" s="3" t="s">
        <v>96</v>
      </c>
      <c r="B96" s="4" t="str">
        <f aca="false">IFERROR(__xludf.dummyfunction("GOOGLETRANSLATE(A96,""tr"",""pt"")"),"peruca")</f>
        <v>peruca</v>
      </c>
    </row>
    <row r="97" customFormat="false" ht="12.8" hidden="false" customHeight="false" outlineLevel="0" collapsed="false">
      <c r="A97" s="3" t="s">
        <v>97</v>
      </c>
      <c r="B97" s="4" t="str">
        <f aca="false">IFERROR(__xludf.dummyfunction("GOOGLETRANSLATE(A97,""tr"",""pt"")"),"tela")</f>
        <v>tela</v>
      </c>
    </row>
    <row r="98" customFormat="false" ht="12.8" hidden="false" customHeight="false" outlineLevel="0" collapsed="false">
      <c r="A98" s="3" t="s">
        <v>98</v>
      </c>
      <c r="B98" s="4" t="str">
        <f aca="false">IFERROR(__xludf.dummyfunction("GOOGLETRANSLATE(A98,""tr"",""pt"")"),"Projeto")</f>
        <v>Projeto</v>
      </c>
    </row>
    <row r="99" customFormat="false" ht="12.8" hidden="false" customHeight="false" outlineLevel="0" collapsed="false">
      <c r="A99" s="3" t="s">
        <v>99</v>
      </c>
      <c r="B99" s="4" t="str">
        <f aca="false">IFERROR(__xludf.dummyfunction("GOOGLETRANSLATE(A99,""tr"",""pt"")"),"avelã")</f>
        <v>avelã</v>
      </c>
    </row>
    <row r="100" customFormat="false" ht="12.8" hidden="false" customHeight="false" outlineLevel="0" collapsed="false">
      <c r="A100" s="3" t="s">
        <v>100</v>
      </c>
      <c r="B100" s="4" t="str">
        <f aca="false">IFERROR(__xludf.dummyfunction("GOOGLETRANSLATE(A100,""tr"",""pt"")"),"passatempo")</f>
        <v>passatempo</v>
      </c>
    </row>
    <row r="101" customFormat="false" ht="12.8" hidden="false" customHeight="false" outlineLevel="0" collapsed="false">
      <c r="A101" s="3" t="s">
        <v>101</v>
      </c>
      <c r="B101" s="4" t="str">
        <f aca="false">IFERROR(__xludf.dummyfunction("GOOGLETRANSLATE(A101,""tr"",""pt"")"),"biologia")</f>
        <v>biologia</v>
      </c>
    </row>
    <row r="102" customFormat="false" ht="12.8" hidden="false" customHeight="false" outlineLevel="0" collapsed="false">
      <c r="A102" s="3" t="s">
        <v>102</v>
      </c>
      <c r="B102" s="4" t="str">
        <f aca="false">IFERROR(__xludf.dummyfunction("GOOGLETRANSLATE(A102,""tr"",""pt"")"),"do princípio")</f>
        <v>do princípio</v>
      </c>
    </row>
    <row r="103" customFormat="false" ht="12.8" hidden="false" customHeight="false" outlineLevel="0" collapsed="false">
      <c r="A103" s="3" t="s">
        <v>103</v>
      </c>
      <c r="B103" s="4" t="str">
        <f aca="false">IFERROR(__xludf.dummyfunction("GOOGLETRANSLATE(A103,""tr"",""pt"")"),"conhaque")</f>
        <v>conhaque</v>
      </c>
    </row>
    <row r="104" customFormat="false" ht="12.8" hidden="false" customHeight="false" outlineLevel="0" collapsed="false">
      <c r="A104" s="3" t="s">
        <v>104</v>
      </c>
      <c r="B104" s="4" t="str">
        <f aca="false">IFERROR(__xludf.dummyfunction("GOOGLETRANSLATE(A104,""tr"",""pt"")"),"espaguete")</f>
        <v>espaguete</v>
      </c>
    </row>
    <row r="105" customFormat="false" ht="12.8" hidden="false" customHeight="false" outlineLevel="0" collapsed="false">
      <c r="A105" s="3" t="s">
        <v>105</v>
      </c>
      <c r="B105" s="4" t="str">
        <f aca="false">IFERROR(__xludf.dummyfunction("GOOGLETRANSLATE(A105,""tr"",""pt"")"),"festival")</f>
        <v>festival</v>
      </c>
    </row>
    <row r="106" customFormat="false" ht="12.8" hidden="false" customHeight="false" outlineLevel="0" collapsed="false">
      <c r="A106" s="3" t="s">
        <v>106</v>
      </c>
      <c r="B106" s="4" t="str">
        <f aca="false">IFERROR(__xludf.dummyfunction("GOOGLETRANSLATE(A106,""tr"",""pt"")"),"escorpião")</f>
        <v>escorpião</v>
      </c>
    </row>
    <row r="107" customFormat="false" ht="12.8" hidden="false" customHeight="false" outlineLevel="0" collapsed="false">
      <c r="A107" s="3" t="s">
        <v>107</v>
      </c>
      <c r="B107" s="4" t="str">
        <f aca="false">IFERROR(__xludf.dummyfunction("GOOGLETRANSLATE(A107,""tr"",""pt"")"),"tese")</f>
        <v>tese</v>
      </c>
    </row>
    <row r="108" customFormat="false" ht="12.8" hidden="false" customHeight="false" outlineLevel="0" collapsed="false">
      <c r="A108" s="3" t="s">
        <v>108</v>
      </c>
      <c r="B108" s="4" t="str">
        <f aca="false">IFERROR(__xludf.dummyfunction("GOOGLETRANSLATE(A108,""tr"",""pt"")"),"cafeteria")</f>
        <v>cafeteria</v>
      </c>
    </row>
    <row r="109" customFormat="false" ht="12.8" hidden="false" customHeight="false" outlineLevel="0" collapsed="false">
      <c r="A109" s="3" t="s">
        <v>109</v>
      </c>
      <c r="B109" s="4" t="str">
        <f aca="false">IFERROR(__xludf.dummyfunction("GOOGLETRANSLATE(A109,""tr"",""pt"")"),"Raunt")</f>
        <v>Raunt</v>
      </c>
    </row>
    <row r="110" customFormat="false" ht="12.8" hidden="false" customHeight="false" outlineLevel="0" collapsed="false">
      <c r="A110" s="3" t="s">
        <v>110</v>
      </c>
      <c r="B110" s="4" t="str">
        <f aca="false">IFERROR(__xludf.dummyfunction("GOOGLETRANSLATE(A110,""tr"",""pt"")"),"chinês")</f>
        <v>chinês</v>
      </c>
    </row>
    <row r="111" customFormat="false" ht="12.8" hidden="false" customHeight="false" outlineLevel="0" collapsed="false">
      <c r="A111" s="3" t="s">
        <v>111</v>
      </c>
      <c r="B111" s="4" t="str">
        <f aca="false">IFERROR(__xludf.dummyfunction("GOOGLETRANSLATE(A111,""tr"",""pt"")"),"geléia")</f>
        <v>geléia</v>
      </c>
    </row>
    <row r="112" customFormat="false" ht="12.8" hidden="false" customHeight="false" outlineLevel="0" collapsed="false">
      <c r="A112" s="3" t="s">
        <v>112</v>
      </c>
      <c r="B112" s="4" t="str">
        <f aca="false">IFERROR(__xludf.dummyfunction("GOOGLETRANSLATE(A112,""tr"",""pt"")"),"Império")</f>
        <v>Império</v>
      </c>
    </row>
    <row r="113" customFormat="false" ht="12.8" hidden="false" customHeight="false" outlineLevel="0" collapsed="false">
      <c r="A113" s="3" t="s">
        <v>113</v>
      </c>
      <c r="B113" s="4" t="str">
        <f aca="false">IFERROR(__xludf.dummyfunction("GOOGLETRANSLATE(A113,""tr"",""pt"")"),"companhia")</f>
        <v>companhia</v>
      </c>
    </row>
    <row r="114" customFormat="false" ht="12.8" hidden="false" customHeight="false" outlineLevel="0" collapsed="false">
      <c r="A114" s="3" t="s">
        <v>114</v>
      </c>
      <c r="B114" s="4" t="str">
        <f aca="false">IFERROR(__xludf.dummyfunction("GOOGLETRANSLATE(A114,""tr"",""pt"")"),"base")</f>
        <v>base</v>
      </c>
    </row>
    <row r="115" customFormat="false" ht="12.8" hidden="false" customHeight="false" outlineLevel="0" collapsed="false">
      <c r="A115" s="3" t="s">
        <v>115</v>
      </c>
      <c r="B115" s="4" t="str">
        <f aca="false">IFERROR(__xludf.dummyfunction("GOOGLETRANSLATE(A115,""tr"",""pt"")"),"pára -quedas")</f>
        <v>pára -quedas</v>
      </c>
    </row>
    <row r="116" customFormat="false" ht="12.8" hidden="false" customHeight="false" outlineLevel="0" collapsed="false">
      <c r="A116" s="3" t="s">
        <v>116</v>
      </c>
      <c r="B116" s="4" t="str">
        <f aca="false">IFERROR(__xludf.dummyfunction("GOOGLETRANSLATE(A116,""tr"",""pt"")"),"Villa")</f>
        <v>Villa</v>
      </c>
    </row>
    <row r="117" customFormat="false" ht="12.8" hidden="false" customHeight="false" outlineLevel="0" collapsed="false">
      <c r="A117" s="3" t="s">
        <v>117</v>
      </c>
      <c r="B117" s="4" t="str">
        <f aca="false">IFERROR(__xludf.dummyfunction("GOOGLETRANSLATE(A117,""tr"",""pt"")"),"local")</f>
        <v>local</v>
      </c>
    </row>
    <row r="118" customFormat="false" ht="12.8" hidden="false" customHeight="false" outlineLevel="0" collapsed="false">
      <c r="A118" s="3" t="s">
        <v>118</v>
      </c>
      <c r="B118" s="4" t="str">
        <f aca="false">IFERROR(__xludf.dummyfunction("GOOGLETRANSLATE(A118,""tr"",""pt"")"),"indústria")</f>
        <v>indústria</v>
      </c>
    </row>
    <row r="119" customFormat="false" ht="12.8" hidden="false" customHeight="false" outlineLevel="0" collapsed="false">
      <c r="A119" s="3" t="s">
        <v>119</v>
      </c>
      <c r="B119" s="4" t="str">
        <f aca="false">IFERROR(__xludf.dummyfunction("GOOGLETRANSLATE(A119,""tr"",""pt"")"),"bússola")</f>
        <v>bússola</v>
      </c>
    </row>
    <row r="120" customFormat="false" ht="12.8" hidden="false" customHeight="false" outlineLevel="0" collapsed="false">
      <c r="A120" s="3" t="s">
        <v>120</v>
      </c>
      <c r="B120" s="4" t="str">
        <f aca="false">IFERROR(__xludf.dummyfunction("GOOGLETRANSLATE(A120,""tr"",""pt"")"),"COBRA")</f>
        <v>COBRA</v>
      </c>
    </row>
    <row r="121" customFormat="false" ht="12.8" hidden="false" customHeight="false" outlineLevel="0" collapsed="false">
      <c r="A121" s="3" t="s">
        <v>121</v>
      </c>
      <c r="B121" s="4" t="str">
        <f aca="false">IFERROR(__xludf.dummyfunction("GOOGLETRANSLATE(A121,""tr"",""pt"")"),"Spray")</f>
        <v>Spray</v>
      </c>
    </row>
    <row r="122" customFormat="false" ht="12.8" hidden="false" customHeight="false" outlineLevel="0" collapsed="false">
      <c r="A122" s="3" t="s">
        <v>122</v>
      </c>
      <c r="B122" s="4" t="str">
        <f aca="false">IFERROR(__xludf.dummyfunction("GOOGLETRANSLATE(A122,""tr"",""pt"")"),"bilhete")</f>
        <v>bilhete</v>
      </c>
    </row>
    <row r="123" customFormat="false" ht="12.8" hidden="false" customHeight="false" outlineLevel="0" collapsed="false">
      <c r="A123" s="3" t="s">
        <v>123</v>
      </c>
      <c r="B123" s="4" t="str">
        <f aca="false">IFERROR(__xludf.dummyfunction("GOOGLETRANSLATE(A123,""tr"",""pt"")"),"diretor")</f>
        <v>diretor</v>
      </c>
    </row>
    <row r="124" customFormat="false" ht="12.8" hidden="false" customHeight="false" outlineLevel="0" collapsed="false">
      <c r="A124" s="3" t="s">
        <v>124</v>
      </c>
      <c r="B124" s="4" t="str">
        <f aca="false">IFERROR(__xludf.dummyfunction("GOOGLETRANSLATE(A124,""tr"",""pt"")"),"marechal")</f>
        <v>marechal</v>
      </c>
    </row>
    <row r="125" customFormat="false" ht="12.8" hidden="false" customHeight="false" outlineLevel="0" collapsed="false">
      <c r="A125" s="3" t="s">
        <v>125</v>
      </c>
      <c r="B125" s="4" t="str">
        <f aca="false">IFERROR(__xludf.dummyfunction("GOOGLETRANSLATE(A125,""tr"",""pt"")"),"hipoteca")</f>
        <v>hipoteca</v>
      </c>
    </row>
    <row r="126" customFormat="false" ht="12.8" hidden="false" customHeight="false" outlineLevel="0" collapsed="false">
      <c r="A126" s="3" t="s">
        <v>126</v>
      </c>
      <c r="B126" s="4" t="str">
        <f aca="false">IFERROR(__xludf.dummyfunction("GOOGLETRANSLATE(A126,""tr"",""pt"")"),"lira")</f>
        <v>lira</v>
      </c>
    </row>
    <row r="127" customFormat="false" ht="12.8" hidden="false" customHeight="false" outlineLevel="0" collapsed="false">
      <c r="A127" s="3" t="s">
        <v>127</v>
      </c>
      <c r="B127" s="4" t="str">
        <f aca="false">IFERROR(__xludf.dummyfunction("GOOGLETRANSLATE(A127,""tr"",""pt"")"),"Golfo")</f>
        <v>Golfo</v>
      </c>
    </row>
    <row r="128" customFormat="false" ht="12.8" hidden="false" customHeight="false" outlineLevel="0" collapsed="false">
      <c r="A128" s="3" t="s">
        <v>128</v>
      </c>
      <c r="B128" s="4" t="str">
        <f aca="false">IFERROR(__xludf.dummyfunction("GOOGLETRANSLATE(A128,""tr"",""pt"")"),"ar condicionado")</f>
        <v>ar condicionado</v>
      </c>
    </row>
    <row r="129" customFormat="false" ht="12.8" hidden="false" customHeight="false" outlineLevel="0" collapsed="false">
      <c r="A129" s="3" t="s">
        <v>129</v>
      </c>
      <c r="B129" s="4" t="str">
        <f aca="false">IFERROR(__xludf.dummyfunction("GOOGLETRANSLATE(A129,""tr"",""pt"")"),"estilo")</f>
        <v>estilo</v>
      </c>
    </row>
    <row r="130" customFormat="false" ht="12.8" hidden="false" customHeight="false" outlineLevel="0" collapsed="false">
      <c r="A130" s="3" t="s">
        <v>130</v>
      </c>
      <c r="B130" s="4" t="str">
        <f aca="false">IFERROR(__xludf.dummyfunction("GOOGLETRANSLATE(A130,""tr"",""pt"")"),"abacaxi")</f>
        <v>abacaxi</v>
      </c>
    </row>
    <row r="131" customFormat="false" ht="12.8" hidden="false" customHeight="false" outlineLevel="0" collapsed="false">
      <c r="A131" s="3" t="s">
        <v>131</v>
      </c>
      <c r="B131" s="4" t="str">
        <f aca="false">IFERROR(__xludf.dummyfunction("GOOGLETRANSLATE(A131,""tr"",""pt"")"),"lareira")</f>
        <v>lareira</v>
      </c>
    </row>
    <row r="132" customFormat="false" ht="12.8" hidden="false" customHeight="false" outlineLevel="0" collapsed="false">
      <c r="A132" s="3" t="s">
        <v>132</v>
      </c>
      <c r="B132" s="4" t="str">
        <f aca="false">IFERROR(__xludf.dummyfunction("GOOGLETRANSLATE(A132,""tr"",""pt"")"),"fiasco")</f>
        <v>fiasco</v>
      </c>
    </row>
    <row r="133" customFormat="false" ht="12.8" hidden="false" customHeight="false" outlineLevel="0" collapsed="false">
      <c r="A133" s="3" t="s">
        <v>133</v>
      </c>
      <c r="B133" s="4" t="str">
        <f aca="false">IFERROR(__xludf.dummyfunction("GOOGLETRANSLATE(A133,""tr"",""pt"")"),"árabe")</f>
        <v>árabe</v>
      </c>
    </row>
    <row r="134" customFormat="false" ht="12.8" hidden="false" customHeight="false" outlineLevel="0" collapsed="false">
      <c r="A134" s="3" t="s">
        <v>134</v>
      </c>
      <c r="B134" s="4" t="str">
        <f aca="false">IFERROR(__xludf.dummyfunction("GOOGLETRANSLATE(A134,""tr"",""pt"")"),"maionese")</f>
        <v>maionese</v>
      </c>
    </row>
    <row r="135" customFormat="false" ht="12.8" hidden="false" customHeight="false" outlineLevel="0" collapsed="false">
      <c r="A135" s="3" t="s">
        <v>135</v>
      </c>
      <c r="B135" s="4" t="str">
        <f aca="false">IFERROR(__xludf.dummyfunction("GOOGLETRANSLATE(A135,""tr"",""pt"")"),"arquivo")</f>
        <v>arquivo</v>
      </c>
    </row>
    <row r="136" customFormat="false" ht="12.8" hidden="false" customHeight="false" outlineLevel="0" collapsed="false">
      <c r="A136" s="3" t="s">
        <v>136</v>
      </c>
      <c r="B136" s="4" t="str">
        <f aca="false">IFERROR(__xludf.dummyfunction("GOOGLETRANSLATE(A136,""tr"",""pt"")"),"queijo")</f>
        <v>queijo</v>
      </c>
    </row>
    <row r="137" customFormat="false" ht="12.8" hidden="false" customHeight="false" outlineLevel="0" collapsed="false">
      <c r="A137" s="3" t="s">
        <v>137</v>
      </c>
      <c r="B137" s="4" t="str">
        <f aca="false">IFERROR(__xludf.dummyfunction("GOOGLETRANSLATE(A137,""tr"",""pt"")"),"galão")</f>
        <v>galão</v>
      </c>
    </row>
    <row r="138" customFormat="false" ht="12.8" hidden="false" customHeight="false" outlineLevel="0" collapsed="false">
      <c r="A138" s="3" t="s">
        <v>138</v>
      </c>
      <c r="B138" s="4" t="str">
        <f aca="false">IFERROR(__xludf.dummyfunction("GOOGLETRANSLATE(A138,""tr"",""pt"")"),"sexual")</f>
        <v>sexual</v>
      </c>
    </row>
    <row r="139" customFormat="false" ht="12.8" hidden="false" customHeight="false" outlineLevel="0" collapsed="false">
      <c r="A139" s="3" t="s">
        <v>139</v>
      </c>
      <c r="B139" s="4" t="str">
        <f aca="false">IFERROR(__xludf.dummyfunction("GOOGLETRANSLATE(A139,""tr"",""pt"")"),"remédio")</f>
        <v>remédio</v>
      </c>
    </row>
    <row r="140" customFormat="false" ht="12.8" hidden="false" customHeight="false" outlineLevel="0" collapsed="false">
      <c r="A140" s="3" t="s">
        <v>140</v>
      </c>
      <c r="B140" s="4" t="str">
        <f aca="false">IFERROR(__xludf.dummyfunction("GOOGLETRANSLATE(A140,""tr"",""pt"")"),"açúcares")</f>
        <v>açúcares</v>
      </c>
    </row>
    <row r="141" customFormat="false" ht="12.8" hidden="false" customHeight="false" outlineLevel="0" collapsed="false">
      <c r="A141" s="3" t="s">
        <v>141</v>
      </c>
      <c r="B141" s="4" t="str">
        <f aca="false">IFERROR(__xludf.dummyfunction("GOOGLETRANSLATE(A141,""tr"",""pt"")"),"manga")</f>
        <v>manga</v>
      </c>
    </row>
    <row r="142" customFormat="false" ht="12.8" hidden="false" customHeight="false" outlineLevel="0" collapsed="false">
      <c r="A142" s="3" t="s">
        <v>142</v>
      </c>
      <c r="B142" s="4" t="str">
        <f aca="false">IFERROR(__xludf.dummyfunction("GOOGLETRANSLATE(A142,""tr"",""pt"")"),"Farol")</f>
        <v>Farol</v>
      </c>
    </row>
    <row r="143" customFormat="false" ht="12.8" hidden="false" customHeight="false" outlineLevel="0" collapsed="false">
      <c r="A143" s="3" t="s">
        <v>143</v>
      </c>
      <c r="B143" s="4" t="str">
        <f aca="false">IFERROR(__xludf.dummyfunction("GOOGLETRANSLATE(A143,""tr"",""pt"")"),"cilindro")</f>
        <v>cilindro</v>
      </c>
    </row>
    <row r="144" customFormat="false" ht="12.8" hidden="false" customHeight="false" outlineLevel="0" collapsed="false">
      <c r="A144" s="3" t="s">
        <v>144</v>
      </c>
      <c r="B144" s="4" t="str">
        <f aca="false">IFERROR(__xludf.dummyfunction("GOOGLETRANSLATE(A144,""tr"",""pt"")"),"tema")</f>
        <v>tema</v>
      </c>
    </row>
    <row r="145" customFormat="false" ht="12.8" hidden="false" customHeight="false" outlineLevel="0" collapsed="false">
      <c r="A145" s="3" t="s">
        <v>145</v>
      </c>
      <c r="B145" s="4" t="str">
        <f aca="false">IFERROR(__xludf.dummyfunction("GOOGLETRANSLATE(A145,""tr"",""pt"")"),"diálogo")</f>
        <v>diálogo</v>
      </c>
    </row>
    <row r="146" customFormat="false" ht="12.8" hidden="false" customHeight="false" outlineLevel="0" collapsed="false">
      <c r="A146" s="3" t="s">
        <v>146</v>
      </c>
      <c r="B146" s="4" t="str">
        <f aca="false">IFERROR(__xludf.dummyfunction("GOOGLETRANSLATE(A146,""tr"",""pt"")"),"blusa")</f>
        <v>blusa</v>
      </c>
    </row>
    <row r="147" customFormat="false" ht="12.8" hidden="false" customHeight="false" outlineLevel="0" collapsed="false">
      <c r="A147" s="3" t="s">
        <v>147</v>
      </c>
      <c r="B147" s="4" t="str">
        <f aca="false">IFERROR(__xludf.dummyfunction("GOOGLETRANSLATE(A147,""tr"",""pt"")"),"maratona")</f>
        <v>maratona</v>
      </c>
    </row>
    <row r="148" customFormat="false" ht="12.8" hidden="false" customHeight="false" outlineLevel="0" collapsed="false">
      <c r="A148" s="3" t="s">
        <v>148</v>
      </c>
      <c r="B148" s="4" t="str">
        <f aca="false">IFERROR(__xludf.dummyfunction("GOOGLETRANSLATE(A148,""tr"",""pt"")"),"fator")</f>
        <v>fator</v>
      </c>
    </row>
    <row r="149" customFormat="false" ht="12.8" hidden="false" customHeight="false" outlineLevel="0" collapsed="false">
      <c r="A149" s="3" t="s">
        <v>149</v>
      </c>
      <c r="B149" s="4" t="str">
        <f aca="false">IFERROR(__xludf.dummyfunction("GOOGLETRANSLATE(A149,""tr"",""pt"")"),"Peru")</f>
        <v>Peru</v>
      </c>
    </row>
    <row r="150" customFormat="false" ht="12.8" hidden="false" customHeight="false" outlineLevel="0" collapsed="false">
      <c r="A150" s="3" t="s">
        <v>150</v>
      </c>
      <c r="B150" s="4" t="str">
        <f aca="false">IFERROR(__xludf.dummyfunction("GOOGLETRANSLATE(A150,""tr"",""pt"")"),"cromo")</f>
        <v>cromo</v>
      </c>
    </row>
    <row r="151" customFormat="false" ht="12.8" hidden="false" customHeight="false" outlineLevel="0" collapsed="false">
      <c r="A151" s="3" t="s">
        <v>151</v>
      </c>
      <c r="B151" s="4" t="str">
        <f aca="false">IFERROR(__xludf.dummyfunction("GOOGLETRANSLATE(A151,""tr"",""pt"")"),"Curry")</f>
        <v>Curry</v>
      </c>
    </row>
    <row r="152" customFormat="false" ht="12.8" hidden="false" customHeight="false" outlineLevel="0" collapsed="false">
      <c r="A152" s="3" t="s">
        <v>152</v>
      </c>
      <c r="B152" s="4" t="str">
        <f aca="false">IFERROR(__xludf.dummyfunction("GOOGLETRANSLATE(A152,""tr"",""pt"")"),"ironia")</f>
        <v>ironia</v>
      </c>
    </row>
    <row r="153" customFormat="false" ht="12.8" hidden="false" customHeight="false" outlineLevel="0" collapsed="false">
      <c r="A153" s="3" t="s">
        <v>153</v>
      </c>
      <c r="B153" s="4" t="str">
        <f aca="false">IFERROR(__xludf.dummyfunction("GOOGLETRANSLATE(A153,""tr"",""pt"")"),"doca")</f>
        <v>doca</v>
      </c>
    </row>
    <row r="154" customFormat="false" ht="12.8" hidden="false" customHeight="false" outlineLevel="0" collapsed="false">
      <c r="A154" s="3" t="s">
        <v>154</v>
      </c>
      <c r="B154" s="4" t="str">
        <f aca="false">IFERROR(__xludf.dummyfunction("GOOGLETRANSLATE(A154,""tr"",""pt"")"),"autêntico")</f>
        <v>autêntico</v>
      </c>
    </row>
    <row r="155" customFormat="false" ht="12.8" hidden="false" customHeight="false" outlineLevel="0" collapsed="false">
      <c r="A155" s="3" t="s">
        <v>155</v>
      </c>
      <c r="B155" s="4" t="str">
        <f aca="false">IFERROR(__xludf.dummyfunction("GOOGLETRANSLATE(A155,""tr"",""pt"")"),"czar")</f>
        <v>czar</v>
      </c>
    </row>
    <row r="156" customFormat="false" ht="12.8" hidden="false" customHeight="false" outlineLevel="0" collapsed="false">
      <c r="A156" s="3" t="s">
        <v>156</v>
      </c>
      <c r="B156" s="4" t="str">
        <f aca="false">IFERROR(__xludf.dummyfunction("GOOGLETRANSLATE(A156,""tr"",""pt"")"),"Materiel")</f>
        <v>Materiel</v>
      </c>
    </row>
    <row r="157" customFormat="false" ht="12.8" hidden="false" customHeight="false" outlineLevel="0" collapsed="false">
      <c r="A157" s="3" t="s">
        <v>157</v>
      </c>
      <c r="B157" s="4" t="str">
        <f aca="false">IFERROR(__xludf.dummyfunction("GOOGLETRANSLATE(A157,""tr"",""pt"")"),"Slat")</f>
        <v>Slat</v>
      </c>
    </row>
    <row r="158" customFormat="false" ht="12.8" hidden="false" customHeight="false" outlineLevel="0" collapsed="false">
      <c r="A158" s="3" t="s">
        <v>158</v>
      </c>
      <c r="B158" s="4" t="str">
        <f aca="false">IFERROR(__xludf.dummyfunction("GOOGLETRANSLATE(A158,""tr"",""pt"")"),"hamster")</f>
        <v>hamster</v>
      </c>
    </row>
    <row r="159" customFormat="false" ht="12.8" hidden="false" customHeight="false" outlineLevel="0" collapsed="false">
      <c r="A159" s="3" t="s">
        <v>159</v>
      </c>
      <c r="B159" s="4" t="str">
        <f aca="false">IFERROR(__xludf.dummyfunction("GOOGLETRANSLATE(A159,""tr"",""pt"")"),"especulação")</f>
        <v>especulação</v>
      </c>
    </row>
    <row r="160" customFormat="false" ht="12.8" hidden="false" customHeight="false" outlineLevel="0" collapsed="false">
      <c r="A160" s="3" t="s">
        <v>160</v>
      </c>
      <c r="B160" s="4" t="str">
        <f aca="false">IFERROR(__xludf.dummyfunction("GOOGLETRANSLATE(A160,""tr"",""pt"")"),"forno")</f>
        <v>forno</v>
      </c>
    </row>
    <row r="161" customFormat="false" ht="12.8" hidden="false" customHeight="false" outlineLevel="0" collapsed="false">
      <c r="A161" s="3" t="s">
        <v>161</v>
      </c>
      <c r="B161" s="4" t="str">
        <f aca="false">IFERROR(__xludf.dummyfunction("GOOGLETRANSLATE(A161,""tr"",""pt"")"),"estádio")</f>
        <v>estádio</v>
      </c>
    </row>
    <row r="162" customFormat="false" ht="12.8" hidden="false" customHeight="false" outlineLevel="0" collapsed="false">
      <c r="A162" s="3" t="s">
        <v>162</v>
      </c>
      <c r="B162" s="4" t="str">
        <f aca="false">IFERROR(__xludf.dummyfunction("GOOGLETRANSLATE(A162,""tr"",""pt"")"),"divã")</f>
        <v>divã</v>
      </c>
    </row>
    <row r="163" customFormat="false" ht="12.8" hidden="false" customHeight="false" outlineLevel="0" collapsed="false">
      <c r="A163" s="3" t="s">
        <v>163</v>
      </c>
      <c r="B163" s="4" t="str">
        <f aca="false">IFERROR(__xludf.dummyfunction("GOOGLETRANSLATE(A163,""tr"",""pt"")"),"beringela")</f>
        <v>beringela</v>
      </c>
    </row>
    <row r="164" customFormat="false" ht="12.8" hidden="false" customHeight="false" outlineLevel="0" collapsed="false">
      <c r="A164" s="3" t="s">
        <v>164</v>
      </c>
      <c r="B164" s="4" t="str">
        <f aca="false">IFERROR(__xludf.dummyfunction("GOOGLETRANSLATE(A164,""tr"",""pt"")"),"capacidade")</f>
        <v>capacidade</v>
      </c>
    </row>
    <row r="165" customFormat="false" ht="12.8" hidden="false" customHeight="false" outlineLevel="0" collapsed="false">
      <c r="A165" s="3" t="s">
        <v>165</v>
      </c>
      <c r="B165" s="4" t="str">
        <f aca="false">IFERROR(__xludf.dummyfunction("GOOGLETRANSLATE(A165,""tr"",""pt"")"),"teclado")</f>
        <v>teclado</v>
      </c>
    </row>
    <row r="166" customFormat="false" ht="15.75" hidden="false" customHeight="false" outlineLevel="0" collapsed="false">
      <c r="A166" s="5"/>
      <c r="B166" s="6"/>
    </row>
    <row r="167" customFormat="false" ht="15.75" hidden="false" customHeight="false" outlineLevel="0" collapsed="false">
      <c r="A167" s="5"/>
      <c r="B167" s="6"/>
    </row>
    <row r="168" customFormat="false" ht="15.75" hidden="false" customHeight="false" outlineLevel="0" collapsed="false">
      <c r="A168" s="5"/>
      <c r="B168" s="6"/>
    </row>
    <row r="169" customFormat="false" ht="15.75" hidden="false" customHeight="false" outlineLevel="0" collapsed="false">
      <c r="A169" s="5"/>
      <c r="B169" s="6"/>
    </row>
    <row r="170" customFormat="false" ht="15.75" hidden="false" customHeight="false" outlineLevel="0" collapsed="false">
      <c r="A170" s="5"/>
      <c r="B170" s="6"/>
    </row>
    <row r="171" customFormat="false" ht="15.75" hidden="false" customHeight="false" outlineLevel="0" collapsed="false">
      <c r="A171" s="5"/>
      <c r="B171" s="6"/>
    </row>
    <row r="172" customFormat="false" ht="15.75" hidden="false" customHeight="false" outlineLevel="0" collapsed="false">
      <c r="A172" s="5"/>
      <c r="B172" s="6"/>
    </row>
    <row r="173" customFormat="false" ht="15.75" hidden="false" customHeight="false" outlineLevel="0" collapsed="false">
      <c r="A173" s="5"/>
      <c r="B173" s="6"/>
    </row>
    <row r="174" customFormat="false" ht="15.75" hidden="false" customHeight="false" outlineLevel="0" collapsed="false">
      <c r="A174" s="5"/>
      <c r="B174" s="6"/>
    </row>
    <row r="175" customFormat="false" ht="15.75" hidden="false" customHeight="false" outlineLevel="0" collapsed="false">
      <c r="A175" s="5"/>
      <c r="B175" s="6"/>
    </row>
    <row r="176" customFormat="false" ht="15.75" hidden="false" customHeight="false" outlineLevel="0" collapsed="false">
      <c r="A176" s="5"/>
      <c r="B176" s="6"/>
    </row>
    <row r="177" customFormat="false" ht="15.75" hidden="false" customHeight="false" outlineLevel="0" collapsed="false">
      <c r="A177" s="5"/>
      <c r="B177" s="6"/>
    </row>
    <row r="178" customFormat="false" ht="15.75" hidden="false" customHeight="false" outlineLevel="0" collapsed="false">
      <c r="A178" s="5"/>
      <c r="B178" s="6"/>
    </row>
    <row r="179" customFormat="false" ht="15.75" hidden="false" customHeight="false" outlineLevel="0" collapsed="false">
      <c r="A179" s="5"/>
      <c r="B179" s="6"/>
    </row>
    <row r="180" customFormat="false" ht="15.75" hidden="false" customHeight="false" outlineLevel="0" collapsed="false">
      <c r="A180" s="5"/>
      <c r="B180" s="6"/>
    </row>
    <row r="181" customFormat="false" ht="15.75" hidden="false" customHeight="false" outlineLevel="0" collapsed="false">
      <c r="A181" s="5"/>
      <c r="B181" s="6"/>
    </row>
    <row r="182" customFormat="false" ht="15.75" hidden="false" customHeight="false" outlineLevel="0" collapsed="false">
      <c r="A182" s="5"/>
      <c r="B182" s="6"/>
    </row>
    <row r="183" customFormat="false" ht="15.75" hidden="false" customHeight="false" outlineLevel="0" collapsed="false">
      <c r="A183" s="5"/>
      <c r="B183" s="6"/>
    </row>
    <row r="184" customFormat="false" ht="15.75" hidden="false" customHeight="false" outlineLevel="0" collapsed="false">
      <c r="A184" s="5"/>
      <c r="B184" s="6"/>
    </row>
    <row r="185" customFormat="false" ht="15.75" hidden="false" customHeight="false" outlineLevel="0" collapsed="false">
      <c r="A185" s="5"/>
      <c r="B185" s="6"/>
    </row>
    <row r="186" customFormat="false" ht="15.75" hidden="false" customHeight="false" outlineLevel="0" collapsed="false">
      <c r="A186" s="5"/>
      <c r="B186" s="6"/>
    </row>
    <row r="187" customFormat="false" ht="15.75" hidden="false" customHeight="false" outlineLevel="0" collapsed="false">
      <c r="A187" s="5"/>
      <c r="B187" s="6"/>
    </row>
    <row r="188" customFormat="false" ht="15.75" hidden="false" customHeight="false" outlineLevel="0" collapsed="false">
      <c r="A188" s="5"/>
      <c r="B188" s="6"/>
    </row>
    <row r="189" customFormat="false" ht="15.75" hidden="false" customHeight="false" outlineLevel="0" collapsed="false">
      <c r="A189" s="5"/>
      <c r="B189" s="6"/>
    </row>
    <row r="190" customFormat="false" ht="15.75" hidden="false" customHeight="false" outlineLevel="0" collapsed="false">
      <c r="A190" s="5"/>
      <c r="B190" s="6"/>
    </row>
    <row r="191" customFormat="false" ht="15.75" hidden="false" customHeight="false" outlineLevel="0" collapsed="false">
      <c r="A191" s="5"/>
      <c r="B191" s="6"/>
    </row>
    <row r="192" customFormat="false" ht="15.75" hidden="false" customHeight="false" outlineLevel="0" collapsed="false">
      <c r="A192" s="5"/>
      <c r="B192" s="6"/>
    </row>
    <row r="193" customFormat="false" ht="15.75" hidden="false" customHeight="false" outlineLevel="0" collapsed="false">
      <c r="A193" s="5"/>
      <c r="B19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2022-05-12T11:33:18Z</dcterms:modified>
  <cp:revision>1</cp:revision>
  <dc:subject/>
  <dc:title/>
</cp:coreProperties>
</file>