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920" windowHeight="10755"/>
  </bookViews>
  <sheets>
    <sheet name="Guildes_nov19" sheetId="13" r:id="rId1"/>
    <sheet name="Sources_info" sheetId="7" r:id="rId2"/>
    <sheet name="Espace_prospection" sheetId="18" r:id="rId3"/>
    <sheet name="Espace_guilde" sheetId="15" r:id="rId4"/>
    <sheet name="Filtre_IST" sheetId="17" r:id="rId5"/>
    <sheet name="Agenda_guildes" sheetId="12" r:id="rId6"/>
    <sheet name="CorrespondanceGinzler" sheetId="8" r:id="rId7"/>
    <sheet name="Guildes_revues_ER" sheetId="5" r:id="rId8"/>
    <sheet name="Feuil3" sheetId="11" r:id="rId9"/>
    <sheet name="Feuil1" sheetId="14" r:id="rId10"/>
  </sheets>
  <definedNames>
    <definedName name="_xlnm._FilterDatabase" localSheetId="6" hidden="1">CorrespondanceGinzler!$A$1:$N$325</definedName>
    <definedName name="_xlnm._FilterDatabase" localSheetId="8" hidden="1">Feuil3!$B$28:$C$53</definedName>
    <definedName name="_xlnm._FilterDatabase" localSheetId="7" hidden="1">Guildes_revues_ER!$B$1:$E$138</definedName>
    <definedName name="_xlnm._FilterDatabase" localSheetId="1" hidden="1">Sources_info!$A$1:$I$24</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8" l="1"/>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2" i="8"/>
  <c r="I3" i="8"/>
  <c r="N3" i="8" s="1"/>
  <c r="I4" i="8"/>
  <c r="N4" i="8" s="1"/>
  <c r="I5" i="8"/>
  <c r="N5" i="8" s="1"/>
  <c r="I6" i="8"/>
  <c r="N6" i="8" s="1"/>
  <c r="I7" i="8"/>
  <c r="N7" i="8" s="1"/>
  <c r="I8" i="8"/>
  <c r="N8" i="8" s="1"/>
  <c r="I9" i="8"/>
  <c r="N9" i="8" s="1"/>
  <c r="I10" i="8"/>
  <c r="N10" i="8" s="1"/>
  <c r="I11" i="8"/>
  <c r="N11" i="8" s="1"/>
  <c r="I12" i="8"/>
  <c r="N12" i="8" s="1"/>
  <c r="I13" i="8"/>
  <c r="N13" i="8" s="1"/>
  <c r="I14" i="8"/>
  <c r="N14" i="8" s="1"/>
  <c r="I15" i="8"/>
  <c r="N15" i="8" s="1"/>
  <c r="I16" i="8"/>
  <c r="N16" i="8" s="1"/>
  <c r="I17" i="8"/>
  <c r="N17" i="8" s="1"/>
  <c r="I18" i="8"/>
  <c r="N18" i="8" s="1"/>
  <c r="I19" i="8"/>
  <c r="N19" i="8" s="1"/>
  <c r="I20" i="8"/>
  <c r="N20" i="8" s="1"/>
  <c r="I21" i="8"/>
  <c r="N21" i="8" s="1"/>
  <c r="I22" i="8"/>
  <c r="N22" i="8" s="1"/>
  <c r="I23" i="8"/>
  <c r="N23" i="8" s="1"/>
  <c r="I24" i="8"/>
  <c r="N24" i="8" s="1"/>
  <c r="I25" i="8"/>
  <c r="N25" i="8" s="1"/>
  <c r="I26" i="8"/>
  <c r="N26" i="8" s="1"/>
  <c r="I27" i="8"/>
  <c r="N27" i="8" s="1"/>
  <c r="I28" i="8"/>
  <c r="N28" i="8" s="1"/>
  <c r="I29" i="8"/>
  <c r="N29" i="8" s="1"/>
  <c r="I30" i="8"/>
  <c r="N30" i="8" s="1"/>
  <c r="I31" i="8"/>
  <c r="N31" i="8" s="1"/>
  <c r="I32" i="8"/>
  <c r="N32" i="8" s="1"/>
  <c r="I33" i="8"/>
  <c r="N33" i="8" s="1"/>
  <c r="I34" i="8"/>
  <c r="N34" i="8" s="1"/>
  <c r="I35" i="8"/>
  <c r="N35" i="8" s="1"/>
  <c r="I36" i="8"/>
  <c r="N36" i="8" s="1"/>
  <c r="I37" i="8"/>
  <c r="N37" i="8" s="1"/>
  <c r="I38" i="8"/>
  <c r="N38" i="8" s="1"/>
  <c r="I39" i="8"/>
  <c r="N39" i="8" s="1"/>
  <c r="I40" i="8"/>
  <c r="N40" i="8" s="1"/>
  <c r="I41" i="8"/>
  <c r="N41" i="8" s="1"/>
  <c r="I42" i="8"/>
  <c r="N42" i="8" s="1"/>
  <c r="I43" i="8"/>
  <c r="N43" i="8" s="1"/>
  <c r="I44" i="8"/>
  <c r="N44" i="8" s="1"/>
  <c r="I45" i="8"/>
  <c r="N45" i="8" s="1"/>
  <c r="I46" i="8"/>
  <c r="N46" i="8" s="1"/>
  <c r="I47" i="8"/>
  <c r="N47" i="8" s="1"/>
  <c r="I48" i="8"/>
  <c r="N48" i="8" s="1"/>
  <c r="I49" i="8"/>
  <c r="N49" i="8" s="1"/>
  <c r="I50" i="8"/>
  <c r="N50" i="8" s="1"/>
  <c r="I51" i="8"/>
  <c r="N51" i="8" s="1"/>
  <c r="I52" i="8"/>
  <c r="N52" i="8" s="1"/>
  <c r="I53" i="8"/>
  <c r="N53" i="8" s="1"/>
  <c r="I54" i="8"/>
  <c r="N54" i="8" s="1"/>
  <c r="I55" i="8"/>
  <c r="N55" i="8" s="1"/>
  <c r="I56" i="8"/>
  <c r="N56" i="8" s="1"/>
  <c r="I57" i="8"/>
  <c r="N57" i="8" s="1"/>
  <c r="I58" i="8"/>
  <c r="N58" i="8" s="1"/>
  <c r="I59" i="8"/>
  <c r="N59" i="8" s="1"/>
  <c r="I60" i="8"/>
  <c r="N60" i="8" s="1"/>
  <c r="I61" i="8"/>
  <c r="N61" i="8" s="1"/>
  <c r="I62" i="8"/>
  <c r="N62" i="8" s="1"/>
  <c r="I63" i="8"/>
  <c r="N63" i="8" s="1"/>
  <c r="I64" i="8"/>
  <c r="N64" i="8" s="1"/>
  <c r="I65" i="8"/>
  <c r="N65" i="8" s="1"/>
  <c r="I66" i="8"/>
  <c r="N66" i="8" s="1"/>
  <c r="I67" i="8"/>
  <c r="N67" i="8" s="1"/>
  <c r="I68" i="8"/>
  <c r="N68" i="8" s="1"/>
  <c r="I69" i="8"/>
  <c r="N69" i="8" s="1"/>
  <c r="I70" i="8"/>
  <c r="N70" i="8" s="1"/>
  <c r="I71" i="8"/>
  <c r="N71" i="8" s="1"/>
  <c r="I72" i="8"/>
  <c r="N72" i="8" s="1"/>
  <c r="I73" i="8"/>
  <c r="N73" i="8" s="1"/>
  <c r="I74" i="8"/>
  <c r="N74" i="8" s="1"/>
  <c r="I75" i="8"/>
  <c r="N75" i="8" s="1"/>
  <c r="I76" i="8"/>
  <c r="N76" i="8" s="1"/>
  <c r="I77" i="8"/>
  <c r="N77" i="8" s="1"/>
  <c r="I78" i="8"/>
  <c r="N78" i="8" s="1"/>
  <c r="I79" i="8"/>
  <c r="N79" i="8" s="1"/>
  <c r="I80" i="8"/>
  <c r="N80" i="8" s="1"/>
  <c r="I81" i="8"/>
  <c r="N81" i="8" s="1"/>
  <c r="I82" i="8"/>
  <c r="N82" i="8" s="1"/>
  <c r="I83" i="8"/>
  <c r="N83" i="8" s="1"/>
  <c r="I84" i="8"/>
  <c r="N84" i="8" s="1"/>
  <c r="I85" i="8"/>
  <c r="N85" i="8" s="1"/>
  <c r="I86" i="8"/>
  <c r="N86" i="8" s="1"/>
  <c r="I87" i="8"/>
  <c r="N87" i="8" s="1"/>
  <c r="I88" i="8"/>
  <c r="N88" i="8" s="1"/>
  <c r="I89" i="8"/>
  <c r="N89" i="8" s="1"/>
  <c r="I90" i="8"/>
  <c r="N90" i="8" s="1"/>
  <c r="I91" i="8"/>
  <c r="N91" i="8" s="1"/>
  <c r="I92" i="8"/>
  <c r="N92" i="8" s="1"/>
  <c r="I93" i="8"/>
  <c r="N93" i="8" s="1"/>
  <c r="I94" i="8"/>
  <c r="N94" i="8" s="1"/>
  <c r="I95" i="8"/>
  <c r="N95" i="8" s="1"/>
  <c r="I96" i="8"/>
  <c r="N96" i="8" s="1"/>
  <c r="I97" i="8"/>
  <c r="N97" i="8" s="1"/>
  <c r="I98" i="8"/>
  <c r="N98" i="8" s="1"/>
  <c r="I99" i="8"/>
  <c r="N99" i="8" s="1"/>
  <c r="I100" i="8"/>
  <c r="N100" i="8" s="1"/>
  <c r="I101" i="8"/>
  <c r="N101" i="8" s="1"/>
  <c r="I102" i="8"/>
  <c r="N102" i="8" s="1"/>
  <c r="I103" i="8"/>
  <c r="N103" i="8" s="1"/>
  <c r="I104" i="8"/>
  <c r="N104" i="8" s="1"/>
  <c r="I105" i="8"/>
  <c r="N105" i="8" s="1"/>
  <c r="I106" i="8"/>
  <c r="N106" i="8" s="1"/>
  <c r="I107" i="8"/>
  <c r="N107" i="8" s="1"/>
  <c r="I108" i="8"/>
  <c r="N108" i="8" s="1"/>
  <c r="I109" i="8"/>
  <c r="N109" i="8" s="1"/>
  <c r="I110" i="8"/>
  <c r="N110" i="8" s="1"/>
  <c r="I111" i="8"/>
  <c r="N111" i="8" s="1"/>
  <c r="I112" i="8"/>
  <c r="N112" i="8" s="1"/>
  <c r="I113" i="8"/>
  <c r="N113" i="8" s="1"/>
  <c r="I114" i="8"/>
  <c r="N114" i="8" s="1"/>
  <c r="I115" i="8"/>
  <c r="N115" i="8" s="1"/>
  <c r="I116" i="8"/>
  <c r="N116" i="8" s="1"/>
  <c r="I117" i="8"/>
  <c r="N117" i="8" s="1"/>
  <c r="I118" i="8"/>
  <c r="N118" i="8" s="1"/>
  <c r="I119" i="8"/>
  <c r="N119" i="8" s="1"/>
  <c r="I120" i="8"/>
  <c r="N120" i="8" s="1"/>
  <c r="I121" i="8"/>
  <c r="N121" i="8" s="1"/>
  <c r="I122" i="8"/>
  <c r="N122" i="8" s="1"/>
  <c r="I123" i="8"/>
  <c r="N123" i="8" s="1"/>
  <c r="I124" i="8"/>
  <c r="N124" i="8" s="1"/>
  <c r="I125" i="8"/>
  <c r="N125" i="8" s="1"/>
  <c r="I126" i="8"/>
  <c r="N126" i="8" s="1"/>
  <c r="I127" i="8"/>
  <c r="N127" i="8" s="1"/>
  <c r="I128" i="8"/>
  <c r="N128" i="8" s="1"/>
  <c r="I129" i="8"/>
  <c r="N129" i="8" s="1"/>
  <c r="I130" i="8"/>
  <c r="N130" i="8" s="1"/>
  <c r="I131" i="8"/>
  <c r="N131" i="8" s="1"/>
  <c r="I132" i="8"/>
  <c r="N132" i="8" s="1"/>
  <c r="I133" i="8"/>
  <c r="N133" i="8" s="1"/>
  <c r="I134" i="8"/>
  <c r="N134" i="8" s="1"/>
  <c r="I135" i="8"/>
  <c r="N135" i="8" s="1"/>
  <c r="I136" i="8"/>
  <c r="N136" i="8" s="1"/>
  <c r="I137" i="8"/>
  <c r="N137" i="8" s="1"/>
  <c r="I138" i="8"/>
  <c r="N138" i="8" s="1"/>
  <c r="I139" i="8"/>
  <c r="N139" i="8" s="1"/>
  <c r="I140" i="8"/>
  <c r="N140" i="8" s="1"/>
  <c r="I141" i="8"/>
  <c r="N141" i="8" s="1"/>
  <c r="I142" i="8"/>
  <c r="N142" i="8" s="1"/>
  <c r="I143" i="8"/>
  <c r="N143" i="8" s="1"/>
  <c r="I144" i="8"/>
  <c r="N144" i="8" s="1"/>
  <c r="I145" i="8"/>
  <c r="N145" i="8" s="1"/>
  <c r="I146" i="8"/>
  <c r="N146" i="8" s="1"/>
  <c r="I147" i="8"/>
  <c r="N147" i="8" s="1"/>
  <c r="I148" i="8"/>
  <c r="N148" i="8" s="1"/>
  <c r="I149" i="8"/>
  <c r="N149" i="8" s="1"/>
  <c r="I150" i="8"/>
  <c r="N150" i="8" s="1"/>
  <c r="I151" i="8"/>
  <c r="N151" i="8" s="1"/>
  <c r="I152" i="8"/>
  <c r="N152" i="8" s="1"/>
  <c r="I153" i="8"/>
  <c r="N153" i="8" s="1"/>
  <c r="I154" i="8"/>
  <c r="N154" i="8" s="1"/>
  <c r="I155" i="8"/>
  <c r="N155" i="8" s="1"/>
  <c r="I156" i="8"/>
  <c r="N156" i="8" s="1"/>
  <c r="I157" i="8"/>
  <c r="N157" i="8" s="1"/>
  <c r="I158" i="8"/>
  <c r="N158" i="8" s="1"/>
  <c r="I159" i="8"/>
  <c r="N159" i="8" s="1"/>
  <c r="I160" i="8"/>
  <c r="N160" i="8" s="1"/>
  <c r="I161" i="8"/>
  <c r="N161" i="8" s="1"/>
  <c r="I162" i="8"/>
  <c r="N162" i="8" s="1"/>
  <c r="I163" i="8"/>
  <c r="N163" i="8" s="1"/>
  <c r="I164" i="8"/>
  <c r="N164" i="8" s="1"/>
  <c r="I165" i="8"/>
  <c r="N165" i="8" s="1"/>
  <c r="I166" i="8"/>
  <c r="N166" i="8" s="1"/>
  <c r="I167" i="8"/>
  <c r="N167" i="8" s="1"/>
  <c r="I168" i="8"/>
  <c r="N168" i="8" s="1"/>
  <c r="I169" i="8"/>
  <c r="N169" i="8" s="1"/>
  <c r="I170" i="8"/>
  <c r="N170" i="8" s="1"/>
  <c r="I171" i="8"/>
  <c r="N171" i="8" s="1"/>
  <c r="I172" i="8"/>
  <c r="N172" i="8" s="1"/>
  <c r="I173" i="8"/>
  <c r="N173" i="8" s="1"/>
  <c r="I174" i="8"/>
  <c r="N174" i="8" s="1"/>
  <c r="I175" i="8"/>
  <c r="N175" i="8" s="1"/>
  <c r="I176" i="8"/>
  <c r="N176" i="8" s="1"/>
  <c r="I177" i="8"/>
  <c r="N177" i="8" s="1"/>
  <c r="I178" i="8"/>
  <c r="N178" i="8" s="1"/>
  <c r="I179" i="8"/>
  <c r="N179" i="8" s="1"/>
  <c r="I180" i="8"/>
  <c r="N180" i="8" s="1"/>
  <c r="I181" i="8"/>
  <c r="N181" i="8" s="1"/>
  <c r="I182" i="8"/>
  <c r="N182" i="8" s="1"/>
  <c r="I183" i="8"/>
  <c r="N183" i="8" s="1"/>
  <c r="I184" i="8"/>
  <c r="N184" i="8" s="1"/>
  <c r="I185" i="8"/>
  <c r="N185" i="8" s="1"/>
  <c r="I186" i="8"/>
  <c r="N186" i="8" s="1"/>
  <c r="I187" i="8"/>
  <c r="N187" i="8" s="1"/>
  <c r="I188" i="8"/>
  <c r="N188" i="8" s="1"/>
  <c r="I189" i="8"/>
  <c r="N189" i="8" s="1"/>
  <c r="I190" i="8"/>
  <c r="N190" i="8" s="1"/>
  <c r="I191" i="8"/>
  <c r="N191" i="8" s="1"/>
  <c r="I192" i="8"/>
  <c r="N192" i="8" s="1"/>
  <c r="I193" i="8"/>
  <c r="N193" i="8" s="1"/>
  <c r="I194" i="8"/>
  <c r="N194" i="8" s="1"/>
  <c r="I195" i="8"/>
  <c r="N195" i="8" s="1"/>
  <c r="I196" i="8"/>
  <c r="N196" i="8" s="1"/>
  <c r="I197" i="8"/>
  <c r="N197" i="8" s="1"/>
  <c r="I198" i="8"/>
  <c r="N198" i="8" s="1"/>
  <c r="I199" i="8"/>
  <c r="N199" i="8" s="1"/>
  <c r="I200" i="8"/>
  <c r="N200" i="8" s="1"/>
  <c r="I201" i="8"/>
  <c r="N201" i="8" s="1"/>
  <c r="I202" i="8"/>
  <c r="N202" i="8" s="1"/>
  <c r="I203" i="8"/>
  <c r="N203" i="8" s="1"/>
  <c r="I204" i="8"/>
  <c r="N204" i="8" s="1"/>
  <c r="I205" i="8"/>
  <c r="N205" i="8" s="1"/>
  <c r="I206" i="8"/>
  <c r="N206" i="8" s="1"/>
  <c r="I207" i="8"/>
  <c r="N207" i="8" s="1"/>
  <c r="I208" i="8"/>
  <c r="N208" i="8" s="1"/>
  <c r="I209" i="8"/>
  <c r="N209" i="8" s="1"/>
  <c r="I210" i="8"/>
  <c r="N210" i="8" s="1"/>
  <c r="I211" i="8"/>
  <c r="N211" i="8" s="1"/>
  <c r="I212" i="8"/>
  <c r="N212" i="8" s="1"/>
  <c r="I213" i="8"/>
  <c r="N213" i="8" s="1"/>
  <c r="I214" i="8"/>
  <c r="N214" i="8" s="1"/>
  <c r="I215" i="8"/>
  <c r="N215" i="8" s="1"/>
  <c r="I216" i="8"/>
  <c r="N216" i="8" s="1"/>
  <c r="I217" i="8"/>
  <c r="N217" i="8" s="1"/>
  <c r="I218" i="8"/>
  <c r="N218" i="8" s="1"/>
  <c r="I219" i="8"/>
  <c r="N219" i="8" s="1"/>
  <c r="I220" i="8"/>
  <c r="N220" i="8" s="1"/>
  <c r="I221" i="8"/>
  <c r="N221" i="8" s="1"/>
  <c r="I222" i="8"/>
  <c r="N222" i="8" s="1"/>
  <c r="I223" i="8"/>
  <c r="N223" i="8" s="1"/>
  <c r="I224" i="8"/>
  <c r="N224" i="8" s="1"/>
  <c r="I225" i="8"/>
  <c r="N225" i="8" s="1"/>
  <c r="I226" i="8"/>
  <c r="N226" i="8" s="1"/>
  <c r="I227" i="8"/>
  <c r="N227" i="8" s="1"/>
  <c r="I228" i="8"/>
  <c r="N228" i="8" s="1"/>
  <c r="I229" i="8"/>
  <c r="N229" i="8" s="1"/>
  <c r="I230" i="8"/>
  <c r="N230" i="8" s="1"/>
  <c r="I231" i="8"/>
  <c r="N231" i="8" s="1"/>
  <c r="I232" i="8"/>
  <c r="N232" i="8" s="1"/>
  <c r="I233" i="8"/>
  <c r="N233" i="8" s="1"/>
  <c r="I234" i="8"/>
  <c r="N234" i="8" s="1"/>
  <c r="I235" i="8"/>
  <c r="N235" i="8" s="1"/>
  <c r="I236" i="8"/>
  <c r="N236" i="8" s="1"/>
  <c r="I237" i="8"/>
  <c r="N237" i="8" s="1"/>
  <c r="I238" i="8"/>
  <c r="N238" i="8" s="1"/>
  <c r="I239" i="8"/>
  <c r="N239" i="8" s="1"/>
  <c r="I240" i="8"/>
  <c r="N240" i="8" s="1"/>
  <c r="I241" i="8"/>
  <c r="N241" i="8" s="1"/>
  <c r="I242" i="8"/>
  <c r="N242" i="8" s="1"/>
  <c r="I243" i="8"/>
  <c r="N243" i="8" s="1"/>
  <c r="I244" i="8"/>
  <c r="N244" i="8" s="1"/>
  <c r="I245" i="8"/>
  <c r="N245" i="8" s="1"/>
  <c r="I246" i="8"/>
  <c r="N246" i="8" s="1"/>
  <c r="I247" i="8"/>
  <c r="N247" i="8" s="1"/>
  <c r="I248" i="8"/>
  <c r="N248" i="8" s="1"/>
  <c r="I249" i="8"/>
  <c r="N249" i="8" s="1"/>
  <c r="I250" i="8"/>
  <c r="N250" i="8" s="1"/>
  <c r="I251" i="8"/>
  <c r="N251" i="8" s="1"/>
  <c r="I252" i="8"/>
  <c r="N252" i="8" s="1"/>
  <c r="I253" i="8"/>
  <c r="N253" i="8" s="1"/>
  <c r="I254" i="8"/>
  <c r="N254" i="8" s="1"/>
  <c r="I255" i="8"/>
  <c r="N255" i="8" s="1"/>
  <c r="I256" i="8"/>
  <c r="N256" i="8" s="1"/>
  <c r="I257" i="8"/>
  <c r="N257" i="8" s="1"/>
  <c r="I258" i="8"/>
  <c r="N258" i="8" s="1"/>
  <c r="I259" i="8"/>
  <c r="N259" i="8" s="1"/>
  <c r="I260" i="8"/>
  <c r="N260" i="8" s="1"/>
  <c r="I261" i="8"/>
  <c r="N261" i="8" s="1"/>
  <c r="I262" i="8"/>
  <c r="N262" i="8" s="1"/>
  <c r="I263" i="8"/>
  <c r="N263" i="8" s="1"/>
  <c r="I264" i="8"/>
  <c r="N264" i="8" s="1"/>
  <c r="I265" i="8"/>
  <c r="N265" i="8" s="1"/>
  <c r="I266" i="8"/>
  <c r="N266" i="8" s="1"/>
  <c r="I267" i="8"/>
  <c r="N267" i="8" s="1"/>
  <c r="I268" i="8"/>
  <c r="N268" i="8" s="1"/>
  <c r="I269" i="8"/>
  <c r="N269" i="8" s="1"/>
  <c r="I270" i="8"/>
  <c r="N270" i="8" s="1"/>
  <c r="I271" i="8"/>
  <c r="N271" i="8" s="1"/>
  <c r="I272" i="8"/>
  <c r="N272" i="8" s="1"/>
  <c r="I273" i="8"/>
  <c r="N273" i="8" s="1"/>
  <c r="I274" i="8"/>
  <c r="N274" i="8" s="1"/>
  <c r="I275" i="8"/>
  <c r="N275" i="8" s="1"/>
  <c r="I276" i="8"/>
  <c r="N276" i="8" s="1"/>
  <c r="I277" i="8"/>
  <c r="N277" i="8" s="1"/>
  <c r="I278" i="8"/>
  <c r="N278" i="8" s="1"/>
  <c r="I279" i="8"/>
  <c r="N279" i="8" s="1"/>
  <c r="I280" i="8"/>
  <c r="N280" i="8" s="1"/>
  <c r="I281" i="8"/>
  <c r="N281" i="8" s="1"/>
  <c r="I282" i="8"/>
  <c r="N282" i="8" s="1"/>
  <c r="I283" i="8"/>
  <c r="N283" i="8" s="1"/>
  <c r="I284" i="8"/>
  <c r="N284" i="8" s="1"/>
  <c r="I285" i="8"/>
  <c r="N285" i="8" s="1"/>
  <c r="I286" i="8"/>
  <c r="N286" i="8" s="1"/>
  <c r="I287" i="8"/>
  <c r="N287" i="8" s="1"/>
  <c r="I288" i="8"/>
  <c r="N288" i="8" s="1"/>
  <c r="I289" i="8"/>
  <c r="N289" i="8" s="1"/>
  <c r="I290" i="8"/>
  <c r="N290" i="8" s="1"/>
  <c r="I291" i="8"/>
  <c r="N291" i="8" s="1"/>
  <c r="I292" i="8"/>
  <c r="N292" i="8" s="1"/>
  <c r="I293" i="8"/>
  <c r="N293" i="8" s="1"/>
  <c r="I294" i="8"/>
  <c r="N294" i="8" s="1"/>
  <c r="I295" i="8"/>
  <c r="N295" i="8" s="1"/>
  <c r="I296" i="8"/>
  <c r="N296" i="8" s="1"/>
  <c r="I297" i="8"/>
  <c r="N297" i="8" s="1"/>
  <c r="I298" i="8"/>
  <c r="N298" i="8" s="1"/>
  <c r="I299" i="8"/>
  <c r="N299" i="8" s="1"/>
  <c r="I300" i="8"/>
  <c r="N300" i="8" s="1"/>
  <c r="I301" i="8"/>
  <c r="N301" i="8" s="1"/>
  <c r="I302" i="8"/>
  <c r="N302" i="8" s="1"/>
  <c r="I303" i="8"/>
  <c r="N303" i="8" s="1"/>
  <c r="I304" i="8"/>
  <c r="N304" i="8" s="1"/>
  <c r="I305" i="8"/>
  <c r="N305" i="8" s="1"/>
  <c r="I306" i="8"/>
  <c r="N306" i="8" s="1"/>
  <c r="I307" i="8"/>
  <c r="N307" i="8" s="1"/>
  <c r="I308" i="8"/>
  <c r="N308" i="8" s="1"/>
  <c r="I309" i="8"/>
  <c r="N309" i="8" s="1"/>
  <c r="I310" i="8"/>
  <c r="N310" i="8" s="1"/>
  <c r="I311" i="8"/>
  <c r="N311" i="8" s="1"/>
  <c r="I312" i="8"/>
  <c r="N312" i="8" s="1"/>
  <c r="I313" i="8"/>
  <c r="N313" i="8" s="1"/>
  <c r="I314" i="8"/>
  <c r="N314" i="8" s="1"/>
  <c r="I315" i="8"/>
  <c r="N315" i="8" s="1"/>
  <c r="I316" i="8"/>
  <c r="N316" i="8" s="1"/>
  <c r="I317" i="8"/>
  <c r="N317" i="8" s="1"/>
  <c r="I318" i="8"/>
  <c r="N318" i="8" s="1"/>
  <c r="I319" i="8"/>
  <c r="N319" i="8" s="1"/>
  <c r="I320" i="8"/>
  <c r="N320" i="8" s="1"/>
  <c r="I321" i="8"/>
  <c r="N321" i="8" s="1"/>
  <c r="I322" i="8"/>
  <c r="N322" i="8" s="1"/>
  <c r="I323" i="8"/>
  <c r="N323" i="8" s="1"/>
  <c r="I324" i="8"/>
  <c r="N324" i="8" s="1"/>
  <c r="I325" i="8"/>
  <c r="N325" i="8" s="1"/>
  <c r="I2" i="8"/>
  <c r="N2" i="8" s="1"/>
  <c r="K3" i="8"/>
  <c r="K4" i="8"/>
  <c r="K5" i="8"/>
  <c r="K6" i="8"/>
  <c r="K7" i="8"/>
  <c r="L7" i="8" s="1"/>
  <c r="K8" i="8"/>
  <c r="L8" i="8" s="1"/>
  <c r="K9" i="8"/>
  <c r="L9" i="8" s="1"/>
  <c r="K10" i="8"/>
  <c r="L10" i="8" s="1"/>
  <c r="K11" i="8"/>
  <c r="K12" i="8"/>
  <c r="K13" i="8"/>
  <c r="K14" i="8"/>
  <c r="K15" i="8"/>
  <c r="L15" i="8" s="1"/>
  <c r="K16" i="8"/>
  <c r="L16" i="8" s="1"/>
  <c r="K17" i="8"/>
  <c r="L17" i="8" s="1"/>
  <c r="K18" i="8"/>
  <c r="K19" i="8"/>
  <c r="K20" i="8"/>
  <c r="K21" i="8"/>
  <c r="K22" i="8"/>
  <c r="K23" i="8"/>
  <c r="L23" i="8" s="1"/>
  <c r="K24" i="8"/>
  <c r="L24" i="8" s="1"/>
  <c r="K25" i="8"/>
  <c r="L25" i="8" s="1"/>
  <c r="K26" i="8"/>
  <c r="K27" i="8"/>
  <c r="K28" i="8"/>
  <c r="K29" i="8"/>
  <c r="K30" i="8"/>
  <c r="K31" i="8"/>
  <c r="L31" i="8" s="1"/>
  <c r="K32" i="8"/>
  <c r="L32" i="8" s="1"/>
  <c r="K33" i="8"/>
  <c r="L33" i="8" s="1"/>
  <c r="K34" i="8"/>
  <c r="K35" i="8"/>
  <c r="K36" i="8"/>
  <c r="K37" i="8"/>
  <c r="K38" i="8"/>
  <c r="K39" i="8"/>
  <c r="L39" i="8" s="1"/>
  <c r="K40" i="8"/>
  <c r="L40" i="8" s="1"/>
  <c r="K41" i="8"/>
  <c r="L41" i="8" s="1"/>
  <c r="K42" i="8"/>
  <c r="K43" i="8"/>
  <c r="K44" i="8"/>
  <c r="K45" i="8"/>
  <c r="K46" i="8"/>
  <c r="K47" i="8"/>
  <c r="L47" i="8" s="1"/>
  <c r="K48" i="8"/>
  <c r="L48" i="8" s="1"/>
  <c r="K49" i="8"/>
  <c r="L49" i="8" s="1"/>
  <c r="K50" i="8"/>
  <c r="K51" i="8"/>
  <c r="K52" i="8"/>
  <c r="K53" i="8"/>
  <c r="K54" i="8"/>
  <c r="K55" i="8"/>
  <c r="L55" i="8" s="1"/>
  <c r="K56" i="8"/>
  <c r="L56" i="8" s="1"/>
  <c r="K57" i="8"/>
  <c r="L57" i="8" s="1"/>
  <c r="K58" i="8"/>
  <c r="K59" i="8"/>
  <c r="K60" i="8"/>
  <c r="K61" i="8"/>
  <c r="K62" i="8"/>
  <c r="K63" i="8"/>
  <c r="L63" i="8" s="1"/>
  <c r="K64" i="8"/>
  <c r="L64" i="8" s="1"/>
  <c r="K65" i="8"/>
  <c r="L65" i="8" s="1"/>
  <c r="K66" i="8"/>
  <c r="K67" i="8"/>
  <c r="K68" i="8"/>
  <c r="K69" i="8"/>
  <c r="K70" i="8"/>
  <c r="K71" i="8"/>
  <c r="L71" i="8" s="1"/>
  <c r="K72" i="8"/>
  <c r="L72" i="8" s="1"/>
  <c r="K73" i="8"/>
  <c r="L73" i="8" s="1"/>
  <c r="K74" i="8"/>
  <c r="K75" i="8"/>
  <c r="K76" i="8"/>
  <c r="K77" i="8"/>
  <c r="K78" i="8"/>
  <c r="K79" i="8"/>
  <c r="L79" i="8" s="1"/>
  <c r="K80" i="8"/>
  <c r="L80" i="8" s="1"/>
  <c r="K81" i="8"/>
  <c r="L81" i="8" s="1"/>
  <c r="K82" i="8"/>
  <c r="K83" i="8"/>
  <c r="K84" i="8"/>
  <c r="K85" i="8"/>
  <c r="K86" i="8"/>
  <c r="K87" i="8"/>
  <c r="L87" i="8" s="1"/>
  <c r="K88" i="8"/>
  <c r="L88" i="8" s="1"/>
  <c r="K89" i="8"/>
  <c r="L89" i="8" s="1"/>
  <c r="K90" i="8"/>
  <c r="K91" i="8"/>
  <c r="K92" i="8"/>
  <c r="K93" i="8"/>
  <c r="K94" i="8"/>
  <c r="K95" i="8"/>
  <c r="L95" i="8" s="1"/>
  <c r="K96" i="8"/>
  <c r="L96" i="8" s="1"/>
  <c r="K97" i="8"/>
  <c r="L97" i="8" s="1"/>
  <c r="K98" i="8"/>
  <c r="K99" i="8"/>
  <c r="K100" i="8"/>
  <c r="K101" i="8"/>
  <c r="K102" i="8"/>
  <c r="K103" i="8"/>
  <c r="L103" i="8" s="1"/>
  <c r="K104" i="8"/>
  <c r="L104" i="8" s="1"/>
  <c r="K105" i="8"/>
  <c r="L105" i="8" s="1"/>
  <c r="K106" i="8"/>
  <c r="K107" i="8"/>
  <c r="K108" i="8"/>
  <c r="K109" i="8"/>
  <c r="K110" i="8"/>
  <c r="K111" i="8"/>
  <c r="L111" i="8" s="1"/>
  <c r="K112" i="8"/>
  <c r="L112" i="8" s="1"/>
  <c r="K113" i="8"/>
  <c r="L113" i="8" s="1"/>
  <c r="K114" i="8"/>
  <c r="K115" i="8"/>
  <c r="K116" i="8"/>
  <c r="K117" i="8"/>
  <c r="K118" i="8"/>
  <c r="K119" i="8"/>
  <c r="L119" i="8" s="1"/>
  <c r="K120" i="8"/>
  <c r="L120" i="8" s="1"/>
  <c r="K121" i="8"/>
  <c r="L121" i="8" s="1"/>
  <c r="K122" i="8"/>
  <c r="K123" i="8"/>
  <c r="K124" i="8"/>
  <c r="K125" i="8"/>
  <c r="K126" i="8"/>
  <c r="K127" i="8"/>
  <c r="L127" i="8" s="1"/>
  <c r="K128" i="8"/>
  <c r="L128" i="8" s="1"/>
  <c r="K129" i="8"/>
  <c r="L129" i="8" s="1"/>
  <c r="K130" i="8"/>
  <c r="K131" i="8"/>
  <c r="K132" i="8"/>
  <c r="K133" i="8"/>
  <c r="K134" i="8"/>
  <c r="K135" i="8"/>
  <c r="L135" i="8" s="1"/>
  <c r="K136" i="8"/>
  <c r="L136" i="8" s="1"/>
  <c r="K137" i="8"/>
  <c r="L137" i="8" s="1"/>
  <c r="K138" i="8"/>
  <c r="K139" i="8"/>
  <c r="K140" i="8"/>
  <c r="K141" i="8"/>
  <c r="K142" i="8"/>
  <c r="K143" i="8"/>
  <c r="L143" i="8" s="1"/>
  <c r="K144" i="8"/>
  <c r="L144" i="8" s="1"/>
  <c r="K145" i="8"/>
  <c r="L145" i="8" s="1"/>
  <c r="K146" i="8"/>
  <c r="K147" i="8"/>
  <c r="K148" i="8"/>
  <c r="K149" i="8"/>
  <c r="K150" i="8"/>
  <c r="K151" i="8"/>
  <c r="L151" i="8" s="1"/>
  <c r="K152" i="8"/>
  <c r="L152" i="8" s="1"/>
  <c r="K153" i="8"/>
  <c r="L153" i="8" s="1"/>
  <c r="K154" i="8"/>
  <c r="K155" i="8"/>
  <c r="K156" i="8"/>
  <c r="K157" i="8"/>
  <c r="K158" i="8"/>
  <c r="K159" i="8"/>
  <c r="L159" i="8" s="1"/>
  <c r="K160" i="8"/>
  <c r="L160" i="8" s="1"/>
  <c r="K161" i="8"/>
  <c r="L161" i="8" s="1"/>
  <c r="K162" i="8"/>
  <c r="K163" i="8"/>
  <c r="K164" i="8"/>
  <c r="K165" i="8"/>
  <c r="K166" i="8"/>
  <c r="K167" i="8"/>
  <c r="L167" i="8" s="1"/>
  <c r="K168" i="8"/>
  <c r="L168" i="8" s="1"/>
  <c r="K169" i="8"/>
  <c r="L169" i="8" s="1"/>
  <c r="K170" i="8"/>
  <c r="K171" i="8"/>
  <c r="K172" i="8"/>
  <c r="K173" i="8"/>
  <c r="K174" i="8"/>
  <c r="K175" i="8"/>
  <c r="L175" i="8" s="1"/>
  <c r="K176" i="8"/>
  <c r="L176" i="8" s="1"/>
  <c r="K177" i="8"/>
  <c r="L177" i="8" s="1"/>
  <c r="K178" i="8"/>
  <c r="K179" i="8"/>
  <c r="K180" i="8"/>
  <c r="K181" i="8"/>
  <c r="K182" i="8"/>
  <c r="K183" i="8"/>
  <c r="L183" i="8" s="1"/>
  <c r="K184" i="8"/>
  <c r="L184" i="8" s="1"/>
  <c r="K185" i="8"/>
  <c r="L185" i="8" s="1"/>
  <c r="K186" i="8"/>
  <c r="K187" i="8"/>
  <c r="K188" i="8"/>
  <c r="K189" i="8"/>
  <c r="K190" i="8"/>
  <c r="K191" i="8"/>
  <c r="L191" i="8" s="1"/>
  <c r="K192" i="8"/>
  <c r="L192" i="8" s="1"/>
  <c r="K193" i="8"/>
  <c r="K194" i="8"/>
  <c r="K195" i="8"/>
  <c r="K196" i="8"/>
  <c r="K197" i="8"/>
  <c r="K198" i="8"/>
  <c r="K199" i="8"/>
  <c r="L199" i="8" s="1"/>
  <c r="K200" i="8"/>
  <c r="L200" i="8" s="1"/>
  <c r="K201" i="8"/>
  <c r="K202" i="8"/>
  <c r="K203" i="8"/>
  <c r="K204" i="8"/>
  <c r="K205" i="8"/>
  <c r="K206" i="8"/>
  <c r="K207" i="8"/>
  <c r="L207" i="8" s="1"/>
  <c r="K208" i="8"/>
  <c r="L208" i="8" s="1"/>
  <c r="K209" i="8"/>
  <c r="K210" i="8"/>
  <c r="K211" i="8"/>
  <c r="K212" i="8"/>
  <c r="K213" i="8"/>
  <c r="K214" i="8"/>
  <c r="K215" i="8"/>
  <c r="L215" i="8" s="1"/>
  <c r="K216" i="8"/>
  <c r="L216" i="8" s="1"/>
  <c r="K217" i="8"/>
  <c r="K218" i="8"/>
  <c r="K219" i="8"/>
  <c r="K220" i="8"/>
  <c r="K221" i="8"/>
  <c r="K222" i="8"/>
  <c r="K223" i="8"/>
  <c r="L223" i="8" s="1"/>
  <c r="K224" i="8"/>
  <c r="L224" i="8" s="1"/>
  <c r="K225" i="8"/>
  <c r="K226" i="8"/>
  <c r="K227" i="8"/>
  <c r="K228" i="8"/>
  <c r="K229" i="8"/>
  <c r="K230" i="8"/>
  <c r="K231" i="8"/>
  <c r="K232" i="8"/>
  <c r="L232" i="8" s="1"/>
  <c r="K233" i="8"/>
  <c r="K234" i="8"/>
  <c r="K235" i="8"/>
  <c r="K236" i="8"/>
  <c r="K237" i="8"/>
  <c r="K238" i="8"/>
  <c r="K239" i="8"/>
  <c r="K240" i="8"/>
  <c r="L240" i="8" s="1"/>
  <c r="K241" i="8"/>
  <c r="K242" i="8"/>
  <c r="K243" i="8"/>
  <c r="K244" i="8"/>
  <c r="K245" i="8"/>
  <c r="K246" i="8"/>
  <c r="K247" i="8"/>
  <c r="K248" i="8"/>
  <c r="L248" i="8" s="1"/>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2" i="8"/>
  <c r="L202" i="8" l="1"/>
  <c r="L186" i="8"/>
  <c r="L170" i="8"/>
  <c r="L154" i="8"/>
  <c r="L130" i="8"/>
  <c r="L114" i="8"/>
  <c r="L98" i="8"/>
  <c r="L82" i="8"/>
  <c r="L58" i="8"/>
  <c r="L18" i="8"/>
  <c r="L194" i="8"/>
  <c r="L178" i="8"/>
  <c r="L162" i="8"/>
  <c r="L146" i="8"/>
  <c r="L138" i="8"/>
  <c r="L122" i="8"/>
  <c r="L106" i="8"/>
  <c r="L90" i="8"/>
  <c r="L74" i="8"/>
  <c r="L66" i="8"/>
  <c r="L50" i="8"/>
  <c r="L42" i="8"/>
  <c r="L34" i="8"/>
  <c r="L26" i="8"/>
  <c r="L312" i="8"/>
  <c r="L304" i="8"/>
  <c r="L296" i="8"/>
  <c r="L288" i="8"/>
  <c r="L280" i="8"/>
  <c r="L272" i="8"/>
  <c r="L264" i="8"/>
  <c r="L256" i="8"/>
  <c r="L279" i="8"/>
  <c r="L271" i="8"/>
  <c r="L263" i="8"/>
  <c r="L255" i="8"/>
  <c r="L247" i="8"/>
  <c r="L239" i="8"/>
  <c r="L231" i="8"/>
  <c r="L320" i="8"/>
  <c r="L319" i="8"/>
  <c r="L287" i="8"/>
  <c r="L303" i="8"/>
  <c r="L295" i="8"/>
  <c r="L311" i="8"/>
  <c r="L62" i="8"/>
  <c r="L54" i="8"/>
  <c r="L46" i="8"/>
  <c r="L38" i="8"/>
  <c r="L30" i="8"/>
  <c r="L22" i="8"/>
  <c r="L14" i="8"/>
  <c r="L6" i="8"/>
  <c r="L322" i="8"/>
  <c r="L306" i="8"/>
  <c r="L290" i="8"/>
  <c r="L274" i="8"/>
  <c r="L258" i="8"/>
  <c r="L242" i="8"/>
  <c r="L234" i="8"/>
  <c r="L218" i="8"/>
  <c r="L314" i="8"/>
  <c r="L298" i="8"/>
  <c r="L282" i="8"/>
  <c r="L266" i="8"/>
  <c r="L250" i="8"/>
  <c r="L226" i="8"/>
  <c r="L210" i="8"/>
  <c r="L225" i="8"/>
  <c r="L217" i="8"/>
  <c r="L209" i="8"/>
  <c r="L201" i="8"/>
  <c r="L193" i="8"/>
  <c r="L289" i="8"/>
  <c r="L305" i="8"/>
  <c r="L265" i="8"/>
  <c r="L281" i="8"/>
  <c r="L233" i="8"/>
  <c r="L321" i="8"/>
  <c r="L313" i="8"/>
  <c r="L297" i="8"/>
  <c r="L273" i="8"/>
  <c r="L257" i="8"/>
  <c r="L249" i="8"/>
  <c r="L241" i="8"/>
  <c r="L310" i="8"/>
  <c r="L222" i="8"/>
  <c r="L318" i="8"/>
  <c r="L294" i="8"/>
  <c r="L270" i="8"/>
  <c r="L254" i="8"/>
  <c r="L238" i="8"/>
  <c r="L206" i="8"/>
  <c r="L190" i="8"/>
  <c r="L174" i="8"/>
  <c r="L158" i="8"/>
  <c r="L142" i="8"/>
  <c r="L126" i="8"/>
  <c r="L118" i="8"/>
  <c r="L94" i="8"/>
  <c r="L86" i="8"/>
  <c r="L325" i="8"/>
  <c r="L317" i="8"/>
  <c r="L309" i="8"/>
  <c r="L301" i="8"/>
  <c r="L293" i="8"/>
  <c r="L285" i="8"/>
  <c r="L277" i="8"/>
  <c r="L269" i="8"/>
  <c r="L261" i="8"/>
  <c r="L253" i="8"/>
  <c r="L245" i="8"/>
  <c r="L237" i="8"/>
  <c r="L229" i="8"/>
  <c r="L221" i="8"/>
  <c r="L213" i="8"/>
  <c r="L205" i="8"/>
  <c r="L197" i="8"/>
  <c r="L189" i="8"/>
  <c r="L181" i="8"/>
  <c r="L173" i="8"/>
  <c r="L165" i="8"/>
  <c r="L157" i="8"/>
  <c r="L149" i="8"/>
  <c r="L141" i="8"/>
  <c r="L133" i="8"/>
  <c r="L125" i="8"/>
  <c r="L117" i="8"/>
  <c r="L109" i="8"/>
  <c r="L101" i="8"/>
  <c r="L93" i="8"/>
  <c r="L85" i="8"/>
  <c r="L77" i="8"/>
  <c r="L69" i="8"/>
  <c r="L61" i="8"/>
  <c r="L53" i="8"/>
  <c r="L45" i="8"/>
  <c r="L37" i="8"/>
  <c r="L29" i="8"/>
  <c r="L21" i="8"/>
  <c r="L13" i="8"/>
  <c r="L5" i="8"/>
  <c r="L286" i="8"/>
  <c r="L230" i="8"/>
  <c r="L182" i="8"/>
  <c r="L102" i="8"/>
  <c r="L70" i="8"/>
  <c r="L300" i="8"/>
  <c r="L268" i="8"/>
  <c r="L244" i="8"/>
  <c r="L220" i="8"/>
  <c r="L196" i="8"/>
  <c r="L172" i="8"/>
  <c r="L140" i="8"/>
  <c r="L116" i="8"/>
  <c r="L100" i="8"/>
  <c r="L60" i="8"/>
  <c r="L36" i="8"/>
  <c r="L4" i="8"/>
  <c r="L2" i="8"/>
  <c r="L302" i="8"/>
  <c r="L278" i="8"/>
  <c r="L262" i="8"/>
  <c r="L246" i="8"/>
  <c r="L214" i="8"/>
  <c r="L198" i="8"/>
  <c r="L166" i="8"/>
  <c r="L150" i="8"/>
  <c r="L134" i="8"/>
  <c r="L110" i="8"/>
  <c r="L78" i="8"/>
  <c r="L324" i="8"/>
  <c r="L316" i="8"/>
  <c r="L308" i="8"/>
  <c r="L292" i="8"/>
  <c r="L284" i="8"/>
  <c r="L276" i="8"/>
  <c r="L260" i="8"/>
  <c r="L252" i="8"/>
  <c r="L236" i="8"/>
  <c r="L228" i="8"/>
  <c r="L212" i="8"/>
  <c r="L204" i="8"/>
  <c r="L188" i="8"/>
  <c r="L180" i="8"/>
  <c r="L164" i="8"/>
  <c r="L156" i="8"/>
  <c r="L148" i="8"/>
  <c r="L132" i="8"/>
  <c r="L124" i="8"/>
  <c r="L108" i="8"/>
  <c r="L92" i="8"/>
  <c r="L84" i="8"/>
  <c r="L76" i="8"/>
  <c r="L68" i="8"/>
  <c r="L52" i="8"/>
  <c r="L44" i="8"/>
  <c r="L28" i="8"/>
  <c r="L20" i="8"/>
  <c r="L12" i="8"/>
  <c r="L323" i="8"/>
  <c r="L315" i="8"/>
  <c r="L307" i="8"/>
  <c r="L299" i="8"/>
  <c r="L291" i="8"/>
  <c r="L283" i="8"/>
  <c r="L275" i="8"/>
  <c r="L267" i="8"/>
  <c r="L259" i="8"/>
  <c r="L251" i="8"/>
  <c r="L243" i="8"/>
  <c r="L235" i="8"/>
  <c r="L227" i="8"/>
  <c r="L219" i="8"/>
  <c r="L211" i="8"/>
  <c r="L203" i="8"/>
  <c r="L195" i="8"/>
  <c r="L187" i="8"/>
  <c r="L179" i="8"/>
  <c r="L171" i="8"/>
  <c r="L163" i="8"/>
  <c r="L155" i="8"/>
  <c r="L147" i="8"/>
  <c r="L139" i="8"/>
  <c r="L131" i="8"/>
  <c r="L123" i="8"/>
  <c r="L115" i="8"/>
  <c r="L107" i="8"/>
  <c r="L99" i="8"/>
  <c r="L91" i="8"/>
  <c r="L83" i="8"/>
  <c r="L75" i="8"/>
  <c r="L67" i="8"/>
  <c r="L59" i="8"/>
  <c r="L51" i="8"/>
  <c r="L43" i="8"/>
  <c r="L35" i="8"/>
  <c r="L27" i="8"/>
  <c r="L19" i="8"/>
  <c r="L11" i="8"/>
  <c r="L3" i="8"/>
</calcChain>
</file>

<file path=xl/sharedStrings.xml><?xml version="1.0" encoding="utf-8"?>
<sst xmlns="http://schemas.openxmlformats.org/spreadsheetml/2006/main" count="3643" uniqueCount="1882">
  <si>
    <t>haut-marais</t>
  </si>
  <si>
    <t>forêts mésophiles de feuillus</t>
  </si>
  <si>
    <t>Kleine Stillgewässer, Teiche</t>
  </si>
  <si>
    <t>Hochmoore</t>
  </si>
  <si>
    <t>Trockenwarme Laubwälder</t>
  </si>
  <si>
    <t>Laubwälder mittlerer Verhältnisse</t>
  </si>
  <si>
    <t>Nährstoffreiche Nasswiesen</t>
  </si>
  <si>
    <t>Brachen und Unkrautfluren (Landwirtschaft)</t>
  </si>
  <si>
    <t>friches et adventices (agriculture)</t>
  </si>
  <si>
    <t>Ruderalflur im Siedlungs- und Industriegebiet (inkl. Verkehrsflächen)</t>
  </si>
  <si>
    <t>Artenreiche Rebberge</t>
  </si>
  <si>
    <t>Auenwälder</t>
  </si>
  <si>
    <t>forêts alluviales</t>
  </si>
  <si>
    <t>eaux lentes (epipotamon) et dormantes (zone litorale des lacs)</t>
  </si>
  <si>
    <t>G3</t>
  </si>
  <si>
    <t>G1</t>
  </si>
  <si>
    <t>G4</t>
  </si>
  <si>
    <t>G2</t>
  </si>
  <si>
    <t>L1</t>
  </si>
  <si>
    <t>L2</t>
  </si>
  <si>
    <t>L3</t>
  </si>
  <si>
    <t>L4</t>
  </si>
  <si>
    <t>U3</t>
  </si>
  <si>
    <t>W2</t>
  </si>
  <si>
    <t>prairies humides eutrophes</t>
  </si>
  <si>
    <t>vignes riches en espèces</t>
  </si>
  <si>
    <t>W3</t>
  </si>
  <si>
    <t>W4</t>
  </si>
  <si>
    <t>S3 +S4</t>
  </si>
  <si>
    <t>U2</t>
  </si>
  <si>
    <t>vergers</t>
  </si>
  <si>
    <t>parcs arborés</t>
  </si>
  <si>
    <t>S1</t>
  </si>
  <si>
    <t>milieux rudéraux (friches industrielles, gare de triage…)</t>
  </si>
  <si>
    <t>prairies et pâturages secs; prairies grasses riches en espèces</t>
  </si>
  <si>
    <t>Trockenwiesen und -weiden und artenreiche Fettwiesen</t>
  </si>
  <si>
    <t>pelouses d'altitude</t>
  </si>
  <si>
    <t>5.1.1, 5.1.2, 5.1.5; 5.3.1, 5.3.2, 5.3.3, 5.3.5</t>
  </si>
  <si>
    <t>lisières (et clairières)</t>
  </si>
  <si>
    <t>Waldränder (und Lichtungen)</t>
  </si>
  <si>
    <t>sources et suintements, ruisselets</t>
  </si>
  <si>
    <t>cours d'eau dynamiques et leurs rives</t>
  </si>
  <si>
    <t>dynamische Fliessgewässer und ihre Ufer</t>
  </si>
  <si>
    <t>langsam fliessende und stehende Gewässer (Uferzone) und ihre Ufer</t>
  </si>
  <si>
    <t>Gravières, sablières</t>
  </si>
  <si>
    <t>Kies- und Sandgruben</t>
  </si>
  <si>
    <t>petits plans d'eau et végétation pionnière</t>
  </si>
  <si>
    <t xml:space="preserve">Quellen, Rieselfluren, kleine Bäche </t>
  </si>
  <si>
    <t>rochers et falaises; éboulis</t>
  </si>
  <si>
    <t>forêts xéro-thermophiles</t>
  </si>
  <si>
    <t>2.3.2, 2.3.3; 2.5.1, 2.5.2; 4.5.1.4</t>
  </si>
  <si>
    <t>1.3.1; 3.3.1..., 3.3.2...; 3.4.1..., 3.4.2...</t>
  </si>
  <si>
    <t>haies, bosquets, bocage; arbres isolés</t>
  </si>
  <si>
    <t>Hecken, Haine und Gehölze; isolierte Bäume</t>
  </si>
  <si>
    <t>Zwergstrauchheiden; Gebirgs-Nadelwälder</t>
  </si>
  <si>
    <t>6.2.1, 6.-2.2; 6.3.2, 6.3.3, 6.3.4, 6.3.5, 6.3.6, 6.3.7; 6.4.1, 6.4.2, 6.4.3, 6.4.4</t>
  </si>
  <si>
    <t>1.2.2, 1.2.3, 1.2.4; 3.2.1.1; 5.3.6, 5.3.8</t>
  </si>
  <si>
    <t>roselière terrestre, bas-marais, prés à litière; saulaie buissonnante</t>
  </si>
  <si>
    <t xml:space="preserve"> Landröhrichte, Flachmoore, Streuwiesen; Moor-Weidengebusche</t>
  </si>
  <si>
    <t>landes et forêts de conifères d'altitude</t>
  </si>
  <si>
    <t>8.1.4</t>
  </si>
  <si>
    <t>Gebirgs-Magerrasen</t>
  </si>
  <si>
    <t>Felsen und Geröllfluren</t>
  </si>
  <si>
    <t>No</t>
  </si>
  <si>
    <t>Guilde</t>
  </si>
  <si>
    <t>1.3.3</t>
  </si>
  <si>
    <t>1.4</t>
  </si>
  <si>
    <t>2.2.5</t>
  </si>
  <si>
    <t>1.3.2</t>
  </si>
  <si>
    <t>Unité OFEV</t>
  </si>
  <si>
    <t>Numéro</t>
  </si>
  <si>
    <t>milieu_fr</t>
  </si>
  <si>
    <t>milieu_de</t>
  </si>
  <si>
    <t>habitat_orig</t>
  </si>
  <si>
    <t>1.2.3</t>
  </si>
  <si>
    <t>1.2.4</t>
  </si>
  <si>
    <t>3.2.1.1</t>
  </si>
  <si>
    <t>5.3.6</t>
  </si>
  <si>
    <t>5.3.8</t>
  </si>
  <si>
    <t>1.2.2</t>
  </si>
  <si>
    <t>1.1.2</t>
  </si>
  <si>
    <t>1.1.3</t>
  </si>
  <si>
    <t>1.1.4</t>
  </si>
  <si>
    <t>1.2.1</t>
  </si>
  <si>
    <t>2.1.2.1</t>
  </si>
  <si>
    <t>2.1.3</t>
  </si>
  <si>
    <t>2.1.4</t>
  </si>
  <si>
    <t>1.1.1</t>
  </si>
  <si>
    <t>2.1.1</t>
  </si>
  <si>
    <t>2.5.1</t>
  </si>
  <si>
    <t>2.5.2</t>
  </si>
  <si>
    <t>1.1.0.2</t>
  </si>
  <si>
    <t>2.1.2.2</t>
  </si>
  <si>
    <t>2.2.1.1</t>
  </si>
  <si>
    <t>2.2.1.2</t>
  </si>
  <si>
    <t>2.2.2</t>
  </si>
  <si>
    <t>2.2.3</t>
  </si>
  <si>
    <t>2.2.4</t>
  </si>
  <si>
    <t>2.3.1</t>
  </si>
  <si>
    <t>5.3.7</t>
  </si>
  <si>
    <t>2.3.3</t>
  </si>
  <si>
    <t>4.5.1.4</t>
  </si>
  <si>
    <t>2.3.2</t>
  </si>
  <si>
    <t>2.4.1</t>
  </si>
  <si>
    <t>5.4.1.1</t>
  </si>
  <si>
    <t>6.5.1</t>
  </si>
  <si>
    <t>6.5.2</t>
  </si>
  <si>
    <t>6.5.3</t>
  </si>
  <si>
    <t>6.5.4</t>
  </si>
  <si>
    <t>7.1.1</t>
  </si>
  <si>
    <t>7.1.4</t>
  </si>
  <si>
    <t>7.1.5</t>
  </si>
  <si>
    <t>7.1.6</t>
  </si>
  <si>
    <t>7.1.8</t>
  </si>
  <si>
    <t>8.2.1.1</t>
  </si>
  <si>
    <t>8.2.1.2</t>
  </si>
  <si>
    <t>4.6</t>
  </si>
  <si>
    <t>7.2.1</t>
  </si>
  <si>
    <t>8.1.6</t>
  </si>
  <si>
    <t>8.2.3.2</t>
  </si>
  <si>
    <t>5.1.2</t>
  </si>
  <si>
    <t>5.1.5</t>
  </si>
  <si>
    <t>5.3.1</t>
  </si>
  <si>
    <t>5.3.2</t>
  </si>
  <si>
    <t>4.1.3</t>
  </si>
  <si>
    <t>4.2.1.1</t>
  </si>
  <si>
    <t>4.2.1.2</t>
  </si>
  <si>
    <t>4.2.2</t>
  </si>
  <si>
    <t>4.2.3</t>
  </si>
  <si>
    <t>4.2.4</t>
  </si>
  <si>
    <t>4.5.1.3</t>
  </si>
  <si>
    <t>5.4.1.2</t>
  </si>
  <si>
    <t>5.4.2</t>
  </si>
  <si>
    <t>4.1.1</t>
  </si>
  <si>
    <t>5.3.3</t>
  </si>
  <si>
    <t>5.3.5</t>
  </si>
  <si>
    <t>5.1.1</t>
  </si>
  <si>
    <t>6.2.2</t>
  </si>
  <si>
    <t>6.3.2</t>
  </si>
  <si>
    <t>6.3.3</t>
  </si>
  <si>
    <t>6.3.4</t>
  </si>
  <si>
    <t>6.3.5</t>
  </si>
  <si>
    <t>6.3.6</t>
  </si>
  <si>
    <t>6.3.7</t>
  </si>
  <si>
    <t>6.4.1</t>
  </si>
  <si>
    <t>6.4.2</t>
  </si>
  <si>
    <t>6.4.3</t>
  </si>
  <si>
    <t>6.4.4</t>
  </si>
  <si>
    <t>6.2.1</t>
  </si>
  <si>
    <t>6.2.4</t>
  </si>
  <si>
    <t>6.3.1</t>
  </si>
  <si>
    <t>6.2.3</t>
  </si>
  <si>
    <t>5.2.4</t>
  </si>
  <si>
    <t>5.4.3</t>
  </si>
  <si>
    <t>5.4.4</t>
  </si>
  <si>
    <t>5.4.5</t>
  </si>
  <si>
    <t>5.4.6</t>
  </si>
  <si>
    <t>6.2.5</t>
  </si>
  <si>
    <t>5.2.3</t>
  </si>
  <si>
    <t>4.1.4</t>
  </si>
  <si>
    <t>4.3.1</t>
  </si>
  <si>
    <t>4.3.2</t>
  </si>
  <si>
    <t>4.3.3</t>
  </si>
  <si>
    <t>4.3.4</t>
  </si>
  <si>
    <t>4.3.5</t>
  </si>
  <si>
    <t>4.3.6</t>
  </si>
  <si>
    <t>4.3.7</t>
  </si>
  <si>
    <t>3.3.1.2</t>
  </si>
  <si>
    <t>3.3.1.3</t>
  </si>
  <si>
    <t>3.3.1.4</t>
  </si>
  <si>
    <t>3.3.1.5</t>
  </si>
  <si>
    <t>3.3.2.2</t>
  </si>
  <si>
    <t>3.3.2.3</t>
  </si>
  <si>
    <t>1.3.1</t>
  </si>
  <si>
    <t>6.1.1</t>
  </si>
  <si>
    <t>6.1.2</t>
  </si>
  <si>
    <t>6.1.3</t>
  </si>
  <si>
    <t>6.1.4</t>
  </si>
  <si>
    <t>4.1.2</t>
  </si>
  <si>
    <t>3.4.1.1</t>
  </si>
  <si>
    <t>3.4.1.2</t>
  </si>
  <si>
    <t>3.4.1.3</t>
  </si>
  <si>
    <t>3.4.2.1</t>
  </si>
  <si>
    <t>3.4.2.2</t>
  </si>
  <si>
    <t>3.4.2.3</t>
  </si>
  <si>
    <t>6.6.1</t>
  </si>
  <si>
    <t>6.6.2</t>
  </si>
  <si>
    <t>6.6.3</t>
  </si>
  <si>
    <t>6.6.4</t>
  </si>
  <si>
    <t>6.6.5</t>
  </si>
  <si>
    <t>?</t>
  </si>
  <si>
    <t>Source 3</t>
  </si>
  <si>
    <t>Source 2</t>
  </si>
  <si>
    <t>Source 1</t>
  </si>
  <si>
    <t>co_milieu</t>
  </si>
  <si>
    <t>id_milieu</t>
  </si>
  <si>
    <t>id_milieu_parent</t>
  </si>
  <si>
    <t>co_display</t>
  </si>
  <si>
    <t>nom_milieu_fr</t>
  </si>
  <si>
    <t>nom_milieu_de</t>
  </si>
  <si>
    <t>nom_milieu_it</t>
  </si>
  <si>
    <t>nom_milieu_la</t>
  </si>
  <si>
    <t>1</t>
  </si>
  <si>
    <t>Eaux libres</t>
  </si>
  <si>
    <t>Gewässer</t>
  </si>
  <si>
    <t>Ambienti acquatici</t>
  </si>
  <si>
    <t/>
  </si>
  <si>
    <t>1.1</t>
  </si>
  <si>
    <t>Eaux calmes</t>
  </si>
  <si>
    <t>Stehende Gewässer</t>
  </si>
  <si>
    <t>Acque ferme</t>
  </si>
  <si>
    <t>1.1.0</t>
  </si>
  <si>
    <t>Eau sans végétation</t>
  </si>
  <si>
    <t>Stehendes Gewässer ohne Vegetation</t>
  </si>
  <si>
    <t>Acque prive di vegetazione</t>
  </si>
  <si>
    <t>1.1.0.1</t>
  </si>
  <si>
    <t>Eau profonde (zone limnétique)</t>
  </si>
  <si>
    <t>Tiefgründiges Gewässer (Freiwasserzone)</t>
  </si>
  <si>
    <t>Acque profonde</t>
  </si>
  <si>
    <t>Eau peu profonde (incl. mares temporaires)</t>
  </si>
  <si>
    <t>Seichtes Gewässer (Litoral, inkl. Tümpel)</t>
  </si>
  <si>
    <t>Acque poco profonde (comprese le pozze temporanee)</t>
  </si>
  <si>
    <t>Eau avec végétation immergée non vasculaire</t>
  </si>
  <si>
    <t>Armleuchteralgengesellschaft</t>
  </si>
  <si>
    <t>Acque con vegetazione di piante non vascolari sommerse</t>
  </si>
  <si>
    <t>Charion</t>
  </si>
  <si>
    <t>Eau avec végétation immergée vasculaire</t>
  </si>
  <si>
    <t>Laichkrautgesellschaften</t>
  </si>
  <si>
    <t>Acque con vegetazione di piante vascolari sommerse</t>
  </si>
  <si>
    <t>Potamion</t>
  </si>
  <si>
    <t>Eau avec végétation flottante libre</t>
  </si>
  <si>
    <t>Wasserlinsengesellschaften</t>
  </si>
  <si>
    <t>Acque con vegetazione natante</t>
  </si>
  <si>
    <t>Lemnion</t>
  </si>
  <si>
    <t>1.1.3.1</t>
  </si>
  <si>
    <t>Hydrocharition</t>
  </si>
  <si>
    <t>Froschbissgesellschaften</t>
  </si>
  <si>
    <t>1.1.3.2</t>
  </si>
  <si>
    <t>Utricularion</t>
  </si>
  <si>
    <t>Wasserschlauchgesellschaften</t>
  </si>
  <si>
    <t>Eau avec végétation flottante fixée</t>
  </si>
  <si>
    <t>Schwimmblattgesellschaft</t>
  </si>
  <si>
    <t>Acque con vegetazione stagnale</t>
  </si>
  <si>
    <t>Nymphaeion</t>
  </si>
  <si>
    <t>1.1.4.1</t>
  </si>
  <si>
    <t>Ranunculion aquatilis</t>
  </si>
  <si>
    <t>Wasserhahnenfussgesellschaft</t>
  </si>
  <si>
    <t>1.1.4.2</t>
  </si>
  <si>
    <t>Hottonietum</t>
  </si>
  <si>
    <t>Wasserfedergesellschaft</t>
  </si>
  <si>
    <t>1.2</t>
  </si>
  <si>
    <t>Eaux courantes</t>
  </si>
  <si>
    <t>Fliessgewässer</t>
  </si>
  <si>
    <t>Acque correnti</t>
  </si>
  <si>
    <t>Zone de la brême et du barbeau (épipotamon)</t>
  </si>
  <si>
    <t>Brachsmen- und Barbenregion (Epipotamon)</t>
  </si>
  <si>
    <t>Zona del Barbo e dell'Abramide (Epipotamon)</t>
  </si>
  <si>
    <t>Ranunculion fluitantis</t>
  </si>
  <si>
    <t>1.2.1.1</t>
  </si>
  <si>
    <t>Grands cours d'eau de plaine</t>
  </si>
  <si>
    <t>Breites Fliessgewässer des Flachlands</t>
  </si>
  <si>
    <t>Grandi corsi d'acqua di pianura</t>
  </si>
  <si>
    <t>1.2.1.2</t>
  </si>
  <si>
    <t>Petit cours d'eau de plaine à écoulement lent</t>
  </si>
  <si>
    <t>Langsam fliessender Bach im Flachland</t>
  </si>
  <si>
    <t>Piccoli corsi d'acqua di pianura a scorrimento lento</t>
  </si>
  <si>
    <t>Zone de l'ombre (hyporhitron)</t>
  </si>
  <si>
    <t>Äschenregion (Hyporhithron)</t>
  </si>
  <si>
    <t>Zona del Temolo</t>
  </si>
  <si>
    <t>Fontinalidion antipyreticae</t>
  </si>
  <si>
    <t>1.2.2.0</t>
  </si>
  <si>
    <t>Zone de l'ombre, sans végétation</t>
  </si>
  <si>
    <t>Äschenregion ohne Vegetation</t>
  </si>
  <si>
    <t>Zona del Temolo priva di vegetazione</t>
  </si>
  <si>
    <t>1.2.2.1</t>
  </si>
  <si>
    <t>Zone de l'ombre, avec végétation</t>
  </si>
  <si>
    <t>Äschenregion mit Vegetation</t>
  </si>
  <si>
    <t>Zona del Temolo con vegetazione</t>
  </si>
  <si>
    <t>Zone inférieure de la truite (métarhitron)</t>
  </si>
  <si>
    <t>Untere Forellenregion (Metarhithron)</t>
  </si>
  <si>
    <t>Zona inferiore della Trota</t>
  </si>
  <si>
    <t>Scapanion undulatae</t>
  </si>
  <si>
    <t>Zone supérieure de la truite (épirhitron)</t>
  </si>
  <si>
    <t>Obere Forellenregion (Epirhithron)</t>
  </si>
  <si>
    <t>Zona superiore della Trota</t>
  </si>
  <si>
    <t>Dermatocarpion rivulorum</t>
  </si>
  <si>
    <t>1.2.5</t>
  </si>
  <si>
    <t>Eau temporaire</t>
  </si>
  <si>
    <t>Temporärer Wasserlauf</t>
  </si>
  <si>
    <t>Acque temporanee</t>
  </si>
  <si>
    <t>1.2.6</t>
  </si>
  <si>
    <t>Ruisseau glaciaire (Kryal)</t>
  </si>
  <si>
    <t>Zone der Gletscherbäche (Kryal)</t>
  </si>
  <si>
    <t>Torrente glaciale (Kryal)</t>
  </si>
  <si>
    <t>1.3</t>
  </si>
  <si>
    <t>Sources et suintements</t>
  </si>
  <si>
    <t>Quellen und Quellfluren</t>
  </si>
  <si>
    <t>Sorgenti e stillicidi</t>
  </si>
  <si>
    <t>1.3.0</t>
  </si>
  <si>
    <t>Ecoulement superficiel, suintement sans végétation</t>
  </si>
  <si>
    <t>Überrieselte Fläche, Quelle ohne Vegetation</t>
  </si>
  <si>
    <t>Sorgenti e stillicidi privi di vegetazione</t>
  </si>
  <si>
    <t>1.3.0.1</t>
  </si>
  <si>
    <t>Source alluviale</t>
  </si>
  <si>
    <t>Auenquelle, Giesse</t>
  </si>
  <si>
    <t>Sorgenti alluvionali</t>
  </si>
  <si>
    <t>Végétation des rochers calcaires humides</t>
  </si>
  <si>
    <t>Wärmeliebende Quellflur</t>
  </si>
  <si>
    <t>Stillicidi de roca calcaree con copertura vegetale</t>
  </si>
  <si>
    <t>Adiantion</t>
  </si>
  <si>
    <t>Végétation des sources alcalines</t>
  </si>
  <si>
    <t>Kalkreiche Quellflur</t>
  </si>
  <si>
    <t>Sorgenti alcaline con copertura vegetale</t>
  </si>
  <si>
    <t>Cratoneurion</t>
  </si>
  <si>
    <t>Végétation des sources acides</t>
  </si>
  <si>
    <t>Kalkarme Quellflur</t>
  </si>
  <si>
    <t>Sorgenti acide con copertura vegetale</t>
  </si>
  <si>
    <t>Cardamino-Montion</t>
  </si>
  <si>
    <t>Eaux souterraines</t>
  </si>
  <si>
    <t>Unterirdische Gewässer</t>
  </si>
  <si>
    <t>Acque sotterranee</t>
  </si>
  <si>
    <t>1.4.1</t>
  </si>
  <si>
    <t>Milieu interstitiel des sédiments (nappes alluviales et parafluviales)</t>
  </si>
  <si>
    <t>Porengrundwasser</t>
  </si>
  <si>
    <t>Ambienti interstiziali dei sedimenti (falda freatica)</t>
  </si>
  <si>
    <t>1.4.2</t>
  </si>
  <si>
    <t>Milieu fissural</t>
  </si>
  <si>
    <t>Kluftgrundwasser</t>
  </si>
  <si>
    <t>Reticolo di fessure</t>
  </si>
  <si>
    <t>1.4.3</t>
  </si>
  <si>
    <t>Rivière souterraine</t>
  </si>
  <si>
    <t>Höhlenbach</t>
  </si>
  <si>
    <t>Corsi d'acqua sotterranei</t>
  </si>
  <si>
    <t>1.4.4</t>
  </si>
  <si>
    <t>Lac souterrain</t>
  </si>
  <si>
    <t>Höhlensee</t>
  </si>
  <si>
    <t>Laghi sotteranei</t>
  </si>
  <si>
    <t>2</t>
  </si>
  <si>
    <t>Rivages et lieux humides</t>
  </si>
  <si>
    <t>Ufer und der Feuchtgebiete</t>
  </si>
  <si>
    <t>Rive e luoghi umidi</t>
  </si>
  <si>
    <t>2.0</t>
  </si>
  <si>
    <t>Rives artificielles</t>
  </si>
  <si>
    <t>Künstliche Ufer</t>
  </si>
  <si>
    <t>Rive artficiali</t>
  </si>
  <si>
    <t>2.0.0</t>
  </si>
  <si>
    <t>Rives artificielles sans végétation</t>
  </si>
  <si>
    <t>Künstliche Ufer ohne Vegetation</t>
  </si>
  <si>
    <t>Rive artificiali prive di vegetazione</t>
  </si>
  <si>
    <t>2.0.1</t>
  </si>
  <si>
    <t>Rives artificielles avec végétation</t>
  </si>
  <si>
    <t>Künstliche Ufer mit Vegetation</t>
  </si>
  <si>
    <t>Rive artificiali con vegetazione</t>
  </si>
  <si>
    <t>2.1</t>
  </si>
  <si>
    <t>Rivages avec végétation</t>
  </si>
  <si>
    <t>Ufer mit Vegetation</t>
  </si>
  <si>
    <t>Rive con copertura vegetale</t>
  </si>
  <si>
    <t>Dépression inondée à utriculaires</t>
  </si>
  <si>
    <t>Moortümpelgesellschaft</t>
  </si>
  <si>
    <t>Depressioni allagate con Erba-vescica</t>
  </si>
  <si>
    <t>Sphagno-Utricularion</t>
  </si>
  <si>
    <t>2.1.2</t>
  </si>
  <si>
    <t>Roselière</t>
  </si>
  <si>
    <t>Röhricht</t>
  </si>
  <si>
    <t>Canneti</t>
  </si>
  <si>
    <t>Roselière lacustre</t>
  </si>
  <si>
    <t>Stillwasser-Röhricht</t>
  </si>
  <si>
    <t>Canneti lacustri</t>
  </si>
  <si>
    <t>Phragmition</t>
  </si>
  <si>
    <t>Roselière terrestre</t>
  </si>
  <si>
    <t>Flussufer- und Landröhricht</t>
  </si>
  <si>
    <t>Canneti terrestri, ripariali</t>
  </si>
  <si>
    <t>Phalaridion</t>
  </si>
  <si>
    <t>Végétation temporaire des grèves</t>
  </si>
  <si>
    <t>Strandlingsgesellschaften</t>
  </si>
  <si>
    <t>Greti con copertura vegetale temporanea</t>
  </si>
  <si>
    <t>Littorellion</t>
  </si>
  <si>
    <t>Végétation des rives d'eau courante</t>
  </si>
  <si>
    <t>Bachröhricht</t>
  </si>
  <si>
    <t>Rive di acque correnti con copertura vegetale</t>
  </si>
  <si>
    <t>Glycero-Sparganion</t>
  </si>
  <si>
    <t>2.2</t>
  </si>
  <si>
    <t>Bas-marais</t>
  </si>
  <si>
    <t>Flachmoore</t>
  </si>
  <si>
    <t>Paludi (torbiere basse)</t>
  </si>
  <si>
    <t>2.2.1</t>
  </si>
  <si>
    <t>Magnocariçaie</t>
  </si>
  <si>
    <t>Grossseggenried</t>
  </si>
  <si>
    <t>Paludi con grandi carici</t>
  </si>
  <si>
    <t>Magnocariçaie s.str.</t>
  </si>
  <si>
    <t>Paludi con grandi carici s.str. (Magnocariceto)</t>
  </si>
  <si>
    <t>Magnocaricion</t>
  </si>
  <si>
    <t>Formation à marisque</t>
  </si>
  <si>
    <t>Schneidbinsenried</t>
  </si>
  <si>
    <t>Acquitrini a Falasco</t>
  </si>
  <si>
    <t>Cladietum</t>
  </si>
  <si>
    <t>Parvocariçaie acidophile</t>
  </si>
  <si>
    <t>Kalkarmes Kleinseggenried (Braunseggenried)</t>
  </si>
  <si>
    <t>Paludi con piccole carici acidofile</t>
  </si>
  <si>
    <t>Caricion fuscae</t>
  </si>
  <si>
    <t>Parvocariçaie neutro-basophile</t>
  </si>
  <si>
    <t>Kalkreiches Kleinseggenried (Davallseggenried)</t>
  </si>
  <si>
    <t>Paludi con piccole carici neutro-basofile</t>
  </si>
  <si>
    <t>Caricion davallianae</t>
  </si>
  <si>
    <t>Cariçaie de transition</t>
  </si>
  <si>
    <t>Übergangsmoor</t>
  </si>
  <si>
    <t>Torbiere di transizione</t>
  </si>
  <si>
    <t>Caricion lasiocarpae</t>
  </si>
  <si>
    <t>Groupement pionnier des bords de torrents alpins</t>
  </si>
  <si>
    <t>Schwemmufervegetation alpiner Wildbäche</t>
  </si>
  <si>
    <t>Rive dei torrenti alpini con vegetazione pioniera (carici artiche relitte)</t>
  </si>
  <si>
    <t>Caricion bicolori-atrofuscae</t>
  </si>
  <si>
    <t>2.3</t>
  </si>
  <si>
    <t>Prairies humides</t>
  </si>
  <si>
    <t>Feuchtwiesen</t>
  </si>
  <si>
    <t>Prati acquitrinosi</t>
  </si>
  <si>
    <t>Molinio-Arrhenatheretea p.p.</t>
  </si>
  <si>
    <t>Prairie à molinie</t>
  </si>
  <si>
    <t>Pfeifengraswiese</t>
  </si>
  <si>
    <t>Prati acquitrinosi a Gramigna altissima (Molinia)</t>
  </si>
  <si>
    <t>Molinion</t>
  </si>
  <si>
    <t>Prairie à populage</t>
  </si>
  <si>
    <t>Nährstoffreiche Feuchtwiesen (Sumpfdotterblumenwiese)</t>
  </si>
  <si>
    <t>Prati acquitrinosi con Calta palustre</t>
  </si>
  <si>
    <t>Calthion</t>
  </si>
  <si>
    <t>Mégaphorbiée marécageuse</t>
  </si>
  <si>
    <t>Feuchte Hochstaudenflur (Spierstaudenflur)</t>
  </si>
  <si>
    <t>Prati acquitrinosi con alte erbe (Olmaria comune)</t>
  </si>
  <si>
    <t>Filipendulion</t>
  </si>
  <si>
    <t>2.4</t>
  </si>
  <si>
    <t>Tourbière bombée</t>
  </si>
  <si>
    <t>Torbiere alte</t>
  </si>
  <si>
    <t>Tourbière à sphaignes</t>
  </si>
  <si>
    <t>Offene-Hochmoor</t>
  </si>
  <si>
    <t>Torbiere a sfagni</t>
  </si>
  <si>
    <t>Sphagnion magellanici</t>
  </si>
  <si>
    <t>2.5</t>
  </si>
  <si>
    <t>Végétation annuelle temporairement inondée</t>
  </si>
  <si>
    <t>Wechselfeuchte Pionierfluren</t>
  </si>
  <si>
    <t>Luoghi temporaneamente inondati con vegetazione annuale</t>
  </si>
  <si>
    <t>2.5.0</t>
  </si>
  <si>
    <t>Végétation anuelle temporairement inondée sans végétation</t>
  </si>
  <si>
    <t>Wechselfeuchte Pionierfluren ohne Vegetation</t>
  </si>
  <si>
    <t>Luoghi con vegetazione di alte erbe annuali nitrofile senza vegetatione</t>
  </si>
  <si>
    <t>Végétation de petites annuelles éphémères</t>
  </si>
  <si>
    <t>Einjährige Schlammflur (Zwergbinsenflur)</t>
  </si>
  <si>
    <t>Luoghi con vegetazione di basse erbe annuali igrofile (giunchi nani)</t>
  </si>
  <si>
    <t>Nanocyperion</t>
  </si>
  <si>
    <t>2.5.1.1</t>
  </si>
  <si>
    <t>Communautés naines des eaux douces à Eleocharis</t>
  </si>
  <si>
    <t>Zwergbinsen-Annuellenflur mit Sumpfbinsen</t>
  </si>
  <si>
    <t>Tappeti con Eleocharis</t>
  </si>
  <si>
    <t>2.5.1.2</t>
  </si>
  <si>
    <t>Gazons à petits Cyperus</t>
  </si>
  <si>
    <t>Zwergbinsen-Annuellenflur mit Zypergräsern</t>
  </si>
  <si>
    <t>Tappeti con giunchi nani</t>
  </si>
  <si>
    <t>2.5.1.3</t>
  </si>
  <si>
    <t>Communautés naines des substrats humides à herbacées</t>
  </si>
  <si>
    <t>Annuellenflur feuchter Böden mit Zwergkräutern</t>
  </si>
  <si>
    <t>Tappeti con herbe nane</t>
  </si>
  <si>
    <t>Végétation de grandes annuelles nitrophiles</t>
  </si>
  <si>
    <t>Mehrjährige Schlammflur (Zweizahnflur)</t>
  </si>
  <si>
    <t>Luoghi con vegetazione di alte erbe annuali nitrofile</t>
  </si>
  <si>
    <t>Bidention</t>
  </si>
  <si>
    <t>3</t>
  </si>
  <si>
    <t>Glaciers, rochers, éboulis et moraines</t>
  </si>
  <si>
    <t>Gletscher, Fels, Schutt und Geröll</t>
  </si>
  <si>
    <t>Ghiacciai, rocce, ghiaioni, depositi fluviali e glaciali</t>
  </si>
  <si>
    <t>3.1</t>
  </si>
  <si>
    <t>Glaciers, névés</t>
  </si>
  <si>
    <t>Gletscher, Firn- und Schneefleder</t>
  </si>
  <si>
    <t>Ghiacciai e nevai</t>
  </si>
  <si>
    <t>3.1.1</t>
  </si>
  <si>
    <t>Glacier</t>
  </si>
  <si>
    <t>Gletscher</t>
  </si>
  <si>
    <t>Ghiacciai</t>
  </si>
  <si>
    <t>3.1.2</t>
  </si>
  <si>
    <t>Glacier rocheux</t>
  </si>
  <si>
    <t>Blockgletscher</t>
  </si>
  <si>
    <t>Ghiacciai sassosi (Rockglacier)</t>
  </si>
  <si>
    <t>3.1.3</t>
  </si>
  <si>
    <t>Névé d'altitude (été)</t>
  </si>
  <si>
    <t>Firnfeld (Sommer)</t>
  </si>
  <si>
    <t>Nevai perenni (Firn)</t>
  </si>
  <si>
    <t>3.1.4</t>
  </si>
  <si>
    <t>Plaque de neige au printemps</t>
  </si>
  <si>
    <t>Schneefeld (Frühling)</t>
  </si>
  <si>
    <t>Nevai residui primaverili</t>
  </si>
  <si>
    <t>3.2</t>
  </si>
  <si>
    <t>Alluvions et moraines</t>
  </si>
  <si>
    <t>Alluvionen und Moränen</t>
  </si>
  <si>
    <t>Suoli alluvionali e morene</t>
  </si>
  <si>
    <t>3.2.1</t>
  </si>
  <si>
    <t>Alluvions</t>
  </si>
  <si>
    <t>Alluvionen (Schwemmland)</t>
  </si>
  <si>
    <t>Suoli alluvionali</t>
  </si>
  <si>
    <t>3.2.1.0</t>
  </si>
  <si>
    <t>Alluvions sans végétation</t>
  </si>
  <si>
    <t>Alluvionen ohne Vegetation</t>
  </si>
  <si>
    <t>Suoli alluvionali privi di vegetazione</t>
  </si>
  <si>
    <t>Alluvions avec végétation pionnière herbacée</t>
  </si>
  <si>
    <t>Alluvionen mit krautiger Pioniervegetation</t>
  </si>
  <si>
    <t>Suoli alluvionali con vegetazione pioniera erbacea</t>
  </si>
  <si>
    <t>Epilobion fleischeri</t>
  </si>
  <si>
    <t>3.2.2</t>
  </si>
  <si>
    <t>Moraine</t>
  </si>
  <si>
    <t>Moräne</t>
  </si>
  <si>
    <t>Morene</t>
  </si>
  <si>
    <t>3.2.2.0</t>
  </si>
  <si>
    <t>Moraine sans végétation</t>
  </si>
  <si>
    <t>Moräne ohne Vegetation</t>
  </si>
  <si>
    <t>Morene prive di vegetazione</t>
  </si>
  <si>
    <t>3.2.2.1</t>
  </si>
  <si>
    <t>Moraine avec végétation pionnière</t>
  </si>
  <si>
    <t>Moräne mit Pioniervegetation</t>
  </si>
  <si>
    <t>Morene con vegetazione pioniera</t>
  </si>
  <si>
    <t>3.3</t>
  </si>
  <si>
    <t>Eboulis</t>
  </si>
  <si>
    <t>Steinschutt- und Geröllfluren</t>
  </si>
  <si>
    <t>Ghiaioni</t>
  </si>
  <si>
    <t>3.3.1</t>
  </si>
  <si>
    <t>Eboulis de roche calcaire</t>
  </si>
  <si>
    <t>Kalkschutt</t>
  </si>
  <si>
    <t>Ghiaioni calcarei</t>
  </si>
  <si>
    <t>3.3.1.1</t>
  </si>
  <si>
    <t>Eboulis calcaire sans végétation vasculaire</t>
  </si>
  <si>
    <t>Kalkschutthalde ohne Gefässpflanzen</t>
  </si>
  <si>
    <t>Ghiaioni calcarei privi di piante vascolari</t>
  </si>
  <si>
    <t>Eboulis calcaire d'altitude (roche dure)</t>
  </si>
  <si>
    <t>Alpine Kalkblockflur</t>
  </si>
  <si>
    <t>Ghiaioni calcarei d'altitudine (roccia compatta)</t>
  </si>
  <si>
    <t>Thlaspion rotundifolii</t>
  </si>
  <si>
    <t>Eboulis de calcschistes d'altitude</t>
  </si>
  <si>
    <t>Alpine Kalkschieferflur</t>
  </si>
  <si>
    <t>Ghiaioni di calcescisti d'altitudine</t>
  </si>
  <si>
    <t>Drabion hoppeanae</t>
  </si>
  <si>
    <t>Eboulis calcaire humide</t>
  </si>
  <si>
    <t>Feinerdereiche Kalkschuttflur</t>
  </si>
  <si>
    <t>Ghiaioni calcarei con vegetazione igrofila</t>
  </si>
  <si>
    <t>Petasition paradoxi</t>
  </si>
  <si>
    <t>Eboulis calcaire thermophile</t>
  </si>
  <si>
    <t>Trockenwarme Kalkschuttflur</t>
  </si>
  <si>
    <t>Ghiaioni calcarei con vegetazione termofila</t>
  </si>
  <si>
    <t>Stipion calamagrostis</t>
  </si>
  <si>
    <t>3.3.2</t>
  </si>
  <si>
    <t>Eboulis de roche siliceuse</t>
  </si>
  <si>
    <t>Silikatschutt</t>
  </si>
  <si>
    <t>Ghiaioni silicatici</t>
  </si>
  <si>
    <t>3.3.2.1</t>
  </si>
  <si>
    <t>Eboulis siliceux sans végétation vasculaire</t>
  </si>
  <si>
    <t>Silikatschutthalde ohne Gefässpflanzen</t>
  </si>
  <si>
    <t>Ghiaioni silicatici privi di piante vascolari</t>
  </si>
  <si>
    <t>Eboulis siliceux d'altitude</t>
  </si>
  <si>
    <t>Alpine Silikatschuttflur</t>
  </si>
  <si>
    <t>Ghiaioni silicatici d'altitudine con Androsace alpina</t>
  </si>
  <si>
    <t>Androsacion alpinae</t>
  </si>
  <si>
    <t>Eboulis siliceux thermophiles</t>
  </si>
  <si>
    <t>Trockenwarme Silikatschuttflur</t>
  </si>
  <si>
    <t>Ghiaioni silicatici con vegetazione termofila</t>
  </si>
  <si>
    <t>Galeopsion segetum</t>
  </si>
  <si>
    <t>3.4</t>
  </si>
  <si>
    <t>Parois rocheuses</t>
  </si>
  <si>
    <t>Felsen</t>
  </si>
  <si>
    <t>Pareti rocciose</t>
  </si>
  <si>
    <t>3.4.1</t>
  </si>
  <si>
    <t>Paroi de roche calcaire</t>
  </si>
  <si>
    <t>Kalkfelsen</t>
  </si>
  <si>
    <t>Pareti di roccia calcarea</t>
  </si>
  <si>
    <t>Paroi calcaire sans végétation vasculaire</t>
  </si>
  <si>
    <t>Kalkfels ohne Gefässpflanzen</t>
  </si>
  <si>
    <t>Pareti calcaree prive di piante vascolari</t>
  </si>
  <si>
    <t>Paroi calcaire ensoleillée avec végétation vasculaire</t>
  </si>
  <si>
    <t>Trockene Kalkfelsflur</t>
  </si>
  <si>
    <t>Pareti calcaree soleggiate con piante vascolari rupicole</t>
  </si>
  <si>
    <t>Potentillion</t>
  </si>
  <si>
    <t>Paroi calcaire ombragée avec végétation vasculaire</t>
  </si>
  <si>
    <t>Schattige Kalkfelsflur</t>
  </si>
  <si>
    <t>Pareti calcaree ombreggiate con piante vascolari rupicole</t>
  </si>
  <si>
    <t>Cystopteridion</t>
  </si>
  <si>
    <t>3.4.2</t>
  </si>
  <si>
    <t>Paroi de roche siliceuse</t>
  </si>
  <si>
    <t>Silikat- oder Serpentinfelsen</t>
  </si>
  <si>
    <t>Pareti di roccia silicea</t>
  </si>
  <si>
    <t>Paroi siliceuse sans végétation vasculaire</t>
  </si>
  <si>
    <t>Silikatfels ohne Gefässpflanzen</t>
  </si>
  <si>
    <t>Pareti silicee prive di piante vascolari</t>
  </si>
  <si>
    <t>Paroi siliceuse avec végétation vasculaire</t>
  </si>
  <si>
    <t>Silikatfelsflur</t>
  </si>
  <si>
    <t>Pareti silicee con piante vascolari rupicole</t>
  </si>
  <si>
    <t>Androsacion vandellii</t>
  </si>
  <si>
    <t>Végétation des rochers de serpentine</t>
  </si>
  <si>
    <t>Serpentingesteinsflur</t>
  </si>
  <si>
    <t>Rocce serpentinose con piante rupicole</t>
  </si>
  <si>
    <t>Asplenion serpentini</t>
  </si>
  <si>
    <t>3.5</t>
  </si>
  <si>
    <t>Grottes et cavernes obscures</t>
  </si>
  <si>
    <t>Höhlen</t>
  </si>
  <si>
    <t>Grotte, caverne e cunicoli</t>
  </si>
  <si>
    <t>3.5.1</t>
  </si>
  <si>
    <t>Zone de la pierre enfoncée (faune endogée)</t>
  </si>
  <si>
    <t>Kleine Felsspalten, Halbhöhlen: endogäische Fauna ("Fauna der Steinunterseite")</t>
  </si>
  <si>
    <t>Nicchie e fessure tra le pietro o sotto rocce sporgenti (fauna endogea)</t>
  </si>
  <si>
    <t>3.5.2</t>
  </si>
  <si>
    <t>Terrier</t>
  </si>
  <si>
    <t>Bau von Tieren</t>
  </si>
  <si>
    <t xml:space="preserve">Tane e cunicoli di animali </t>
  </si>
  <si>
    <t>3.5.3</t>
  </si>
  <si>
    <t>Entrée de grotte</t>
  </si>
  <si>
    <t>Höhleneingang</t>
  </si>
  <si>
    <t>Ingressi di grotta</t>
  </si>
  <si>
    <t>3.5.4</t>
  </si>
  <si>
    <t>Dépôt de guano</t>
  </si>
  <si>
    <t>Guanohaufen</t>
  </si>
  <si>
    <t>Cumuli di guano</t>
  </si>
  <si>
    <t>3.5.5</t>
  </si>
  <si>
    <t>Cavité artificielle avec influences humaines</t>
  </si>
  <si>
    <t>Künstliche Höhlung (Minen, Tunnel, etc.)</t>
  </si>
  <si>
    <t>Cavità artificiali legate all'attività umana (miniere, gallerie)</t>
  </si>
  <si>
    <t>3.5.6</t>
  </si>
  <si>
    <t>Milieu profonde, dépôts d'argile</t>
  </si>
  <si>
    <t>Unterirdische Lehmablagerung</t>
  </si>
  <si>
    <t>Zone profonde delle grotte con depositi di argilla</t>
  </si>
  <si>
    <t>3.5.7</t>
  </si>
  <si>
    <t>Milieu profonde, roche dure</t>
  </si>
  <si>
    <t>Unterirdische Felswand</t>
  </si>
  <si>
    <t>Zone profonde delle grotte con roccia compatta</t>
  </si>
  <si>
    <t>4</t>
  </si>
  <si>
    <t>Pelouses et prairies</t>
  </si>
  <si>
    <t>Grünland (Naturrasen, Wiesen und Weiden)</t>
  </si>
  <si>
    <t>Praterie</t>
  </si>
  <si>
    <t>4.0</t>
  </si>
  <si>
    <t>Gazons et prairies artificielles</t>
  </si>
  <si>
    <t>Kunstrasen</t>
  </si>
  <si>
    <t>Tappeti erbosi e prati artificiali</t>
  </si>
  <si>
    <t>4.0.1</t>
  </si>
  <si>
    <t>Prairie temporaire sur terre assolée</t>
  </si>
  <si>
    <t>Kunstwiese auf Fruchtfolgefläche</t>
  </si>
  <si>
    <t>Prati pluriennali in rotazione</t>
  </si>
  <si>
    <t>4.0.2</t>
  </si>
  <si>
    <t>Gazon artificiel terrains de sport, milieu urbain, etc.</t>
  </si>
  <si>
    <t>Kunstrasen auf Sportplätzen, im Siedlungsraum, etc.</t>
  </si>
  <si>
    <t>Tappeti erbosi di campi sportivi, di ambienti urbani ecc.</t>
  </si>
  <si>
    <t>4.0.3</t>
  </si>
  <si>
    <t>Ensemencement après terrassement à basse altitude (talus de route, etc.)</t>
  </si>
  <si>
    <t>Begrünung in Tieflagen (Strassenböchungen, etc.)</t>
  </si>
  <si>
    <t>Rinverdimenti di superfici rimodellate di bassa altitudine (scarpate lungo le strada ecc)</t>
  </si>
  <si>
    <t>4.0.4</t>
  </si>
  <si>
    <t>Ensemencement après terrassement à haute altitude (piste de ski, etc.)</t>
  </si>
  <si>
    <t>Begrünung in Hochlagen (Skipisten, etc.)</t>
  </si>
  <si>
    <t>Rinverdimenti di superficie rimodellate d'altitudine (piste di sci ecc.)</t>
  </si>
  <si>
    <t>4.1</t>
  </si>
  <si>
    <t>Dalles rocheuses et lapiez</t>
  </si>
  <si>
    <t>Pionierfluren auf Felsböden (Felsgrusfluren)</t>
  </si>
  <si>
    <t>Tavolati e campi solcati</t>
  </si>
  <si>
    <t>Végétation des dalles calcaires de basse altitude</t>
  </si>
  <si>
    <t>Wärmeliebende Kalkfels-Pionierflur</t>
  </si>
  <si>
    <t>Tavolati calcarei di bassa altitudine con copertura vegetale</t>
  </si>
  <si>
    <t>Alysso-Sedion</t>
  </si>
  <si>
    <t>Végétation des dalles calcaires et lapiez de montagne</t>
  </si>
  <si>
    <t>Kalkfels-Pionierflur des Gebirges (Karstfluren)</t>
  </si>
  <si>
    <t>Tavolati calcarei e campi solcati d'altitudine con copertura vegetale</t>
  </si>
  <si>
    <t>Drabo-Seslerion</t>
  </si>
  <si>
    <t>Végétation des dalles siliceuses de basse altitude</t>
  </si>
  <si>
    <t>Wärmeliebende Silikatfels-Pionierflur</t>
  </si>
  <si>
    <t>Tavolati silicatici di bassa altitudine con copertura vegetale</t>
  </si>
  <si>
    <t>Sedo-Veronicion</t>
  </si>
  <si>
    <t>Végétation des dalles siliceuses de montagne</t>
  </si>
  <si>
    <t>Silikatfelsgrusflur des Gebirges</t>
  </si>
  <si>
    <t>Tavolati silicatici d'altitudine (vegetazione con Borracina)</t>
  </si>
  <si>
    <t>Sedo-Scleranthion</t>
  </si>
  <si>
    <t>4.2</t>
  </si>
  <si>
    <t>Pelouses sèches thermophiles</t>
  </si>
  <si>
    <t>Wärmeliebende Trockenrasen</t>
  </si>
  <si>
    <t>Praterie termofile aride e semiaride</t>
  </si>
  <si>
    <t>4.2.1</t>
  </si>
  <si>
    <t>Pelouses sèches thermophiles (climat continental, Valais central et Grison)</t>
  </si>
  <si>
    <t>Wärmeliebende Trockenrasen (Kontinentaler Trockenrasen; Innerwallis, Graubünden)</t>
  </si>
  <si>
    <t>Praterie termofile aride (clima continentale, Vallese centrale, Grigioni)</t>
  </si>
  <si>
    <t>Festucetalia valesiacae</t>
  </si>
  <si>
    <t>Pelouse steppique</t>
  </si>
  <si>
    <t>Inneralpine Felsensteppe</t>
  </si>
  <si>
    <t>Praterie steppiche tipiche</t>
  </si>
  <si>
    <t>Stipo-Poion</t>
  </si>
  <si>
    <t>4.2.1.1.1</t>
  </si>
  <si>
    <t>Pelouse steppique des Alpes occidentales</t>
  </si>
  <si>
    <t>Inneralpine Felsensteppe der Westalpen</t>
  </si>
  <si>
    <t>Praterie steppiche tipiche delle Alpi occidentali</t>
  </si>
  <si>
    <t>Stipo-Poenion carniolocae</t>
  </si>
  <si>
    <t>4.2.1.1.2</t>
  </si>
  <si>
    <t>Pelouse steppique des Alpes orientales</t>
  </si>
  <si>
    <t>Inneralpine Felsensteppe der Ostalpen</t>
  </si>
  <si>
    <t>Praterie steppiche tipiche delle Alpi orientali</t>
  </si>
  <si>
    <t>Stipo-Poenion xerophilae</t>
  </si>
  <si>
    <t>Pelouse mi-sèche continentale</t>
  </si>
  <si>
    <t>Kontinentaler Halbtrockenrasen</t>
  </si>
  <si>
    <t>Praterie continentali semiaride</t>
  </si>
  <si>
    <t>Cirsio-Brachypodion</t>
  </si>
  <si>
    <t>Pelouse sèche médio-européenne</t>
  </si>
  <si>
    <t>Mitteleuropäischer Trockenrasen</t>
  </si>
  <si>
    <t>Praterie medioeuropee aride con Forasacco</t>
  </si>
  <si>
    <t>Xerobromion</t>
  </si>
  <si>
    <t>Pelouse sèche insubrienne</t>
  </si>
  <si>
    <t>Insubrischer Trockenrasen</t>
  </si>
  <si>
    <t>Prati insubrici aridi su suolo acido</t>
  </si>
  <si>
    <t>Diplachnion</t>
  </si>
  <si>
    <t>Pelouse mi-sèche médio-europénne</t>
  </si>
  <si>
    <t>Mitteleuropäischer Halbtrockenrasen</t>
  </si>
  <si>
    <t>Praterie medioeuropee semiaride con Forasacco</t>
  </si>
  <si>
    <t>Mesobromion</t>
  </si>
  <si>
    <t>4.3</t>
  </si>
  <si>
    <t>Pelouses et pâturages maigres d'altitude</t>
  </si>
  <si>
    <t>Praterie e pascoli magri d'altitudine</t>
  </si>
  <si>
    <t>Pelouse calcaire sèche à seslerie</t>
  </si>
  <si>
    <t>Blaugrashalde</t>
  </si>
  <si>
    <t>Prati aridi su suolo calcareo con Sesleria comune</t>
  </si>
  <si>
    <t>Seslerion</t>
  </si>
  <si>
    <t>4.3.1.1</t>
  </si>
  <si>
    <t>Pelouse calcaire sèche à seslerie s.str.</t>
  </si>
  <si>
    <t>Blaugrashalde s.str.</t>
  </si>
  <si>
    <t>Prati aridi su suolo calcareo con Sesleria comune s.str.</t>
  </si>
  <si>
    <t>Seslerion s.str.</t>
  </si>
  <si>
    <t>4.3.1.2</t>
  </si>
  <si>
    <t>Pelouse calcaire à seslérie et  laiche austroalpine</t>
  </si>
  <si>
    <t>Blaugrashalde der südlichen Kalkalpen</t>
  </si>
  <si>
    <t>Prati aridi su suolo calcareo con Sesleria e Carice sudalpina</t>
  </si>
  <si>
    <t>Caricion austroalpinae</t>
  </si>
  <si>
    <t>Pelouse calcaire sèche à laiche ferme</t>
  </si>
  <si>
    <t>Polsterseggenrasen</t>
  </si>
  <si>
    <t>Prati aridi su suolo calcareo con Carice rigida</t>
  </si>
  <si>
    <t>Caricion firmae</t>
  </si>
  <si>
    <t>Pelouse calcaire fraîche</t>
  </si>
  <si>
    <t>Rostseggenhalde</t>
  </si>
  <si>
    <t>Prati freschi e pascoli su suolo calcareo con Carice ferruginae</t>
  </si>
  <si>
    <t>Caricion ferruginae</t>
  </si>
  <si>
    <t>Gazon des crêtes ventées</t>
  </si>
  <si>
    <t>Windkantenrasen (Nacktriedrasen)</t>
  </si>
  <si>
    <t>Creste e dossi ventosi a suolo calcareo con copertura vegetale</t>
  </si>
  <si>
    <t>Elynion</t>
  </si>
  <si>
    <t>Pâturage maigre acide</t>
  </si>
  <si>
    <t>Borstgrasrasen</t>
  </si>
  <si>
    <t>Pascoli magri su suolo acido con Cervino</t>
  </si>
  <si>
    <t>Nardion</t>
  </si>
  <si>
    <t>Pelouse rocheuse acide</t>
  </si>
  <si>
    <t>Buntschwingelhalde</t>
  </si>
  <si>
    <t>Balze e cenge su suolo silicatico con Festuca varia</t>
  </si>
  <si>
    <t>Festucion variae</t>
  </si>
  <si>
    <t>4.3.6.1</t>
  </si>
  <si>
    <t>Pelouse rocheuse acide à fétuque bigarrée s.str.</t>
  </si>
  <si>
    <t>Buntschwingelhalde s.str.</t>
  </si>
  <si>
    <t>Balze e cenge su suolo silicatico con Festuca varia s.str.</t>
  </si>
  <si>
    <t>Festucion variae s.str.</t>
  </si>
  <si>
    <t>4.3.6.2</t>
  </si>
  <si>
    <t>Pelouse rocheuse acide à pâturin violet</t>
  </si>
  <si>
    <t>Violettschwingelrasen</t>
  </si>
  <si>
    <t>Balze e cenge su suolo silicatico con Fienarola violacea</t>
  </si>
  <si>
    <t>Laserpitio-Poion violaceae</t>
  </si>
  <si>
    <t>4.3.6.3</t>
  </si>
  <si>
    <t>Pelouse rocheuse acide à fétuque paniculée</t>
  </si>
  <si>
    <t>Goldschwingelrasen</t>
  </si>
  <si>
    <t>Balze e cenge su suolo silicatico con Festuca pannocchiuta</t>
  </si>
  <si>
    <t>Festucion spadiceae</t>
  </si>
  <si>
    <t>Pelouse acide de l'étage alpin supérieur</t>
  </si>
  <si>
    <t>Krummseggenrasen</t>
  </si>
  <si>
    <t>Praterie dell orizzonte alpino superiore su suolo acido con Carice ricurva</t>
  </si>
  <si>
    <t>Caricion curvulae</t>
  </si>
  <si>
    <t>4.4</t>
  </si>
  <si>
    <t>Combes à neige</t>
  </si>
  <si>
    <t>Schneetälchen</t>
  </si>
  <si>
    <t>Vallette nivali</t>
  </si>
  <si>
    <t>4.4.1</t>
  </si>
  <si>
    <t>Combe à neige calcaire</t>
  </si>
  <si>
    <t>Kalkreiches Schneetälchen</t>
  </si>
  <si>
    <t>Vallette nivali con suolo calcareo</t>
  </si>
  <si>
    <t>Arabidion caerulae</t>
  </si>
  <si>
    <t>4.4.2</t>
  </si>
  <si>
    <t>Combe à neige acide</t>
  </si>
  <si>
    <t>Kalkarmes Schneetälchen</t>
  </si>
  <si>
    <t>Vallette nivali con suolo acido</t>
  </si>
  <si>
    <t>Salicion herbaceae</t>
  </si>
  <si>
    <t>4.5</t>
  </si>
  <si>
    <t>Prairies grasses</t>
  </si>
  <si>
    <t>Fettwiesen und -weiden</t>
  </si>
  <si>
    <t>Praterie e pascoli pingui</t>
  </si>
  <si>
    <t>4.5.1</t>
  </si>
  <si>
    <t>Prairie de fauche de basse altitude</t>
  </si>
  <si>
    <t>Talfettwiesen (Fromentalwiese)</t>
  </si>
  <si>
    <t>Praterie da sfalcio di bassa quota</t>
  </si>
  <si>
    <t>Arrhenatherion</t>
  </si>
  <si>
    <t>4.5.1.1</t>
  </si>
  <si>
    <t>Prairie à dactyle</t>
  </si>
  <si>
    <t>Knaulgraswiesen</t>
  </si>
  <si>
    <t>Praterie  con Erba mazzolina comune</t>
  </si>
  <si>
    <t>4.5.1.2</t>
  </si>
  <si>
    <t>Prairie à fromental typique</t>
  </si>
  <si>
    <t>Typische Fromentalwiese</t>
  </si>
  <si>
    <t>Praterie con Avena altissima tipiche</t>
  </si>
  <si>
    <t>Arrhenatheretum typicum</t>
  </si>
  <si>
    <t>Prairie à fromental sécharde</t>
  </si>
  <si>
    <t>Trockene Fromentalwiese</t>
  </si>
  <si>
    <t>Praterie con Avena altissima aride</t>
  </si>
  <si>
    <t>Arrhenatheretum salvietosum</t>
  </si>
  <si>
    <t>Prairie humide à vulpin</t>
  </si>
  <si>
    <t>Feuchte Fuchschwanzwiese</t>
  </si>
  <si>
    <t>Praterie acquitrinose con Coda di topo comune</t>
  </si>
  <si>
    <t>Trifolio-Alopecuretum</t>
  </si>
  <si>
    <t>4.5.2</t>
  </si>
  <si>
    <t>Prairie de fauche de montagne</t>
  </si>
  <si>
    <t>Bergfettwiese (Goldhaferwiese)</t>
  </si>
  <si>
    <t>Prati da sfalcio pingui di montagna</t>
  </si>
  <si>
    <t>Polygono-Trisetion</t>
  </si>
  <si>
    <t>4.5.3</t>
  </si>
  <si>
    <t>Pâturage de basse et moyenne altitude</t>
  </si>
  <si>
    <t>Talfettweide (Kammgrasweide)</t>
  </si>
  <si>
    <t>Pascoli di bassa e media altitudine con Covetta</t>
  </si>
  <si>
    <t>Cynosurion</t>
  </si>
  <si>
    <t>4.5.4</t>
  </si>
  <si>
    <t>Pâturage gras subalpin et alpin</t>
  </si>
  <si>
    <t>Bergfettweide (Milchkrautweide)</t>
  </si>
  <si>
    <t>Pascoli pingui degli orizzonti subalpino e alpino</t>
  </si>
  <si>
    <t>Poion alpinae</t>
  </si>
  <si>
    <t>Friches à graminées</t>
  </si>
  <si>
    <t>Grasbrachen</t>
  </si>
  <si>
    <t>Aree abbandonate erbose</t>
  </si>
  <si>
    <t>4.6.1</t>
  </si>
  <si>
    <t>Friche à chiendent</t>
  </si>
  <si>
    <t>Queckenbrache</t>
  </si>
  <si>
    <t>Aree abbandonate aride e termofile con Gramigna</t>
  </si>
  <si>
    <t>Convolvulo-Agropyrion</t>
  </si>
  <si>
    <t>4.6.2</t>
  </si>
  <si>
    <t>Friche à Brachypodium pinnatum</t>
  </si>
  <si>
    <t>Fiederzwenckenbrache</t>
  </si>
  <si>
    <t>Aree abbandonate semiaride con Paléo comune</t>
  </si>
  <si>
    <t>4.6.3</t>
  </si>
  <si>
    <t>Friche à Arrhenatherum elatius</t>
  </si>
  <si>
    <t>Fromentalbrache</t>
  </si>
  <si>
    <t>Aree abbandonate ad Avena altissima</t>
  </si>
  <si>
    <t>4.6.4</t>
  </si>
  <si>
    <t>Friche à Molinia arundinacea</t>
  </si>
  <si>
    <t>Pfeifengrasbrache</t>
  </si>
  <si>
    <t>Aree abbandonate umide con Gramigna altissima</t>
  </si>
  <si>
    <t>4.6.5</t>
  </si>
  <si>
    <t>Friche à Calamagrostis varia</t>
  </si>
  <si>
    <t>Reitgrasbrache</t>
  </si>
  <si>
    <t>Aree abbandonate aride con Cannella comune</t>
  </si>
  <si>
    <t>5</t>
  </si>
  <si>
    <t>Landes, lisières et mégaphorbiaies</t>
  </si>
  <si>
    <t>Krautsäume, Hochstaudenfluren und Gebüsche</t>
  </si>
  <si>
    <t>Margini di bosco, radure, aggregati di alte erbe, cespuglieti e brughiere</t>
  </si>
  <si>
    <t>5.1</t>
  </si>
  <si>
    <t>Lisières herbacées (ourlets)</t>
  </si>
  <si>
    <t>Krautsäume</t>
  </si>
  <si>
    <t>Margini di bosco erbacei</t>
  </si>
  <si>
    <t>5.1.0</t>
  </si>
  <si>
    <t>Ourlet atypique</t>
  </si>
  <si>
    <t>Atypische Saumgesellschaft</t>
  </si>
  <si>
    <t>Orlo, margine atipico</t>
  </si>
  <si>
    <t>Ourlet maigre xérothermophile</t>
  </si>
  <si>
    <t>Trockenwarmer Krautsaum</t>
  </si>
  <si>
    <t>Margini magri e xero-termofili</t>
  </si>
  <si>
    <t>Geranion sanguinei</t>
  </si>
  <si>
    <t>Ourlet maigre mésophile</t>
  </si>
  <si>
    <t>Mesophiler Krautsaum</t>
  </si>
  <si>
    <t>Margini magri mesofili</t>
  </si>
  <si>
    <t>Trifolion medii</t>
  </si>
  <si>
    <t>5.1.3</t>
  </si>
  <si>
    <t>Ourlet hygrophile de plaine</t>
  </si>
  <si>
    <t>Feuchter Krautsaum (Tieflagen)</t>
  </si>
  <si>
    <t>Margini igrofili di pianura</t>
  </si>
  <si>
    <t>Convolvulion</t>
  </si>
  <si>
    <t>5.1.4</t>
  </si>
  <si>
    <t>Ourlet hygrophile d'altitude</t>
  </si>
  <si>
    <t>Feuchter Krautsaum (höheren Lagen)</t>
  </si>
  <si>
    <t>Margini igrofili d'altitudine</t>
  </si>
  <si>
    <t>Petasition officinalis</t>
  </si>
  <si>
    <t>Ourlet nitrophile mésophile</t>
  </si>
  <si>
    <t>Nährstoffreicher Krautsaum</t>
  </si>
  <si>
    <t>Margini nitro-mesofili</t>
  </si>
  <si>
    <t>Aegopodion + Alliarion</t>
  </si>
  <si>
    <t>5.2</t>
  </si>
  <si>
    <t>Mégaphorbiaies, coupes forestières</t>
  </si>
  <si>
    <t>Hochstauden- und Schlagfluren</t>
  </si>
  <si>
    <t>Tagli rasi, radure e luoghi con alte erbe</t>
  </si>
  <si>
    <t>5.2.1</t>
  </si>
  <si>
    <t>Coupe, clairière sur sol baso-neutrophile</t>
  </si>
  <si>
    <t>Kalkreiche Schlagflur</t>
  </si>
  <si>
    <t>Tagli rasi e radure su suolo calcareo</t>
  </si>
  <si>
    <t>Atropion</t>
  </si>
  <si>
    <t>5.2.2</t>
  </si>
  <si>
    <t>Coupe, clairière sur sol acide</t>
  </si>
  <si>
    <t>Kalkarme Schlagflur</t>
  </si>
  <si>
    <t>Tagli rasi e radure su suolo acido</t>
  </si>
  <si>
    <t>Epilobion angustifolii</t>
  </si>
  <si>
    <t>Mégaphorbiaie de montagne mésophile à graminées</t>
  </si>
  <si>
    <t>Hochgrasflur des Gebirges</t>
  </si>
  <si>
    <t>Megaforbie montane mesofile (Cannella)</t>
  </si>
  <si>
    <t>Calamagrostion</t>
  </si>
  <si>
    <t>Mégaphorbiaie de montagne hygrophile à Adenostyles alliariae</t>
  </si>
  <si>
    <t>Hochstaudenflur des Gebirges</t>
  </si>
  <si>
    <t>Megaforbie montane igrofile (Cavolaccio alpino)</t>
  </si>
  <si>
    <t>Adenostylion</t>
  </si>
  <si>
    <t>5.2.5</t>
  </si>
  <si>
    <t>Mégaphorbiaie à Pteridium aquilinum</t>
  </si>
  <si>
    <t>Adlerfarnflur</t>
  </si>
  <si>
    <t>Megaforbie (alte erbe) con Felce aquilina</t>
  </si>
  <si>
    <t>5.3</t>
  </si>
  <si>
    <t>Formations buissonnantes (manteau, fourrés, haies)</t>
  </si>
  <si>
    <t>Gebüsche</t>
  </si>
  <si>
    <t>Cespuglieti (mantelli, spessine, siepi)</t>
  </si>
  <si>
    <t>5.3.0</t>
  </si>
  <si>
    <t>Plantation artificielle</t>
  </si>
  <si>
    <t>Naturferne Pflanzung</t>
  </si>
  <si>
    <t>Piantagioni artificiali</t>
  </si>
  <si>
    <t>5.3.0.1</t>
  </si>
  <si>
    <t>Plantation artificielle à feuilles caduques</t>
  </si>
  <si>
    <t>Naturferne Pflanzung mit sommergrünen Arten</t>
  </si>
  <si>
    <t>Piantagioni artificiali di caducifoglie (piante decidue)</t>
  </si>
  <si>
    <t>5.3.0.2</t>
  </si>
  <si>
    <t>Plantation artificielle à feuilles persistantes</t>
  </si>
  <si>
    <t>Naturferne Pflanzung mit immergrünen Arten</t>
  </si>
  <si>
    <t>Piantagioni artificiali di sempreverdi</t>
  </si>
  <si>
    <t>Buissons thermophiles sur sol acide</t>
  </si>
  <si>
    <t>Besenginster-Gebüsche</t>
  </si>
  <si>
    <t>Cespuglieti termofili su suolo acido</t>
  </si>
  <si>
    <t>Sarothamnion</t>
  </si>
  <si>
    <t>Buissons xérothermophiles sur sol neutre à alcalin</t>
  </si>
  <si>
    <t>Trockenwarmes Gebüsch</t>
  </si>
  <si>
    <t>Cespuglieti xero-termofili su suolo calcareo (Crespino)</t>
  </si>
  <si>
    <t>Berberidion</t>
  </si>
  <si>
    <t>Buissons mésophiles</t>
  </si>
  <si>
    <t>Mesophiles Gebüsch</t>
  </si>
  <si>
    <t>Cespuglieti mesofili</t>
  </si>
  <si>
    <t>Pruno-Rubion</t>
  </si>
  <si>
    <t>5.3.4</t>
  </si>
  <si>
    <t>Roncier à Rubus fructicosus s.l.</t>
  </si>
  <si>
    <t>Brombeergestrüpp</t>
  </si>
  <si>
    <t>Roveti</t>
  </si>
  <si>
    <t>Stade arbustif préforestier</t>
  </si>
  <si>
    <t>Gebüschreiche Vorwaldgesellschaften</t>
  </si>
  <si>
    <t>Aree cespugliate in fase di rimboschimento</t>
  </si>
  <si>
    <t>Sambuco-Salicion</t>
  </si>
  <si>
    <t>Saulaie buissonnante alluviale</t>
  </si>
  <si>
    <t>Auen-Weidengebüsch</t>
  </si>
  <si>
    <t>Saliceti arbustivi alluvionali</t>
  </si>
  <si>
    <t>Salicion elaeagni</t>
  </si>
  <si>
    <t>Saulaie buissonnante marécageuse</t>
  </si>
  <si>
    <t>Moor-Weidengebüsch</t>
  </si>
  <si>
    <t>Saliceti arbustivi palustri</t>
  </si>
  <si>
    <t>Salicion cinereae</t>
  </si>
  <si>
    <t>Saulaie buissonnante subalpine</t>
  </si>
  <si>
    <t>Gebirgs-Weidengebüsch</t>
  </si>
  <si>
    <t>Saliceti arbustivi subalpini</t>
  </si>
  <si>
    <t>Salicenion waldsteinianae</t>
  </si>
  <si>
    <t>5.3.9</t>
  </si>
  <si>
    <t>Aulnaie verte</t>
  </si>
  <si>
    <t>Grünerlengebüsche</t>
  </si>
  <si>
    <t>Arbusteti di Ontano verde (Alneto verde)</t>
  </si>
  <si>
    <t>Alnenion viridis</t>
  </si>
  <si>
    <t>5.4</t>
  </si>
  <si>
    <t>Landes</t>
  </si>
  <si>
    <t>Zwergstrauchheiden</t>
  </si>
  <si>
    <t>Brughiere</t>
  </si>
  <si>
    <t>5.4.1</t>
  </si>
  <si>
    <t>Lande subatlantique acidophile</t>
  </si>
  <si>
    <t>Subatlantische Zwergstrauchheide (Ginsterheide)</t>
  </si>
  <si>
    <t>Brughiere subatlantiche acidofile</t>
  </si>
  <si>
    <t>Calluno-Genistion</t>
  </si>
  <si>
    <t>Lande subatlantique sur sol tourbeux</t>
  </si>
  <si>
    <t>Subatlantische Heide auf Torf</t>
  </si>
  <si>
    <t>Landa subatlantica su suolo torboso</t>
  </si>
  <si>
    <t>Lande subatlantique sur sol non tourbeux</t>
  </si>
  <si>
    <t>Subatlantsiche Heide, nicht auf Torf</t>
  </si>
  <si>
    <t>Brughiera subatlantica su suolo non torboso</t>
  </si>
  <si>
    <t>Lande continentale à genévrier sabine</t>
  </si>
  <si>
    <t>Kontinentale Zwergstrauchheide (Sefistrauchheide)</t>
  </si>
  <si>
    <t>Brughiere continentali con Ginepro sabino</t>
  </si>
  <si>
    <t>Juniperion sabinae</t>
  </si>
  <si>
    <t>Lande subalpine calcicole</t>
  </si>
  <si>
    <t>Subalpine Kalkheide (Erikaheide)</t>
  </si>
  <si>
    <t>Brughiere subalpine su suolo calcareo</t>
  </si>
  <si>
    <t>Ericion</t>
  </si>
  <si>
    <t>Lande subalpine xérophile sur sol acide</t>
  </si>
  <si>
    <t>Trockene subalpine Zwergstrauchheide (Zwergwacholderheide)</t>
  </si>
  <si>
    <t>Brughiere subalpine xerofile su suolo acido con Ginepro nano</t>
  </si>
  <si>
    <t>Juniperion nanae</t>
  </si>
  <si>
    <t>Lande subalpine méso-hygrophile sur sol acide</t>
  </si>
  <si>
    <t>Mesophile subalpine Zwergstrauchheide (Alpenrosenheide)</t>
  </si>
  <si>
    <t>Brughiere subalpine meso-igrofile su suolo acido con Rododendro e Mirtillo nero</t>
  </si>
  <si>
    <t>Rhododendro-Vaccinion</t>
  </si>
  <si>
    <t>Lande alpine ventée</t>
  </si>
  <si>
    <t>Alpine Windheide</t>
  </si>
  <si>
    <t>Brughiere alpine ventose (brughiere arctico-alpine di arbusti nani, brughiere a Loiseleuria)</t>
  </si>
  <si>
    <t>Loiseleurio-Vaccinion</t>
  </si>
  <si>
    <t>6</t>
  </si>
  <si>
    <t>Forêts</t>
  </si>
  <si>
    <t>Wälder</t>
  </si>
  <si>
    <t>Ambienti boscati</t>
  </si>
  <si>
    <t>6.0</t>
  </si>
  <si>
    <t>Plantations</t>
  </si>
  <si>
    <t>Forstpflanzungen</t>
  </si>
  <si>
    <t>Piantagioni</t>
  </si>
  <si>
    <t>6.0.1</t>
  </si>
  <si>
    <t>Plantation de feuillus</t>
  </si>
  <si>
    <t>Aufforstung mit Laubgehölzen</t>
  </si>
  <si>
    <t>Piantagioni di latifoglie</t>
  </si>
  <si>
    <t>6.0.2</t>
  </si>
  <si>
    <t>Plantation de cônifères</t>
  </si>
  <si>
    <t>Aufforstung mit Nadelgehölzen</t>
  </si>
  <si>
    <t>Piantagioni di conifere</t>
  </si>
  <si>
    <t>6.0.3</t>
  </si>
  <si>
    <t>Arbre isolé</t>
  </si>
  <si>
    <t>Einzelbaum</t>
  </si>
  <si>
    <t>Albero isolato</t>
  </si>
  <si>
    <t>6.1</t>
  </si>
  <si>
    <t>Forêts inondables</t>
  </si>
  <si>
    <t>Bruch- und Auenwälder</t>
  </si>
  <si>
    <t>Boschi innondabili, alluvionali</t>
  </si>
  <si>
    <t>Aulnaie noire</t>
  </si>
  <si>
    <t>Erlen-Bruchwald</t>
  </si>
  <si>
    <t>Ontaneti su suolo fradicio con Ontano comune</t>
  </si>
  <si>
    <t>Alnion glutinosae</t>
  </si>
  <si>
    <t>Saulaie blanche</t>
  </si>
  <si>
    <t>Weichholz-Auenwald</t>
  </si>
  <si>
    <t>Saliceti alluvionali con Salice comune</t>
  </si>
  <si>
    <t>Salicion albae</t>
  </si>
  <si>
    <t>Aulnaie alluviale</t>
  </si>
  <si>
    <t>Grauerlen-Auenwald</t>
  </si>
  <si>
    <t>Ontaneti alluvionali con Ontano bianco</t>
  </si>
  <si>
    <t>Alnion incanae</t>
  </si>
  <si>
    <t>6.1.3.1</t>
  </si>
  <si>
    <t>Saulaie laurier</t>
  </si>
  <si>
    <t>Alpen-Weidenauenwald</t>
  </si>
  <si>
    <t>Saliceti alluvionali con Salice odoroso</t>
  </si>
  <si>
    <t>Salicion pentandrae</t>
  </si>
  <si>
    <t>Frênaie humide</t>
  </si>
  <si>
    <t>Hartholz-Auenwald</t>
  </si>
  <si>
    <t>Frassineti umidi</t>
  </si>
  <si>
    <t>Fraxinion</t>
  </si>
  <si>
    <t>6.2</t>
  </si>
  <si>
    <t>Hêtraies</t>
  </si>
  <si>
    <t>Buchenwälder</t>
  </si>
  <si>
    <t>Faggete</t>
  </si>
  <si>
    <t>Hêtraie xérothermophile</t>
  </si>
  <si>
    <t>Orchideen-Buchenwald</t>
  </si>
  <si>
    <t>Faggete xero-termofile su suolo calcareo a Orchidee</t>
  </si>
  <si>
    <t>Cephalanthero-Fagenion</t>
  </si>
  <si>
    <t>Hêtraie acidophile</t>
  </si>
  <si>
    <t>Hainsimsen-Buchenwald</t>
  </si>
  <si>
    <t>Faggete acidofile con Erba lucciola</t>
  </si>
  <si>
    <t>Luzulo-Fagenion</t>
  </si>
  <si>
    <t>Hêtraie mésophile de basse altitude</t>
  </si>
  <si>
    <t>Waldmeister-Buchenwald</t>
  </si>
  <si>
    <t>Faggete mesofile di bassa altitudine a Stellina odorosa</t>
  </si>
  <si>
    <t>Galio-Fagenion</t>
  </si>
  <si>
    <t>6.2.3.1</t>
  </si>
  <si>
    <t>Hêtraie atlantique</t>
  </si>
  <si>
    <t>Atlantischer Buchenwald</t>
  </si>
  <si>
    <t>Faggete atlantiche</t>
  </si>
  <si>
    <t>Illici-Fagenion</t>
  </si>
  <si>
    <t>Hêtraie mésophile de l'étage montagnard inférieur</t>
  </si>
  <si>
    <t>Zahnwurz-Buchenwald</t>
  </si>
  <si>
    <t>Faggete mesofile dell'orizzonte montano inferiore</t>
  </si>
  <si>
    <t>Lonicero-Fagenion</t>
  </si>
  <si>
    <t>Hêtraie à sapins de l'étage montagnard</t>
  </si>
  <si>
    <t>Tannen-Buchenwald</t>
  </si>
  <si>
    <t>Boschi di Faggio comune e Abete dell'orizzonte montano</t>
  </si>
  <si>
    <t>Abieti-Fagenion</t>
  </si>
  <si>
    <t>6.3</t>
  </si>
  <si>
    <t>Autres forêts de feuillus</t>
  </si>
  <si>
    <t>Andere Laubwälder</t>
  </si>
  <si>
    <t>Altri boschi di latifoglie</t>
  </si>
  <si>
    <t>Erablaie de ravin méso-hygrophile</t>
  </si>
  <si>
    <t>Ahorn-Schluchtwald</t>
  </si>
  <si>
    <t>Acerete di forra meso-igrofile (boschi di Acero su suolo detritico, boschi di forra a Lunaria)</t>
  </si>
  <si>
    <t>Lunario-Acerion</t>
  </si>
  <si>
    <t>Tillaie thermophile sur éboulis ou lapiez</t>
  </si>
  <si>
    <t>Linden-Mischwald</t>
  </si>
  <si>
    <t>Boschi misti con Tiglio termofili su suolo detritico</t>
  </si>
  <si>
    <t>Tilion platyphylli</t>
  </si>
  <si>
    <t>Chênaie à charmes</t>
  </si>
  <si>
    <t>Eichen- Hainbuchenwald</t>
  </si>
  <si>
    <t>Quercete con Carpino</t>
  </si>
  <si>
    <t>Carpinion</t>
  </si>
  <si>
    <t>Chênaie buissonnante</t>
  </si>
  <si>
    <t>Flaumeichenwald</t>
  </si>
  <si>
    <t>Quercete cespugliosi con Roverella e Rovere</t>
  </si>
  <si>
    <t>Quercion pubescenti-petraeae</t>
  </si>
  <si>
    <t>Ostryaie buissonnante du sud des Alpes</t>
  </si>
  <si>
    <t>Hopfenbuchenwald</t>
  </si>
  <si>
    <t>Boschi cespugliosi sudalpini con Carpino nero e Orno (Ostrieto)</t>
  </si>
  <si>
    <t>Orno-Ostryon</t>
  </si>
  <si>
    <t>Chênaie acidophile</t>
  </si>
  <si>
    <t>Saurer Eichenmischwald</t>
  </si>
  <si>
    <t>Quercete miste acidofile a Quercia comune e Quercia rovere</t>
  </si>
  <si>
    <t>Quercion robori-petraeae</t>
  </si>
  <si>
    <t>Châtaigneraie</t>
  </si>
  <si>
    <t>Kastanienwald</t>
  </si>
  <si>
    <t>Castagneti (boschi misti di Castagno e Quercia)</t>
  </si>
  <si>
    <t>6.3.8</t>
  </si>
  <si>
    <t>Forêt à sous-bois laurifolié</t>
  </si>
  <si>
    <t>Laubwald mit immergrünen Sträuchern</t>
  </si>
  <si>
    <t>Boschi con sottobosco di laurofille</t>
  </si>
  <si>
    <t>6.3.9</t>
  </si>
  <si>
    <t>Forêt secondaire de robiniers</t>
  </si>
  <si>
    <t>Robinienwald</t>
  </si>
  <si>
    <t>Boschi secondari con Robinia</t>
  </si>
  <si>
    <t>Robinion</t>
  </si>
  <si>
    <t>6.4</t>
  </si>
  <si>
    <t>Pinèdes thermophiles</t>
  </si>
  <si>
    <t>Wärmeliebende Föhrenwälder</t>
  </si>
  <si>
    <t>Pinete termofile</t>
  </si>
  <si>
    <t>Pinède subatlantique des pentes marneuses</t>
  </si>
  <si>
    <t>Pfeifengras-Föhrenwald</t>
  </si>
  <si>
    <t>Pinete subatlantiche su pendii marnosi a Gramigna altissima</t>
  </si>
  <si>
    <t>Molinio-Pinion</t>
  </si>
  <si>
    <t>Pinède subcontinentale basophile</t>
  </si>
  <si>
    <t>Subkontinentaler kalkreicher Föhrenwald</t>
  </si>
  <si>
    <t>Pinete subcontinentali basofile (di bassa altitudine e a Erica e Citiso)</t>
  </si>
  <si>
    <t>Erico-Pinion sylvestris</t>
  </si>
  <si>
    <t>6.4.2.1</t>
  </si>
  <si>
    <t>Pinède subcontinentale basophile medioeuropéenne</t>
  </si>
  <si>
    <t>Mitteleuropäischer subkontinentaler kalkreicher Föhrenwald (Geissklee-Föhrenwald)</t>
  </si>
  <si>
    <t>Pinete subcontinentali basofile medioeuropee (di bassa altitudine e a Erica e Citiso)</t>
  </si>
  <si>
    <t>Cytiso-Pinion</t>
  </si>
  <si>
    <t>Pinède continentale xérophile</t>
  </si>
  <si>
    <t>Kontinentaler Steppen-Föhrenwald</t>
  </si>
  <si>
    <t>Pinete continentali xerofile a Ononide</t>
  </si>
  <si>
    <t>Ononido-Pinion</t>
  </si>
  <si>
    <t>6.4.3.1</t>
  </si>
  <si>
    <t>Pinède continentale xérophile sur sol calcaire</t>
  </si>
  <si>
    <t>Kalkreicher Steppen-Föhrenwald</t>
  </si>
  <si>
    <t>Pinete continentali xerofile su suoli calcarei</t>
  </si>
  <si>
    <t>Ononido-Pinion s.str.</t>
  </si>
  <si>
    <t>6.4.3.2</t>
  </si>
  <si>
    <t>Pinède continentale xérophile sur sol non calcaire</t>
  </si>
  <si>
    <t>Kalkarmer Steppen-Föhrenwald</t>
  </si>
  <si>
    <t>Pinete continentali xerofile su suoli non calcarei</t>
  </si>
  <si>
    <t>Deschampsio-Pinion</t>
  </si>
  <si>
    <t>Pinède mésophile sur silice</t>
  </si>
  <si>
    <t>Kalkarmer Föhrenwald</t>
  </si>
  <si>
    <t>Pinete mesofile su suolo acido</t>
  </si>
  <si>
    <t>Dicrano-Pinion</t>
  </si>
  <si>
    <t>6.5</t>
  </si>
  <si>
    <t>Forêts de tourbières</t>
  </si>
  <si>
    <t>Hochmoorwälder</t>
  </si>
  <si>
    <t>Boschi di torbiera</t>
  </si>
  <si>
    <t>Bétulaie sur tourbe</t>
  </si>
  <si>
    <t>Hochmoor-Birkenwald</t>
  </si>
  <si>
    <t>Boschi di Betulla su suolo torboso</t>
  </si>
  <si>
    <t>Betulion pubescentis</t>
  </si>
  <si>
    <t>Pinède sur tourbe</t>
  </si>
  <si>
    <t>Hochmoor-Bergföhrenwald</t>
  </si>
  <si>
    <t>Pinete con Pino montano su suolo torboso</t>
  </si>
  <si>
    <t>Ledo-Pinion</t>
  </si>
  <si>
    <t>Pessière sur tourbe</t>
  </si>
  <si>
    <t>Hochmoor-Fichtenwald</t>
  </si>
  <si>
    <t>Peccete su suolo torboso</t>
  </si>
  <si>
    <t>Sphagno-Piceetum</t>
  </si>
  <si>
    <t>6.6</t>
  </si>
  <si>
    <t>Forêts de cônifères d'altitude</t>
  </si>
  <si>
    <t>Gebirgsnadelwälder</t>
  </si>
  <si>
    <t>Boschi di conifere d'altitudine</t>
  </si>
  <si>
    <t>Pessière-sapinière</t>
  </si>
  <si>
    <t>Tannen-Fichtenwald</t>
  </si>
  <si>
    <t>Boschi misti di Peccio e Abete bianco</t>
  </si>
  <si>
    <t>Abieti-Piceion</t>
  </si>
  <si>
    <t>Pessière</t>
  </si>
  <si>
    <t>Heidelbeer-Fichtenwald</t>
  </si>
  <si>
    <t>Peccete</t>
  </si>
  <si>
    <t>Vaccinio-Piceion</t>
  </si>
  <si>
    <t>Forêt de mélèzes et d'aroles</t>
  </si>
  <si>
    <t>Lärchen-Arvenwald</t>
  </si>
  <si>
    <t>Boschi di Larice comune e Pino cembro, Cembrete</t>
  </si>
  <si>
    <t>Larici-Pinetum cembrae</t>
  </si>
  <si>
    <t>Mélézein</t>
  </si>
  <si>
    <t>Lärchenwald</t>
  </si>
  <si>
    <t>Lariceti</t>
  </si>
  <si>
    <t>Junipero-Laricetum</t>
  </si>
  <si>
    <t>Pinède de montagne</t>
  </si>
  <si>
    <t>Bergföhrenwald</t>
  </si>
  <si>
    <t>Pinite montane con Pino montano</t>
  </si>
  <si>
    <t>Erico-Pinion uncinatae</t>
  </si>
  <si>
    <t>6.6.5.1</t>
  </si>
  <si>
    <t>Pinède de montagne acidophile</t>
  </si>
  <si>
    <t>Kalkarmer Bergföhrenwald</t>
  </si>
  <si>
    <t>Pinite montane con Pino montano acidofile</t>
  </si>
  <si>
    <t>Vaccinio-Pinion</t>
  </si>
  <si>
    <t>6.6.5.2</t>
  </si>
  <si>
    <t>Pinède de montagne basophile</t>
  </si>
  <si>
    <t>Kalkreicher Bergföhrenwald</t>
  </si>
  <si>
    <t>Pinite montane con Pino montano basofile</t>
  </si>
  <si>
    <t>7</t>
  </si>
  <si>
    <t>Végétation pionnière des endroits perturbés par l'homme</t>
  </si>
  <si>
    <t>Pioniervegetation gestörter Plätze (Ruderalstandorte)</t>
  </si>
  <si>
    <t>Ambienti ruderali e perturbati dall'uomo</t>
  </si>
  <si>
    <t>7.1</t>
  </si>
  <si>
    <t>Terrains piétinés et rudéraux</t>
  </si>
  <si>
    <t>Trittrasen und Ruderalfluren</t>
  </si>
  <si>
    <t>Terreni calpestati e ruderali</t>
  </si>
  <si>
    <t>7.1.0</t>
  </si>
  <si>
    <t>Terrain piétiné et décombres dépourvus de végétation</t>
  </si>
  <si>
    <t>Tritt- und Trümmerflächen ohne Vegetation</t>
  </si>
  <si>
    <t>Luoghi calpestati e ruderali privi di vegetazione</t>
  </si>
  <si>
    <t>Endroit piétiné humide</t>
  </si>
  <si>
    <t>Feuchte Trittflur</t>
  </si>
  <si>
    <t>Luoghi calpestati umidi (praterie umide a Gramigna e Romice)</t>
  </si>
  <si>
    <t>Agropyro-Rumicion</t>
  </si>
  <si>
    <t>7.1.2</t>
  </si>
  <si>
    <t>Endroit piétiné sec</t>
  </si>
  <si>
    <t>Trockene Trittflur</t>
  </si>
  <si>
    <t>Luoghi calpestati aridi</t>
  </si>
  <si>
    <t>Polygonion avicularis</t>
  </si>
  <si>
    <t>7.1.3</t>
  </si>
  <si>
    <t>Endroit piétiné subalpin ou alpin</t>
  </si>
  <si>
    <t>Subalpin-alpine Trittflur</t>
  </si>
  <si>
    <t>Luoghi calpestati dell'orizzonte subalpino e alpino</t>
  </si>
  <si>
    <t>Poion supinae</t>
  </si>
  <si>
    <t>Rudérales annuelles</t>
  </si>
  <si>
    <t>Einjährige Ruderalflur</t>
  </si>
  <si>
    <t>Luoghi con vegetazione ruderale annuale</t>
  </si>
  <si>
    <t>Sisymbrion</t>
  </si>
  <si>
    <t>Rudérales pluriannuelles thermophiles</t>
  </si>
  <si>
    <t>Trockenwarme Ruderalflur</t>
  </si>
  <si>
    <t>Luoghi con vegetazione ruderale pluriennale termofila (Onopordo tomentoso)</t>
  </si>
  <si>
    <t>Onopordion</t>
  </si>
  <si>
    <t>Rudérales pluriannuelles mésophiles</t>
  </si>
  <si>
    <t>Mesophile Ruderalflur (Steinkleeflur)</t>
  </si>
  <si>
    <t>Luoghi con vegetazione ruderale pluriennale mesofila</t>
  </si>
  <si>
    <t>Dauco-Melilotion</t>
  </si>
  <si>
    <t>7.1.7</t>
  </si>
  <si>
    <t>Reposoir à bétail subalpin ou alpin</t>
  </si>
  <si>
    <t>Alpine Lägerflur (Alpenblackenflur)</t>
  </si>
  <si>
    <t>Luoghi di riposo del bestiame nell'orizzonte subalpino e alpino con vegetazione nitrofila</t>
  </si>
  <si>
    <t>Rumicion alpini</t>
  </si>
  <si>
    <t>Reposoir à bétail de basse altitude</t>
  </si>
  <si>
    <t>Lägerflur der Tieflagen</t>
  </si>
  <si>
    <t>Luoghi di riposo del bestiame di bassa altitudine</t>
  </si>
  <si>
    <t>Arction</t>
  </si>
  <si>
    <t>7.2</t>
  </si>
  <si>
    <t>Milieux rocheux anthropogènes</t>
  </si>
  <si>
    <t>Anthropogene Steinfluren</t>
  </si>
  <si>
    <t>Manufatti in sasso, muri e selciati</t>
  </si>
  <si>
    <t>7.2.0</t>
  </si>
  <si>
    <t>Mur ou pavement dépourvu de végétation</t>
  </si>
  <si>
    <t>Mauer oder Steinpflästerung ohne Vegetation</t>
  </si>
  <si>
    <t>Muri e selciati privi di vegetazione</t>
  </si>
  <si>
    <t>Ruine ou vieux mur</t>
  </si>
  <si>
    <t>Trockenwarme Mauerflur</t>
  </si>
  <si>
    <t>Rovine, vecchi muri e muri a secco</t>
  </si>
  <si>
    <t>Centrantho-Parietarion</t>
  </si>
  <si>
    <t>7.2.2</t>
  </si>
  <si>
    <t>Pavement</t>
  </si>
  <si>
    <t>Steinpflaster-Trittflur</t>
  </si>
  <si>
    <t>Selciati</t>
  </si>
  <si>
    <t>Saginion procumbentis</t>
  </si>
  <si>
    <t>8</t>
  </si>
  <si>
    <t>Plantations, champs et cultures</t>
  </si>
  <si>
    <t>Pflanzungen, Äcker und Kulturen</t>
  </si>
  <si>
    <t>Ambienti coltivati</t>
  </si>
  <si>
    <t>8.1</t>
  </si>
  <si>
    <t>Cultures de plantes ligneuses</t>
  </si>
  <si>
    <t>Baumschulen, Obstgärten, Rebberge</t>
  </si>
  <si>
    <t>Colture di piante legnose</t>
  </si>
  <si>
    <t>8.1.1</t>
  </si>
  <si>
    <t>Pépinière de feuillus</t>
  </si>
  <si>
    <t>Baumschule aus Laubgehölzen</t>
  </si>
  <si>
    <t>Vivai di latifoglie</t>
  </si>
  <si>
    <t>8.1.2</t>
  </si>
  <si>
    <t>Pépinière de cônifères</t>
  </si>
  <si>
    <t>Baumschule aus Nadelgehölzen</t>
  </si>
  <si>
    <t>Vivai di conifere</t>
  </si>
  <si>
    <t>8.1.3</t>
  </si>
  <si>
    <t>Verger de châtaigniers (sans sous-bois)</t>
  </si>
  <si>
    <t>Kastanienhain (ohne Unterholz)</t>
  </si>
  <si>
    <t>Selve castanili (prive di sottobosco)</t>
  </si>
  <si>
    <t>Verger de fruitiers haute tige</t>
  </si>
  <si>
    <t>Hochstammobstgarten</t>
  </si>
  <si>
    <t>Frutteti ad alto fusto</t>
  </si>
  <si>
    <t>8.1.5</t>
  </si>
  <si>
    <t>Verger de fruitiers basse tige</t>
  </si>
  <si>
    <t>Niederstammobstgarten</t>
  </si>
  <si>
    <t>Frutteti a basso fusto</t>
  </si>
  <si>
    <t>Vigne</t>
  </si>
  <si>
    <t>Rebberg</t>
  </si>
  <si>
    <t>Vigneti</t>
  </si>
  <si>
    <t>8.1.7</t>
  </si>
  <si>
    <t>Petits fruits</t>
  </si>
  <si>
    <t>Beerenkultur</t>
  </si>
  <si>
    <t>Colture di arbusti da piccoli frutti, bacche</t>
  </si>
  <si>
    <t>8.2</t>
  </si>
  <si>
    <t>Cultures de plantes herbacées</t>
  </si>
  <si>
    <t>Feldkulturen (Äcker)</t>
  </si>
  <si>
    <t>Colture di piante erbacee</t>
  </si>
  <si>
    <t>8.2.0</t>
  </si>
  <si>
    <t>Culture de plantes herbacées sans végétation</t>
  </si>
  <si>
    <t>Feldkulturen (Äcker) ohne Vegetation</t>
  </si>
  <si>
    <t>Colture di arbusti da bacche senza vegetatione</t>
  </si>
  <si>
    <t>8.2.1</t>
  </si>
  <si>
    <t>Culture de céréales (panifiables)</t>
  </si>
  <si>
    <t>Getreidefeld (vorwiegend Winterkultur)</t>
  </si>
  <si>
    <t>Colture di cereali (panificabili)</t>
  </si>
  <si>
    <t>8.2.1.0</t>
  </si>
  <si>
    <t>Céréales sans végétation adventice</t>
  </si>
  <si>
    <t>Getreide ohne Begleitvegetation</t>
  </si>
  <si>
    <t>Colture di cereali prive di vegetazione segetale</t>
  </si>
  <si>
    <t>Végétation ségétale des sols acides</t>
  </si>
  <si>
    <t>Kalkarme Getreideäcker</t>
  </si>
  <si>
    <t>Colture su suolo acido con vegetazione segetale</t>
  </si>
  <si>
    <t>Aphanion</t>
  </si>
  <si>
    <t>Végétation ségétale des sols carbonatés</t>
  </si>
  <si>
    <t>Kalkreiche Getreideäcker</t>
  </si>
  <si>
    <t>Colture su suolo carbonatico con vegetazione segetale</t>
  </si>
  <si>
    <t>Caucalidion</t>
  </si>
  <si>
    <t>8.2.2</t>
  </si>
  <si>
    <t>Maïs, tabac, autres grandes cultures</t>
  </si>
  <si>
    <t>Mais-, Tabak- und andere Ackerkulturen (vorwiegend Sommerkultur)</t>
  </si>
  <si>
    <t>Altre colture su vaste superficie (granoturco, tabacco ecc.)</t>
  </si>
  <si>
    <t>8.2.3</t>
  </si>
  <si>
    <t>Culture sarclée, jardin</t>
  </si>
  <si>
    <t>Hackfruchtacker (Sommerkultur), Garten</t>
  </si>
  <si>
    <t>Colture sarchiate, orti e giardini</t>
  </si>
  <si>
    <t>8.2.3.0</t>
  </si>
  <si>
    <t>Culture sarclée sans végétation adventice</t>
  </si>
  <si>
    <t>Hackfrucht ohne Begleitflora</t>
  </si>
  <si>
    <t>Colture archiate prive di vegetazione avventizia</t>
  </si>
  <si>
    <t>8.2.3.1</t>
  </si>
  <si>
    <t>Végétation adventice des sols argileux neutres à acides</t>
  </si>
  <si>
    <t>Kalkarmer, lehmiger Hackfruchtacker</t>
  </si>
  <si>
    <t>Luoghi con vegetazione avventizia su suoli argillosi da neutri ad acidi</t>
  </si>
  <si>
    <t>Polygono-Chenopodion</t>
  </si>
  <si>
    <t>Végétation adventice des sols argileux calcaires</t>
  </si>
  <si>
    <t>Kalkreicher, lehmiger Hackfruchtacker</t>
  </si>
  <si>
    <t>Luoghi con vegetazione avventizia su suoli argillosi calcarei</t>
  </si>
  <si>
    <t>Fumario-Euphorbion</t>
  </si>
  <si>
    <t>8.2.3.3</t>
  </si>
  <si>
    <t>Végétation adventice des sols légers neutres à acides</t>
  </si>
  <si>
    <t>Kalkarmer, trockener Hackfruchtacker</t>
  </si>
  <si>
    <t>Luoghi con vegetazione avventizia su suoli leggeri da neutri ad acidi</t>
  </si>
  <si>
    <t>Panico-Setarion</t>
  </si>
  <si>
    <t>8.2.3.4</t>
  </si>
  <si>
    <t>Végétation adventice des sols légers calcaires</t>
  </si>
  <si>
    <t>Kalkreicher, trockener Hackfruchtacker</t>
  </si>
  <si>
    <t>Luoghi con vegetazione avventizia su suoli leggeri calcarei</t>
  </si>
  <si>
    <t>Eragrostion</t>
  </si>
  <si>
    <t>9</t>
  </si>
  <si>
    <t>Milieux construits</t>
  </si>
  <si>
    <t>Bauten, Anlagen</t>
  </si>
  <si>
    <t>Ambienti edificati e infrastrutture</t>
  </si>
  <si>
    <t>9.1</t>
  </si>
  <si>
    <t>Décharges, dépôts</t>
  </si>
  <si>
    <t>Lagerplätze, Deponien</t>
  </si>
  <si>
    <t>Discariche, depositi di materiale vario</t>
  </si>
  <si>
    <t>9.1.1</t>
  </si>
  <si>
    <t>Décharge (matériaux inertes)</t>
  </si>
  <si>
    <t>Deponie (Sperrgut)</t>
  </si>
  <si>
    <t>Discaria d'inerti</t>
  </si>
  <si>
    <t>9.1.2</t>
  </si>
  <si>
    <t>Décharge (déchets organiques)</t>
  </si>
  <si>
    <t>Deponie (organische Abfälle)</t>
  </si>
  <si>
    <t>Discaria (rifiuti organici)</t>
  </si>
  <si>
    <t>9.2</t>
  </si>
  <si>
    <t>Bâtiment</t>
  </si>
  <si>
    <t>Bauten</t>
  </si>
  <si>
    <t>Edifici</t>
  </si>
  <si>
    <t>9.2.1</t>
  </si>
  <si>
    <t>Bâtiment habité</t>
  </si>
  <si>
    <t>Bewohntes Gebäude</t>
  </si>
  <si>
    <t>Edifici abitati</t>
  </si>
  <si>
    <t>9.2.1.1</t>
  </si>
  <si>
    <t>Ferme</t>
  </si>
  <si>
    <t>Bauernhaus</t>
  </si>
  <si>
    <t>Fattoria</t>
  </si>
  <si>
    <t>9.2.1.2</t>
  </si>
  <si>
    <t>Chalet</t>
  </si>
  <si>
    <t>Sennhütte, Chalet</t>
  </si>
  <si>
    <t>9.2.1.3</t>
  </si>
  <si>
    <t>Villa</t>
  </si>
  <si>
    <t>Einfamilienhaus</t>
  </si>
  <si>
    <t>Villetta</t>
  </si>
  <si>
    <t>9.2.1.4</t>
  </si>
  <si>
    <t>Immeuble locatif ou commercial</t>
  </si>
  <si>
    <t>Mietgebäude, Gewerbegebäude</t>
  </si>
  <si>
    <t>Immobile locativo o commerciale</t>
  </si>
  <si>
    <t>9.2.2</t>
  </si>
  <si>
    <t>Locaux d'élevage, de culture</t>
  </si>
  <si>
    <t>Tierstallungen, Gewächshäuser</t>
  </si>
  <si>
    <t>Fabbricati adibiti all'allevamento o alle colture</t>
  </si>
  <si>
    <t>9.2.2.1</t>
  </si>
  <si>
    <t>Ecurie, étable</t>
  </si>
  <si>
    <t>Kuh- und Pferdestall</t>
  </si>
  <si>
    <t>Scuderie e stalle</t>
  </si>
  <si>
    <t>9.2.2.2</t>
  </si>
  <si>
    <t>Porcherie</t>
  </si>
  <si>
    <t>Schweinestall</t>
  </si>
  <si>
    <t>Porcili</t>
  </si>
  <si>
    <t>9.2.2.3</t>
  </si>
  <si>
    <t>Poulailler</t>
  </si>
  <si>
    <t>Hühnerstall</t>
  </si>
  <si>
    <t>Pollai</t>
  </si>
  <si>
    <t>9.2.2.4</t>
  </si>
  <si>
    <t>Serre</t>
  </si>
  <si>
    <t>Treibhaus</t>
  </si>
  <si>
    <t>9.2.3</t>
  </si>
  <si>
    <t>Dépendances, hangar, garage</t>
  </si>
  <si>
    <t>Nebengebäude, Halle, Garage</t>
  </si>
  <si>
    <t>Capanni (dépendance), hangar, garage</t>
  </si>
  <si>
    <t>9.2.3.1</t>
  </si>
  <si>
    <t>Grange, mazot</t>
  </si>
  <si>
    <t>Scheune, Schopf</t>
  </si>
  <si>
    <t>Fienili, granai</t>
  </si>
  <si>
    <t>9.2.3.2</t>
  </si>
  <si>
    <t>Garage</t>
  </si>
  <si>
    <t>9.2.3.3</t>
  </si>
  <si>
    <t>Hangar à bateau</t>
  </si>
  <si>
    <t>Bootshaus</t>
  </si>
  <si>
    <t>Darsena</t>
  </si>
  <si>
    <t>9.2.3.4</t>
  </si>
  <si>
    <t>Bunker</t>
  </si>
  <si>
    <t>9.2.3.5</t>
  </si>
  <si>
    <t>Refuge, maison forestière</t>
  </si>
  <si>
    <t>Berghütte, Forsthaus</t>
  </si>
  <si>
    <t>Rifugio, casa forestale</t>
  </si>
  <si>
    <t>9.2.4</t>
  </si>
  <si>
    <t>Usine, halle, entrepôt</t>
  </si>
  <si>
    <t>Fabrik, Halle, Lagerhaus</t>
  </si>
  <si>
    <t>Fabbriche, capannoni e magazzini</t>
  </si>
  <si>
    <t>9.2.4.1</t>
  </si>
  <si>
    <t>Usine</t>
  </si>
  <si>
    <t>Fabrik</t>
  </si>
  <si>
    <t>Fabbriche</t>
  </si>
  <si>
    <t>9.2.4.2</t>
  </si>
  <si>
    <t>Entrepôt</t>
  </si>
  <si>
    <t>Lagerhaus</t>
  </si>
  <si>
    <t>Magazzini</t>
  </si>
  <si>
    <t>9.2.4.3</t>
  </si>
  <si>
    <t>Centrale électrice</t>
  </si>
  <si>
    <t>Elektrisches Kraftwerk</t>
  </si>
  <si>
    <t>Centrale elettrica</t>
  </si>
  <si>
    <t>9.2.4.4</t>
  </si>
  <si>
    <t>Centrale nucleaire</t>
  </si>
  <si>
    <t>Atomkraftwerk</t>
  </si>
  <si>
    <t>Centrale nucleare</t>
  </si>
  <si>
    <t>9.2.4.5</t>
  </si>
  <si>
    <t>Raffinerie</t>
  </si>
  <si>
    <t>Raffineria</t>
  </si>
  <si>
    <t>9.2.4.6</t>
  </si>
  <si>
    <t>Scierie, menuiserie</t>
  </si>
  <si>
    <t>Sägerei, Schreinerei</t>
  </si>
  <si>
    <t>Segheria, sminuzzatrica</t>
  </si>
  <si>
    <t>9.2.5</t>
  </si>
  <si>
    <t>Bâtiment public, monument</t>
  </si>
  <si>
    <t>Öffentliches Gebäude, Denkmal</t>
  </si>
  <si>
    <t>Edificio pubblico, monumento</t>
  </si>
  <si>
    <t>9.2.5.1</t>
  </si>
  <si>
    <t>Château</t>
  </si>
  <si>
    <t>Schloss</t>
  </si>
  <si>
    <t>Castello</t>
  </si>
  <si>
    <t>9.2.5.2</t>
  </si>
  <si>
    <t>Église</t>
  </si>
  <si>
    <t>Kriche</t>
  </si>
  <si>
    <t>Chiesa</t>
  </si>
  <si>
    <t>9.2.5.3</t>
  </si>
  <si>
    <t>Gare</t>
  </si>
  <si>
    <t>Bahnhof</t>
  </si>
  <si>
    <t>Stazione ferroviaria</t>
  </si>
  <si>
    <t>9.2.5.4</t>
  </si>
  <si>
    <t>Hôpital</t>
  </si>
  <si>
    <t>Spital</t>
  </si>
  <si>
    <t>Ospedale</t>
  </si>
  <si>
    <t>9.3</t>
  </si>
  <si>
    <t>Voies de communication</t>
  </si>
  <si>
    <t>Verkehrswege</t>
  </si>
  <si>
    <t>Vie di communicazione</t>
  </si>
  <si>
    <t>9.3.2</t>
  </si>
  <si>
    <t>Routes revêtues</t>
  </si>
  <si>
    <t>Asphalt- und Betonstrasse</t>
  </si>
  <si>
    <t>Strade pavimentate, asfaltate</t>
  </si>
  <si>
    <t>9.3.2.1</t>
  </si>
  <si>
    <t>Route</t>
  </si>
  <si>
    <t>Strasse</t>
  </si>
  <si>
    <t>Strade</t>
  </si>
  <si>
    <t>9.3.2.2</t>
  </si>
  <si>
    <t>Autoroute</t>
  </si>
  <si>
    <t>Autobahn</t>
  </si>
  <si>
    <t>Autostrade</t>
  </si>
  <si>
    <t>9.3.2.3</t>
  </si>
  <si>
    <t>Chemin sans végétation (béton, caillasse)</t>
  </si>
  <si>
    <t>Weg ohne Vegetation (Beton, Kies)</t>
  </si>
  <si>
    <t>Sentiero sassoso senza vegetazione (cemento, ghiaia)</t>
  </si>
  <si>
    <t>9.3.3</t>
  </si>
  <si>
    <t>Chemin non revêtus, sentiers</t>
  </si>
  <si>
    <t>Naturstrasse, Weg</t>
  </si>
  <si>
    <t>Strade non pavimentate, sienteri</t>
  </si>
  <si>
    <t>9.3.3.1</t>
  </si>
  <si>
    <t>Chemin de terre</t>
  </si>
  <si>
    <t>Naturweg (Dreckweg)</t>
  </si>
  <si>
    <t>Sentiero in terra battuta</t>
  </si>
  <si>
    <t>9.3.3.2</t>
  </si>
  <si>
    <t>Piste de débardage</t>
  </si>
  <si>
    <t>Holzerweg</t>
  </si>
  <si>
    <t>Pista forestale</t>
  </si>
  <si>
    <t>9.3.3.3</t>
  </si>
  <si>
    <t>Sentier</t>
  </si>
  <si>
    <t>Pfad</t>
  </si>
  <si>
    <t>Sentiero</t>
  </si>
  <si>
    <t>9.3.4</t>
  </si>
  <si>
    <t>Voie ferrée</t>
  </si>
  <si>
    <t>Bahngleis</t>
  </si>
  <si>
    <t>Linea ferroviaria</t>
  </si>
  <si>
    <t>9.4</t>
  </si>
  <si>
    <t>Terrain de sport revêtu, place de parc</t>
  </si>
  <si>
    <t>Versiegeleter Sportplatz, Parkplatz etc.</t>
  </si>
  <si>
    <t>Campi sportivi, parcheggi pavimentati ecc.</t>
  </si>
  <si>
    <t>Lebensraum_Ginzler</t>
  </si>
  <si>
    <t>A discriminer</t>
  </si>
  <si>
    <t>v_niveau</t>
  </si>
  <si>
    <t>A exclure</t>
  </si>
  <si>
    <t>SwissTLM3D TLM_NUTZUNGSAREAL code 16</t>
  </si>
  <si>
    <t>SwissTLM3D TLM_NUTZUNGSAREAL code 17</t>
  </si>
  <si>
    <t>SwissTLM3D TLM_NUTZUNGSAREAL code 15</t>
  </si>
  <si>
    <t>SwissTLM3D TLM_EINZELOBJEKT Quelle (Objektart 7)</t>
  </si>
  <si>
    <t xml:space="preserve"> </t>
  </si>
  <si>
    <t>Lebensraum Ginzler</t>
  </si>
  <si>
    <t># Guilde</t>
  </si>
  <si>
    <t>Done</t>
  </si>
  <si>
    <t>inventaires cantonaux?</t>
  </si>
  <si>
    <t>inclure les zones alluviales</t>
  </si>
  <si>
    <t>A faire</t>
  </si>
  <si>
    <t>carte batyhmétrie</t>
  </si>
  <si>
    <t>Données à acquérir</t>
  </si>
  <si>
    <t>PPS</t>
  </si>
  <si>
    <t>Etat</t>
  </si>
  <si>
    <t>A finaliser</t>
  </si>
  <si>
    <t>Date reddition notes espèces</t>
  </si>
  <si>
    <t>name_guild_fr</t>
  </si>
  <si>
    <t>name_guild_de</t>
  </si>
  <si>
    <t>units_typoCH</t>
  </si>
  <si>
    <t>used for IST</t>
  </si>
  <si>
    <t>used for SOLL</t>
  </si>
  <si>
    <t>remarks_quality</t>
  </si>
  <si>
    <t>link_BAFU</t>
  </si>
  <si>
    <t>1.3….; 1.4; 2.1.4; 2.2.5; 5.1.3; 5.1.4</t>
  </si>
  <si>
    <t>yes</t>
  </si>
  <si>
    <t>2.5…, 3.3.1.5; 3.3.2.3; 7.1…</t>
  </si>
  <si>
    <t>1.1.1, 1.1.2, 1.1.3, 1.1.4; 1.2.1; 2.1.2.1, 2.1.3, 2.1.4; 3.2.1.1</t>
  </si>
  <si>
    <t>1.1.0.2; 2.1.1; 2.5.1</t>
  </si>
  <si>
    <t>2.1.2.2; 2.2.1.1, 2.2.1.2, 2.2.2, 2.2.3, 2.2.4; 2.3.1; 5.3.7</t>
  </si>
  <si>
    <t>5.1.3; 5.1.4; 5.3.5; 5.3.6; 6.1...</t>
  </si>
  <si>
    <r>
      <t xml:space="preserve">Hochmoore </t>
    </r>
    <r>
      <rPr>
        <sz val="9"/>
        <color rgb="FFFF0000"/>
        <rFont val="Calibri"/>
        <family val="2"/>
        <scheme val="minor"/>
      </rPr>
      <t>und Zwischenmoore</t>
    </r>
  </si>
  <si>
    <t>2.1.1 (p.p.); 2.2.4; 2.4.1; 5.4.1 (p.p.); 6.5.1, 6.5.2; 6.5.3</t>
  </si>
  <si>
    <t>7.1.1, 7.1.2; 7.1.4, 7.1.5, 7.1.6, 7.1.8, 8.2….</t>
  </si>
  <si>
    <t>Hochstamm-Obstgärten</t>
  </si>
  <si>
    <t>8.1.4, 4.2.4; 4.5.1.3</t>
  </si>
  <si>
    <t>Extensive Nutzung und Vorhandensein alter Bäume. Wird v.a. über Kryptogamen angezeigt</t>
  </si>
  <si>
    <t>7.1.4; 7.1.5; 7.2.1, 8.1.6, 8.2.3.2, 8.2.3.3</t>
  </si>
  <si>
    <t>Vielfältige Produktionsfläche mit den Zeigern der traditionellen Hackfruchtbearbeitun. Artenreiche Mauern und Rebbergsäume</t>
  </si>
  <si>
    <t>5.1.1, 5.1.2, 5.1.3, 5.1.5, 5.3.1, 5.3.2, 5.3.3; 5.3.5</t>
  </si>
  <si>
    <r>
      <t xml:space="preserve">4.1.1, 4.1.3; 4.2...; 4.5.1.3; </t>
    </r>
    <r>
      <rPr>
        <sz val="9"/>
        <color rgb="FFFF0000"/>
        <rFont val="Calibri"/>
        <family val="2"/>
        <scheme val="minor"/>
      </rPr>
      <t>4.5.3;</t>
    </r>
    <r>
      <rPr>
        <sz val="9"/>
        <color theme="1"/>
        <rFont val="Calibri"/>
        <family val="2"/>
        <scheme val="minor"/>
      </rPr>
      <t xml:space="preserve"> 5.4.1 (p.p.),5.4.2</t>
    </r>
  </si>
  <si>
    <t>Krautsaum vorhanden, v.a. in Südexposition, gestufte Strauch- und Baumschicht</t>
  </si>
  <si>
    <t>hier sind auch Kastanienselven dabei</t>
  </si>
  <si>
    <t>6.2.2; 6.2.3, 6.2.4, 6.3.1; 6.3.2; 6.3.3</t>
  </si>
  <si>
    <t>18A</t>
  </si>
  <si>
    <t>Zwergstrauchheiden, Hochstaudenfluren, Grünerlengebüsche</t>
  </si>
  <si>
    <t>5.2.3, 5.2.4; 5.3.9, 5.4.3, 5.4.4, 5.4.5, 5.4.6</t>
  </si>
  <si>
    <t>NO</t>
  </si>
  <si>
    <t>Zwergsträucher stehen locker, in N-exposition teilweise aber auch dicht</t>
  </si>
  <si>
    <t>18B</t>
  </si>
  <si>
    <t>Gebirgs-Nadelwälder</t>
  </si>
  <si>
    <t>6.2.5; 6.6...</t>
  </si>
  <si>
    <t>Strukturreichtum und Vorhandensein alter Bäume. Wird v.a. über Kryptogamen angezeigt</t>
  </si>
  <si>
    <t>4.1.2; 4.1.4; 4.3…; 4.4…</t>
  </si>
  <si>
    <t>5.1.2; 5.1.3; 5.1.5; 7.1…., 7.2.1; 7.2.2</t>
  </si>
  <si>
    <t>Wenig Neophyten, nebeneinander verschiedener Substrate, vorhandensein von initialen Pionierstadien</t>
  </si>
  <si>
    <t>Parks mit Bäumen</t>
  </si>
  <si>
    <t xml:space="preserve">4.2.4; 4.5.1; 5.1.2; 5.1.3; 5.1.5; 5.3.3; 5.3.5 </t>
  </si>
  <si>
    <t>Gebäude nutzende Arten zur Fortpflanzungszeit</t>
  </si>
  <si>
    <t>Vernetzte Feuchtflächen im Wald und im Kulturland</t>
  </si>
  <si>
    <t>Störungsempfindliche Wirbeltierarten</t>
  </si>
  <si>
    <t>Parcs</t>
  </si>
  <si>
    <t>forêts de conifères de montagne</t>
  </si>
  <si>
    <t>prairies/gazons de montagne</t>
  </si>
  <si>
    <t>Espèces utilisant des bâtiments à la saison de reproduction</t>
  </si>
  <si>
    <t>Espèce sensible à la lumière (trame noire)</t>
  </si>
  <si>
    <t>Espèces de vertébrés sensibles aux perturbations</t>
  </si>
  <si>
    <t>Cultures extensives avec des structures paysagères en réseau</t>
  </si>
  <si>
    <t>Cultures intensives avec des zones favorables à la biodiversité</t>
  </si>
  <si>
    <t>Zones humides en réseau en forêt et  terres cultivées</t>
  </si>
  <si>
    <t>Corridors faunistiques nationaux (zones de raccordement)</t>
  </si>
  <si>
    <t>Habitats alpins non perturbés</t>
  </si>
  <si>
    <t>Mammifères ayant de grands besoins d'espace</t>
  </si>
  <si>
    <t>landes et aulnaies vertes</t>
  </si>
  <si>
    <t>TLM_BODENBEDECKUNG : Fels</t>
  </si>
  <si>
    <t>inventaires nationaux (hochmoore)</t>
  </si>
  <si>
    <t xml:space="preserve">Buffer 200m autour de la couche rivières dynamiques + inventaire zones alluviales </t>
  </si>
  <si>
    <t xml:space="preserve">Sources TLM3D + buffer 500m autour de toutes les têtes de rivières + points sources buffer 100m </t>
  </si>
  <si>
    <t>no</t>
  </si>
  <si>
    <t>24-25</t>
  </si>
  <si>
    <t>27-31</t>
  </si>
  <si>
    <t>tbd</t>
  </si>
  <si>
    <t>Hochmoore und Zwischenmoore</t>
  </si>
  <si>
    <t>IST</t>
  </si>
  <si>
    <t>SOLL</t>
  </si>
  <si>
    <t>Halboffene und extensiv bewirtschaftete Kulturlandschaften mit kleinräumig vernetzten</t>
  </si>
  <si>
    <t>geostat%in%c(12,16,18,21,23,37:60,64,65,67)</t>
  </si>
  <si>
    <t>18a</t>
  </si>
  <si>
    <t>18b</t>
  </si>
  <si>
    <t>Valeurs cibles ScNat</t>
  </si>
  <si>
    <t>Valeurs cibles Zurich</t>
  </si>
  <si>
    <t>Une surface de 100 - 300 m2 par site, avec zone tampon de 1260 - 7850 m2. Multiplication par 2 à 3 du IST</t>
  </si>
  <si>
    <t>Valeurs du buffer autour des têtes de rivières (400 m? à checker)</t>
  </si>
  <si>
    <t>64 000 + 22 000 ha / doublement voir quadruplement de la part des cours d'eau naturel pou proches de l'état naturel</t>
  </si>
  <si>
    <t>100 km de rivières prévus d'être revitalisés ( ~1000-2000 ha ?)</t>
  </si>
  <si>
    <t>Multiplication par 3 à 5 fois du IST</t>
  </si>
  <si>
    <t>2 à 4 (5 à 10 pour les libellules) étangs par km2 en plaine. Pour les petites mares, il faut multiplier par 5</t>
  </si>
  <si>
    <t>augmentation de 140%-170% du IST</t>
  </si>
  <si>
    <t>1300 ha für die Moorbiotopen</t>
  </si>
  <si>
    <r>
      <t xml:space="preserve">23 300 + 52 700 ha de zones/forêts alluviales </t>
    </r>
    <r>
      <rPr>
        <b/>
        <sz val="9"/>
        <color theme="1"/>
        <rFont val="Calibri"/>
        <family val="2"/>
        <scheme val="minor"/>
      </rPr>
      <t>de plaine</t>
    </r>
  </si>
  <si>
    <t>augmentation de 190% du IST</t>
  </si>
  <si>
    <t>augmentation de 181% du IST</t>
  </si>
  <si>
    <t>Il n'y a seulement que 12% des 600 ha qui sont riches en espèce alors que 90 % sont exploités en bio -&gt; ~ 500 ha</t>
  </si>
  <si>
    <t>augmentation de 181% du IST (pour les structures linéaires) / 264% du IST (pour les éléments structurants</t>
  </si>
  <si>
    <t xml:space="preserve">6-10% + 6-10% de la SAU. En plaine 2-4% à 10 %. Etage collinéen 3.5-4.5 % à 12 %. En montagne I 3-4.5% à 13 %. Montagne II 4.8-10% à 17% </t>
  </si>
  <si>
    <t>3500-4000 ha</t>
  </si>
  <si>
    <t>40% de l'espace guilde</t>
  </si>
  <si>
    <t>3.4 (IST) % à 13% (SOLL) de la forêt devrait être "clairesemée"</t>
  </si>
  <si>
    <t>1000 ha für den Lichten Wald. 243 ha de chenaie entretenus chaque année. 5.5 ha planté chaque année entre 2010 et 2014</t>
  </si>
  <si>
    <t>9.6% (IST) à 20 % de la forêt devrait passer en "foret naturelle"</t>
  </si>
  <si>
    <t>~500 ha devraient être mis en réserve</t>
  </si>
  <si>
    <t>18 % par km2 de zone urbaine</t>
  </si>
  <si>
    <t>4 hectares par km 2 parait raisonnable et on est dans le bas de la fourchette</t>
  </si>
  <si>
    <t>5 - 15 % de l'espace guilde</t>
  </si>
  <si>
    <t>Diminué afin de rester dans les valeurs cibles</t>
  </si>
  <si>
    <t>La valeurs cible est particulièrement élevée</t>
  </si>
  <si>
    <t>A modifier si on est trop loin des valeurs cibles</t>
  </si>
  <si>
    <t>L'espace guilde est confiné -&gt; il faut donc densifier</t>
  </si>
  <si>
    <t>Comment</t>
  </si>
  <si>
    <t>th.pred</t>
  </si>
  <si>
    <t>defrag</t>
  </si>
  <si>
    <t>th.bench</t>
  </si>
  <si>
    <t>th.qprop</t>
  </si>
  <si>
    <t>Trame humide</t>
  </si>
  <si>
    <t>Trockene Trame</t>
  </si>
  <si>
    <t>Nasstrame</t>
  </si>
  <si>
    <t>bench</t>
  </si>
  <si>
    <t>EB_weighted</t>
  </si>
  <si>
    <t>EB</t>
  </si>
  <si>
    <t>"Fels" et "Lockergestein" - EG gravières</t>
  </si>
  <si>
    <t>Eaux lentes (epipotamon) et dormantes (zone litorale des lacs)</t>
  </si>
  <si>
    <t>Prairies humides eutrophes</t>
  </si>
  <si>
    <t>Haut-marais</t>
  </si>
  <si>
    <t>Friches et adventices (agriculture)</t>
  </si>
  <si>
    <t>Vergers</t>
  </si>
  <si>
    <t>Sources et suintements; ruisselets</t>
  </si>
  <si>
    <t>Haies, bosquets, bocage; arbres isolés</t>
  </si>
  <si>
    <t>Landes et aulnaies vertes</t>
  </si>
  <si>
    <t>Pelouses d'altitude</t>
  </si>
  <si>
    <t>Rochers et falaises; éboulis</t>
  </si>
  <si>
    <t>Milieux rudéraux (friches industrielles, gare de triage…)</t>
  </si>
  <si>
    <t>def1</t>
  </si>
  <si>
    <t>def2</t>
  </si>
  <si>
    <t>def3</t>
  </si>
  <si>
    <t>def4</t>
  </si>
  <si>
    <t>def5</t>
  </si>
  <si>
    <t>def6</t>
  </si>
  <si>
    <t>def7</t>
  </si>
  <si>
    <t>def8</t>
  </si>
  <si>
    <t>def9</t>
  </si>
  <si>
    <t>def10</t>
  </si>
  <si>
    <t>def11</t>
  </si>
  <si>
    <t>def12</t>
  </si>
  <si>
    <t>buffer de 100m autour des sources inventoriées dans le canton du Schaffhausen</t>
  </si>
  <si>
    <t xml:space="preserve">espace guilde de la guilde 2                            </t>
  </si>
  <si>
    <t>buffer de 100m autour des sites de reproduction KARCH d'importances nationale et régionale</t>
  </si>
  <si>
    <t>hectares considérés comme 'forêts' swissTLM3D compris dans l'espace guilde 2</t>
  </si>
  <si>
    <t>raster à 100m indiquant la présence de haies (BAUM_GEBUESCHREIHE) ou d'arbrse isolés (EINZELBAUM) swissTLM3D.</t>
  </si>
  <si>
    <t>hectares 'ouverts' équivalents aux classes GEOSTAT: 12,16,18,21,23,31,38,42:49,55,56,58,59,60,65,70.</t>
  </si>
  <si>
    <t>exclusion des hectares 'forêts', 'zone urbaine' et 'lacs'</t>
  </si>
  <si>
    <t xml:space="preserve">buffer de 200m autour des lisières InfoFauna (lien vers le shape) </t>
  </si>
  <si>
    <t>objets 'Forêts' (WALD et WALD OFFEN) SwissTLM3D</t>
  </si>
  <si>
    <t>buffer de 100m autour des objets 'eaux lentes' (STEHENDE GEWAESSER) swissTLM3D &gt;= 6ha</t>
  </si>
  <si>
    <t>objets 'Vergers' (OBSTANLAGE) SwissTLM3D</t>
  </si>
  <si>
    <t>objets 'Vignes' (REBEN) SwissTLM3D</t>
  </si>
  <si>
    <t>Pas modélisée</t>
  </si>
  <si>
    <t xml:space="preserve">zone urbaine                                              </t>
  </si>
  <si>
    <t>zone urbaine</t>
  </si>
  <si>
    <t>classe GEOSTAT 1,2,10,13,14,19,27,30</t>
  </si>
  <si>
    <t>Parcs arborés</t>
  </si>
  <si>
    <t>hectares au-dessus de l'étage subalpin, qui ne sont pas des objets type 'glacier', 'falaise', 'forêt', 'zone humide' et 'rivière', 'buisson' ou'roche meuble' (BODENBEDECKUNG) swissTLM3D</t>
  </si>
  <si>
    <t>guilde</t>
  </si>
  <si>
    <t>seuil</t>
  </si>
  <si>
    <t>3.663683046027415</t>
  </si>
  <si>
    <t>3.00911023716609</t>
  </si>
  <si>
    <t>2.8954157434748162</t>
  </si>
  <si>
    <t>2.770497811900871</t>
  </si>
  <si>
    <t>4.716541323525944</t>
  </si>
  <si>
    <t>2.9765532407544617</t>
  </si>
  <si>
    <t>2.93508965856055</t>
  </si>
  <si>
    <t>3.3267889857062043</t>
  </si>
  <si>
    <t>3.5206766544074304</t>
  </si>
  <si>
    <t>3.7076876065514246</t>
  </si>
  <si>
    <t>4.841038314318629</t>
  </si>
  <si>
    <t>4.282070460333471</t>
  </si>
  <si>
    <t>3.7477102446265493</t>
  </si>
  <si>
    <t>2.836782112787611</t>
  </si>
  <si>
    <t>4.343987003497866</t>
  </si>
  <si>
    <t>3.7376708062786075</t>
  </si>
  <si>
    <t>6.032646146810172</t>
  </si>
  <si>
    <t>4.1943868005358</t>
  </si>
  <si>
    <t>2.8710725426905332</t>
  </si>
  <si>
    <t>3.5704593165670175</t>
  </si>
  <si>
    <t>3.3101131311216743</t>
  </si>
  <si>
    <t>3.390461689858325</t>
  </si>
  <si>
    <t>2.616075869455162</t>
  </si>
  <si>
    <t>3.704880436741552</t>
  </si>
  <si>
    <t>seuil_Infofauna</t>
  </si>
  <si>
    <t>buffer de 100m autour des [sources inventoriées](https://www.jura.ch/DEN/SDT/Cadastre-et-geoinformation/SIT-Jura/Liste-et-commande-de-geodonnees/Catalogue-de-donnees/Catalogue-de-donnees-Telegeodata.html) dans le canton du Jura</t>
  </si>
  <si>
    <t>buffer de 100m autour des [sources inventoriées](https://www.bve.be.ch/bve/fr/index/wasser/wasser/gewaesserqualitaet/Quellen.html) dans le canton du Berne</t>
  </si>
  <si>
    <t>buffer de 100m autour des [sources inventoriées](https://www.fr.ch/territoire-amenagement-et-constructions/territoire/inventaire-des-sources-naturelles-du-canton-de-fribourg) dans le canton de Fribourg</t>
  </si>
  <si>
    <t>Agrégation de l'espace guilde des guildes 5 à 8</t>
  </si>
  <si>
    <t>Agrégation de l'espace guilde des guildes 14 à 16</t>
  </si>
  <si>
    <t>[prairies humides](https://www.agroscope.admin.ch/agroscope/de/home/themen/umwelt-ressourcen/biodiversitaet-landschaft/oekologischer-ausgleich/feuchtacker.html) avec des valeurs de P_Boden = 'f' ou 'n' et p_relief comprises entre 3 et 5.</t>
  </si>
  <si>
    <t>inventaire fédéral des [haut-marais](https://www.bafu.admin.ch/bafu/fr/home/themes/biodiversite/info-specialistes/mesures-de-conservation-de-la-biodiversite/infrastructure-ecologique/biotopes-d_importance-nationale/inventaire-des-hauts-marais--descriptions-des-objets.html)</t>
  </si>
  <si>
    <t xml:space="preserve">Surface Agricole Humide, correspondant à l'intégralité de la carte des [prairies humides](https://www.agroscope.admin.ch/agroscope/de/home/themen/umwelt-ressourcen/biodiversitaet-landschaft/oekologischer-ausgleich/feuchtacker.html), localisée en-dessous de l'étage montagnard (carte Christophe Bornand). </t>
  </si>
  <si>
    <t>buffer de 200m de part et d'autres des [rivières dynamiques](https://www.bafu.admin.ch/dam/bafu/fr/dokumente/wasser/uw-umwelt-wissen/fliessgewaessertypisierungderschweiz.pdf.download.pdf/typologie_des_coursdeausuisses.pdf). Les pixels (hectares) avec une différence d'altitude &gt; 10m par rapport au point rivière le plus proche sont exclus.</t>
  </si>
  <si>
    <t xml:space="preserve"> [zones alluviales](https://opendata.swiss/fr/dataset/bundesinventar-der-auengebiete-von-nationaler-bedeutung-anhang-2) à l'inventaire fédéral, hors rives de lac</t>
  </si>
  <si>
    <t>zone riveraine jusqu'à 15m dans les lacs dont la [bathymétrie](https://shop.swisstopo.admin.ch/fr/products/height_models/bathy3d) est connue</t>
  </si>
  <si>
    <t>inventaire fédéral des [prairies et pâturages secs](https://www.bafu.admin.ch/bafu/fr/home/themes/biodiversite/info-specialistes/mesures-de-conservation-de-la-biodiversite/infrastructure-ecologique/biotopes-d_importance-nationale/prairies-et-paturages-secs.html)</t>
  </si>
  <si>
    <t>objets 'Forêts' (WALD et WALD OFFEN) SwissTLM3D, dont la valeur de l'[indice de mixité](https://www.mdpi.com/2072-4292/9/8/766) &gt; 40</t>
  </si>
  <si>
    <t>objets 'Forêts' (WALD et WALD OFFEN) SwissTLM3D, dont la valeur de l'[indice de mixité](https://www.mdpi.com/2072-4292/9/8/766) &lt;= 40 compris entre l'étage montagnard et subalpin</t>
  </si>
  <si>
    <t>Les observations sont limitées à l'espace guilde.</t>
  </si>
  <si>
    <t>Aucun filtrage spatial des données n'a été effectué.</t>
  </si>
  <si>
    <t>Généralement, seules les observations postérieures à 2006 ont été prises en compte. Pour les oiseaux, seules les observations de nidification certaine ont été condisérées. Pour les chiroptères, seuls les gîtes en bâtiment avec présence de juvéniles non volants (principalement pour les espèces interstitielles comm P. kuhlii, V. murinus et E. nilssonii) ont été considérés.</t>
  </si>
  <si>
    <t>filtrage</t>
  </si>
  <si>
    <t>ref_BSS</t>
  </si>
  <si>
    <t>Gravieeres, sablieeres</t>
  </si>
  <si>
    <t>Petits plans d'eau et végétation pionnieere</t>
  </si>
  <si>
    <t>Roselieere terrestre, bas-marais, prés à litieere; saulaie buissonnante</t>
  </si>
  <si>
    <t>Vignes riches en espeeces</t>
  </si>
  <si>
    <t>Prairies et pâturages secs; prairies grasses riches en espeeces</t>
  </si>
  <si>
    <t>Lisieeres (et clairieeres)</t>
  </si>
  <si>
    <t>Espeeces inféodées aux bâtiments pendant la période de reproduction</t>
  </si>
  <si>
    <t>Espeeces de vertébrés sensibles aux perturbations</t>
  </si>
  <si>
    <t>ForEEts alluviales</t>
  </si>
  <si>
    <t>ForEEts xéro-thermophiles</t>
  </si>
  <si>
    <t>ForEEts mésophiles de feuillus</t>
  </si>
  <si>
    <t>ForEEts de conifeeres de montagne</t>
  </si>
  <si>
    <t>Zones humides interconnectées en forEEt et  terres agricoles</t>
  </si>
  <si>
    <t>classes GEOSTAT 12, 16 , 18, 21, 23, 37 à 49, 55 à 60, 64, 65, 67</t>
  </si>
  <si>
    <t>exclusion des forêts, zones urbaines et lacs et cours d'eau</t>
  </si>
  <si>
    <t>Pas de restriction</t>
  </si>
  <si>
    <t>Espeeces utilisant des bâtiments à la saison de reproduction</t>
  </si>
  <si>
    <t>Paysages agricoles extensifs et richement structurés</t>
  </si>
  <si>
    <t>(pas de correspondance)</t>
  </si>
  <si>
    <t>sites d'extraction historiques</t>
  </si>
  <si>
    <t xml:space="preserve">Tête de bassin dérivés de la couche rivière </t>
  </si>
  <si>
    <t>Eaux lentes: SwissTLM3D TLM_STEHENDES_GEWAESSER (area &gt; 6 ha)</t>
  </si>
  <si>
    <t>Buffer interne lacs (max 15 m de profondeur) et buffer externe 100m autour des eaux lentes</t>
  </si>
  <si>
    <t xml:space="preserve">buffer interne jusqu'à 15 m de profondeur dérivé de swissBATHY3D </t>
  </si>
  <si>
    <t>Petits plans d'eau: SwissTLM3D TLM_STEHENDES_GEWAESSER (area &lt;= 6 ha)</t>
  </si>
  <si>
    <t>Inventaires KARCH (en date du 01.08.20), sur demande auprès du KARCH</t>
  </si>
  <si>
    <t>buffer 500m autour des sites d'extraction historiques, extraction des sites OBAT, falaises et roche meuble dans un buffer de 500 m autoir des sites d'extraction historiques et actuels + filtrage manuel des zones aberrantes</t>
  </si>
  <si>
    <t>Buffer autour des petits plans d'eau (100m), zones alluviales (200m), inventaires KARCH et sites de reproduction d'importance nationale (100m) + EG2</t>
  </si>
  <si>
    <t>Inventaire national des zones alluviales</t>
  </si>
  <si>
    <t xml:space="preserve">Inventaire des sites de reproduction de batraciens d'importance nationale </t>
  </si>
  <si>
    <t>Source 4</t>
  </si>
  <si>
    <t>valoriser l'existant et créer de nouveaux sites de qualité</t>
  </si>
  <si>
    <t>valoriser l'existant</t>
  </si>
  <si>
    <t>Correspond aux forêts tombants dans un buffer de 200m autour des rivière dynamiques de débit &gt; 2. La différence d'altitude entre le tronçon de rivière le plus proche et le pixel ne doit pas excéder 20 m.</t>
  </si>
  <si>
    <t>G2_EG.tif</t>
  </si>
  <si>
    <t>G5_EG.tif</t>
  </si>
  <si>
    <t>G10_EG.tif</t>
  </si>
  <si>
    <t>G13_EG.tif</t>
  </si>
  <si>
    <t>Hectares sélectionnés si présence d'au-moins un arbre isolé ou une haie swissTLM3D</t>
  </si>
  <si>
    <t>Hectares tombant dans l'inventaire national des prairies sèches</t>
  </si>
  <si>
    <t>Hectares de classes GEOSTAT suivantes: 12,16,18,21,23,31,38,42:49,55,56,58,59,60,65 et 70.</t>
  </si>
  <si>
    <t>G14_EG.tif</t>
  </si>
  <si>
    <t>G15_EG.tif</t>
  </si>
  <si>
    <t>Buffer de 200m autour des lisières définies par InfoFauna (voir "infofauna_lisieres.zip")</t>
  </si>
  <si>
    <t>Exclusion des hectares correspondant aux objets swissTLM3D suivant: "lacs", "forêt" et "zone urbaine" .</t>
  </si>
  <si>
    <t>Hectares considérés comme "forêt" (swissTLM3d).</t>
  </si>
  <si>
    <t>Exclusion des hectares correspondant aux objets swissTLM3D suivant: "lacs" et "zone urbaine" .</t>
  </si>
  <si>
    <t>G16_EG.tif</t>
  </si>
  <si>
    <t>Sélection des hectares "forêt" ayant un taux de indice de mixité compris entre 40 et 100 (https://opendata.swiss/de/dataset/waldmischungsgrad-lfi)</t>
  </si>
  <si>
    <t>Sélection des hectares "forêt" ayant un taux de indice de mixité compris entre 0 et 40 (https://opendata.swiss/de/dataset/waldmischungsgrad-lfi)</t>
  </si>
  <si>
    <t>Sélection des hectares "forêts" compris entre les étages montagnard et subalpin (classes 3 et 4, carte "etages_vegetation.tif")</t>
  </si>
  <si>
    <t>Hectares dans la SAU (carte potentielle des prairies humides, full extent) en-dessous de l'étage montagnard (classes 1 et 2, carte "etages_vegetation.tif").</t>
  </si>
  <si>
    <t>Hectares compris à l'étage alpin (classe 5, carte "etages_vegetation.tif").</t>
  </si>
  <si>
    <t>Exclusion des objets swissTLM3D suivants: falaises, surfaces de cours d'eau vive et stagnante, forêts buissonantes, roches meubles, glaces et glaciers, zones humides et forêts (Bodenbedeckung).</t>
  </si>
  <si>
    <t xml:space="preserve">Buffer de 50m autour des objets swissTLM3D suivants: (i)  routes &gt; 10m de large, (ii) autoroutes et (iii) lignes et gares CFF </t>
  </si>
  <si>
    <t>Inclusion des hectares ayant les classes GEOSTAT 1,2,10,13,14,19,27 et 30.</t>
  </si>
  <si>
    <t>Inclusion des hectares tombant en zone urbaine.</t>
  </si>
  <si>
    <t>Intégration du IST infofauna</t>
  </si>
  <si>
    <t>Non (IST filtré)</t>
  </si>
  <si>
    <t>Oui</t>
  </si>
  <si>
    <t>G1_EG.tif</t>
  </si>
  <si>
    <t>G3_EG.tif</t>
  </si>
  <si>
    <t>G4_EG.tif</t>
  </si>
  <si>
    <t>G7_EG.tif</t>
  </si>
  <si>
    <t>G8_EG.tif</t>
  </si>
  <si>
    <t>G19_EG.tif</t>
  </si>
  <si>
    <t>G11_EG.tif</t>
  </si>
  <si>
    <t>G12_EG.tif</t>
  </si>
  <si>
    <t>ID</t>
  </si>
  <si>
    <t>Aucun filtrage des données n'a été effectué.</t>
  </si>
  <si>
    <t>guildes 5, 6, 7 et 8</t>
  </si>
  <si>
    <t>guildes 14, 15 et 16</t>
  </si>
  <si>
    <t>prio</t>
  </si>
  <si>
    <t>pondérée (limitée par saturation du potentiel)</t>
  </si>
  <si>
    <t>totale (pas de limitation du potentiel)</t>
  </si>
  <si>
    <t>valorisation</t>
  </si>
  <si>
    <t>trames humide (guildes 5, 6, 7 et 8) et sèche (guildes 14, 15 et 16)</t>
  </si>
  <si>
    <t>strukturreiche, extensive Kulturlandschaften</t>
  </si>
  <si>
    <t>Espèces inféodées aux bâtiments pendant la période de reproduction</t>
  </si>
  <si>
    <t>Zones humides interconnectées en forêt et  terres agricoles</t>
  </si>
  <si>
    <t>G20_EG.tif</t>
  </si>
  <si>
    <t>G22_EG.tif</t>
  </si>
  <si>
    <t>G23_EG.tif</t>
  </si>
  <si>
    <t>G24_EG.tif</t>
  </si>
  <si>
    <t>G25_EG.tif</t>
  </si>
  <si>
    <t>G26_EG.tif</t>
  </si>
  <si>
    <t>Hectares dans la SAU (carte potentielle des prairies humides, full extent)</t>
  </si>
  <si>
    <t>Exclusion des objets swissTLM3D suivants: lacs, forêts et zone urbaine.</t>
  </si>
  <si>
    <t>Hectares de classes GEOSTAT suivantes: 1 à 36.</t>
  </si>
  <si>
    <t>Hectares de classes GEOSTAT suivantes: 12, 16, 18, 21, 23, 37-60, 64, 65 et 67.</t>
  </si>
  <si>
    <t>Inventaire cantonaux (disponibles au 22.10.19): JU, BE, SH, FR</t>
  </si>
  <si>
    <r>
      <t xml:space="preserve">Carte potentielle des priairies humides (Szerencsits et al. 2018), dont seuls les hectares correspondant à </t>
    </r>
    <r>
      <rPr>
        <i/>
        <u/>
        <sz val="10"/>
        <rFont val="Calibri"/>
        <family val="2"/>
        <scheme val="minor"/>
      </rPr>
      <t>p_boden</t>
    </r>
    <r>
      <rPr>
        <u/>
        <sz val="10"/>
        <rFont val="Calibri"/>
        <family val="2"/>
        <scheme val="minor"/>
      </rPr>
      <t xml:space="preserve"> = </t>
    </r>
    <r>
      <rPr>
        <i/>
        <u/>
        <sz val="10"/>
        <rFont val="Calibri"/>
        <family val="2"/>
        <scheme val="minor"/>
      </rPr>
      <t>f</t>
    </r>
    <r>
      <rPr>
        <u/>
        <sz val="10"/>
        <rFont val="Calibri"/>
        <family val="2"/>
        <scheme val="minor"/>
      </rPr>
      <t xml:space="preserve"> et </t>
    </r>
    <r>
      <rPr>
        <i/>
        <u/>
        <sz val="10"/>
        <rFont val="Calibri"/>
        <family val="2"/>
        <scheme val="minor"/>
      </rPr>
      <t>n</t>
    </r>
    <r>
      <rPr>
        <u/>
        <sz val="10"/>
        <rFont val="Calibri"/>
        <family val="2"/>
        <scheme val="minor"/>
      </rPr>
      <t xml:space="preserve"> et </t>
    </r>
    <r>
      <rPr>
        <i/>
        <u/>
        <sz val="10"/>
        <rFont val="Calibri"/>
        <family val="2"/>
        <scheme val="minor"/>
      </rPr>
      <t>p_relief</t>
    </r>
    <r>
      <rPr>
        <u/>
        <sz val="10"/>
        <rFont val="Calibri"/>
        <family val="2"/>
        <scheme val="minor"/>
      </rPr>
      <t>= 3 à 5 ont été sélectionnés.</t>
    </r>
  </si>
  <si>
    <t>Référence produit</t>
  </si>
  <si>
    <t>Source 5</t>
  </si>
  <si>
    <t>Regroupement des milieux liées aux guildes 14 à 16.</t>
  </si>
  <si>
    <t>Regroupement des milieux liées aux guildes 5 à 8.</t>
  </si>
  <si>
    <t>ID BAFU</t>
  </si>
  <si>
    <t xml:space="preserve">Guildes F </t>
  </si>
  <si>
    <t>Gilden D</t>
  </si>
  <si>
    <t>Priorité</t>
  </si>
  <si>
    <t>Filtre</t>
  </si>
  <si>
    <t>Filtre de prospection (inclusion des observations) proposé</t>
  </si>
  <si>
    <t>Espace guilde</t>
  </si>
  <si>
    <t>Update to do</t>
  </si>
  <si>
    <r>
      <t xml:space="preserve">buffer de </t>
    </r>
    <r>
      <rPr>
        <b/>
        <sz val="10"/>
        <color rgb="FFFF0000"/>
        <rFont val="Calibri"/>
        <family val="2"/>
        <scheme val="minor"/>
      </rPr>
      <t>300m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</si>
  <si>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r>
      <t xml:space="preserve">buffer de </t>
    </r>
    <r>
      <rPr>
        <b/>
        <sz val="10"/>
        <color rgb="FFFF0000"/>
        <rFont val="Calibri"/>
        <family val="2"/>
        <scheme val="minor"/>
      </rPr>
      <t>100m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</si>
  <si>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t>Inclure la base de donnée source  InfoFauna. Clarifier Filtre = Non</t>
  </si>
  <si>
    <t>oui</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</si>
  <si>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falaises et roches meubles  ont été conservés. Les objets "gravières" d'OpenStreet map ont été ajoutés. A noter qu'un filtrage manuel des zones aberrantes a effectué par BLP.</t>
  </si>
  <si>
    <t>Buffer de 100m autour des eaux lentes SwissTLM3D (TLM_STEHENDES_GEWAESSER) (area &gt; 6 ha) / Buffer interne jusqu'à 15 m de profondeur dérivé de [swissBATHY3D]</t>
  </si>
  <si>
    <t xml:space="preserve">On ne garde que les cellules intersectées par les limites des objet eaux lentes SwissTLM3D (TLM_STEHENDES_GEWAESSER) (area &gt; 6 ha) </t>
  </si>
  <si>
    <t>Landröhrichte, Flachmoore, Streuwiesen; Moor-Weidengebusche</t>
  </si>
  <si>
    <t>oui, à discuter</t>
  </si>
  <si>
    <t>Hectares dans la SAU (carte potentielle des prairies humides, full extent) en-dessous de l'étage "BERGZONE II" (https://s.geo.admin.ch/6edfb76e2c) et hors espace guilde 6 (=prairies humides)</t>
  </si>
  <si>
    <t>Ne sera probablement pas conservé</t>
  </si>
  <si>
    <t>non</t>
  </si>
  <si>
    <t>landes et Aulnaies vertes</t>
  </si>
  <si>
    <t>limite de la forêt</t>
  </si>
  <si>
    <t>forêts de conifères d'altitude</t>
  </si>
  <si>
    <t>Sélection des hectares "forêt" ayant un taux de [indice de mixité](https://opendata.swiss/de/dataset/waldmischungsgrad-lfi) compris entre 0 et 40  / Sélection des hectares "forêts" compris entre les étages montagnard et subalpin (classes 3 et 4, carte "etages_vegetation.tif")</t>
  </si>
  <si>
    <t>Hectares compris à l'étage alpin (classe 5, carte "etages_vegetation.tif") / Exclusion des objets swissTLM3D suivants: falaises, surfaces de cours d'eau vive et stagnante, forêts buissonantes, roches meubles, glaces et glaciers, zones humides et forêts (Bodenbedeckung).</t>
  </si>
  <si>
    <t>Demander la définition abiotique à P. Vittoz (ne sera probablement pas conservé)</t>
  </si>
  <si>
    <t xml:space="preserve">buffer de 50 m autour du reseau CFF + autoroutes + routes &gt; 10m large (hors tunnels, ponts, etc) + milieu urbain + ha correspondant aux classes geostat%in%c(1,2,10,13,14,19,27,30) à savoir:
Terrains attenants aux bâtiments industriels
Terrains attenants aux bâtiments publics
Bâtiments non déterminés
Terrains attenants aux bâtiments non déterminés
Aires de parc de stationnement
Décharges
Friches et bâtiments désaffectés
</t>
  </si>
  <si>
    <t>oui à discuter (en ville)</t>
  </si>
  <si>
    <t>Toute la zone urbaine</t>
  </si>
  <si>
    <t>buffer 100m autour des têtes de [rivières dynamiques](https://www.bafu.admin.ch/dam/bafu/fr/dokumente/wasser/uw-umwelt-wissen/fliessgewaessertypisierungderschweiz.pdf.download.pdf/typologie_des_coursdeausuisses.pdf), sauf dans les cantons possédant des inventaires</t>
  </si>
  <si>
    <t xml:space="preserve"> hectares traversés par un ruisselet (rivière dynamique avec débit &lt; 2)</t>
  </si>
  <si>
    <t>buffer 300m autour des têtes de [rivières dynamiques](https://www.bafu.admin.ch/dam/bafu/fr/dokumente/wasser/uw-umwelt-wissen/fliessgewaessertypisierungderschweiz.pdf.download.pdf/typologie_des_coursdeausuisses.pdf), sauf dans les cantons possédant des inventaires</t>
  </si>
  <si>
    <r>
      <t xml:space="preserve">buffer de </t>
    </r>
    <r>
      <rPr>
        <b/>
        <sz val="10"/>
        <color rgb="FFFF0000"/>
        <rFont val="Calibri"/>
        <family val="2"/>
        <scheme val="minor"/>
      </rPr>
      <t xml:space="preserve">50m </t>
    </r>
    <r>
      <rPr>
        <sz val="10"/>
        <color theme="1"/>
        <rFont val="Calibri"/>
        <family val="2"/>
        <scheme val="minor"/>
      </rPr>
      <t>de part et d'autres des rivières dynamiques (sauf ruisselets). Les pixels (hectares) avec une différence d'altitude &gt; 10m par rapport au point rivière le plus proche sont exclus. Intégration des zones alluviales et exclusion de bas et haut marais.</t>
    </r>
  </si>
  <si>
    <t>buffer de 50m de part et d'autres des [rivières dynamiques](https://www.bafu.admin.ch/dam/bafu/fr/dokumente/wasser/uw-umwelt-wissen/fliessgewaessertypisierungderschweiz.pdf.download.pdf/typologie_des_coursdeausuisses.pdf) avce un débit&gt;1. Les pixels (hectares) avec une différence d'altitude &gt; 10m par rapport au point rivière le plus proche sont exclus.</t>
  </si>
  <si>
    <t>tous les hectares intersectés par les limites (lignes) des objet eaux lentes (STEHENDE GEWAESSER) swissTLM3D &gt; 6ha</t>
  </si>
  <si>
    <t>buffer de 100m autour des objets 'eaux lentes' (STEHENDE GEWAESSER) swissTLM3D ≤ 6ha</t>
  </si>
  <si>
    <t>buffer de 50 m autour du reseau CFF + autoroutes + routes &gt; 10m large (hors tunnels, ponts, etc) SwissTLM3D</t>
  </si>
  <si>
    <r>
      <t xml:space="preserve">buffer de </t>
    </r>
    <r>
      <rPr>
        <b/>
        <sz val="10"/>
        <color rgb="FFFF0000"/>
        <rFont val="Calibri"/>
        <family val="2"/>
        <scheme val="minor"/>
      </rPr>
      <t>200m</t>
    </r>
    <r>
      <rPr>
        <sz val="10"/>
        <color theme="1"/>
        <rFont val="Calibri"/>
        <family val="2"/>
        <scheme val="minor"/>
      </rPr>
      <t xml:space="preserve"> de part et d'autres des rivières dynamiques (sauf ruisselets). Les pixels (hectares) avec une différence d'altitude &gt; 10m par rapport au point rivière le plus proche sont exclus. Intégration des zones alluviales</t>
    </r>
  </si>
  <si>
    <t>exclusion des [hauts et bas-marais](https://www.bafu.admin.ch/bafu/de/home/themen/biodiversitaet/fachinformationen/massnahmen-zur-erhaltung-und-foerderung-der-biodiversitaet/oekologische-infrastruktur/biotope-von-nationaler-bedeutung/moore.html)</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</si>
  <si>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inventaires KARSH, les falaises et roches meubles  ont été conservés.</t>
  </si>
  <si>
    <t>A noter qu'un filtrage manuel des zones aberrantes a effectué.</t>
  </si>
  <si>
    <t>objets "gravières" OpenStreetMap</t>
  </si>
  <si>
    <t>IST_defrag</t>
  </si>
  <si>
    <t>RF</t>
  </si>
  <si>
    <t>GAM</t>
  </si>
  <si>
    <t>ME</t>
  </si>
  <si>
    <t>GBM</t>
  </si>
  <si>
    <t>T</t>
  </si>
  <si>
    <t>ME_pack</t>
  </si>
  <si>
    <t>dismo</t>
  </si>
  <si>
    <t>F</t>
  </si>
  <si>
    <t>eval.lim</t>
  </si>
  <si>
    <t>GBM_xg</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</si>
</sst>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9"/>
      <color theme="1"/>
      <name val="Calibri"/>
      <family val="2"/>
      <scheme val="minor"/>
    </font>
    <font>
      <b/>
      <sz val="9"/>
      <color theme="1"/>
      <name val="Calibri"/>
      <family val="2"/>
      <scheme val="minor"/>
    </font>
    <font>
      <b/>
      <sz val="9"/>
      <name val="Calibri"/>
      <family val="2"/>
      <scheme val="minor"/>
    </font>
    <font>
      <sz val="9"/>
      <name val="Calibri"/>
      <family val="2"/>
      <scheme val="minor"/>
    </font>
    <font>
      <sz val="10"/>
      <color theme="1"/>
      <name val="Calibri"/>
      <family val="2"/>
      <scheme val="minor"/>
    </font>
    <font>
      <sz val="10"/>
      <name val="Calibri"/>
      <family val="2"/>
      <scheme val="minor"/>
    </font>
    <font>
      <b/>
      <sz val="11"/>
      <color theme="1"/>
      <name val="Calibri"/>
      <family val="2"/>
      <scheme val="minor"/>
    </font>
    <font>
      <sz val="11"/>
      <color indexed="8"/>
      <name val="Calibri"/>
      <family val="2"/>
    </font>
    <font>
      <sz val="10"/>
      <color indexed="8"/>
      <name val="Arial"/>
      <family val="2"/>
    </font>
    <font>
      <sz val="11"/>
      <color indexed="8"/>
      <name val="Calibri"/>
      <family val="2"/>
    </font>
    <font>
      <sz val="10"/>
      <color rgb="FF000000"/>
      <name val="Arial"/>
      <family val="2"/>
    </font>
    <font>
      <b/>
      <sz val="11"/>
      <color indexed="8"/>
      <name val="Calibri"/>
      <family val="2"/>
    </font>
    <font>
      <b/>
      <sz val="12"/>
      <name val="Calibri"/>
      <family val="2"/>
      <scheme val="minor"/>
    </font>
    <font>
      <b/>
      <sz val="11"/>
      <name val="Calibri"/>
      <family val="2"/>
      <scheme val="minor"/>
    </font>
    <font>
      <sz val="9"/>
      <color rgb="FFFF0000"/>
      <name val="Calibri"/>
      <family val="2"/>
      <scheme val="minor"/>
    </font>
    <font>
      <b/>
      <sz val="9"/>
      <color rgb="FFFF0000"/>
      <name val="Calibri"/>
      <family val="2"/>
      <scheme val="minor"/>
    </font>
    <font>
      <b/>
      <sz val="10"/>
      <name val="Calibri"/>
      <family val="2"/>
      <scheme val="minor"/>
    </font>
    <font>
      <b/>
      <sz val="10"/>
      <color theme="1"/>
      <name val="Calibri"/>
      <family val="2"/>
      <scheme val="minor"/>
    </font>
    <font>
      <sz val="12"/>
      <name val="Calibri"/>
      <family val="2"/>
      <scheme val="minor"/>
    </font>
    <font>
      <b/>
      <sz val="12"/>
      <color theme="2"/>
      <name val="Calibri"/>
      <family val="2"/>
      <scheme val="minor"/>
    </font>
    <font>
      <strike/>
      <sz val="9"/>
      <color theme="1"/>
      <name val="Calibri"/>
      <family val="2"/>
      <scheme val="minor"/>
    </font>
    <font>
      <sz val="16"/>
      <color theme="1"/>
      <name val="Calibri"/>
      <family val="2"/>
      <scheme val="minor"/>
    </font>
    <font>
      <b/>
      <sz val="16"/>
      <color theme="1"/>
      <name val="Calibri"/>
      <family val="2"/>
      <scheme val="minor"/>
    </font>
    <font>
      <u/>
      <sz val="11"/>
      <color theme="10"/>
      <name val="Calibri"/>
      <family val="2"/>
      <scheme val="minor"/>
    </font>
    <font>
      <u/>
      <sz val="10"/>
      <name val="Calibri"/>
      <family val="2"/>
      <scheme val="minor"/>
    </font>
    <font>
      <i/>
      <u/>
      <sz val="10"/>
      <name val="Calibri"/>
      <family val="2"/>
      <scheme val="minor"/>
    </font>
    <font>
      <sz val="11"/>
      <color rgb="FFFF0000"/>
      <name val="Calibri"/>
      <family val="2"/>
      <scheme val="minor"/>
    </font>
    <font>
      <b/>
      <sz val="10"/>
      <color rgb="FFFF0000"/>
      <name val="Calibri"/>
      <family val="2"/>
      <scheme val="minor"/>
    </font>
    <font>
      <sz val="10"/>
      <color rgb="FFFF0000"/>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indexed="22"/>
        <bgColor indexed="0"/>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4506668294322"/>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xf numFmtId="0" fontId="11" fillId="0" borderId="0"/>
    <xf numFmtId="0" fontId="24" fillId="0" borderId="0" applyNumberFormat="0" applyFill="0" applyBorder="0" applyAlignment="0" applyProtection="0"/>
  </cellStyleXfs>
  <cellXfs count="188">
    <xf numFmtId="0" fontId="0" fillId="0" borderId="0" xfId="0"/>
    <xf numFmtId="0" fontId="1" fillId="0" borderId="0" xfId="0" applyFont="1"/>
    <xf numFmtId="0" fontId="5" fillId="0" borderId="0" xfId="0" applyFont="1"/>
    <xf numFmtId="0" fontId="6" fillId="0" borderId="1" xfId="0" applyFont="1" applyBorder="1" applyAlignment="1">
      <alignment vertical="center"/>
    </xf>
    <xf numFmtId="0" fontId="6" fillId="0" borderId="1" xfId="0" applyFont="1" applyFill="1" applyBorder="1" applyAlignment="1">
      <alignment vertical="center"/>
    </xf>
    <xf numFmtId="0" fontId="5" fillId="0" borderId="1" xfId="0" applyFont="1" applyFill="1" applyBorder="1"/>
    <xf numFmtId="0" fontId="5" fillId="0" borderId="0" xfId="0" applyFont="1" applyBorder="1"/>
    <xf numFmtId="0" fontId="6" fillId="0" borderId="0" xfId="0" applyFont="1" applyBorder="1" applyAlignment="1">
      <alignment vertical="center"/>
    </xf>
    <xf numFmtId="0" fontId="5" fillId="0" borderId="1" xfId="0" applyFont="1" applyBorder="1" applyAlignment="1">
      <alignment vertical="center"/>
    </xf>
    <xf numFmtId="0" fontId="5" fillId="0" borderId="0" xfId="0" applyNumberFormat="1" applyFont="1" applyFill="1"/>
    <xf numFmtId="49" fontId="5" fillId="0" borderId="1" xfId="0" applyNumberFormat="1" applyFont="1" applyFill="1" applyBorder="1" applyAlignment="1">
      <alignment vertical="center" wrapText="1"/>
    </xf>
    <xf numFmtId="49" fontId="5" fillId="0" borderId="0" xfId="0" applyNumberFormat="1" applyFont="1" applyFill="1"/>
    <xf numFmtId="49" fontId="5" fillId="0" borderId="0" xfId="0" applyNumberFormat="1" applyFont="1" applyFill="1" applyBorder="1" applyAlignment="1">
      <alignment vertical="center" wrapText="1"/>
    </xf>
    <xf numFmtId="49" fontId="5" fillId="0" borderId="0" xfId="0" applyNumberFormat="1" applyFont="1" applyFill="1" applyBorder="1"/>
    <xf numFmtId="49" fontId="5" fillId="0" borderId="1" xfId="0" applyNumberFormat="1" applyFont="1" applyFill="1" applyBorder="1"/>
    <xf numFmtId="0" fontId="0" fillId="0" borderId="0" xfId="0" applyAlignment="1">
      <alignment horizontal="center"/>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xf>
    <xf numFmtId="0" fontId="8" fillId="3" borderId="3" xfId="1" applyFont="1" applyFill="1" applyBorder="1" applyAlignment="1">
      <alignment horizontal="center"/>
    </xf>
    <xf numFmtId="0" fontId="8" fillId="0" borderId="4" xfId="1" applyFont="1" applyFill="1" applyBorder="1" applyAlignment="1">
      <alignment wrapText="1"/>
    </xf>
    <xf numFmtId="0" fontId="8" fillId="0" borderId="4" xfId="1" applyFont="1" applyFill="1" applyBorder="1" applyAlignment="1">
      <alignment horizontal="right" wrapText="1"/>
    </xf>
    <xf numFmtId="0" fontId="9" fillId="0" borderId="0" xfId="1"/>
    <xf numFmtId="0" fontId="8" fillId="3" borderId="5" xfId="1" applyFont="1" applyFill="1" applyBorder="1" applyAlignment="1">
      <alignment horizontal="center"/>
    </xf>
    <xf numFmtId="0" fontId="10" fillId="3" borderId="5" xfId="1" applyFont="1" applyFill="1" applyBorder="1" applyAlignment="1">
      <alignment horizontal="center"/>
    </xf>
    <xf numFmtId="0" fontId="8" fillId="4" borderId="4" xfId="1" applyFont="1" applyFill="1" applyBorder="1" applyAlignment="1">
      <alignment wrapText="1"/>
    </xf>
    <xf numFmtId="0" fontId="8" fillId="4" borderId="4" xfId="1" applyFont="1" applyFill="1" applyBorder="1" applyAlignment="1">
      <alignment horizontal="right" wrapText="1"/>
    </xf>
    <xf numFmtId="0" fontId="0" fillId="4" borderId="0" xfId="0" applyFill="1"/>
    <xf numFmtId="0" fontId="8" fillId="5" borderId="4" xfId="1" applyFont="1" applyFill="1" applyBorder="1" applyAlignment="1">
      <alignment wrapText="1"/>
    </xf>
    <xf numFmtId="0" fontId="8" fillId="5" borderId="4" xfId="1" applyFont="1" applyFill="1" applyBorder="1" applyAlignment="1">
      <alignment horizontal="right" wrapText="1"/>
    </xf>
    <xf numFmtId="0" fontId="0" fillId="5" borderId="0" xfId="0" applyFill="1"/>
    <xf numFmtId="0" fontId="0" fillId="4" borderId="0" xfId="0" applyFill="1" applyAlignment="1">
      <alignment horizontal="center"/>
    </xf>
    <xf numFmtId="0" fontId="8" fillId="4" borderId="4" xfId="1" applyFont="1" applyFill="1" applyBorder="1" applyAlignment="1">
      <alignment horizontal="center" wrapText="1"/>
    </xf>
    <xf numFmtId="0" fontId="8" fillId="0" borderId="4" xfId="1" applyFont="1" applyFill="1" applyBorder="1" applyAlignment="1">
      <alignment horizontal="center" wrapText="1"/>
    </xf>
    <xf numFmtId="0" fontId="0" fillId="5" borderId="0" xfId="0" applyFill="1" applyAlignment="1">
      <alignment horizontal="center"/>
    </xf>
    <xf numFmtId="0" fontId="8" fillId="5" borderId="4" xfId="1" applyFont="1" applyFill="1" applyBorder="1" applyAlignment="1">
      <alignment horizontal="center" wrapText="1"/>
    </xf>
    <xf numFmtId="0" fontId="8" fillId="7" borderId="4" xfId="1" applyFont="1" applyFill="1" applyBorder="1" applyAlignment="1">
      <alignment wrapText="1"/>
    </xf>
    <xf numFmtId="0" fontId="8" fillId="7" borderId="4" xfId="1" applyFont="1" applyFill="1" applyBorder="1" applyAlignment="1">
      <alignment horizontal="right" wrapText="1"/>
    </xf>
    <xf numFmtId="0" fontId="0" fillId="7" borderId="0" xfId="0" applyFill="1" applyAlignment="1">
      <alignment horizontal="center"/>
    </xf>
    <xf numFmtId="0" fontId="0" fillId="7" borderId="0" xfId="0" applyFill="1"/>
    <xf numFmtId="0" fontId="8" fillId="7" borderId="4" xfId="1" applyFont="1" applyFill="1" applyBorder="1" applyAlignment="1">
      <alignment horizontal="center" wrapText="1"/>
    </xf>
    <xf numFmtId="0" fontId="12" fillId="3" borderId="3" xfId="1" applyFont="1" applyFill="1" applyBorder="1" applyAlignment="1">
      <alignment horizontal="center" vertical="center"/>
    </xf>
    <xf numFmtId="0" fontId="12" fillId="3" borderId="5" xfId="1" applyFont="1" applyFill="1" applyBorder="1" applyAlignment="1">
      <alignment horizontal="center" vertical="center"/>
    </xf>
    <xf numFmtId="0" fontId="12" fillId="3" borderId="5" xfId="1" applyFont="1" applyFill="1" applyBorder="1" applyAlignment="1">
      <alignment horizontal="center" vertical="center" wrapText="1"/>
    </xf>
    <xf numFmtId="0" fontId="12" fillId="8" borderId="4" xfId="1" applyFont="1" applyFill="1" applyBorder="1" applyAlignment="1">
      <alignment vertical="top" wrapText="1"/>
    </xf>
    <xf numFmtId="0" fontId="7" fillId="8" borderId="0" xfId="0" applyFont="1" applyFill="1" applyAlignment="1">
      <alignment vertical="top" wrapText="1"/>
    </xf>
    <xf numFmtId="0" fontId="7" fillId="8" borderId="0" xfId="0" applyFont="1" applyFill="1" applyAlignment="1">
      <alignment horizontal="center" vertical="top"/>
    </xf>
    <xf numFmtId="0" fontId="7" fillId="0" borderId="0" xfId="0" applyFont="1" applyAlignment="1">
      <alignment horizontal="center" vertical="top"/>
    </xf>
    <xf numFmtId="0" fontId="12" fillId="0" borderId="4" xfId="1" applyFont="1" applyFill="1" applyBorder="1" applyAlignment="1">
      <alignment vertical="top" wrapText="1"/>
    </xf>
    <xf numFmtId="0" fontId="7" fillId="0" borderId="0" xfId="0" applyFont="1" applyAlignment="1">
      <alignment vertical="top"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6" fontId="0" fillId="0" borderId="0" xfId="0" applyNumberFormat="1" applyAlignment="1">
      <alignment horizontal="center"/>
    </xf>
    <xf numFmtId="0" fontId="0" fillId="0" borderId="0" xfId="0" applyAlignment="1">
      <alignment horizontal="left"/>
    </xf>
    <xf numFmtId="0" fontId="1" fillId="0" borderId="0" xfId="0" applyFont="1" applyAlignment="1">
      <alignment vertical="center" wrapText="1"/>
    </xf>
    <xf numFmtId="0" fontId="4" fillId="0" borderId="0" xfId="0" applyFont="1" applyAlignment="1"/>
    <xf numFmtId="49" fontId="1" fillId="0" borderId="0" xfId="0" applyNumberFormat="1" applyFont="1" applyAlignment="1">
      <alignment vertical="center" wrapText="1"/>
    </xf>
    <xf numFmtId="0" fontId="1" fillId="0" borderId="0" xfId="0" applyFont="1" applyFill="1" applyAlignment="1">
      <alignment horizontal="center"/>
    </xf>
    <xf numFmtId="0" fontId="4" fillId="0" borderId="0" xfId="0" applyFont="1" applyAlignment="1">
      <alignment vertical="center"/>
    </xf>
    <xf numFmtId="0" fontId="2" fillId="6" borderId="1" xfId="0" applyFont="1" applyFill="1" applyBorder="1" applyAlignment="1">
      <alignment horizontal="center"/>
    </xf>
    <xf numFmtId="0" fontId="2" fillId="6" borderId="1" xfId="0" applyFont="1" applyFill="1" applyBorder="1" applyAlignment="1">
      <alignment vertical="center" wrapText="1"/>
    </xf>
    <xf numFmtId="49" fontId="2" fillId="6" borderId="1" xfId="0" applyNumberFormat="1" applyFont="1" applyFill="1" applyBorder="1" applyAlignment="1">
      <alignment vertical="center" wrapText="1"/>
    </xf>
    <xf numFmtId="0" fontId="2" fillId="6" borderId="1" xfId="0" applyFont="1" applyFill="1" applyBorder="1"/>
    <xf numFmtId="0" fontId="3" fillId="6" borderId="1" xfId="0" applyFont="1" applyFill="1" applyBorder="1" applyAlignment="1">
      <alignment vertical="center"/>
    </xf>
    <xf numFmtId="0" fontId="14" fillId="9" borderId="1" xfId="0" applyFont="1" applyFill="1" applyBorder="1" applyAlignment="1">
      <alignment horizontal="center" vertical="center"/>
    </xf>
    <xf numFmtId="0" fontId="1" fillId="0" borderId="1" xfId="0" applyFont="1" applyBorder="1" applyAlignment="1">
      <alignment vertical="center" wrapText="1"/>
    </xf>
    <xf numFmtId="0" fontId="4" fillId="0" borderId="1" xfId="0" applyFont="1" applyBorder="1" applyAlignment="1">
      <alignment vertical="center" wrapText="1"/>
    </xf>
    <xf numFmtId="49" fontId="1" fillId="0" borderId="1" xfId="0" applyNumberFormat="1"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0" fontId="4" fillId="0" borderId="1" xfId="0" applyFont="1" applyBorder="1" applyAlignment="1">
      <alignment vertical="center"/>
    </xf>
    <xf numFmtId="0" fontId="7" fillId="9"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6" fillId="6" borderId="1" xfId="0" applyFont="1" applyFill="1" applyBorder="1"/>
    <xf numFmtId="0" fontId="7" fillId="10" borderId="1" xfId="0" applyFont="1" applyFill="1" applyBorder="1" applyAlignment="1">
      <alignment horizontal="center" vertical="center"/>
    </xf>
    <xf numFmtId="0" fontId="1" fillId="10" borderId="1" xfId="0" applyFont="1" applyFill="1" applyBorder="1" applyAlignment="1">
      <alignment horizontal="left" vertical="center" wrapText="1"/>
    </xf>
    <xf numFmtId="0" fontId="4" fillId="10" borderId="1" xfId="0" applyFont="1" applyFill="1" applyBorder="1" applyAlignment="1">
      <alignment vertical="center" wrapText="1"/>
    </xf>
    <xf numFmtId="49" fontId="1" fillId="10" borderId="1" xfId="0" applyNumberFormat="1" applyFont="1" applyFill="1" applyBorder="1" applyAlignment="1">
      <alignment vertical="center" wrapText="1"/>
    </xf>
    <xf numFmtId="0" fontId="1" fillId="10" borderId="0" xfId="0" applyFont="1" applyFill="1" applyBorder="1" applyAlignment="1">
      <alignment horizontal="center" vertical="center"/>
    </xf>
    <xf numFmtId="0" fontId="1" fillId="10" borderId="0" xfId="0" applyFont="1" applyFill="1" applyBorder="1" applyAlignment="1">
      <alignment vertical="center"/>
    </xf>
    <xf numFmtId="0" fontId="4" fillId="10" borderId="0" xfId="0" applyFont="1" applyFill="1" applyBorder="1" applyAlignment="1">
      <alignment vertical="center"/>
    </xf>
    <xf numFmtId="0" fontId="17" fillId="7" borderId="1" xfId="0" applyFont="1" applyFill="1" applyBorder="1" applyAlignment="1">
      <alignment horizontal="center" vertical="center"/>
    </xf>
    <xf numFmtId="0" fontId="18" fillId="7" borderId="0" xfId="0" applyFont="1" applyFill="1"/>
    <xf numFmtId="0" fontId="18" fillId="7" borderId="1" xfId="0" applyFont="1" applyFill="1" applyBorder="1" applyAlignment="1">
      <alignment horizontal="center" vertical="center"/>
    </xf>
    <xf numFmtId="0" fontId="18" fillId="7" borderId="1" xfId="0" applyFont="1" applyFill="1" applyBorder="1" applyAlignment="1">
      <alignment horizontal="left" vertical="center" wrapText="1" indent="1"/>
    </xf>
    <xf numFmtId="0" fontId="18" fillId="11" borderId="1" xfId="0" applyFont="1" applyFill="1" applyBorder="1" applyAlignment="1">
      <alignment horizontal="left" vertical="center" indent="1"/>
    </xf>
    <xf numFmtId="0" fontId="6" fillId="0" borderId="0" xfId="0" applyFont="1" applyFill="1"/>
    <xf numFmtId="0" fontId="18" fillId="7" borderId="1" xfId="0" applyFont="1" applyFill="1" applyBorder="1" applyAlignment="1">
      <alignment horizontal="center" vertical="center" wrapText="1"/>
    </xf>
    <xf numFmtId="0" fontId="18" fillId="7" borderId="0" xfId="0" applyFont="1" applyFill="1" applyAlignment="1">
      <alignment horizontal="center" vertical="center"/>
    </xf>
    <xf numFmtId="0" fontId="0" fillId="0" borderId="0" xfId="0" applyAlignment="1">
      <alignment horizontal="center" vertical="center"/>
    </xf>
    <xf numFmtId="0" fontId="18" fillId="11" borderId="1" xfId="0" applyFont="1" applyFill="1" applyBorder="1" applyAlignment="1">
      <alignment horizontal="center" vertical="center" wrapText="1"/>
    </xf>
    <xf numFmtId="0" fontId="18" fillId="11" borderId="1" xfId="0" applyFont="1" applyFill="1" applyBorder="1" applyAlignment="1">
      <alignment horizontal="center" vertical="center"/>
    </xf>
    <xf numFmtId="0" fontId="13" fillId="0" borderId="1" xfId="0" applyFont="1" applyFill="1" applyBorder="1" applyAlignment="1">
      <alignment horizontal="center" vertical="center"/>
    </xf>
    <xf numFmtId="0" fontId="19" fillId="0" borderId="0" xfId="0" applyFont="1" applyFill="1"/>
    <xf numFmtId="0" fontId="13" fillId="12" borderId="1" xfId="0" applyFont="1" applyFill="1" applyBorder="1" applyAlignment="1">
      <alignment horizontal="center" vertical="center"/>
    </xf>
    <xf numFmtId="0" fontId="19" fillId="0" borderId="0" xfId="0" applyFont="1" applyFill="1" applyAlignment="1">
      <alignment horizontal="center" vertical="center"/>
    </xf>
    <xf numFmtId="0" fontId="20" fillId="13" borderId="1" xfId="0" applyFont="1" applyFill="1" applyBorder="1" applyAlignment="1">
      <alignment horizontal="center" vertical="center"/>
    </xf>
    <xf numFmtId="0" fontId="20" fillId="13"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0" xfId="0" applyFont="1" applyFill="1" applyAlignment="1">
      <alignment horizontal="center" vertical="center" wrapText="1"/>
    </xf>
    <xf numFmtId="0" fontId="19" fillId="12" borderId="1" xfId="0" applyFont="1" applyFill="1" applyBorder="1" applyAlignment="1">
      <alignment horizontal="center" vertical="center" wrapText="1"/>
    </xf>
    <xf numFmtId="0" fontId="19" fillId="12" borderId="1" xfId="0" applyFont="1" applyFill="1" applyBorder="1" applyAlignment="1">
      <alignment horizontal="center" vertical="center"/>
    </xf>
    <xf numFmtId="0" fontId="1" fillId="0" borderId="0" xfId="0" applyFont="1" applyAlignment="1">
      <alignment horizontal="center"/>
    </xf>
    <xf numFmtId="0" fontId="0" fillId="0" borderId="0" xfId="0" applyFill="1"/>
    <xf numFmtId="0" fontId="1" fillId="0" borderId="0" xfId="0" applyFont="1" applyFill="1"/>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5"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 fillId="0" borderId="0" xfId="0" applyFont="1" applyFill="1" applyAlignment="1">
      <alignment vertical="center" wrapText="1"/>
    </xf>
    <xf numFmtId="0" fontId="2" fillId="0" borderId="1" xfId="0" applyFont="1" applyFill="1" applyBorder="1" applyAlignment="1">
      <alignment horizontal="center" vertical="center"/>
    </xf>
    <xf numFmtId="0" fontId="1" fillId="0" borderId="0" xfId="0" applyFont="1" applyFill="1" applyAlignment="1">
      <alignment vertical="top"/>
    </xf>
    <xf numFmtId="0" fontId="1" fillId="0" borderId="0" xfId="0" applyFont="1" applyFill="1" applyAlignment="1">
      <alignment vertical="top" wrapText="1"/>
    </xf>
    <xf numFmtId="0" fontId="3" fillId="0" borderId="1" xfId="0" applyFont="1" applyFill="1" applyBorder="1" applyAlignment="1">
      <alignment horizontal="center" vertical="center"/>
    </xf>
    <xf numFmtId="0" fontId="22" fillId="0" borderId="0" xfId="0" applyFont="1" applyFill="1" applyAlignment="1">
      <alignment horizontal="left" vertical="center"/>
    </xf>
    <xf numFmtId="0" fontId="1" fillId="0" borderId="0" xfId="0" applyFont="1" applyFill="1" applyAlignment="1">
      <alignment horizontal="left" vertical="center"/>
    </xf>
    <xf numFmtId="0" fontId="23" fillId="0" borderId="0" xfId="0" applyFont="1" applyFill="1" applyAlignment="1">
      <alignment horizontal="left" vertical="center"/>
    </xf>
    <xf numFmtId="0" fontId="2" fillId="8" borderId="1" xfId="0" applyFont="1" applyFill="1" applyBorder="1" applyAlignment="1">
      <alignment horizontal="center" vertical="center"/>
    </xf>
    <xf numFmtId="0" fontId="1" fillId="0" borderId="0" xfId="0" applyFont="1" applyFill="1" applyAlignment="1">
      <alignment wrapText="1"/>
    </xf>
    <xf numFmtId="0" fontId="2" fillId="14" borderId="1" xfId="0" applyFont="1" applyFill="1" applyBorder="1" applyAlignment="1">
      <alignment horizontal="center" vertical="center"/>
    </xf>
    <xf numFmtId="0" fontId="2" fillId="0" borderId="0" xfId="0" applyFont="1" applyAlignment="1">
      <alignment wrapText="1"/>
    </xf>
    <xf numFmtId="0" fontId="2" fillId="0" borderId="0" xfId="0" applyFont="1"/>
    <xf numFmtId="0" fontId="1" fillId="0" borderId="0" xfId="0" applyFont="1" applyAlignment="1">
      <alignment wrapText="1"/>
    </xf>
    <xf numFmtId="0" fontId="1" fillId="0" borderId="0" xfId="0" applyFont="1" applyFill="1" applyAlignment="1"/>
    <xf numFmtId="0" fontId="21" fillId="0" borderId="1" xfId="0" applyFont="1" applyFill="1" applyBorder="1" applyAlignment="1">
      <alignment horizontal="left" vertical="center" wrapText="1"/>
    </xf>
    <xf numFmtId="0" fontId="0" fillId="0" borderId="4" xfId="0" applyBorder="1"/>
    <xf numFmtId="0" fontId="8" fillId="0" borderId="0" xfId="1" applyFont="1" applyFill="1" applyBorder="1" applyAlignment="1">
      <alignment horizontal="right" wrapText="1"/>
    </xf>
    <xf numFmtId="2" fontId="8" fillId="0" borderId="4" xfId="1" applyNumberFormat="1" applyFont="1" applyFill="1" applyBorder="1" applyAlignment="1">
      <alignment horizontal="right" wrapText="1"/>
    </xf>
    <xf numFmtId="2" fontId="0" fillId="0" borderId="4" xfId="0" applyNumberFormat="1" applyBorder="1"/>
    <xf numFmtId="2" fontId="0" fillId="0" borderId="0" xfId="0" applyNumberFormat="1"/>
    <xf numFmtId="2" fontId="8" fillId="0" borderId="0" xfId="1" applyNumberFormat="1" applyFont="1" applyFill="1" applyBorder="1" applyAlignment="1">
      <alignment horizontal="right" wrapText="1"/>
    </xf>
    <xf numFmtId="0" fontId="1" fillId="0" borderId="6" xfId="0" applyFont="1" applyFill="1" applyBorder="1" applyAlignment="1">
      <alignment horizontal="left" vertical="center"/>
    </xf>
    <xf numFmtId="0" fontId="2" fillId="0" borderId="0" xfId="0" applyFont="1" applyAlignment="1"/>
    <xf numFmtId="2" fontId="8" fillId="0" borderId="0" xfId="1" applyNumberFormat="1" applyFont="1" applyFill="1" applyBorder="1" applyAlignment="1">
      <alignment horizontal="right"/>
    </xf>
    <xf numFmtId="0" fontId="1" fillId="0" borderId="0" xfId="0" applyFont="1" applyAlignment="1"/>
    <xf numFmtId="0" fontId="13" fillId="7" borderId="1" xfId="0" applyFont="1" applyFill="1" applyBorder="1" applyAlignment="1">
      <alignment horizontal="center" vertical="center"/>
    </xf>
    <xf numFmtId="0" fontId="13" fillId="15" borderId="1" xfId="0" applyFont="1" applyFill="1" applyBorder="1" applyAlignment="1">
      <alignment horizontal="center" vertical="center"/>
    </xf>
    <xf numFmtId="0" fontId="17" fillId="15" borderId="7" xfId="0" applyFont="1" applyFill="1" applyBorder="1" applyAlignment="1">
      <alignment horizontal="center" vertical="center" wrapText="1"/>
    </xf>
    <xf numFmtId="0" fontId="17" fillId="15" borderId="1" xfId="0" applyFont="1" applyFill="1" applyBorder="1" applyAlignment="1">
      <alignment vertical="center"/>
    </xf>
    <xf numFmtId="0" fontId="17" fillId="15" borderId="1" xfId="0" applyFont="1" applyFill="1" applyBorder="1" applyAlignment="1">
      <alignment horizontal="center" vertical="center" wrapText="1"/>
    </xf>
    <xf numFmtId="0" fontId="17" fillId="15" borderId="2" xfId="0" applyFont="1" applyFill="1" applyBorder="1" applyAlignment="1">
      <alignment horizontal="center" vertical="center" wrapText="1"/>
    </xf>
    <xf numFmtId="0" fontId="17" fillId="7" borderId="0" xfId="0" applyFont="1" applyFill="1" applyAlignment="1">
      <alignment vertical="center"/>
    </xf>
    <xf numFmtId="0" fontId="6" fillId="7" borderId="7" xfId="0" applyFont="1" applyFill="1" applyBorder="1" applyAlignment="1">
      <alignment vertical="center" wrapText="1"/>
    </xf>
    <xf numFmtId="0" fontId="6" fillId="7" borderId="1" xfId="0" applyFont="1" applyFill="1" applyBorder="1" applyAlignment="1">
      <alignment vertical="center"/>
    </xf>
    <xf numFmtId="0" fontId="6" fillId="7" borderId="8" xfId="2" applyFont="1" applyFill="1" applyBorder="1" applyAlignment="1">
      <alignment vertical="top" wrapText="1"/>
    </xf>
    <xf numFmtId="0" fontId="6" fillId="7" borderId="1" xfId="2" applyFont="1" applyFill="1" applyBorder="1" applyAlignment="1">
      <alignment vertical="top" wrapText="1"/>
    </xf>
    <xf numFmtId="0" fontId="6" fillId="7" borderId="0" xfId="0" applyFont="1" applyFill="1" applyAlignment="1">
      <alignment vertical="center"/>
    </xf>
    <xf numFmtId="0" fontId="6" fillId="7" borderId="8" xfId="0" applyFont="1" applyFill="1" applyBorder="1" applyAlignment="1">
      <alignment vertical="top" wrapText="1"/>
    </xf>
    <xf numFmtId="0" fontId="6" fillId="7" borderId="1" xfId="0" applyFont="1" applyFill="1" applyBorder="1" applyAlignment="1">
      <alignment vertical="top" wrapText="1"/>
    </xf>
    <xf numFmtId="0" fontId="25" fillId="7" borderId="1" xfId="3" applyFont="1" applyFill="1" applyBorder="1" applyAlignment="1">
      <alignment vertical="top" wrapText="1"/>
    </xf>
    <xf numFmtId="0" fontId="25" fillId="7" borderId="0" xfId="3" applyFont="1" applyFill="1" applyAlignment="1">
      <alignment vertical="top" wrapText="1"/>
    </xf>
    <xf numFmtId="0" fontId="25" fillId="7" borderId="8" xfId="3" applyFont="1" applyFill="1" applyBorder="1" applyAlignment="1">
      <alignment vertical="top" wrapText="1"/>
    </xf>
    <xf numFmtId="0" fontId="6" fillId="7" borderId="0" xfId="0" applyFont="1" applyFill="1" applyAlignment="1">
      <alignment vertical="center" wrapText="1"/>
    </xf>
    <xf numFmtId="0" fontId="13" fillId="7" borderId="0" xfId="0" applyFont="1" applyFill="1" applyAlignment="1">
      <alignment horizontal="center" vertical="center"/>
    </xf>
    <xf numFmtId="0" fontId="17" fillId="7" borderId="0" xfId="0" applyFont="1" applyFill="1" applyAlignment="1">
      <alignment vertical="center" wrapText="1"/>
    </xf>
    <xf numFmtId="0" fontId="13" fillId="7" borderId="9" xfId="0" applyFont="1" applyFill="1" applyBorder="1" applyAlignment="1">
      <alignment horizontal="center" vertical="center"/>
    </xf>
    <xf numFmtId="0" fontId="4" fillId="0" borderId="9" xfId="0" applyFont="1" applyBorder="1" applyAlignment="1">
      <alignment horizontal="left" vertical="center" wrapText="1"/>
    </xf>
    <xf numFmtId="0" fontId="6" fillId="7" borderId="9" xfId="0" applyFont="1" applyFill="1" applyBorder="1" applyAlignment="1">
      <alignment vertical="center"/>
    </xf>
    <xf numFmtId="0" fontId="6" fillId="7" borderId="9" xfId="0" applyFont="1" applyFill="1" applyBorder="1" applyAlignment="1">
      <alignment vertical="top" wrapText="1"/>
    </xf>
    <xf numFmtId="0" fontId="6" fillId="7" borderId="9" xfId="0" applyFont="1" applyFill="1" applyBorder="1" applyAlignment="1">
      <alignment vertical="center" wrapText="1"/>
    </xf>
    <xf numFmtId="0" fontId="4" fillId="0" borderId="9" xfId="0" applyFont="1" applyFill="1" applyBorder="1" applyAlignment="1">
      <alignment horizontal="left" vertical="center" wrapText="1"/>
    </xf>
    <xf numFmtId="0" fontId="4" fillId="0" borderId="9" xfId="0" applyFont="1" applyFill="1" applyBorder="1" applyAlignment="1">
      <alignment horizontal="left" vertical="center"/>
    </xf>
    <xf numFmtId="0" fontId="6" fillId="0" borderId="9" xfId="0" applyFont="1" applyFill="1" applyBorder="1" applyAlignment="1">
      <alignment vertical="top" wrapText="1"/>
    </xf>
    <xf numFmtId="0" fontId="2" fillId="6" borderId="9" xfId="0" applyFont="1" applyFill="1" applyBorder="1" applyAlignment="1">
      <alignment horizontal="center" vertical="top"/>
    </xf>
    <xf numFmtId="0" fontId="2" fillId="6" borderId="9" xfId="0" applyFont="1" applyFill="1" applyBorder="1" applyAlignment="1">
      <alignment horizontal="center" vertical="top" wrapText="1"/>
    </xf>
    <xf numFmtId="0" fontId="0" fillId="8" borderId="0" xfId="0" applyFill="1" applyAlignment="1">
      <alignment horizontal="center" vertical="center" wrapText="1"/>
    </xf>
    <xf numFmtId="0" fontId="0" fillId="8" borderId="0" xfId="0" applyFill="1" applyAlignment="1">
      <alignment horizontal="center" vertical="center"/>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0" fillId="2" borderId="0" xfId="0" applyFill="1" applyAlignment="1">
      <alignment horizontal="center" vertical="top"/>
    </xf>
    <xf numFmtId="0" fontId="5" fillId="0" borderId="0" xfId="0" applyFont="1" applyAlignment="1">
      <alignment horizontal="left" vertical="top" wrapText="1"/>
    </xf>
    <xf numFmtId="0" fontId="27" fillId="0" borderId="0" xfId="0" applyFont="1" applyAlignment="1">
      <alignment horizontal="left" vertical="top"/>
    </xf>
    <xf numFmtId="0" fontId="6" fillId="7" borderId="0" xfId="2" applyFont="1" applyFill="1" applyBorder="1" applyAlignment="1">
      <alignment horizontal="left" vertical="top" wrapText="1"/>
    </xf>
    <xf numFmtId="0" fontId="0" fillId="0" borderId="0" xfId="0" applyFill="1" applyAlignment="1">
      <alignment horizontal="center" vertical="top"/>
    </xf>
    <xf numFmtId="0" fontId="5" fillId="0" borderId="0" xfId="0" applyFont="1" applyFill="1" applyAlignment="1">
      <alignment horizontal="left" vertical="top" wrapText="1"/>
    </xf>
    <xf numFmtId="0" fontId="29" fillId="0" borderId="0" xfId="0" applyFont="1" applyAlignment="1">
      <alignment horizontal="left" vertical="top" wrapText="1"/>
    </xf>
    <xf numFmtId="0" fontId="0" fillId="12" borderId="0" xfId="0" applyFill="1" applyAlignment="1">
      <alignment horizontal="center" vertical="top"/>
    </xf>
    <xf numFmtId="0" fontId="0" fillId="12" borderId="0" xfId="0" applyFill="1" applyAlignment="1">
      <alignment horizontal="left" vertical="top" wrapText="1"/>
    </xf>
    <xf numFmtId="0" fontId="0" fillId="5" borderId="0" xfId="0" applyFill="1" applyAlignment="1">
      <alignment horizontal="center" vertical="top"/>
    </xf>
    <xf numFmtId="0" fontId="0" fillId="16" borderId="0" xfId="0" applyFill="1" applyAlignment="1">
      <alignment horizontal="center" vertical="top"/>
    </xf>
    <xf numFmtId="0" fontId="0" fillId="16" borderId="0" xfId="0" applyFill="1" applyAlignment="1">
      <alignment horizontal="left" vertical="top" wrapText="1"/>
    </xf>
    <xf numFmtId="0" fontId="19" fillId="12"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19" fillId="12" borderId="1" xfId="0" applyFont="1" applyFill="1" applyBorder="1" applyAlignment="1">
      <alignment horizontal="center" vertical="center"/>
    </xf>
  </cellXfs>
  <cellStyles count="4">
    <cellStyle name="Lien hypertexte" xfId="3" builtinId="8"/>
    <cellStyle name="Normal" xfId="0" builtinId="0"/>
    <cellStyle name="Normal 2" xfId="2"/>
    <cellStyle name="Normal_Feuil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afu.admin.ch/bafu/fr/home/themes/biodiversite/info-specialistes/mesures-de-conservation-de-la-biodiversite/infrastructure-ecologique/biotopes-d_importance-nationale/sites-de-reproduction-de-batraciens.html" TargetMode="External"/><Relationship Id="rId7" Type="http://schemas.openxmlformats.org/officeDocument/2006/relationships/hyperlink" Target="https://www.bafu.admin.ch/bafu/fr/home/themes/biodiversite/info-specialistes/mesures-de-conservation-de-la-biodiversite/infrastructure-ecologique/biotopes-d_importance-nationale/prairies-et-paturages-secs.html" TargetMode="External"/><Relationship Id="rId2" Type="http://schemas.openxmlformats.org/officeDocument/2006/relationships/hyperlink" Target="https://map.geo.admin.ch/?topic=ech&amp;bgLayer=ch.swisstopo.pixelkarte-grau&amp;E=2626925.00&amp;N=1215375.00&amp;zoom=2&amp;layers=ch.swisstopo.swissbathy3d-reliefschattierung&amp;lang=fr" TargetMode="External"/><Relationship Id="rId1" Type="http://schemas.openxmlformats.org/officeDocument/2006/relationships/hyperlink" Target="https://data.geo.admin.ch/ch.swisstopo.geologie-rohstoffe-naturwerksteine_abbau/" TargetMode="External"/><Relationship Id="rId6" Type="http://schemas.openxmlformats.org/officeDocument/2006/relationships/hyperlink" Target="https://www.agroscope.admin.ch/agroscope/de/home/themen/umwelt-ressourcen/biodiversitaet-landschaft/oekologischer-ausgleich/feuchtacker.html" TargetMode="External"/><Relationship Id="rId5" Type="http://schemas.openxmlformats.org/officeDocument/2006/relationships/hyperlink" Target="https://www.agroscope.admin.ch/agroscope/de/home/themen/umwelt-ressourcen/biodiversitaet-landschaft/oekologischer-ausgleich/feuchtacker.html" TargetMode="External"/><Relationship Id="rId4" Type="http://schemas.openxmlformats.org/officeDocument/2006/relationships/hyperlink" Target="https://www.bafu.admin.ch/bafu/fr/home/themes/biodiversite/info-specialistes/mesures-de-conservation-de-la-biodiversite/infrastructure-ecologique/biotopes-d_importance-nationale/zones-alluvial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31"/>
  <sheetViews>
    <sheetView tabSelected="1" workbookViewId="0">
      <pane xSplit="3" ySplit="1" topLeftCell="J2" activePane="bottomRight" state="frozen"/>
      <selection pane="topRight" activeCell="C1" sqref="C1"/>
      <selection pane="bottomLeft" activeCell="A2" sqref="A2"/>
      <selection pane="bottomRight" activeCell="O5" sqref="O5"/>
    </sheetView>
  </sheetViews>
  <sheetFormatPr baseColWidth="10" defaultColWidth="11.42578125" defaultRowHeight="15" x14ac:dyDescent="0.25"/>
  <cols>
    <col min="1" max="2" width="4.7109375" style="57" customWidth="1"/>
    <col min="3" max="3" width="36.85546875" style="54" customWidth="1"/>
    <col min="4" max="4" width="49.42578125" style="55" customWidth="1"/>
    <col min="5" max="5" width="40.85546875" style="56" customWidth="1"/>
    <col min="6" max="7" width="9.5703125" style="1" customWidth="1"/>
    <col min="8" max="8" width="39" style="1" customWidth="1"/>
    <col min="9" max="9" width="8.42578125" style="58" customWidth="1"/>
    <col min="10" max="10" width="29.85546875" style="125" customWidth="1"/>
    <col min="11" max="11" width="32.7109375" style="125" customWidth="1"/>
    <col min="12" max="19" width="9.7109375" style="125" customWidth="1"/>
    <col min="20" max="25" width="11.42578125" style="1"/>
    <col min="26" max="26" width="14.5703125" style="1" bestFit="1" customWidth="1"/>
    <col min="27" max="29" width="14.5703125" style="137" customWidth="1"/>
    <col min="30" max="30" width="11.42578125" style="1"/>
  </cols>
  <sheetData>
    <row r="1" spans="1:30" x14ac:dyDescent="0.25">
      <c r="A1" s="59" t="s">
        <v>63</v>
      </c>
      <c r="B1" s="59" t="s">
        <v>1801</v>
      </c>
      <c r="C1" s="60" t="s">
        <v>1533</v>
      </c>
      <c r="D1" s="60" t="s">
        <v>1534</v>
      </c>
      <c r="E1" s="61" t="s">
        <v>1535</v>
      </c>
      <c r="F1" s="62" t="s">
        <v>1536</v>
      </c>
      <c r="G1" s="73" t="s">
        <v>1537</v>
      </c>
      <c r="H1" s="62" t="s">
        <v>1538</v>
      </c>
      <c r="I1" s="63" t="s">
        <v>1539</v>
      </c>
      <c r="J1" s="123" t="s">
        <v>1605</v>
      </c>
      <c r="K1" s="123" t="s">
        <v>1606</v>
      </c>
      <c r="L1" s="123" t="s">
        <v>1871</v>
      </c>
      <c r="M1" s="123" t="s">
        <v>1872</v>
      </c>
      <c r="N1" s="123" t="s">
        <v>1873</v>
      </c>
      <c r="O1" s="123" t="s">
        <v>1875</v>
      </c>
      <c r="P1" s="123" t="s">
        <v>1881</v>
      </c>
      <c r="Q1" s="123" t="s">
        <v>1874</v>
      </c>
      <c r="R1" s="123" t="s">
        <v>1877</v>
      </c>
      <c r="S1" s="123" t="s">
        <v>1880</v>
      </c>
      <c r="T1" s="124" t="s">
        <v>1636</v>
      </c>
      <c r="U1" s="124" t="s">
        <v>1637</v>
      </c>
      <c r="V1" s="124" t="s">
        <v>1638</v>
      </c>
      <c r="W1" s="124" t="s">
        <v>1635</v>
      </c>
      <c r="X1" s="124" t="s">
        <v>1642</v>
      </c>
      <c r="Y1" s="124" t="s">
        <v>1732</v>
      </c>
      <c r="Z1" s="124" t="s">
        <v>1713</v>
      </c>
      <c r="AA1" s="135" t="s">
        <v>1731</v>
      </c>
      <c r="AB1" s="135" t="s">
        <v>1805</v>
      </c>
      <c r="AC1" s="135" t="s">
        <v>1808</v>
      </c>
      <c r="AD1" s="1" t="s">
        <v>1634</v>
      </c>
    </row>
    <row r="2" spans="1:30" ht="36.75" x14ac:dyDescent="0.25">
      <c r="A2" s="64">
        <v>1</v>
      </c>
      <c r="B2" s="64">
        <v>1</v>
      </c>
      <c r="C2" s="16" t="s">
        <v>1651</v>
      </c>
      <c r="D2" s="66" t="s">
        <v>47</v>
      </c>
      <c r="E2" s="67" t="s">
        <v>1540</v>
      </c>
      <c r="F2" s="68" t="s">
        <v>1541</v>
      </c>
      <c r="G2" s="68" t="s">
        <v>1541</v>
      </c>
      <c r="H2" s="69"/>
      <c r="I2" s="70" t="s">
        <v>14</v>
      </c>
      <c r="J2" s="125" t="s">
        <v>1607</v>
      </c>
      <c r="L2" s="125">
        <v>300</v>
      </c>
      <c r="M2" s="125" t="s">
        <v>1876</v>
      </c>
      <c r="N2" s="125" t="s">
        <v>1876</v>
      </c>
      <c r="O2" s="125" t="s">
        <v>1876</v>
      </c>
      <c r="P2" s="125" t="s">
        <v>1879</v>
      </c>
      <c r="Q2" s="125" t="s">
        <v>1876</v>
      </c>
      <c r="R2" s="125" t="s">
        <v>1878</v>
      </c>
      <c r="S2" s="125">
        <v>0.5</v>
      </c>
      <c r="T2" s="1">
        <v>400</v>
      </c>
      <c r="U2" s="1">
        <v>0.95</v>
      </c>
      <c r="V2" s="1">
        <v>1</v>
      </c>
      <c r="W2" s="1">
        <v>0.99</v>
      </c>
      <c r="X2" s="1" t="s">
        <v>1643</v>
      </c>
      <c r="Y2" s="1" t="s">
        <v>1806</v>
      </c>
      <c r="Z2" s="130">
        <v>3.6636830460274101</v>
      </c>
      <c r="AA2" s="136" t="s">
        <v>1728</v>
      </c>
      <c r="AB2" s="136"/>
      <c r="AC2" s="136" t="s">
        <v>1765</v>
      </c>
      <c r="AD2" s="1" t="s">
        <v>1608</v>
      </c>
    </row>
    <row r="3" spans="1:30" ht="48.75" x14ac:dyDescent="0.25">
      <c r="A3" s="71">
        <v>2</v>
      </c>
      <c r="B3" s="71">
        <v>2</v>
      </c>
      <c r="C3" s="16" t="s">
        <v>41</v>
      </c>
      <c r="D3" s="66" t="s">
        <v>42</v>
      </c>
      <c r="E3" s="67" t="s">
        <v>56</v>
      </c>
      <c r="F3" s="68" t="s">
        <v>1541</v>
      </c>
      <c r="G3" s="68" t="s">
        <v>1541</v>
      </c>
      <c r="H3" s="69"/>
      <c r="I3" s="70" t="s">
        <v>15</v>
      </c>
      <c r="J3" s="125" t="s">
        <v>1609</v>
      </c>
      <c r="K3" s="125" t="s">
        <v>1610</v>
      </c>
      <c r="L3" s="125">
        <v>300</v>
      </c>
      <c r="M3" s="125" t="s">
        <v>1876</v>
      </c>
      <c r="N3" s="125" t="s">
        <v>1879</v>
      </c>
      <c r="O3" s="125" t="s">
        <v>1876</v>
      </c>
      <c r="P3" s="125" t="s">
        <v>1879</v>
      </c>
      <c r="Q3" s="125" t="s">
        <v>1876</v>
      </c>
      <c r="R3" s="125" t="s">
        <v>1878</v>
      </c>
      <c r="S3" s="125">
        <v>0.5</v>
      </c>
      <c r="T3" s="1">
        <v>750</v>
      </c>
      <c r="U3" s="1">
        <v>0.95</v>
      </c>
      <c r="V3" s="1">
        <v>1</v>
      </c>
      <c r="W3" s="1">
        <v>0.99</v>
      </c>
      <c r="X3" s="1" t="s">
        <v>1643</v>
      </c>
      <c r="Y3" s="1" t="s">
        <v>1806</v>
      </c>
      <c r="Z3" s="131">
        <v>2.8367821127876098</v>
      </c>
      <c r="AA3" s="136" t="s">
        <v>1728</v>
      </c>
      <c r="AB3" s="136"/>
      <c r="AC3" s="136" t="s">
        <v>1765</v>
      </c>
    </row>
    <row r="4" spans="1:30" x14ac:dyDescent="0.25">
      <c r="A4" s="71">
        <v>3</v>
      </c>
      <c r="B4" s="71">
        <v>3</v>
      </c>
      <c r="C4" s="17" t="s">
        <v>1733</v>
      </c>
      <c r="D4" s="66" t="s">
        <v>45</v>
      </c>
      <c r="E4" s="67" t="s">
        <v>1542</v>
      </c>
      <c r="F4" s="68" t="s">
        <v>1541</v>
      </c>
      <c r="G4" s="68" t="s">
        <v>1541</v>
      </c>
      <c r="H4" s="69"/>
      <c r="I4" s="70"/>
      <c r="L4" s="125">
        <v>300</v>
      </c>
      <c r="M4" s="125" t="s">
        <v>1876</v>
      </c>
      <c r="N4" s="125" t="s">
        <v>1876</v>
      </c>
      <c r="O4" s="125" t="s">
        <v>1879</v>
      </c>
      <c r="P4" s="125" t="s">
        <v>1876</v>
      </c>
      <c r="Q4" s="125" t="s">
        <v>1876</v>
      </c>
      <c r="R4" s="125" t="s">
        <v>1878</v>
      </c>
      <c r="S4" s="125">
        <v>0.5</v>
      </c>
      <c r="T4" s="1">
        <v>750</v>
      </c>
      <c r="U4" s="1">
        <v>0.95</v>
      </c>
      <c r="V4" s="1">
        <v>1</v>
      </c>
      <c r="W4" s="1">
        <v>0.99</v>
      </c>
      <c r="X4" s="1" t="s">
        <v>1643</v>
      </c>
      <c r="Y4" s="1" t="s">
        <v>1806</v>
      </c>
      <c r="Z4" s="131">
        <v>4.1943868005358</v>
      </c>
      <c r="AA4" s="136" t="s">
        <v>1728</v>
      </c>
      <c r="AB4" s="136"/>
      <c r="AC4" s="136" t="s">
        <v>1765</v>
      </c>
    </row>
    <row r="5" spans="1:30" ht="24" x14ac:dyDescent="0.25">
      <c r="A5" s="64">
        <v>4</v>
      </c>
      <c r="B5" s="64">
        <v>4</v>
      </c>
      <c r="C5" s="16" t="s">
        <v>1646</v>
      </c>
      <c r="D5" s="66" t="s">
        <v>43</v>
      </c>
      <c r="E5" s="67" t="s">
        <v>1543</v>
      </c>
      <c r="F5" s="68" t="s">
        <v>1541</v>
      </c>
      <c r="G5" s="68" t="s">
        <v>1541</v>
      </c>
      <c r="H5" s="69"/>
      <c r="I5" s="70" t="s">
        <v>17</v>
      </c>
      <c r="J5" s="125" t="s">
        <v>1611</v>
      </c>
      <c r="L5" s="125">
        <v>300</v>
      </c>
      <c r="M5" s="125" t="s">
        <v>1876</v>
      </c>
      <c r="N5" s="125" t="s">
        <v>1876</v>
      </c>
      <c r="O5" s="125" t="s">
        <v>1876</v>
      </c>
      <c r="P5" s="125" t="s">
        <v>1879</v>
      </c>
      <c r="Q5" s="125" t="s">
        <v>1876</v>
      </c>
      <c r="R5" s="125" t="s">
        <v>1878</v>
      </c>
      <c r="S5" s="125">
        <v>0.5</v>
      </c>
      <c r="T5" s="1">
        <v>750</v>
      </c>
      <c r="U5" s="1">
        <v>0.95</v>
      </c>
      <c r="V5" s="1">
        <v>1</v>
      </c>
      <c r="W5" s="1">
        <v>0.99</v>
      </c>
      <c r="X5" s="1" t="s">
        <v>1643</v>
      </c>
      <c r="Y5" s="1" t="s">
        <v>1806</v>
      </c>
      <c r="Z5" s="131">
        <v>2.8710725426905301</v>
      </c>
      <c r="AA5" s="136" t="s">
        <v>1728</v>
      </c>
      <c r="AB5" s="136"/>
      <c r="AC5" s="136" t="s">
        <v>1765</v>
      </c>
    </row>
    <row r="6" spans="1:30" ht="48.75" x14ac:dyDescent="0.25">
      <c r="A6" s="71">
        <v>5</v>
      </c>
      <c r="B6" s="71">
        <v>5</v>
      </c>
      <c r="C6" s="16" t="s">
        <v>1734</v>
      </c>
      <c r="D6" s="66" t="s">
        <v>2</v>
      </c>
      <c r="E6" s="67" t="s">
        <v>1544</v>
      </c>
      <c r="F6" s="68" t="s">
        <v>1541</v>
      </c>
      <c r="G6" s="68" t="s">
        <v>1541</v>
      </c>
      <c r="H6" s="69"/>
      <c r="I6" s="70" t="s">
        <v>16</v>
      </c>
      <c r="J6" s="125" t="s">
        <v>1612</v>
      </c>
      <c r="T6" s="1">
        <v>500</v>
      </c>
      <c r="U6" s="1">
        <v>0.95</v>
      </c>
      <c r="V6" s="1">
        <v>1</v>
      </c>
      <c r="W6" s="1">
        <v>0.99</v>
      </c>
      <c r="X6" s="1" t="s">
        <v>1643</v>
      </c>
      <c r="Y6" s="1" t="s">
        <v>1806</v>
      </c>
      <c r="Z6" s="131">
        <v>3.57045931656701</v>
      </c>
      <c r="AA6" s="136" t="s">
        <v>1729</v>
      </c>
      <c r="AB6" s="136" t="s">
        <v>1803</v>
      </c>
      <c r="AC6" s="136" t="s">
        <v>1764</v>
      </c>
    </row>
    <row r="7" spans="1:30" ht="24" x14ac:dyDescent="0.25">
      <c r="A7" s="71">
        <v>6</v>
      </c>
      <c r="B7" s="71">
        <v>6</v>
      </c>
      <c r="C7" s="16" t="s">
        <v>1735</v>
      </c>
      <c r="D7" s="66" t="s">
        <v>58</v>
      </c>
      <c r="E7" s="67" t="s">
        <v>1545</v>
      </c>
      <c r="F7" s="68" t="s">
        <v>1541</v>
      </c>
      <c r="G7" s="68" t="s">
        <v>1541</v>
      </c>
      <c r="H7" s="69"/>
      <c r="I7" s="70" t="s">
        <v>18</v>
      </c>
      <c r="J7" s="125" t="s">
        <v>1613</v>
      </c>
      <c r="K7" s="125" t="s">
        <v>1614</v>
      </c>
      <c r="T7" s="1">
        <v>750</v>
      </c>
      <c r="U7" s="1">
        <v>0.95</v>
      </c>
      <c r="V7" s="1">
        <v>1</v>
      </c>
      <c r="W7" s="1">
        <v>0.999</v>
      </c>
      <c r="X7" s="1" t="s">
        <v>1644</v>
      </c>
      <c r="Y7" s="1" t="s">
        <v>1807</v>
      </c>
      <c r="Z7" s="131">
        <v>3.3101131311216698</v>
      </c>
      <c r="AA7" s="136" t="s">
        <v>1729</v>
      </c>
      <c r="AB7" s="136" t="s">
        <v>1803</v>
      </c>
      <c r="AC7" s="136" t="s">
        <v>1764</v>
      </c>
    </row>
    <row r="8" spans="1:30" x14ac:dyDescent="0.25">
      <c r="A8" s="71">
        <v>7</v>
      </c>
      <c r="B8" s="64">
        <v>7</v>
      </c>
      <c r="C8" s="16" t="s">
        <v>1647</v>
      </c>
      <c r="D8" s="66" t="s">
        <v>6</v>
      </c>
      <c r="E8" s="67" t="s">
        <v>50</v>
      </c>
      <c r="F8" s="68" t="s">
        <v>1541</v>
      </c>
      <c r="G8" s="68" t="s">
        <v>1541</v>
      </c>
      <c r="H8" s="69"/>
      <c r="I8" s="70" t="s">
        <v>18</v>
      </c>
      <c r="T8" s="1">
        <v>750</v>
      </c>
      <c r="U8" s="1">
        <v>0.95</v>
      </c>
      <c r="V8" s="1">
        <v>1</v>
      </c>
      <c r="W8" s="1">
        <v>0.99</v>
      </c>
      <c r="X8" s="1" t="s">
        <v>1643</v>
      </c>
      <c r="Y8" s="1" t="s">
        <v>1806</v>
      </c>
      <c r="Z8" s="131">
        <v>3.39046168985832</v>
      </c>
      <c r="AA8" s="136" t="s">
        <v>1729</v>
      </c>
      <c r="AB8" s="136" t="s">
        <v>1803</v>
      </c>
      <c r="AC8" s="136" t="s">
        <v>1764</v>
      </c>
    </row>
    <row r="9" spans="1:30" ht="24.75" x14ac:dyDescent="0.25">
      <c r="A9" s="71">
        <v>8</v>
      </c>
      <c r="B9" s="71">
        <v>8</v>
      </c>
      <c r="C9" s="16" t="s">
        <v>1741</v>
      </c>
      <c r="D9" s="66" t="s">
        <v>11</v>
      </c>
      <c r="E9" s="67" t="s">
        <v>1546</v>
      </c>
      <c r="F9" s="68" t="s">
        <v>1541</v>
      </c>
      <c r="G9" s="68" t="s">
        <v>1541</v>
      </c>
      <c r="H9" s="69"/>
      <c r="I9" s="70" t="s">
        <v>27</v>
      </c>
      <c r="J9" s="125" t="s">
        <v>1615</v>
      </c>
      <c r="K9" s="125" t="s">
        <v>1610</v>
      </c>
      <c r="T9" s="1">
        <v>500</v>
      </c>
      <c r="U9" s="1">
        <v>0.99</v>
      </c>
      <c r="V9" s="1">
        <v>1</v>
      </c>
      <c r="W9" s="1">
        <v>0.999</v>
      </c>
      <c r="X9" s="1" t="s">
        <v>1644</v>
      </c>
      <c r="Y9" s="1" t="s">
        <v>1807</v>
      </c>
      <c r="Z9" s="131">
        <v>2.6160758694551598</v>
      </c>
      <c r="AA9" s="136" t="s">
        <v>1729</v>
      </c>
      <c r="AB9" s="136" t="s">
        <v>1803</v>
      </c>
      <c r="AC9" s="136" t="s">
        <v>1765</v>
      </c>
      <c r="AD9" s="1" t="s">
        <v>1628</v>
      </c>
    </row>
    <row r="10" spans="1:30" x14ac:dyDescent="0.25">
      <c r="A10" s="71">
        <v>9</v>
      </c>
      <c r="B10" s="71">
        <v>9</v>
      </c>
      <c r="C10" s="16" t="s">
        <v>1648</v>
      </c>
      <c r="D10" s="66" t="s">
        <v>1547</v>
      </c>
      <c r="E10" s="67" t="s">
        <v>1548</v>
      </c>
      <c r="F10" s="68" t="s">
        <v>1541</v>
      </c>
      <c r="G10" s="68" t="s">
        <v>1541</v>
      </c>
      <c r="H10" s="69"/>
      <c r="I10" s="70" t="s">
        <v>22</v>
      </c>
      <c r="J10" s="125" t="s">
        <v>1616</v>
      </c>
      <c r="T10" s="1">
        <v>750</v>
      </c>
      <c r="U10" s="1">
        <v>0.95</v>
      </c>
      <c r="V10" s="1">
        <v>1</v>
      </c>
      <c r="W10" s="1">
        <v>0.99</v>
      </c>
      <c r="Z10" s="132">
        <v>3.7048804367415502</v>
      </c>
      <c r="AA10" s="136" t="s">
        <v>1729</v>
      </c>
      <c r="AB10" s="136" t="s">
        <v>1803</v>
      </c>
      <c r="AC10" s="136"/>
    </row>
    <row r="11" spans="1:30" x14ac:dyDescent="0.25">
      <c r="A11" s="71">
        <v>10</v>
      </c>
      <c r="B11" s="64">
        <v>10</v>
      </c>
      <c r="C11" s="16" t="s">
        <v>1649</v>
      </c>
      <c r="D11" s="66" t="s">
        <v>7</v>
      </c>
      <c r="E11" s="67" t="s">
        <v>1549</v>
      </c>
      <c r="F11" s="68" t="s">
        <v>1541</v>
      </c>
      <c r="G11" s="68" t="s">
        <v>1541</v>
      </c>
      <c r="H11" s="69"/>
      <c r="I11" s="70" t="s">
        <v>19</v>
      </c>
      <c r="J11" s="125" t="s">
        <v>1617</v>
      </c>
      <c r="L11" s="125">
        <v>300</v>
      </c>
      <c r="M11" s="125" t="s">
        <v>1876</v>
      </c>
      <c r="N11" s="125" t="s">
        <v>1876</v>
      </c>
      <c r="O11" s="125" t="s">
        <v>1879</v>
      </c>
      <c r="P11" s="125" t="s">
        <v>1876</v>
      </c>
      <c r="Q11" s="125" t="s">
        <v>1876</v>
      </c>
      <c r="R11" s="125" t="s">
        <v>1878</v>
      </c>
      <c r="S11" s="125">
        <v>0.5</v>
      </c>
      <c r="T11" s="1">
        <v>750</v>
      </c>
      <c r="U11" s="1">
        <v>0.95</v>
      </c>
      <c r="V11" s="1">
        <v>1</v>
      </c>
      <c r="W11" s="1">
        <v>0.99</v>
      </c>
      <c r="X11" s="1" t="s">
        <v>1643</v>
      </c>
      <c r="Y11" s="1" t="s">
        <v>1806</v>
      </c>
      <c r="Z11" s="133">
        <v>3.0091102371660901</v>
      </c>
      <c r="AA11" s="136" t="s">
        <v>1729</v>
      </c>
      <c r="AB11" s="136"/>
      <c r="AC11" s="136" t="s">
        <v>1764</v>
      </c>
      <c r="AD11" s="1" t="s">
        <v>1629</v>
      </c>
    </row>
    <row r="12" spans="1:30" ht="24" x14ac:dyDescent="0.25">
      <c r="A12" s="71">
        <v>11</v>
      </c>
      <c r="B12" s="71">
        <v>11</v>
      </c>
      <c r="C12" s="16" t="s">
        <v>1650</v>
      </c>
      <c r="D12" s="66" t="s">
        <v>1550</v>
      </c>
      <c r="E12" s="67" t="s">
        <v>1551</v>
      </c>
      <c r="F12" s="68" t="s">
        <v>1541</v>
      </c>
      <c r="G12" s="68" t="s">
        <v>1541</v>
      </c>
      <c r="H12" s="65" t="s">
        <v>1552</v>
      </c>
      <c r="I12" s="70" t="s">
        <v>20</v>
      </c>
      <c r="L12" s="125">
        <v>300</v>
      </c>
      <c r="M12" s="125" t="s">
        <v>1876</v>
      </c>
      <c r="N12" s="125" t="s">
        <v>1876</v>
      </c>
      <c r="O12" s="125" t="s">
        <v>1879</v>
      </c>
      <c r="P12" s="125" t="s">
        <v>1876</v>
      </c>
      <c r="Q12" s="125" t="s">
        <v>1876</v>
      </c>
      <c r="R12" s="125" t="s">
        <v>1878</v>
      </c>
      <c r="S12" s="125">
        <v>0.5</v>
      </c>
      <c r="T12" s="1">
        <v>750</v>
      </c>
      <c r="U12" s="1">
        <v>0.95</v>
      </c>
      <c r="V12" s="1">
        <v>1</v>
      </c>
      <c r="W12" s="1">
        <v>0.99</v>
      </c>
      <c r="X12" s="1" t="s">
        <v>1643</v>
      </c>
      <c r="Y12" s="1" t="s">
        <v>1806</v>
      </c>
      <c r="Z12" s="133">
        <v>4.7165413235259397</v>
      </c>
      <c r="AA12" s="136" t="s">
        <v>1728</v>
      </c>
      <c r="AB12" s="136"/>
      <c r="AC12" s="136" t="s">
        <v>1765</v>
      </c>
    </row>
    <row r="13" spans="1:30" ht="36.75" x14ac:dyDescent="0.25">
      <c r="A13" s="71">
        <v>12</v>
      </c>
      <c r="B13" s="71">
        <v>12</v>
      </c>
      <c r="C13" s="16" t="s">
        <v>1736</v>
      </c>
      <c r="D13" s="66" t="s">
        <v>10</v>
      </c>
      <c r="E13" s="67" t="s">
        <v>1553</v>
      </c>
      <c r="F13" s="68" t="s">
        <v>1541</v>
      </c>
      <c r="G13" s="68" t="s">
        <v>1541</v>
      </c>
      <c r="H13" s="65" t="s">
        <v>1554</v>
      </c>
      <c r="I13" s="70" t="s">
        <v>20</v>
      </c>
      <c r="K13" s="125" t="s">
        <v>1618</v>
      </c>
      <c r="L13" s="125">
        <v>300</v>
      </c>
      <c r="M13" s="125" t="s">
        <v>1876</v>
      </c>
      <c r="N13" s="125" t="s">
        <v>1876</v>
      </c>
      <c r="O13" s="125" t="s">
        <v>1879</v>
      </c>
      <c r="P13" s="125" t="s">
        <v>1876</v>
      </c>
      <c r="Q13" s="125" t="s">
        <v>1876</v>
      </c>
      <c r="R13" s="125" t="s">
        <v>1878</v>
      </c>
      <c r="S13" s="125">
        <v>0.5</v>
      </c>
      <c r="T13" s="1">
        <v>750</v>
      </c>
      <c r="U13" s="1">
        <v>0.95</v>
      </c>
      <c r="V13" s="1">
        <v>1</v>
      </c>
      <c r="W13" s="1">
        <v>0.99</v>
      </c>
      <c r="X13" s="1" t="s">
        <v>1643</v>
      </c>
      <c r="Y13" s="1" t="s">
        <v>1806</v>
      </c>
      <c r="Z13" s="133">
        <v>4.7165413235259397</v>
      </c>
      <c r="AA13" s="136" t="s">
        <v>1728</v>
      </c>
      <c r="AB13" s="136"/>
      <c r="AC13" s="136" t="s">
        <v>1765</v>
      </c>
    </row>
    <row r="14" spans="1:30" ht="36.75" x14ac:dyDescent="0.25">
      <c r="A14" s="71">
        <v>13</v>
      </c>
      <c r="B14" s="64">
        <v>13</v>
      </c>
      <c r="C14" s="16" t="s">
        <v>1652</v>
      </c>
      <c r="D14" s="66" t="s">
        <v>53</v>
      </c>
      <c r="E14" s="67" t="s">
        <v>1555</v>
      </c>
      <c r="F14" s="68" t="s">
        <v>1541</v>
      </c>
      <c r="G14" s="68" t="s">
        <v>1541</v>
      </c>
      <c r="H14" s="69"/>
      <c r="I14" s="70" t="s">
        <v>26</v>
      </c>
      <c r="J14" s="125" t="s">
        <v>1619</v>
      </c>
      <c r="L14" s="125">
        <v>300</v>
      </c>
      <c r="M14" s="125" t="s">
        <v>1876</v>
      </c>
      <c r="N14" s="125" t="s">
        <v>1876</v>
      </c>
      <c r="O14" s="125" t="s">
        <v>1879</v>
      </c>
      <c r="P14" s="125" t="s">
        <v>1876</v>
      </c>
      <c r="Q14" s="125" t="s">
        <v>1876</v>
      </c>
      <c r="R14" s="125" t="s">
        <v>1878</v>
      </c>
      <c r="S14" s="125">
        <v>0.5</v>
      </c>
      <c r="T14" s="1">
        <v>750</v>
      </c>
      <c r="U14" s="1">
        <v>0.95</v>
      </c>
      <c r="V14" s="1">
        <v>1</v>
      </c>
      <c r="W14" s="1">
        <v>0.99</v>
      </c>
      <c r="X14" s="1" t="s">
        <v>1643</v>
      </c>
      <c r="Y14" s="1" t="s">
        <v>1806</v>
      </c>
      <c r="Z14" s="133">
        <v>2.9765532407544599</v>
      </c>
      <c r="AA14" s="136" t="s">
        <v>1728</v>
      </c>
      <c r="AB14" s="136"/>
      <c r="AC14" s="136" t="s">
        <v>1765</v>
      </c>
    </row>
    <row r="15" spans="1:30" ht="48.75" x14ac:dyDescent="0.25">
      <c r="A15" s="71">
        <v>14</v>
      </c>
      <c r="B15" s="71">
        <v>14</v>
      </c>
      <c r="C15" s="16" t="s">
        <v>1737</v>
      </c>
      <c r="D15" s="66" t="s">
        <v>35</v>
      </c>
      <c r="E15" s="67" t="s">
        <v>1556</v>
      </c>
      <c r="F15" s="68" t="s">
        <v>1541</v>
      </c>
      <c r="G15" s="68" t="s">
        <v>1541</v>
      </c>
      <c r="H15" s="69"/>
      <c r="I15" s="70" t="s">
        <v>21</v>
      </c>
      <c r="J15" s="125" t="s">
        <v>1620</v>
      </c>
      <c r="K15" s="125" t="s">
        <v>1621</v>
      </c>
      <c r="T15" s="1">
        <v>500</v>
      </c>
      <c r="U15" s="1">
        <v>0.95</v>
      </c>
      <c r="V15" s="1">
        <v>1</v>
      </c>
      <c r="W15" s="1">
        <v>0.99</v>
      </c>
      <c r="X15" s="1" t="s">
        <v>1643</v>
      </c>
      <c r="Y15" s="1" t="s">
        <v>1806</v>
      </c>
      <c r="Z15" s="133">
        <v>2.9350896585605502</v>
      </c>
      <c r="AA15" s="136" t="s">
        <v>1729</v>
      </c>
      <c r="AB15" s="136" t="s">
        <v>1804</v>
      </c>
      <c r="AC15" s="136" t="s">
        <v>1764</v>
      </c>
      <c r="AD15" s="1" t="s">
        <v>1630</v>
      </c>
    </row>
    <row r="16" spans="1:30" ht="24" x14ac:dyDescent="0.25">
      <c r="A16" s="71">
        <v>15</v>
      </c>
      <c r="B16" s="71">
        <v>15</v>
      </c>
      <c r="C16" s="16" t="s">
        <v>1738</v>
      </c>
      <c r="D16" s="66" t="s">
        <v>39</v>
      </c>
      <c r="E16" s="67" t="s">
        <v>37</v>
      </c>
      <c r="F16" s="68" t="s">
        <v>1541</v>
      </c>
      <c r="G16" s="68" t="s">
        <v>1541</v>
      </c>
      <c r="H16" s="65" t="s">
        <v>1557</v>
      </c>
      <c r="I16" s="70" t="s">
        <v>26</v>
      </c>
      <c r="J16" s="125" t="s">
        <v>1622</v>
      </c>
      <c r="T16" s="1">
        <v>500</v>
      </c>
      <c r="U16" s="1">
        <v>0.95</v>
      </c>
      <c r="V16" s="1">
        <v>1</v>
      </c>
      <c r="W16" s="1">
        <v>0.99</v>
      </c>
      <c r="X16" s="1" t="s">
        <v>1643</v>
      </c>
      <c r="Y16" s="1" t="s">
        <v>1806</v>
      </c>
      <c r="Z16" s="132">
        <v>3.3267889857061999</v>
      </c>
      <c r="AA16" s="136" t="s">
        <v>1729</v>
      </c>
      <c r="AB16" s="136" t="s">
        <v>1804</v>
      </c>
      <c r="AC16" s="136" t="s">
        <v>1764</v>
      </c>
      <c r="AD16" s="1" t="s">
        <v>1631</v>
      </c>
    </row>
    <row r="17" spans="1:30" ht="48.75" x14ac:dyDescent="0.25">
      <c r="A17" s="71">
        <v>16</v>
      </c>
      <c r="B17" s="64">
        <v>16</v>
      </c>
      <c r="C17" s="16" t="s">
        <v>1742</v>
      </c>
      <c r="D17" s="66" t="s">
        <v>4</v>
      </c>
      <c r="E17" s="67" t="s">
        <v>55</v>
      </c>
      <c r="F17" s="68" t="s">
        <v>1541</v>
      </c>
      <c r="G17" s="68" t="s">
        <v>1541</v>
      </c>
      <c r="H17" s="69" t="s">
        <v>1558</v>
      </c>
      <c r="I17" s="70" t="s">
        <v>23</v>
      </c>
      <c r="J17" s="125" t="s">
        <v>1623</v>
      </c>
      <c r="K17" s="125" t="s">
        <v>1624</v>
      </c>
      <c r="T17" s="1">
        <v>750</v>
      </c>
      <c r="U17" s="1">
        <v>0.95</v>
      </c>
      <c r="V17" s="1">
        <v>1</v>
      </c>
      <c r="W17" s="1">
        <v>0.99</v>
      </c>
      <c r="X17" s="1" t="s">
        <v>1643</v>
      </c>
      <c r="Y17" s="1" t="s">
        <v>1806</v>
      </c>
      <c r="Z17" s="132">
        <v>3.5206766544074299</v>
      </c>
      <c r="AA17" s="136" t="s">
        <v>1729</v>
      </c>
      <c r="AB17" s="136" t="s">
        <v>1804</v>
      </c>
      <c r="AC17" s="136" t="s">
        <v>1765</v>
      </c>
      <c r="AD17" s="1" t="s">
        <v>1632</v>
      </c>
    </row>
    <row r="18" spans="1:30" ht="24.75" x14ac:dyDescent="0.25">
      <c r="A18" s="71">
        <v>17</v>
      </c>
      <c r="B18" s="71">
        <v>17</v>
      </c>
      <c r="C18" s="16" t="s">
        <v>1743</v>
      </c>
      <c r="D18" s="66" t="s">
        <v>5</v>
      </c>
      <c r="E18" s="67" t="s">
        <v>1559</v>
      </c>
      <c r="F18" s="68" t="s">
        <v>1541</v>
      </c>
      <c r="G18" s="68" t="s">
        <v>1541</v>
      </c>
      <c r="H18" s="69"/>
      <c r="I18" s="70"/>
      <c r="J18" s="125" t="s">
        <v>1625</v>
      </c>
      <c r="K18" s="125" t="s">
        <v>1626</v>
      </c>
      <c r="L18" s="125">
        <v>300</v>
      </c>
      <c r="M18" s="125" t="s">
        <v>1876</v>
      </c>
      <c r="N18" s="125" t="s">
        <v>1876</v>
      </c>
      <c r="O18" s="125" t="s">
        <v>1879</v>
      </c>
      <c r="P18" s="125" t="s">
        <v>1876</v>
      </c>
      <c r="Q18" s="125" t="s">
        <v>1876</v>
      </c>
      <c r="R18" s="125" t="s">
        <v>1878</v>
      </c>
      <c r="S18" s="125">
        <v>0.5</v>
      </c>
      <c r="T18" s="1">
        <v>750</v>
      </c>
      <c r="U18" s="1">
        <v>0.95</v>
      </c>
      <c r="V18" s="1">
        <v>1</v>
      </c>
      <c r="W18" s="1">
        <v>0.99</v>
      </c>
      <c r="X18" s="1" t="s">
        <v>1643</v>
      </c>
      <c r="Y18" s="1" t="s">
        <v>1806</v>
      </c>
      <c r="Z18" s="132">
        <v>3.7076876065514202</v>
      </c>
      <c r="AA18" s="136" t="s">
        <v>1728</v>
      </c>
      <c r="AB18" s="136"/>
      <c r="AC18" s="136" t="s">
        <v>1765</v>
      </c>
      <c r="AD18" s="1" t="s">
        <v>1632</v>
      </c>
    </row>
    <row r="19" spans="1:30" ht="24" x14ac:dyDescent="0.25">
      <c r="A19" s="71" t="s">
        <v>1603</v>
      </c>
      <c r="B19" s="71">
        <v>18</v>
      </c>
      <c r="C19" s="16" t="s">
        <v>1653</v>
      </c>
      <c r="D19" s="66" t="s">
        <v>1561</v>
      </c>
      <c r="E19" s="67" t="s">
        <v>1562</v>
      </c>
      <c r="F19" s="68" t="s">
        <v>1541</v>
      </c>
      <c r="G19" s="122" t="s">
        <v>1563</v>
      </c>
      <c r="H19" s="65" t="s">
        <v>1564</v>
      </c>
      <c r="I19" s="70"/>
      <c r="Z19" s="132">
        <v>4.8410383143186202</v>
      </c>
      <c r="AA19" s="136" t="s">
        <v>1728</v>
      </c>
      <c r="AB19" s="136"/>
      <c r="AC19" s="136"/>
    </row>
    <row r="20" spans="1:30" ht="24.75" x14ac:dyDescent="0.25">
      <c r="A20" s="71" t="s">
        <v>1604</v>
      </c>
      <c r="B20" s="64">
        <v>19</v>
      </c>
      <c r="C20" s="65" t="s">
        <v>1744</v>
      </c>
      <c r="D20" s="66" t="s">
        <v>1566</v>
      </c>
      <c r="E20" s="67" t="s">
        <v>1567</v>
      </c>
      <c r="F20" s="68" t="s">
        <v>1541</v>
      </c>
      <c r="G20" s="68" t="s">
        <v>1541</v>
      </c>
      <c r="H20" s="65" t="s">
        <v>1568</v>
      </c>
      <c r="I20" s="70"/>
      <c r="J20" s="125" t="s">
        <v>1625</v>
      </c>
      <c r="L20" s="125">
        <v>300</v>
      </c>
      <c r="M20" s="125" t="s">
        <v>1876</v>
      </c>
      <c r="N20" s="125" t="s">
        <v>1876</v>
      </c>
      <c r="O20" s="125" t="s">
        <v>1876</v>
      </c>
      <c r="P20" s="125" t="s">
        <v>1879</v>
      </c>
      <c r="Q20" s="125" t="s">
        <v>1876</v>
      </c>
      <c r="R20" s="125" t="s">
        <v>1878</v>
      </c>
      <c r="S20" s="125">
        <v>0.5</v>
      </c>
      <c r="T20" s="1">
        <v>750</v>
      </c>
      <c r="U20" s="1">
        <v>0.95</v>
      </c>
      <c r="V20" s="1">
        <v>1</v>
      </c>
      <c r="W20" s="1">
        <v>0.99</v>
      </c>
      <c r="X20" s="1" t="s">
        <v>1643</v>
      </c>
      <c r="Y20" s="1" t="s">
        <v>1806</v>
      </c>
      <c r="Z20" s="132">
        <v>4.2820704603334701</v>
      </c>
      <c r="AA20" s="136" t="s">
        <v>1728</v>
      </c>
      <c r="AB20" s="136"/>
      <c r="AC20" s="136" t="s">
        <v>1765</v>
      </c>
    </row>
    <row r="21" spans="1:30" x14ac:dyDescent="0.25">
      <c r="A21" s="71">
        <v>19</v>
      </c>
      <c r="B21" s="71">
        <v>20</v>
      </c>
      <c r="C21" s="54" t="s">
        <v>1654</v>
      </c>
      <c r="D21" s="66" t="s">
        <v>61</v>
      </c>
      <c r="E21" s="67" t="s">
        <v>1569</v>
      </c>
      <c r="F21" s="68" t="s">
        <v>1541</v>
      </c>
      <c r="G21" s="68" t="s">
        <v>1541</v>
      </c>
      <c r="H21" s="69"/>
      <c r="I21" s="70" t="s">
        <v>29</v>
      </c>
      <c r="L21" s="125">
        <v>300</v>
      </c>
      <c r="M21" s="125" t="s">
        <v>1876</v>
      </c>
      <c r="N21" s="125" t="s">
        <v>1876</v>
      </c>
      <c r="O21" s="125" t="s">
        <v>1876</v>
      </c>
      <c r="P21" s="125" t="s">
        <v>1879</v>
      </c>
      <c r="Q21" s="125" t="s">
        <v>1876</v>
      </c>
      <c r="R21" s="125" t="s">
        <v>1878</v>
      </c>
      <c r="S21" s="125">
        <v>0.5</v>
      </c>
      <c r="T21" s="1">
        <v>750</v>
      </c>
      <c r="U21" s="1">
        <v>0.95</v>
      </c>
      <c r="V21" s="1">
        <v>1</v>
      </c>
      <c r="W21" s="1">
        <v>0.99</v>
      </c>
      <c r="X21" s="1" t="s">
        <v>1643</v>
      </c>
      <c r="Y21" s="1" t="s">
        <v>1806</v>
      </c>
      <c r="Z21" s="132">
        <v>3.74771024462654</v>
      </c>
      <c r="AA21" s="136" t="s">
        <v>1728</v>
      </c>
      <c r="AB21" s="136"/>
      <c r="AC21" s="136" t="s">
        <v>1765</v>
      </c>
    </row>
    <row r="22" spans="1:30" x14ac:dyDescent="0.25">
      <c r="A22" s="71">
        <v>20</v>
      </c>
      <c r="B22" s="71">
        <v>21</v>
      </c>
      <c r="C22" s="16" t="s">
        <v>1655</v>
      </c>
      <c r="D22" s="66" t="s">
        <v>62</v>
      </c>
      <c r="E22" s="67" t="s">
        <v>51</v>
      </c>
      <c r="F22" s="68" t="s">
        <v>1541</v>
      </c>
      <c r="G22" s="122" t="s">
        <v>1563</v>
      </c>
      <c r="H22" s="69"/>
      <c r="I22" s="70"/>
      <c r="U22" s="1">
        <v>0.95</v>
      </c>
      <c r="V22" s="1">
        <v>1</v>
      </c>
      <c r="W22" s="1">
        <v>0.99</v>
      </c>
      <c r="X22" s="1" t="s">
        <v>1643</v>
      </c>
      <c r="Y22" s="1" t="s">
        <v>1806</v>
      </c>
      <c r="Z22" s="132">
        <v>4.34398700349786</v>
      </c>
      <c r="AA22" s="136" t="s">
        <v>1728</v>
      </c>
      <c r="AB22" s="136"/>
      <c r="AC22" s="136"/>
    </row>
    <row r="23" spans="1:30" ht="36" x14ac:dyDescent="0.25">
      <c r="A23" s="71">
        <v>21</v>
      </c>
      <c r="B23" s="64">
        <v>22</v>
      </c>
      <c r="C23" s="16" t="s">
        <v>1656</v>
      </c>
      <c r="D23" s="66" t="s">
        <v>9</v>
      </c>
      <c r="E23" s="67" t="s">
        <v>1570</v>
      </c>
      <c r="F23" s="68" t="s">
        <v>1541</v>
      </c>
      <c r="G23" s="68" t="s">
        <v>1541</v>
      </c>
      <c r="H23" s="65" t="s">
        <v>1571</v>
      </c>
      <c r="I23" s="70" t="s">
        <v>28</v>
      </c>
      <c r="J23" s="125" t="s">
        <v>1627</v>
      </c>
      <c r="L23" s="125">
        <v>300</v>
      </c>
      <c r="M23" s="125" t="s">
        <v>1876</v>
      </c>
      <c r="N23" s="125" t="s">
        <v>1876</v>
      </c>
      <c r="O23" s="125" t="s">
        <v>1876</v>
      </c>
      <c r="P23" s="125" t="s">
        <v>1879</v>
      </c>
      <c r="Q23" s="125" t="s">
        <v>1876</v>
      </c>
      <c r="R23" s="125" t="s">
        <v>1878</v>
      </c>
      <c r="S23" s="125">
        <v>0.5</v>
      </c>
      <c r="T23" s="1">
        <v>500</v>
      </c>
      <c r="U23" s="1">
        <v>0.95</v>
      </c>
      <c r="V23" s="1">
        <v>1</v>
      </c>
      <c r="W23" s="1">
        <v>0.99</v>
      </c>
      <c r="X23" s="1" t="s">
        <v>1643</v>
      </c>
      <c r="Y23" s="1" t="s">
        <v>1806</v>
      </c>
      <c r="Z23" s="132">
        <v>3.7376708062785999</v>
      </c>
      <c r="AA23" s="136" t="s">
        <v>1728</v>
      </c>
      <c r="AB23" s="136"/>
      <c r="AC23" s="136" t="s">
        <v>1764</v>
      </c>
      <c r="AD23" s="1" t="s">
        <v>1633</v>
      </c>
    </row>
    <row r="24" spans="1:30" x14ac:dyDescent="0.25">
      <c r="A24" s="71">
        <v>22</v>
      </c>
      <c r="B24" s="71">
        <v>23</v>
      </c>
      <c r="C24" s="54" t="s">
        <v>1685</v>
      </c>
      <c r="D24" s="66" t="s">
        <v>1572</v>
      </c>
      <c r="E24" s="67" t="s">
        <v>1573</v>
      </c>
      <c r="F24" s="68" t="s">
        <v>1541</v>
      </c>
      <c r="G24" s="68" t="s">
        <v>1541</v>
      </c>
      <c r="H24" s="69"/>
      <c r="I24" s="70" t="s">
        <v>32</v>
      </c>
      <c r="J24" s="125" t="s">
        <v>1627</v>
      </c>
      <c r="T24" s="1">
        <v>500</v>
      </c>
      <c r="U24" s="1">
        <v>0.95</v>
      </c>
      <c r="V24" s="1">
        <v>1</v>
      </c>
      <c r="W24" s="1">
        <v>0.99</v>
      </c>
      <c r="X24" s="1" t="s">
        <v>1643</v>
      </c>
      <c r="Y24" s="1" t="s">
        <v>1806</v>
      </c>
      <c r="Z24" s="132">
        <v>6.03264614681017</v>
      </c>
      <c r="AA24" s="136" t="s">
        <v>1728</v>
      </c>
      <c r="AB24" s="136"/>
      <c r="AC24" s="136" t="s">
        <v>1764</v>
      </c>
      <c r="AD24" s="1" t="s">
        <v>1633</v>
      </c>
    </row>
    <row r="25" spans="1:30" ht="6" customHeight="1" x14ac:dyDescent="0.25">
      <c r="A25" s="74"/>
      <c r="B25" s="71"/>
      <c r="C25" s="75"/>
      <c r="D25" s="76"/>
      <c r="E25" s="77"/>
      <c r="F25" s="78"/>
      <c r="G25" s="78"/>
      <c r="H25" s="79"/>
      <c r="I25" s="80"/>
      <c r="U25" s="1">
        <v>0.95</v>
      </c>
      <c r="V25" s="1">
        <v>1</v>
      </c>
      <c r="AA25" s="136"/>
      <c r="AB25" s="136"/>
      <c r="AC25" s="136"/>
    </row>
    <row r="26" spans="1:30" ht="21.75" customHeight="1" x14ac:dyDescent="0.25">
      <c r="A26" s="71">
        <v>23</v>
      </c>
      <c r="B26" s="64">
        <v>24</v>
      </c>
      <c r="C26" s="16" t="s">
        <v>1739</v>
      </c>
      <c r="D26" s="18" t="s">
        <v>1574</v>
      </c>
      <c r="E26" s="72" t="s">
        <v>1751</v>
      </c>
      <c r="F26" s="103" t="s">
        <v>1541</v>
      </c>
      <c r="G26" s="122" t="s">
        <v>1563</v>
      </c>
      <c r="U26" s="1">
        <v>0.95</v>
      </c>
      <c r="V26" s="1">
        <v>1</v>
      </c>
      <c r="AA26" s="136" t="s">
        <v>1730</v>
      </c>
      <c r="AB26" s="136"/>
      <c r="AC26" s="136"/>
    </row>
    <row r="27" spans="1:30" ht="24" x14ac:dyDescent="0.25">
      <c r="A27" s="71" t="s">
        <v>1595</v>
      </c>
      <c r="B27" s="71">
        <v>25</v>
      </c>
      <c r="C27" s="72" t="s">
        <v>1750</v>
      </c>
      <c r="D27" s="72" t="s">
        <v>1810</v>
      </c>
      <c r="E27" s="72" t="s">
        <v>1751</v>
      </c>
      <c r="F27" s="103" t="s">
        <v>1541</v>
      </c>
      <c r="G27" s="103" t="s">
        <v>1541</v>
      </c>
      <c r="T27" s="1">
        <v>500</v>
      </c>
      <c r="U27" s="1">
        <v>0.95</v>
      </c>
      <c r="V27" s="1">
        <v>1</v>
      </c>
      <c r="W27" s="1">
        <v>0.99</v>
      </c>
      <c r="X27" s="1" t="s">
        <v>1644</v>
      </c>
      <c r="Y27" s="1" t="s">
        <v>1807</v>
      </c>
      <c r="AA27" s="136" t="s">
        <v>1802</v>
      </c>
      <c r="AB27" s="136" t="s">
        <v>1809</v>
      </c>
      <c r="AC27" s="136" t="s">
        <v>1764</v>
      </c>
    </row>
    <row r="28" spans="1:30" x14ac:dyDescent="0.25">
      <c r="A28" s="71">
        <v>26</v>
      </c>
      <c r="B28" s="64">
        <v>26</v>
      </c>
      <c r="C28" s="18" t="s">
        <v>1745</v>
      </c>
      <c r="D28" s="18" t="s">
        <v>1575</v>
      </c>
      <c r="E28" s="72" t="s">
        <v>1751</v>
      </c>
      <c r="F28" s="103" t="s">
        <v>1541</v>
      </c>
      <c r="G28" s="103" t="s">
        <v>1541</v>
      </c>
      <c r="T28" s="1">
        <v>500</v>
      </c>
      <c r="U28" s="1">
        <v>0.95</v>
      </c>
      <c r="V28" s="1">
        <v>1</v>
      </c>
      <c r="W28" s="1">
        <v>0.99</v>
      </c>
      <c r="X28" s="1" t="s">
        <v>1644</v>
      </c>
      <c r="Y28" s="1" t="s">
        <v>1807</v>
      </c>
      <c r="AA28" s="136" t="s">
        <v>1802</v>
      </c>
      <c r="AB28" s="136" t="s">
        <v>1809</v>
      </c>
      <c r="AC28" s="136" t="s">
        <v>1764</v>
      </c>
    </row>
    <row r="29" spans="1:30" x14ac:dyDescent="0.25">
      <c r="A29" s="71" t="s">
        <v>1596</v>
      </c>
      <c r="B29" s="71">
        <v>27</v>
      </c>
      <c r="C29" s="18" t="s">
        <v>1740</v>
      </c>
      <c r="D29" s="72" t="s">
        <v>1576</v>
      </c>
      <c r="E29" s="72" t="s">
        <v>1751</v>
      </c>
      <c r="F29" s="103" t="s">
        <v>1541</v>
      </c>
      <c r="G29" s="103" t="s">
        <v>1541</v>
      </c>
      <c r="U29" s="1">
        <v>0.95</v>
      </c>
      <c r="AA29" s="136" t="s">
        <v>1802</v>
      </c>
      <c r="AB29" s="136"/>
      <c r="AC29" s="136"/>
    </row>
    <row r="30" spans="1:30" ht="24" x14ac:dyDescent="0.25">
      <c r="A30" s="57">
        <v>101</v>
      </c>
      <c r="B30" s="71">
        <v>101</v>
      </c>
      <c r="C30" s="54" t="s">
        <v>1639</v>
      </c>
      <c r="D30" s="55" t="s">
        <v>1641</v>
      </c>
      <c r="E30" s="56" t="s">
        <v>1828</v>
      </c>
      <c r="F30" s="1" t="s">
        <v>1541</v>
      </c>
      <c r="G30" s="1" t="s">
        <v>1541</v>
      </c>
      <c r="T30" s="1">
        <v>750</v>
      </c>
      <c r="U30" s="1">
        <v>0.95</v>
      </c>
      <c r="V30" s="1">
        <v>1</v>
      </c>
      <c r="W30" s="1">
        <v>0.99</v>
      </c>
      <c r="X30" s="1" t="s">
        <v>1644</v>
      </c>
      <c r="Y30" s="1" t="s">
        <v>1807</v>
      </c>
      <c r="Z30" s="133">
        <v>2.89541574347481</v>
      </c>
      <c r="AA30" s="136" t="s">
        <v>1802</v>
      </c>
      <c r="AB30" s="136"/>
      <c r="AC30" s="136" t="s">
        <v>1764</v>
      </c>
    </row>
    <row r="31" spans="1:30" ht="24" x14ac:dyDescent="0.25">
      <c r="A31" s="57">
        <v>102</v>
      </c>
      <c r="B31" s="71">
        <v>102</v>
      </c>
      <c r="C31" s="54" t="s">
        <v>1639</v>
      </c>
      <c r="D31" s="55" t="s">
        <v>1640</v>
      </c>
      <c r="E31" s="56" t="s">
        <v>1827</v>
      </c>
      <c r="F31" s="1" t="s">
        <v>1541</v>
      </c>
      <c r="G31" s="1" t="s">
        <v>1541</v>
      </c>
      <c r="T31" s="1">
        <v>750</v>
      </c>
      <c r="U31" s="1">
        <v>0.95</v>
      </c>
      <c r="V31" s="1">
        <v>1</v>
      </c>
      <c r="W31" s="1">
        <v>0.99</v>
      </c>
      <c r="X31" s="1" t="s">
        <v>1644</v>
      </c>
      <c r="Y31" s="1" t="s">
        <v>1807</v>
      </c>
      <c r="Z31" s="133">
        <v>2.7704978119008699</v>
      </c>
      <c r="AA31" s="136" t="s">
        <v>1802</v>
      </c>
      <c r="AB31" s="136"/>
      <c r="AC31" s="136" t="s">
        <v>1764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topLeftCell="F1" workbookViewId="0">
      <selection activeCell="L15" sqref="L15"/>
    </sheetView>
  </sheetViews>
  <sheetFormatPr baseColWidth="10" defaultColWidth="11.42578125" defaultRowHeight="15.75" x14ac:dyDescent="0.25"/>
  <cols>
    <col min="1" max="1" width="3.85546875" customWidth="1"/>
    <col min="2" max="2" width="57.28515625" customWidth="1"/>
    <col min="3" max="3" width="4.42578125" customWidth="1"/>
    <col min="4" max="4" width="3.85546875" customWidth="1"/>
    <col min="5" max="5" width="50.5703125" customWidth="1"/>
    <col min="8" max="8" width="6.5703125" style="93" customWidth="1"/>
    <col min="9" max="9" width="37.7109375" style="86" customWidth="1"/>
    <col min="10" max="10" width="39.28515625" style="86" customWidth="1"/>
    <col min="11" max="12" width="7.140625" style="86" customWidth="1"/>
    <col min="13" max="13" width="2" style="86" customWidth="1"/>
    <col min="14" max="14" width="6.5703125" style="93" customWidth="1"/>
    <col min="15" max="15" width="39.42578125" style="86" customWidth="1"/>
    <col min="16" max="16" width="41.28515625" style="86" customWidth="1"/>
    <col min="17" max="18" width="7.140625" style="86" customWidth="1"/>
  </cols>
  <sheetData>
    <row r="1" spans="1:18" s="89" customFormat="1" x14ac:dyDescent="0.25">
      <c r="A1" s="81">
        <v>1</v>
      </c>
      <c r="B1" s="87" t="s">
        <v>40</v>
      </c>
      <c r="C1" s="88"/>
      <c r="D1" s="83">
        <v>17</v>
      </c>
      <c r="E1" s="87" t="s">
        <v>1</v>
      </c>
      <c r="H1" s="96" t="s">
        <v>63</v>
      </c>
      <c r="I1" s="97" t="s">
        <v>1533</v>
      </c>
      <c r="J1" s="97" t="s">
        <v>1534</v>
      </c>
      <c r="K1" s="96" t="s">
        <v>1599</v>
      </c>
      <c r="L1" s="96" t="s">
        <v>1600</v>
      </c>
      <c r="M1" s="95"/>
      <c r="N1" s="96" t="s">
        <v>63</v>
      </c>
      <c r="O1" s="97" t="s">
        <v>1533</v>
      </c>
      <c r="P1" s="97" t="s">
        <v>1534</v>
      </c>
      <c r="Q1" s="96" t="s">
        <v>1599</v>
      </c>
      <c r="R1" s="96" t="s">
        <v>1600</v>
      </c>
    </row>
    <row r="2" spans="1:18" s="89" customFormat="1" ht="32.25" customHeight="1" x14ac:dyDescent="0.25">
      <c r="A2" s="83">
        <v>2</v>
      </c>
      <c r="B2" s="87" t="s">
        <v>41</v>
      </c>
      <c r="C2" s="88"/>
      <c r="D2" s="83" t="s">
        <v>1560</v>
      </c>
      <c r="E2" s="87" t="s">
        <v>59</v>
      </c>
      <c r="H2" s="92">
        <v>1</v>
      </c>
      <c r="I2" s="98" t="s">
        <v>40</v>
      </c>
      <c r="J2" s="98" t="s">
        <v>47</v>
      </c>
      <c r="K2" s="99" t="s">
        <v>1541</v>
      </c>
      <c r="L2" s="99" t="s">
        <v>1541</v>
      </c>
      <c r="M2" s="95"/>
      <c r="N2" s="92">
        <v>15</v>
      </c>
      <c r="O2" s="98" t="s">
        <v>38</v>
      </c>
      <c r="P2" s="98" t="s">
        <v>39</v>
      </c>
      <c r="Q2" s="99" t="s">
        <v>1541</v>
      </c>
      <c r="R2" s="99" t="s">
        <v>1541</v>
      </c>
    </row>
    <row r="3" spans="1:18" s="89" customFormat="1" ht="32.25" customHeight="1" x14ac:dyDescent="0.25">
      <c r="A3" s="83">
        <v>3</v>
      </c>
      <c r="B3" s="87" t="s">
        <v>44</v>
      </c>
      <c r="C3" s="88"/>
      <c r="D3" s="83" t="s">
        <v>1565</v>
      </c>
      <c r="E3" s="87" t="s">
        <v>1578</v>
      </c>
      <c r="H3" s="92">
        <v>2</v>
      </c>
      <c r="I3" s="98" t="s">
        <v>41</v>
      </c>
      <c r="J3" s="98" t="s">
        <v>42</v>
      </c>
      <c r="K3" s="99" t="s">
        <v>1541</v>
      </c>
      <c r="L3" s="99" t="s">
        <v>1541</v>
      </c>
      <c r="M3" s="95"/>
      <c r="N3" s="92">
        <v>16</v>
      </c>
      <c r="O3" s="98" t="s">
        <v>49</v>
      </c>
      <c r="P3" s="98" t="s">
        <v>4</v>
      </c>
      <c r="Q3" s="99" t="s">
        <v>1541</v>
      </c>
      <c r="R3" s="99" t="s">
        <v>1541</v>
      </c>
    </row>
    <row r="4" spans="1:18" s="89" customFormat="1" ht="32.25" customHeight="1" x14ac:dyDescent="0.25">
      <c r="A4" s="81">
        <v>4</v>
      </c>
      <c r="B4" s="87" t="s">
        <v>13</v>
      </c>
      <c r="C4" s="88"/>
      <c r="D4" s="83">
        <v>19</v>
      </c>
      <c r="E4" s="87" t="s">
        <v>1579</v>
      </c>
      <c r="H4" s="92">
        <v>3</v>
      </c>
      <c r="I4" s="98" t="s">
        <v>44</v>
      </c>
      <c r="J4" s="98" t="s">
        <v>45</v>
      </c>
      <c r="K4" s="99" t="s">
        <v>1541</v>
      </c>
      <c r="L4" s="99" t="s">
        <v>1541</v>
      </c>
      <c r="M4" s="95"/>
      <c r="N4" s="92">
        <v>17</v>
      </c>
      <c r="O4" s="98" t="s">
        <v>1</v>
      </c>
      <c r="P4" s="98" t="s">
        <v>5</v>
      </c>
      <c r="Q4" s="99" t="s">
        <v>1541</v>
      </c>
      <c r="R4" s="99" t="s">
        <v>1541</v>
      </c>
    </row>
    <row r="5" spans="1:18" s="89" customFormat="1" ht="32.25" customHeight="1" x14ac:dyDescent="0.25">
      <c r="A5" s="83">
        <v>5</v>
      </c>
      <c r="B5" s="87" t="s">
        <v>46</v>
      </c>
      <c r="C5" s="88"/>
      <c r="D5" s="83">
        <v>20</v>
      </c>
      <c r="E5" s="87" t="s">
        <v>48</v>
      </c>
      <c r="H5" s="92">
        <v>4</v>
      </c>
      <c r="I5" s="98" t="s">
        <v>13</v>
      </c>
      <c r="J5" s="98" t="s">
        <v>43</v>
      </c>
      <c r="K5" s="99" t="s">
        <v>1541</v>
      </c>
      <c r="L5" s="99" t="s">
        <v>1541</v>
      </c>
      <c r="M5" s="95"/>
      <c r="N5" s="92" t="s">
        <v>1560</v>
      </c>
      <c r="O5" s="98" t="s">
        <v>1589</v>
      </c>
      <c r="P5" s="98" t="s">
        <v>1561</v>
      </c>
      <c r="Q5" s="99" t="s">
        <v>1541</v>
      </c>
      <c r="R5" s="92" t="s">
        <v>1594</v>
      </c>
    </row>
    <row r="6" spans="1:18" s="89" customFormat="1" ht="32.25" customHeight="1" x14ac:dyDescent="0.25">
      <c r="A6" s="83">
        <v>6</v>
      </c>
      <c r="B6" s="87" t="s">
        <v>57</v>
      </c>
      <c r="C6" s="88"/>
      <c r="D6" s="83">
        <v>21</v>
      </c>
      <c r="E6" s="87" t="s">
        <v>33</v>
      </c>
      <c r="H6" s="92">
        <v>5</v>
      </c>
      <c r="I6" s="98" t="s">
        <v>46</v>
      </c>
      <c r="J6" s="98" t="s">
        <v>2</v>
      </c>
      <c r="K6" s="99" t="s">
        <v>1541</v>
      </c>
      <c r="L6" s="99" t="s">
        <v>1541</v>
      </c>
      <c r="M6" s="95"/>
      <c r="N6" s="92" t="s">
        <v>1565</v>
      </c>
      <c r="O6" s="98" t="s">
        <v>1578</v>
      </c>
      <c r="P6" s="98" t="s">
        <v>1566</v>
      </c>
      <c r="Q6" s="99" t="s">
        <v>1541</v>
      </c>
      <c r="R6" s="99" t="s">
        <v>1541</v>
      </c>
    </row>
    <row r="7" spans="1:18" s="89" customFormat="1" ht="32.25" customHeight="1" x14ac:dyDescent="0.25">
      <c r="A7" s="83">
        <v>7</v>
      </c>
      <c r="B7" s="87" t="s">
        <v>24</v>
      </c>
      <c r="C7" s="88"/>
      <c r="D7" s="83">
        <v>22</v>
      </c>
      <c r="E7" s="87" t="s">
        <v>1577</v>
      </c>
      <c r="H7" s="92">
        <v>6</v>
      </c>
      <c r="I7" s="98" t="s">
        <v>57</v>
      </c>
      <c r="J7" s="98" t="s">
        <v>58</v>
      </c>
      <c r="K7" s="99" t="s">
        <v>1541</v>
      </c>
      <c r="L7" s="99" t="s">
        <v>1541</v>
      </c>
      <c r="M7" s="95"/>
      <c r="N7" s="92">
        <v>19</v>
      </c>
      <c r="O7" s="100" t="s">
        <v>36</v>
      </c>
      <c r="P7" s="98" t="s">
        <v>61</v>
      </c>
      <c r="Q7" s="99" t="s">
        <v>1541</v>
      </c>
      <c r="R7" s="99" t="s">
        <v>1594</v>
      </c>
    </row>
    <row r="8" spans="1:18" s="89" customFormat="1" ht="32.25" customHeight="1" x14ac:dyDescent="0.25">
      <c r="A8" s="83">
        <v>8</v>
      </c>
      <c r="B8" s="87" t="s">
        <v>12</v>
      </c>
      <c r="C8" s="88"/>
      <c r="D8" s="83">
        <v>23</v>
      </c>
      <c r="E8" s="90" t="s">
        <v>1580</v>
      </c>
      <c r="H8" s="92">
        <v>7</v>
      </c>
      <c r="I8" s="98" t="s">
        <v>24</v>
      </c>
      <c r="J8" s="98" t="s">
        <v>6</v>
      </c>
      <c r="K8" s="99" t="s">
        <v>1541</v>
      </c>
      <c r="L8" s="99" t="s">
        <v>1541</v>
      </c>
      <c r="M8" s="95"/>
      <c r="N8" s="92">
        <v>20</v>
      </c>
      <c r="O8" s="98" t="s">
        <v>48</v>
      </c>
      <c r="P8" s="98" t="s">
        <v>62</v>
      </c>
      <c r="Q8" s="99" t="s">
        <v>1541</v>
      </c>
      <c r="R8" s="92" t="s">
        <v>1594</v>
      </c>
    </row>
    <row r="9" spans="1:18" s="89" customFormat="1" ht="32.25" customHeight="1" x14ac:dyDescent="0.25">
      <c r="A9" s="83">
        <v>9</v>
      </c>
      <c r="B9" s="87" t="s">
        <v>0</v>
      </c>
      <c r="C9" s="88"/>
      <c r="D9" s="83">
        <v>24</v>
      </c>
      <c r="E9" s="90" t="s">
        <v>1583</v>
      </c>
      <c r="H9" s="92">
        <v>8</v>
      </c>
      <c r="I9" s="98" t="s">
        <v>12</v>
      </c>
      <c r="J9" s="98" t="s">
        <v>11</v>
      </c>
      <c r="K9" s="99" t="s">
        <v>1541</v>
      </c>
      <c r="L9" s="99" t="s">
        <v>1541</v>
      </c>
      <c r="M9" s="95"/>
      <c r="N9" s="92">
        <v>21</v>
      </c>
      <c r="O9" s="98" t="s">
        <v>33</v>
      </c>
      <c r="P9" s="98" t="s">
        <v>9</v>
      </c>
      <c r="Q9" s="99" t="s">
        <v>1541</v>
      </c>
      <c r="R9" s="99" t="s">
        <v>1541</v>
      </c>
    </row>
    <row r="10" spans="1:18" s="89" customFormat="1" ht="32.25" customHeight="1" x14ac:dyDescent="0.25">
      <c r="A10" s="83">
        <v>10</v>
      </c>
      <c r="B10" s="87" t="s">
        <v>8</v>
      </c>
      <c r="C10" s="88"/>
      <c r="D10" s="83">
        <v>25</v>
      </c>
      <c r="E10" s="90" t="s">
        <v>1584</v>
      </c>
      <c r="H10" s="92">
        <v>9</v>
      </c>
      <c r="I10" s="98" t="s">
        <v>0</v>
      </c>
      <c r="J10" s="98" t="s">
        <v>1598</v>
      </c>
      <c r="K10" s="99" t="s">
        <v>1541</v>
      </c>
      <c r="L10" s="99" t="s">
        <v>1541</v>
      </c>
      <c r="M10" s="95"/>
      <c r="N10" s="92">
        <v>22</v>
      </c>
      <c r="O10" s="100" t="s">
        <v>1577</v>
      </c>
      <c r="P10" s="98" t="s">
        <v>1572</v>
      </c>
      <c r="Q10" s="99" t="s">
        <v>1541</v>
      </c>
      <c r="R10" s="99" t="s">
        <v>1541</v>
      </c>
    </row>
    <row r="11" spans="1:18" s="89" customFormat="1" ht="32.25" customHeight="1" x14ac:dyDescent="0.25">
      <c r="A11" s="83">
        <v>11</v>
      </c>
      <c r="B11" s="87" t="s">
        <v>30</v>
      </c>
      <c r="C11" s="88"/>
      <c r="D11" s="83">
        <v>26</v>
      </c>
      <c r="E11" s="91" t="s">
        <v>1585</v>
      </c>
      <c r="H11" s="92">
        <v>10</v>
      </c>
      <c r="I11" s="98" t="s">
        <v>8</v>
      </c>
      <c r="J11" s="98" t="s">
        <v>7</v>
      </c>
      <c r="K11" s="99" t="s">
        <v>1541</v>
      </c>
      <c r="L11" s="99" t="s">
        <v>1541</v>
      </c>
      <c r="M11" s="95"/>
      <c r="N11" s="94">
        <v>23</v>
      </c>
      <c r="O11" s="101" t="s">
        <v>1580</v>
      </c>
      <c r="P11" s="101" t="s">
        <v>1574</v>
      </c>
      <c r="Q11" s="102" t="s">
        <v>1541</v>
      </c>
      <c r="R11" s="102" t="s">
        <v>1594</v>
      </c>
    </row>
    <row r="12" spans="1:18" s="89" customFormat="1" ht="32.25" customHeight="1" x14ac:dyDescent="0.25">
      <c r="A12" s="83">
        <v>12</v>
      </c>
      <c r="B12" s="87" t="s">
        <v>25</v>
      </c>
      <c r="C12" s="88"/>
      <c r="D12" s="83">
        <v>27</v>
      </c>
      <c r="E12" s="90" t="s">
        <v>1588</v>
      </c>
      <c r="H12" s="92">
        <v>11</v>
      </c>
      <c r="I12" s="98" t="s">
        <v>30</v>
      </c>
      <c r="J12" s="98" t="s">
        <v>1550</v>
      </c>
      <c r="K12" s="99" t="s">
        <v>1541</v>
      </c>
      <c r="L12" s="99" t="s">
        <v>1541</v>
      </c>
      <c r="M12" s="95"/>
      <c r="N12" s="186" t="s">
        <v>1595</v>
      </c>
      <c r="O12" s="185" t="s">
        <v>1583</v>
      </c>
      <c r="P12" s="185" t="s">
        <v>1601</v>
      </c>
      <c r="Q12" s="187" t="s">
        <v>1541</v>
      </c>
      <c r="R12" s="187" t="s">
        <v>1594</v>
      </c>
    </row>
    <row r="13" spans="1:18" s="89" customFormat="1" ht="32.25" customHeight="1" x14ac:dyDescent="0.25">
      <c r="A13" s="83">
        <v>13</v>
      </c>
      <c r="B13" s="87" t="s">
        <v>52</v>
      </c>
      <c r="C13" s="88"/>
      <c r="D13" s="83">
        <v>28</v>
      </c>
      <c r="E13" s="91" t="s">
        <v>1586</v>
      </c>
      <c r="H13" s="92">
        <v>12</v>
      </c>
      <c r="I13" s="98" t="s">
        <v>25</v>
      </c>
      <c r="J13" s="98" t="s">
        <v>10</v>
      </c>
      <c r="K13" s="99" t="s">
        <v>1541</v>
      </c>
      <c r="L13" s="99" t="s">
        <v>1541</v>
      </c>
      <c r="M13" s="95"/>
      <c r="N13" s="186"/>
      <c r="O13" s="185"/>
      <c r="P13" s="185"/>
      <c r="Q13" s="187"/>
      <c r="R13" s="187"/>
    </row>
    <row r="14" spans="1:18" s="89" customFormat="1" ht="32.25" customHeight="1" x14ac:dyDescent="0.25">
      <c r="A14" s="83">
        <v>14</v>
      </c>
      <c r="B14" s="87" t="s">
        <v>34</v>
      </c>
      <c r="C14" s="88"/>
      <c r="D14" s="83">
        <v>29</v>
      </c>
      <c r="E14" s="90" t="s">
        <v>1587</v>
      </c>
      <c r="H14" s="92">
        <v>13</v>
      </c>
      <c r="I14" s="98" t="s">
        <v>52</v>
      </c>
      <c r="J14" s="98" t="s">
        <v>53</v>
      </c>
      <c r="K14" s="99" t="s">
        <v>1541</v>
      </c>
      <c r="L14" s="99" t="s">
        <v>1541</v>
      </c>
      <c r="M14" s="95"/>
      <c r="N14" s="94">
        <v>26</v>
      </c>
      <c r="O14" s="101" t="s">
        <v>1585</v>
      </c>
      <c r="P14" s="101" t="s">
        <v>1575</v>
      </c>
      <c r="Q14" s="102" t="s">
        <v>1541</v>
      </c>
      <c r="R14" s="102" t="s">
        <v>1594</v>
      </c>
    </row>
    <row r="15" spans="1:18" s="89" customFormat="1" ht="32.25" customHeight="1" x14ac:dyDescent="0.25">
      <c r="A15" s="83">
        <v>15</v>
      </c>
      <c r="B15" s="87" t="s">
        <v>38</v>
      </c>
      <c r="C15" s="88"/>
      <c r="D15" s="83">
        <v>30</v>
      </c>
      <c r="E15" s="91" t="s">
        <v>1581</v>
      </c>
      <c r="H15" s="92">
        <v>14</v>
      </c>
      <c r="I15" s="98" t="s">
        <v>34</v>
      </c>
      <c r="J15" s="98" t="s">
        <v>35</v>
      </c>
      <c r="K15" s="99" t="s">
        <v>1541</v>
      </c>
      <c r="L15" s="99" t="s">
        <v>1541</v>
      </c>
      <c r="M15" s="95"/>
      <c r="N15" s="94" t="s">
        <v>1596</v>
      </c>
      <c r="O15" s="101" t="s">
        <v>1582</v>
      </c>
      <c r="P15" s="101" t="s">
        <v>1576</v>
      </c>
      <c r="Q15" s="102" t="s">
        <v>1541</v>
      </c>
      <c r="R15" s="102" t="s">
        <v>1597</v>
      </c>
    </row>
    <row r="16" spans="1:18" x14ac:dyDescent="0.25">
      <c r="A16" s="83">
        <v>16</v>
      </c>
      <c r="B16" s="84" t="s">
        <v>49</v>
      </c>
      <c r="C16" s="82"/>
      <c r="D16" s="83">
        <v>31</v>
      </c>
      <c r="E16" s="85" t="s">
        <v>1582</v>
      </c>
    </row>
  </sheetData>
  <mergeCells count="5">
    <mergeCell ref="P12:P13"/>
    <mergeCell ref="N12:N13"/>
    <mergeCell ref="O12:O13"/>
    <mergeCell ref="R12:R13"/>
    <mergeCell ref="Q12:Q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pane xSplit="3" ySplit="1" topLeftCell="D5" activePane="bottomRight" state="frozen"/>
      <selection pane="topRight" activeCell="D1" sqref="D1"/>
      <selection pane="bottomLeft" activeCell="A2" sqref="A2"/>
      <selection pane="bottomRight" activeCell="A2" sqref="A2:H2"/>
    </sheetView>
  </sheetViews>
  <sheetFormatPr baseColWidth="10" defaultColWidth="11.42578125" defaultRowHeight="15.75" x14ac:dyDescent="0.25"/>
  <cols>
    <col min="1" max="1" width="3.5703125" style="156" bestFit="1" customWidth="1"/>
    <col min="2" max="2" width="35.85546875" style="155" customWidth="1"/>
    <col min="3" max="3" width="15.140625" style="149" customWidth="1"/>
    <col min="4" max="4" width="15.28515625" style="149" customWidth="1"/>
    <col min="5" max="5" width="33.85546875" style="157" customWidth="1"/>
    <col min="6" max="9" width="33.85546875" style="155" customWidth="1"/>
    <col min="10" max="16384" width="11.42578125" style="149"/>
  </cols>
  <sheetData>
    <row r="1" spans="1:9" s="144" customFormat="1" ht="25.5" x14ac:dyDescent="0.25">
      <c r="A1" s="139" t="s">
        <v>63</v>
      </c>
      <c r="B1" s="140" t="s">
        <v>64</v>
      </c>
      <c r="C1" s="141" t="s">
        <v>1825</v>
      </c>
      <c r="D1" s="142" t="s">
        <v>1790</v>
      </c>
      <c r="E1" s="143" t="s">
        <v>193</v>
      </c>
      <c r="F1" s="143" t="s">
        <v>192</v>
      </c>
      <c r="G1" s="143" t="s">
        <v>191</v>
      </c>
      <c r="H1" s="143" t="s">
        <v>1763</v>
      </c>
      <c r="I1" s="143" t="s">
        <v>1826</v>
      </c>
    </row>
    <row r="2" spans="1:9" ht="38.25" x14ac:dyDescent="0.25">
      <c r="A2" s="138">
        <v>1</v>
      </c>
      <c r="B2" s="145" t="s">
        <v>40</v>
      </c>
      <c r="C2" s="146" t="s">
        <v>1793</v>
      </c>
      <c r="D2" s="146" t="s">
        <v>1791</v>
      </c>
      <c r="E2" s="147" t="s">
        <v>1593</v>
      </c>
      <c r="F2" s="148" t="s">
        <v>1519</v>
      </c>
      <c r="G2" s="148" t="s">
        <v>1823</v>
      </c>
      <c r="H2" s="148" t="s">
        <v>1753</v>
      </c>
      <c r="I2" s="148"/>
    </row>
    <row r="3" spans="1:9" ht="38.25" x14ac:dyDescent="0.25">
      <c r="A3" s="138">
        <v>2</v>
      </c>
      <c r="B3" s="145" t="s">
        <v>41</v>
      </c>
      <c r="C3" s="146" t="s">
        <v>1767</v>
      </c>
      <c r="D3" s="146" t="s">
        <v>1791</v>
      </c>
      <c r="E3" s="150" t="s">
        <v>1592</v>
      </c>
      <c r="F3" s="151"/>
      <c r="G3" s="151"/>
      <c r="H3" s="151"/>
      <c r="I3" s="151"/>
    </row>
    <row r="4" spans="1:9" ht="76.5" x14ac:dyDescent="0.25">
      <c r="A4" s="138">
        <v>3</v>
      </c>
      <c r="B4" s="145" t="s">
        <v>44</v>
      </c>
      <c r="C4" s="146" t="s">
        <v>1794</v>
      </c>
      <c r="D4" s="146" t="s">
        <v>1791</v>
      </c>
      <c r="E4" s="150" t="s">
        <v>1759</v>
      </c>
      <c r="F4" s="152" t="s">
        <v>1752</v>
      </c>
      <c r="G4" s="151"/>
      <c r="H4" s="151"/>
      <c r="I4" s="151"/>
    </row>
    <row r="5" spans="1:9" ht="38.25" x14ac:dyDescent="0.25">
      <c r="A5" s="138">
        <v>4</v>
      </c>
      <c r="B5" s="145" t="s">
        <v>13</v>
      </c>
      <c r="C5" s="146" t="s">
        <v>1795</v>
      </c>
      <c r="D5" s="146" t="s">
        <v>1791</v>
      </c>
      <c r="E5" s="150" t="s">
        <v>1755</v>
      </c>
      <c r="F5" s="148" t="s">
        <v>1754</v>
      </c>
      <c r="G5" s="152" t="s">
        <v>1756</v>
      </c>
      <c r="H5" s="151"/>
      <c r="I5" s="151"/>
    </row>
    <row r="6" spans="1:9" ht="63.75" x14ac:dyDescent="0.25">
      <c r="A6" s="138">
        <v>5</v>
      </c>
      <c r="B6" s="145" t="s">
        <v>46</v>
      </c>
      <c r="C6" s="146" t="s">
        <v>1768</v>
      </c>
      <c r="D6" s="146" t="s">
        <v>1792</v>
      </c>
      <c r="E6" s="147" t="s">
        <v>1760</v>
      </c>
      <c r="F6" s="148" t="s">
        <v>1757</v>
      </c>
      <c r="G6" s="148" t="s">
        <v>1758</v>
      </c>
      <c r="H6" s="153" t="s">
        <v>1761</v>
      </c>
      <c r="I6" s="152" t="s">
        <v>1762</v>
      </c>
    </row>
    <row r="7" spans="1:9" ht="51" x14ac:dyDescent="0.25">
      <c r="A7" s="138">
        <v>6</v>
      </c>
      <c r="B7" s="145" t="s">
        <v>57</v>
      </c>
      <c r="C7" s="146" t="s">
        <v>1796</v>
      </c>
      <c r="D7" s="146" t="s">
        <v>1792</v>
      </c>
      <c r="E7" s="154" t="s">
        <v>1824</v>
      </c>
      <c r="F7" s="148"/>
      <c r="G7" s="148"/>
      <c r="H7" s="151"/>
      <c r="I7" s="151"/>
    </row>
    <row r="8" spans="1:9" ht="51" x14ac:dyDescent="0.25">
      <c r="A8" s="138">
        <v>7</v>
      </c>
      <c r="B8" s="145" t="s">
        <v>24</v>
      </c>
      <c r="C8" s="146" t="s">
        <v>1796</v>
      </c>
      <c r="D8" s="146" t="s">
        <v>1792</v>
      </c>
      <c r="E8" s="154" t="s">
        <v>1824</v>
      </c>
      <c r="F8" s="151"/>
      <c r="G8" s="151"/>
      <c r="H8" s="151"/>
      <c r="I8" s="151"/>
    </row>
    <row r="9" spans="1:9" ht="76.5" x14ac:dyDescent="0.25">
      <c r="A9" s="138">
        <v>8</v>
      </c>
      <c r="B9" s="145" t="s">
        <v>12</v>
      </c>
      <c r="C9" s="146" t="s">
        <v>1797</v>
      </c>
      <c r="D9" s="146" t="s">
        <v>1792</v>
      </c>
      <c r="E9" s="150" t="s">
        <v>1766</v>
      </c>
      <c r="F9" s="151"/>
      <c r="G9" s="151"/>
      <c r="H9" s="151"/>
      <c r="I9" s="151"/>
    </row>
    <row r="10" spans="1:9" x14ac:dyDescent="0.25">
      <c r="A10" s="138">
        <v>9</v>
      </c>
      <c r="B10" s="145" t="s">
        <v>0</v>
      </c>
      <c r="C10" s="146"/>
      <c r="D10" s="146" t="s">
        <v>1792</v>
      </c>
      <c r="E10" s="150" t="s">
        <v>1591</v>
      </c>
      <c r="F10" s="151"/>
      <c r="G10" s="148"/>
      <c r="H10" s="151"/>
      <c r="I10" s="151"/>
    </row>
    <row r="11" spans="1:9" ht="51" x14ac:dyDescent="0.25">
      <c r="A11" s="138">
        <v>10</v>
      </c>
      <c r="B11" s="145" t="s">
        <v>8</v>
      </c>
      <c r="C11" s="146" t="s">
        <v>1769</v>
      </c>
      <c r="D11" s="146" t="s">
        <v>1791</v>
      </c>
      <c r="E11" s="150" t="s">
        <v>1784</v>
      </c>
      <c r="F11" s="151"/>
      <c r="G11" s="151"/>
      <c r="H11" s="151"/>
      <c r="I11" s="151"/>
    </row>
    <row r="12" spans="1:9" ht="25.5" x14ac:dyDescent="0.25">
      <c r="A12" s="138">
        <v>11</v>
      </c>
      <c r="B12" s="145" t="s">
        <v>30</v>
      </c>
      <c r="C12" s="146" t="s">
        <v>1799</v>
      </c>
      <c r="D12" s="146" t="s">
        <v>1791</v>
      </c>
      <c r="E12" s="147" t="s">
        <v>1518</v>
      </c>
      <c r="F12" s="148"/>
      <c r="G12" s="151"/>
      <c r="H12" s="151"/>
      <c r="I12" s="151"/>
    </row>
    <row r="13" spans="1:9" ht="25.5" x14ac:dyDescent="0.25">
      <c r="A13" s="138">
        <v>12</v>
      </c>
      <c r="B13" s="145" t="s">
        <v>25</v>
      </c>
      <c r="C13" s="146" t="s">
        <v>1800</v>
      </c>
      <c r="D13" s="146" t="s">
        <v>1791</v>
      </c>
      <c r="E13" s="147" t="s">
        <v>1517</v>
      </c>
      <c r="F13" s="148"/>
      <c r="G13" s="151"/>
      <c r="H13" s="151"/>
      <c r="I13" s="151"/>
    </row>
    <row r="14" spans="1:9" ht="38.25" x14ac:dyDescent="0.25">
      <c r="A14" s="138">
        <v>13</v>
      </c>
      <c r="B14" s="145" t="s">
        <v>52</v>
      </c>
      <c r="C14" s="146" t="s">
        <v>1770</v>
      </c>
      <c r="D14" s="146" t="s">
        <v>1791</v>
      </c>
      <c r="E14" s="150" t="s">
        <v>1771</v>
      </c>
      <c r="F14" s="148"/>
      <c r="G14" s="151"/>
      <c r="H14" s="151"/>
      <c r="I14" s="151"/>
    </row>
    <row r="15" spans="1:9" ht="38.25" x14ac:dyDescent="0.25">
      <c r="A15" s="138">
        <v>14</v>
      </c>
      <c r="B15" s="145" t="s">
        <v>34</v>
      </c>
      <c r="C15" s="146" t="s">
        <v>1774</v>
      </c>
      <c r="D15" s="146" t="s">
        <v>1792</v>
      </c>
      <c r="E15" s="154" t="s">
        <v>1772</v>
      </c>
      <c r="F15" s="151" t="s">
        <v>1773</v>
      </c>
      <c r="G15" s="151" t="s">
        <v>1777</v>
      </c>
      <c r="H15" s="151"/>
      <c r="I15" s="151"/>
    </row>
    <row r="16" spans="1:9" ht="38.25" x14ac:dyDescent="0.25">
      <c r="A16" s="138">
        <v>15</v>
      </c>
      <c r="B16" s="145" t="s">
        <v>38</v>
      </c>
      <c r="C16" s="146" t="s">
        <v>1775</v>
      </c>
      <c r="D16" s="146" t="s">
        <v>1792</v>
      </c>
      <c r="E16" s="150" t="s">
        <v>1776</v>
      </c>
      <c r="F16" s="151"/>
      <c r="G16" s="151"/>
      <c r="H16" s="151"/>
      <c r="I16" s="151"/>
    </row>
    <row r="17" spans="1:9" ht="38.25" x14ac:dyDescent="0.25">
      <c r="A17" s="138">
        <v>16</v>
      </c>
      <c r="B17" s="145" t="s">
        <v>49</v>
      </c>
      <c r="C17" s="146" t="s">
        <v>1780</v>
      </c>
      <c r="D17" s="146" t="s">
        <v>1792</v>
      </c>
      <c r="E17" s="150" t="s">
        <v>1778</v>
      </c>
      <c r="F17" s="151" t="s">
        <v>1779</v>
      </c>
      <c r="H17" s="151"/>
      <c r="I17" s="151"/>
    </row>
    <row r="18" spans="1:9" ht="63.75" x14ac:dyDescent="0.25">
      <c r="A18" s="138">
        <v>17</v>
      </c>
      <c r="B18" s="145" t="s">
        <v>1</v>
      </c>
      <c r="C18" s="146" t="s">
        <v>1780</v>
      </c>
      <c r="D18" s="146" t="s">
        <v>1791</v>
      </c>
      <c r="E18" s="150" t="s">
        <v>1778</v>
      </c>
      <c r="F18" s="151" t="s">
        <v>1781</v>
      </c>
      <c r="G18" s="151"/>
      <c r="H18" s="151"/>
      <c r="I18" s="151"/>
    </row>
    <row r="19" spans="1:9" x14ac:dyDescent="0.25">
      <c r="A19" s="138">
        <v>18</v>
      </c>
      <c r="B19" s="145" t="s">
        <v>1589</v>
      </c>
      <c r="C19" s="146"/>
      <c r="D19" s="146" t="s">
        <v>1791</v>
      </c>
      <c r="E19" s="150"/>
      <c r="F19" s="151"/>
      <c r="G19" s="151"/>
      <c r="H19" s="151"/>
      <c r="I19" s="151"/>
    </row>
    <row r="20" spans="1:9" ht="63.75" x14ac:dyDescent="0.25">
      <c r="A20" s="138">
        <v>19</v>
      </c>
      <c r="B20" s="145" t="s">
        <v>1578</v>
      </c>
      <c r="C20" s="146" t="s">
        <v>1798</v>
      </c>
      <c r="D20" s="146" t="s">
        <v>1791</v>
      </c>
      <c r="E20" s="150" t="s">
        <v>1778</v>
      </c>
      <c r="F20" s="151" t="s">
        <v>1782</v>
      </c>
      <c r="G20" s="151" t="s">
        <v>1783</v>
      </c>
      <c r="H20" s="151"/>
      <c r="I20" s="151"/>
    </row>
    <row r="21" spans="1:9" ht="76.5" x14ac:dyDescent="0.25">
      <c r="A21" s="138">
        <v>20</v>
      </c>
      <c r="B21" s="155" t="s">
        <v>36</v>
      </c>
      <c r="C21" s="146" t="s">
        <v>1813</v>
      </c>
      <c r="D21" s="146" t="s">
        <v>1791</v>
      </c>
      <c r="E21" s="150" t="s">
        <v>1785</v>
      </c>
      <c r="F21" s="151" t="s">
        <v>1786</v>
      </c>
      <c r="G21" s="151"/>
      <c r="H21" s="151"/>
      <c r="I21" s="151"/>
    </row>
    <row r="22" spans="1:9" x14ac:dyDescent="0.25">
      <c r="A22" s="138">
        <v>21</v>
      </c>
      <c r="B22" s="145" t="s">
        <v>48</v>
      </c>
      <c r="C22" s="146"/>
      <c r="D22" s="146" t="s">
        <v>1791</v>
      </c>
      <c r="E22" s="150" t="s">
        <v>1590</v>
      </c>
      <c r="F22" s="151"/>
      <c r="G22" s="151"/>
      <c r="H22" s="151"/>
      <c r="I22" s="151"/>
    </row>
    <row r="23" spans="1:9" ht="51" x14ac:dyDescent="0.25">
      <c r="A23" s="138">
        <v>22</v>
      </c>
      <c r="B23" s="145" t="s">
        <v>33</v>
      </c>
      <c r="C23" s="146" t="s">
        <v>1814</v>
      </c>
      <c r="D23" s="146" t="s">
        <v>1791</v>
      </c>
      <c r="E23" s="165" t="s">
        <v>1787</v>
      </c>
      <c r="F23" s="165" t="s">
        <v>1789</v>
      </c>
      <c r="G23" s="165" t="s">
        <v>1788</v>
      </c>
      <c r="H23" s="161"/>
      <c r="I23" s="161"/>
    </row>
    <row r="24" spans="1:9" ht="25.5" x14ac:dyDescent="0.25">
      <c r="A24" s="138">
        <v>23</v>
      </c>
      <c r="B24" s="155" t="s">
        <v>1577</v>
      </c>
      <c r="C24" s="146" t="s">
        <v>1815</v>
      </c>
      <c r="D24" s="146" t="s">
        <v>1791</v>
      </c>
      <c r="E24" s="150" t="s">
        <v>1516</v>
      </c>
      <c r="F24" s="151"/>
      <c r="G24" s="151"/>
      <c r="H24" s="151"/>
      <c r="I24" s="151"/>
    </row>
    <row r="25" spans="1:9" ht="25.5" x14ac:dyDescent="0.25">
      <c r="A25" s="158">
        <v>24</v>
      </c>
      <c r="B25" s="159" t="s">
        <v>1811</v>
      </c>
      <c r="C25" s="160" t="s">
        <v>1816</v>
      </c>
      <c r="D25" s="160" t="s">
        <v>1792</v>
      </c>
      <c r="E25" s="161" t="s">
        <v>1821</v>
      </c>
      <c r="F25" s="162"/>
      <c r="G25" s="162"/>
      <c r="H25" s="162"/>
      <c r="I25" s="162"/>
    </row>
    <row r="26" spans="1:9" ht="25.5" x14ac:dyDescent="0.25">
      <c r="A26" s="158">
        <v>25</v>
      </c>
      <c r="B26" s="163" t="s">
        <v>1750</v>
      </c>
      <c r="C26" s="160" t="s">
        <v>1817</v>
      </c>
      <c r="D26" s="160" t="s">
        <v>1792</v>
      </c>
      <c r="E26" s="161" t="s">
        <v>1819</v>
      </c>
      <c r="F26" s="162" t="s">
        <v>1820</v>
      </c>
      <c r="G26" s="162"/>
      <c r="H26" s="162"/>
      <c r="I26" s="162"/>
    </row>
    <row r="27" spans="1:9" ht="25.5" x14ac:dyDescent="0.25">
      <c r="A27" s="158">
        <v>26</v>
      </c>
      <c r="B27" s="164" t="s">
        <v>1812</v>
      </c>
      <c r="C27" s="160" t="s">
        <v>1818</v>
      </c>
      <c r="D27" s="160" t="s">
        <v>1792</v>
      </c>
      <c r="E27" s="161" t="s">
        <v>1822</v>
      </c>
      <c r="F27" s="162"/>
      <c r="G27" s="162"/>
      <c r="H27" s="162"/>
      <c r="I27" s="162"/>
    </row>
  </sheetData>
  <autoFilter ref="A1:I24"/>
  <hyperlinks>
    <hyperlink ref="F4" r:id="rId1"/>
    <hyperlink ref="G5" r:id="rId2"/>
    <hyperlink ref="I6" r:id="rId3" display="https://www.bafu.admin.ch/bafu/fr/home/themes/biodiversite/info-specialistes/mesures-de-conservation-de-la-biodiversite/infrastructure-ecologique/biotopes-d_importance-nationale/sites-de-reproduction-de-batraciens.html"/>
    <hyperlink ref="H6" r:id="rId4"/>
    <hyperlink ref="E7" r:id="rId5" display="Carte potentielle des priairies humides"/>
    <hyperlink ref="E8" r:id="rId6" display="Carte potentielle des priairies humides"/>
    <hyperlink ref="E15"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 activePane="bottomLeft" state="frozen"/>
      <selection pane="bottomLeft" activeCell="D12" sqref="D12"/>
    </sheetView>
  </sheetViews>
  <sheetFormatPr baseColWidth="10" defaultColWidth="11.42578125" defaultRowHeight="15" x14ac:dyDescent="0.25"/>
  <cols>
    <col min="1" max="1" width="6.7109375" style="104" bestFit="1" customWidth="1"/>
    <col min="2" max="2" width="11.42578125" style="105"/>
    <col min="3" max="3" width="32.85546875" style="105" customWidth="1"/>
    <col min="4" max="9" width="32.85546875" style="104" customWidth="1"/>
    <col min="10" max="10" width="14.7109375" style="104" customWidth="1"/>
    <col min="11" max="11" width="13.28515625" style="104" customWidth="1"/>
    <col min="12" max="12" width="11.5703125" style="104" bestFit="1" customWidth="1"/>
    <col min="13" max="16384" width="11.42578125" style="104"/>
  </cols>
  <sheetData>
    <row r="1" spans="1:14" s="119" customFormat="1" ht="21" x14ac:dyDescent="0.25">
      <c r="A1" s="120" t="s">
        <v>63</v>
      </c>
      <c r="B1" s="120" t="s">
        <v>1533</v>
      </c>
      <c r="C1" s="120" t="s">
        <v>1657</v>
      </c>
      <c r="D1" s="120" t="s">
        <v>1658</v>
      </c>
      <c r="E1" s="120" t="s">
        <v>1659</v>
      </c>
      <c r="F1" s="120" t="s">
        <v>1660</v>
      </c>
      <c r="G1" s="120" t="s">
        <v>1661</v>
      </c>
      <c r="H1" s="120" t="s">
        <v>1662</v>
      </c>
      <c r="I1" s="120" t="s">
        <v>1663</v>
      </c>
      <c r="J1" s="120" t="s">
        <v>1664</v>
      </c>
      <c r="K1" s="120" t="s">
        <v>1665</v>
      </c>
      <c r="L1" s="120" t="s">
        <v>1666</v>
      </c>
      <c r="M1" s="120" t="s">
        <v>1667</v>
      </c>
      <c r="N1" s="120" t="s">
        <v>1668</v>
      </c>
    </row>
    <row r="2" spans="1:14" s="117" customFormat="1" ht="36" x14ac:dyDescent="0.25">
      <c r="A2" s="116">
        <v>1</v>
      </c>
      <c r="B2" s="72" t="s">
        <v>40</v>
      </c>
      <c r="C2" s="118" t="s">
        <v>1860</v>
      </c>
      <c r="D2" s="118" t="s">
        <v>1714</v>
      </c>
      <c r="E2" s="118" t="s">
        <v>1715</v>
      </c>
      <c r="F2" s="118" t="s">
        <v>1669</v>
      </c>
      <c r="G2" s="118" t="s">
        <v>1716</v>
      </c>
      <c r="H2" s="118" t="s">
        <v>1859</v>
      </c>
      <c r="I2" s="118"/>
      <c r="J2" s="118"/>
      <c r="K2" s="118"/>
      <c r="L2" s="118"/>
    </row>
    <row r="3" spans="1:14" ht="36" x14ac:dyDescent="0.25">
      <c r="A3" s="113">
        <v>2</v>
      </c>
      <c r="B3" s="72" t="s">
        <v>41</v>
      </c>
      <c r="C3" s="105" t="s">
        <v>1722</v>
      </c>
      <c r="D3" s="105" t="s">
        <v>1723</v>
      </c>
      <c r="E3" s="105"/>
      <c r="F3" s="105"/>
      <c r="G3" s="105"/>
      <c r="H3" s="105"/>
      <c r="I3" s="105"/>
      <c r="J3" s="105"/>
      <c r="K3" s="105"/>
      <c r="L3" s="105"/>
    </row>
    <row r="4" spans="1:14" ht="24" x14ac:dyDescent="0.25">
      <c r="A4" s="113">
        <v>3</v>
      </c>
      <c r="B4" s="72" t="s">
        <v>44</v>
      </c>
      <c r="C4" s="105" t="s">
        <v>1868</v>
      </c>
      <c r="D4" s="105" t="s">
        <v>1870</v>
      </c>
      <c r="E4" s="105" t="s">
        <v>1869</v>
      </c>
      <c r="F4" s="105"/>
      <c r="G4" s="105"/>
      <c r="H4" s="105"/>
      <c r="I4" s="105"/>
      <c r="J4" s="105"/>
      <c r="K4" s="105"/>
      <c r="L4" s="105"/>
    </row>
    <row r="5" spans="1:14" ht="84" x14ac:dyDescent="0.25">
      <c r="A5" s="116">
        <v>4</v>
      </c>
      <c r="B5" s="72" t="s">
        <v>13</v>
      </c>
      <c r="C5" s="114" t="s">
        <v>1678</v>
      </c>
      <c r="D5" s="105" t="s">
        <v>1724</v>
      </c>
      <c r="E5" s="105"/>
      <c r="F5" s="105"/>
      <c r="G5" s="105"/>
      <c r="H5" s="105"/>
      <c r="I5" s="105"/>
      <c r="J5" s="105"/>
      <c r="K5" s="105"/>
      <c r="L5" s="105"/>
    </row>
    <row r="6" spans="1:14" ht="48" x14ac:dyDescent="0.25">
      <c r="A6" s="113">
        <v>5</v>
      </c>
      <c r="B6" s="72" t="s">
        <v>46</v>
      </c>
      <c r="C6" s="114" t="s">
        <v>1802</v>
      </c>
      <c r="D6" s="115"/>
      <c r="E6" s="115"/>
      <c r="F6" s="115"/>
      <c r="G6" s="115"/>
      <c r="H6" s="115"/>
      <c r="I6" s="115"/>
      <c r="J6" s="115"/>
      <c r="K6" s="115"/>
      <c r="L6" s="115"/>
    </row>
    <row r="7" spans="1:14" ht="84" x14ac:dyDescent="0.25">
      <c r="A7" s="113">
        <v>6</v>
      </c>
      <c r="B7" s="72" t="s">
        <v>57</v>
      </c>
      <c r="C7" s="115" t="s">
        <v>1802</v>
      </c>
      <c r="D7" s="105"/>
      <c r="E7" s="105"/>
      <c r="F7" s="105"/>
      <c r="G7" s="105"/>
      <c r="H7" s="105"/>
      <c r="I7" s="105"/>
      <c r="J7" s="105"/>
      <c r="K7" s="105"/>
      <c r="L7" s="105"/>
    </row>
    <row r="8" spans="1:14" ht="36" x14ac:dyDescent="0.25">
      <c r="A8" s="113">
        <v>7</v>
      </c>
      <c r="B8" s="72" t="s">
        <v>24</v>
      </c>
      <c r="C8" s="115" t="s">
        <v>1802</v>
      </c>
      <c r="D8" s="105"/>
      <c r="E8" s="105"/>
      <c r="F8" s="105"/>
      <c r="G8" s="105"/>
      <c r="H8" s="105"/>
      <c r="I8" s="105"/>
      <c r="J8" s="105"/>
      <c r="K8" s="105"/>
      <c r="L8" s="105"/>
    </row>
    <row r="9" spans="1:14" ht="24" x14ac:dyDescent="0.25">
      <c r="A9" s="113">
        <v>8</v>
      </c>
      <c r="B9" s="72" t="s">
        <v>12</v>
      </c>
      <c r="C9" s="115" t="s">
        <v>1802</v>
      </c>
      <c r="D9" s="105"/>
      <c r="E9" s="105"/>
      <c r="F9" s="105"/>
      <c r="G9" s="105"/>
      <c r="H9" s="105"/>
      <c r="I9" s="105"/>
      <c r="J9" s="105"/>
      <c r="K9" s="105"/>
      <c r="L9" s="105"/>
    </row>
    <row r="10" spans="1:14" x14ac:dyDescent="0.25">
      <c r="A10" s="113">
        <v>9</v>
      </c>
      <c r="B10" s="72" t="s">
        <v>0</v>
      </c>
      <c r="C10" s="114" t="s">
        <v>1802</v>
      </c>
      <c r="D10" s="105"/>
      <c r="E10" s="105"/>
      <c r="F10" s="105"/>
      <c r="G10" s="105"/>
      <c r="H10" s="105"/>
      <c r="I10" s="105"/>
      <c r="J10" s="105"/>
      <c r="K10" s="105"/>
      <c r="L10" s="105"/>
    </row>
    <row r="11" spans="1:14" ht="108" x14ac:dyDescent="0.25">
      <c r="A11" s="113">
        <v>10</v>
      </c>
      <c r="B11" s="72" t="s">
        <v>8</v>
      </c>
      <c r="C11" s="115" t="s">
        <v>1721</v>
      </c>
      <c r="D11" s="105"/>
      <c r="E11" s="105"/>
      <c r="F11" s="105"/>
      <c r="G11" s="105"/>
      <c r="H11" s="105"/>
      <c r="I11" s="105"/>
      <c r="J11" s="105"/>
      <c r="K11" s="105"/>
      <c r="L11" s="105"/>
    </row>
    <row r="12" spans="1:14" ht="24.75" x14ac:dyDescent="0.25">
      <c r="A12" s="113">
        <v>11</v>
      </c>
      <c r="B12" s="72" t="s">
        <v>30</v>
      </c>
      <c r="C12" s="121" t="s">
        <v>1679</v>
      </c>
      <c r="D12" s="105"/>
      <c r="E12" s="105"/>
      <c r="F12" s="105"/>
      <c r="G12" s="105"/>
      <c r="H12" s="105"/>
      <c r="I12" s="105"/>
      <c r="J12" s="105"/>
      <c r="K12" s="105"/>
      <c r="L12" s="105"/>
    </row>
    <row r="13" spans="1:14" ht="24" x14ac:dyDescent="0.25">
      <c r="A13" s="113">
        <v>12</v>
      </c>
      <c r="B13" s="72" t="s">
        <v>25</v>
      </c>
      <c r="C13" s="105" t="s">
        <v>1680</v>
      </c>
      <c r="D13" s="105"/>
      <c r="E13" s="105"/>
      <c r="F13" s="105"/>
      <c r="G13" s="105"/>
      <c r="H13" s="105"/>
      <c r="I13" s="105"/>
      <c r="J13" s="105"/>
      <c r="K13" s="105"/>
      <c r="L13" s="105"/>
    </row>
    <row r="14" spans="1:14" ht="48.75" x14ac:dyDescent="0.25">
      <c r="A14" s="113">
        <v>13</v>
      </c>
      <c r="B14" s="72" t="s">
        <v>52</v>
      </c>
      <c r="C14" s="125" t="s">
        <v>1673</v>
      </c>
      <c r="D14" s="105"/>
      <c r="E14" s="105"/>
      <c r="F14" s="105"/>
      <c r="G14" s="105"/>
      <c r="H14" s="105"/>
      <c r="I14" s="105"/>
      <c r="J14" s="105"/>
      <c r="K14" s="105"/>
      <c r="L14" s="105"/>
    </row>
    <row r="15" spans="1:14" ht="72" x14ac:dyDescent="0.25">
      <c r="A15" s="113">
        <v>14</v>
      </c>
      <c r="B15" s="72" t="s">
        <v>34</v>
      </c>
      <c r="C15" s="105" t="s">
        <v>1802</v>
      </c>
      <c r="D15" s="105" t="s">
        <v>1674</v>
      </c>
      <c r="E15" s="105" t="s">
        <v>1675</v>
      </c>
      <c r="F15" s="105"/>
      <c r="G15" s="105"/>
      <c r="H15" s="105"/>
      <c r="I15" s="105"/>
      <c r="J15" s="105"/>
      <c r="K15" s="105"/>
      <c r="L15" s="105"/>
    </row>
    <row r="16" spans="1:14" ht="24" x14ac:dyDescent="0.25">
      <c r="A16" s="113">
        <v>15</v>
      </c>
      <c r="B16" s="72" t="s">
        <v>38</v>
      </c>
      <c r="C16" s="105" t="s">
        <v>1802</v>
      </c>
      <c r="D16" s="105"/>
      <c r="E16" s="105"/>
      <c r="F16" s="105"/>
      <c r="G16" s="105"/>
      <c r="H16" s="105"/>
      <c r="I16" s="105"/>
      <c r="J16" s="105"/>
      <c r="K16" s="105"/>
      <c r="L16" s="105"/>
    </row>
    <row r="17" spans="1:12" ht="36" x14ac:dyDescent="0.25">
      <c r="A17" s="113">
        <v>16</v>
      </c>
      <c r="B17" s="72" t="s">
        <v>49</v>
      </c>
      <c r="C17" s="105" t="s">
        <v>1802</v>
      </c>
      <c r="D17" s="105"/>
      <c r="E17" s="105"/>
      <c r="F17" s="105"/>
      <c r="G17" s="105"/>
      <c r="H17" s="105"/>
      <c r="I17" s="105"/>
      <c r="J17" s="105"/>
      <c r="K17" s="105"/>
      <c r="L17" s="105"/>
    </row>
    <row r="18" spans="1:12" ht="36" x14ac:dyDescent="0.25">
      <c r="A18" s="113">
        <v>17</v>
      </c>
      <c r="B18" s="72" t="s">
        <v>1</v>
      </c>
      <c r="C18" s="105" t="s">
        <v>1726</v>
      </c>
      <c r="D18" s="105"/>
      <c r="E18" s="105"/>
      <c r="F18" s="105"/>
      <c r="G18" s="105"/>
      <c r="H18" s="105"/>
      <c r="I18" s="105"/>
      <c r="J18" s="105"/>
      <c r="K18" s="105"/>
      <c r="L18" s="105"/>
    </row>
    <row r="19" spans="1:12" ht="36" x14ac:dyDescent="0.25">
      <c r="A19" s="113" t="s">
        <v>1560</v>
      </c>
      <c r="B19" s="72" t="s">
        <v>1589</v>
      </c>
      <c r="D19" s="105"/>
      <c r="E19" s="105"/>
      <c r="F19" s="105"/>
      <c r="G19" s="105"/>
      <c r="H19" s="105"/>
      <c r="I19" s="105"/>
      <c r="J19" s="105"/>
      <c r="K19" s="105"/>
      <c r="L19" s="105"/>
    </row>
    <row r="20" spans="1:12" ht="36" x14ac:dyDescent="0.25">
      <c r="A20" s="113" t="s">
        <v>1565</v>
      </c>
      <c r="B20" s="108" t="s">
        <v>1578</v>
      </c>
      <c r="C20" s="105" t="s">
        <v>1727</v>
      </c>
      <c r="D20" s="105"/>
      <c r="E20" s="105"/>
      <c r="F20" s="105"/>
      <c r="G20" s="105"/>
      <c r="H20" s="105"/>
      <c r="I20" s="105"/>
      <c r="J20" s="105"/>
      <c r="K20" s="105"/>
      <c r="L20" s="105"/>
    </row>
    <row r="21" spans="1:12" ht="24" x14ac:dyDescent="0.25">
      <c r="A21" s="113">
        <v>19</v>
      </c>
      <c r="B21" s="112" t="s">
        <v>36</v>
      </c>
      <c r="C21" s="105" t="s">
        <v>1686</v>
      </c>
      <c r="D21" s="105"/>
      <c r="E21" s="105"/>
      <c r="F21" s="105"/>
      <c r="G21" s="105"/>
      <c r="H21" s="105"/>
      <c r="I21" s="105"/>
      <c r="J21" s="105"/>
      <c r="K21" s="105"/>
      <c r="L21" s="105"/>
    </row>
    <row r="22" spans="1:12" ht="36" x14ac:dyDescent="0.25">
      <c r="A22" s="113">
        <v>20</v>
      </c>
      <c r="B22" s="72" t="s">
        <v>48</v>
      </c>
      <c r="C22" s="105" t="s">
        <v>1681</v>
      </c>
      <c r="D22" s="125"/>
      <c r="E22" s="105"/>
      <c r="F22" s="105"/>
      <c r="G22" s="105"/>
      <c r="H22" s="105"/>
      <c r="I22" s="105"/>
      <c r="J22" s="105"/>
      <c r="K22" s="105"/>
      <c r="L22" s="105"/>
    </row>
    <row r="23" spans="1:12" ht="72" x14ac:dyDescent="0.25">
      <c r="A23" s="113">
        <v>21</v>
      </c>
      <c r="B23" s="72" t="s">
        <v>33</v>
      </c>
      <c r="C23" s="126" t="s">
        <v>1865</v>
      </c>
      <c r="D23" s="126" t="s">
        <v>1682</v>
      </c>
      <c r="E23" s="126" t="s">
        <v>1684</v>
      </c>
      <c r="F23" s="121"/>
      <c r="G23" s="121"/>
      <c r="H23" s="121"/>
      <c r="I23" s="121"/>
      <c r="J23" s="105"/>
      <c r="K23" s="105"/>
      <c r="L23" s="105"/>
    </row>
    <row r="24" spans="1:12" x14ac:dyDescent="0.25">
      <c r="A24" s="113">
        <v>22</v>
      </c>
      <c r="B24" s="112" t="s">
        <v>1577</v>
      </c>
      <c r="C24" s="105" t="s">
        <v>1683</v>
      </c>
      <c r="D24" s="105"/>
      <c r="E24" s="105"/>
      <c r="F24" s="105"/>
      <c r="G24" s="105"/>
      <c r="H24" s="105"/>
      <c r="I24" s="105"/>
      <c r="J24" s="105"/>
      <c r="K24" s="105"/>
      <c r="L24" s="105"/>
    </row>
    <row r="25" spans="1:12" ht="132" x14ac:dyDescent="0.25">
      <c r="A25" s="18">
        <v>23</v>
      </c>
      <c r="B25" s="72" t="s">
        <v>1749</v>
      </c>
      <c r="C25" s="72" t="s">
        <v>1730</v>
      </c>
      <c r="D25" s="111"/>
      <c r="E25" s="111"/>
      <c r="F25" s="72"/>
      <c r="G25" s="72"/>
      <c r="H25" s="106"/>
      <c r="I25" s="106"/>
      <c r="J25" s="72"/>
      <c r="K25" s="110"/>
      <c r="L25" s="106"/>
    </row>
    <row r="26" spans="1:12" ht="72" x14ac:dyDescent="0.25">
      <c r="A26" s="18" t="s">
        <v>1595</v>
      </c>
      <c r="B26" s="72" t="s">
        <v>1583</v>
      </c>
      <c r="C26" s="136" t="s">
        <v>1802</v>
      </c>
      <c r="D26" s="72"/>
      <c r="E26" s="106"/>
      <c r="F26" s="72"/>
      <c r="G26" s="72"/>
      <c r="H26" s="72"/>
      <c r="I26" s="72"/>
      <c r="J26" s="72"/>
      <c r="K26" s="72"/>
      <c r="L26" s="106"/>
    </row>
    <row r="27" spans="1:12" x14ac:dyDescent="0.25">
      <c r="A27" s="18">
        <v>26</v>
      </c>
      <c r="B27" s="18" t="s">
        <v>1585</v>
      </c>
      <c r="C27" s="136" t="s">
        <v>1802</v>
      </c>
      <c r="E27" s="72"/>
      <c r="F27" s="72"/>
      <c r="G27" s="72"/>
      <c r="H27" s="72"/>
      <c r="I27" s="72"/>
      <c r="J27" s="72"/>
      <c r="K27" s="106"/>
      <c r="L27" s="106"/>
    </row>
    <row r="28" spans="1:12" ht="117" customHeight="1" x14ac:dyDescent="0.25">
      <c r="A28" s="109" t="s">
        <v>1596</v>
      </c>
      <c r="B28" s="18" t="s">
        <v>1582</v>
      </c>
      <c r="C28" s="107" t="s">
        <v>1748</v>
      </c>
      <c r="D28" s="106"/>
      <c r="E28" s="106"/>
      <c r="F28" s="106"/>
      <c r="G28" s="106"/>
      <c r="H28" s="106"/>
      <c r="I28" s="106"/>
      <c r="J28" s="106"/>
      <c r="K28" s="106"/>
      <c r="L28" s="106"/>
    </row>
    <row r="29" spans="1:12" x14ac:dyDescent="0.25">
      <c r="A29" s="134">
        <v>101</v>
      </c>
      <c r="B29" s="105" t="s">
        <v>1717</v>
      </c>
    </row>
    <row r="30" spans="1:12" x14ac:dyDescent="0.25">
      <c r="A30" s="134">
        <v>102</v>
      </c>
      <c r="B30" s="105" t="s">
        <v>1718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3" activePane="bottomLeft" state="frozen"/>
      <selection pane="bottomLeft" activeCell="C23" sqref="C23"/>
    </sheetView>
  </sheetViews>
  <sheetFormatPr baseColWidth="10" defaultColWidth="11.42578125" defaultRowHeight="15" x14ac:dyDescent="0.25"/>
  <cols>
    <col min="1" max="1" width="6.7109375" style="104" bestFit="1" customWidth="1"/>
    <col min="2" max="2" width="11.42578125" style="105"/>
    <col min="3" max="3" width="32.85546875" style="105" customWidth="1"/>
    <col min="4" max="9" width="32.85546875" style="104" customWidth="1"/>
    <col min="10" max="10" width="14.7109375" style="104" customWidth="1"/>
    <col min="11" max="11" width="13.28515625" style="104" customWidth="1"/>
    <col min="12" max="12" width="11.5703125" style="104" bestFit="1" customWidth="1"/>
    <col min="13" max="16384" width="11.42578125" style="104"/>
  </cols>
  <sheetData>
    <row r="1" spans="1:14" s="119" customFormat="1" ht="21" x14ac:dyDescent="0.25">
      <c r="A1" s="120" t="s">
        <v>63</v>
      </c>
      <c r="B1" s="120" t="s">
        <v>1533</v>
      </c>
      <c r="C1" s="120" t="s">
        <v>1657</v>
      </c>
      <c r="D1" s="120" t="s">
        <v>1658</v>
      </c>
      <c r="E1" s="120" t="s">
        <v>1659</v>
      </c>
      <c r="F1" s="120" t="s">
        <v>1660</v>
      </c>
      <c r="G1" s="120" t="s">
        <v>1661</v>
      </c>
      <c r="H1" s="120" t="s">
        <v>1662</v>
      </c>
      <c r="I1" s="120" t="s">
        <v>1663</v>
      </c>
      <c r="J1" s="120" t="s">
        <v>1664</v>
      </c>
      <c r="K1" s="120" t="s">
        <v>1665</v>
      </c>
      <c r="L1" s="120" t="s">
        <v>1666</v>
      </c>
      <c r="M1" s="120" t="s">
        <v>1667</v>
      </c>
      <c r="N1" s="120" t="s">
        <v>1668</v>
      </c>
    </row>
    <row r="2" spans="1:14" s="117" customFormat="1" ht="36" x14ac:dyDescent="0.25">
      <c r="A2" s="116">
        <v>1</v>
      </c>
      <c r="B2" s="72" t="s">
        <v>40</v>
      </c>
      <c r="C2" s="118" t="s">
        <v>1858</v>
      </c>
      <c r="D2" s="118" t="s">
        <v>1714</v>
      </c>
      <c r="E2" s="118" t="s">
        <v>1715</v>
      </c>
      <c r="F2" s="118" t="s">
        <v>1669</v>
      </c>
      <c r="G2" s="118" t="s">
        <v>1716</v>
      </c>
      <c r="H2" s="118" t="s">
        <v>1859</v>
      </c>
      <c r="I2" s="118"/>
      <c r="J2" s="118"/>
      <c r="K2" s="118"/>
      <c r="L2" s="118"/>
    </row>
    <row r="3" spans="1:14" ht="36" x14ac:dyDescent="0.25">
      <c r="A3" s="113">
        <v>2</v>
      </c>
      <c r="B3" s="72" t="s">
        <v>41</v>
      </c>
      <c r="C3" s="105" t="s">
        <v>1862</v>
      </c>
      <c r="D3" s="105" t="s">
        <v>1723</v>
      </c>
      <c r="E3" s="105" t="s">
        <v>1867</v>
      </c>
      <c r="F3" s="105"/>
      <c r="G3" s="105"/>
      <c r="H3" s="105"/>
      <c r="I3" s="105"/>
      <c r="J3" s="105"/>
      <c r="K3" s="105"/>
      <c r="L3" s="105"/>
    </row>
    <row r="4" spans="1:14" ht="24" x14ac:dyDescent="0.25">
      <c r="A4" s="113">
        <v>3</v>
      </c>
      <c r="B4" s="72" t="s">
        <v>44</v>
      </c>
      <c r="C4" s="105" t="s">
        <v>1868</v>
      </c>
      <c r="D4" s="105" t="s">
        <v>1870</v>
      </c>
      <c r="E4" s="105" t="s">
        <v>1869</v>
      </c>
      <c r="F4" s="105"/>
      <c r="G4" s="105"/>
      <c r="H4" s="105"/>
      <c r="I4" s="105"/>
      <c r="J4" s="105"/>
      <c r="K4" s="105"/>
      <c r="L4" s="105"/>
    </row>
    <row r="5" spans="1:14" ht="84" x14ac:dyDescent="0.25">
      <c r="A5" s="116">
        <v>4</v>
      </c>
      <c r="B5" s="72" t="s">
        <v>13</v>
      </c>
      <c r="C5" s="174" t="s">
        <v>1863</v>
      </c>
      <c r="D5" s="105" t="s">
        <v>1724</v>
      </c>
      <c r="E5" s="105"/>
      <c r="F5" s="105"/>
      <c r="G5" s="105"/>
      <c r="H5" s="105"/>
      <c r="I5" s="105"/>
      <c r="J5" s="105"/>
      <c r="K5" s="105"/>
      <c r="L5" s="105"/>
    </row>
    <row r="6" spans="1:14" ht="96" x14ac:dyDescent="0.25">
      <c r="A6" s="113">
        <v>5</v>
      </c>
      <c r="B6" s="72" t="s">
        <v>46</v>
      </c>
      <c r="C6" s="114" t="s">
        <v>1864</v>
      </c>
      <c r="D6" s="115" t="s">
        <v>1719</v>
      </c>
      <c r="E6" s="115" t="s">
        <v>1670</v>
      </c>
      <c r="F6" s="115" t="s">
        <v>1671</v>
      </c>
      <c r="G6" s="115"/>
      <c r="H6" s="115"/>
      <c r="I6" s="115"/>
      <c r="J6" s="115"/>
      <c r="K6" s="115"/>
      <c r="L6" s="115"/>
    </row>
    <row r="7" spans="1:14" ht="96" x14ac:dyDescent="0.25">
      <c r="A7" s="113">
        <v>6</v>
      </c>
      <c r="B7" s="72" t="s">
        <v>57</v>
      </c>
      <c r="C7" s="115" t="s">
        <v>1719</v>
      </c>
      <c r="D7" s="105"/>
      <c r="E7" s="105"/>
      <c r="F7" s="105"/>
      <c r="G7" s="105"/>
      <c r="H7" s="105"/>
      <c r="I7" s="105"/>
      <c r="J7" s="105"/>
      <c r="K7" s="105"/>
      <c r="L7" s="105"/>
    </row>
    <row r="8" spans="1:14" ht="96" x14ac:dyDescent="0.25">
      <c r="A8" s="113">
        <v>7</v>
      </c>
      <c r="B8" s="72" t="s">
        <v>24</v>
      </c>
      <c r="C8" s="115" t="s">
        <v>1719</v>
      </c>
      <c r="D8" s="105"/>
      <c r="E8" s="105"/>
      <c r="F8" s="105"/>
      <c r="G8" s="105"/>
      <c r="H8" s="105"/>
      <c r="I8" s="105"/>
      <c r="J8" s="105"/>
      <c r="K8" s="105"/>
      <c r="L8" s="105"/>
    </row>
    <row r="9" spans="1:14" ht="36" x14ac:dyDescent="0.25">
      <c r="A9" s="113">
        <v>8</v>
      </c>
      <c r="B9" s="72" t="s">
        <v>12</v>
      </c>
      <c r="C9" s="115" t="s">
        <v>1672</v>
      </c>
      <c r="D9" s="105"/>
      <c r="E9" s="105"/>
      <c r="F9" s="105"/>
      <c r="G9" s="105"/>
      <c r="H9" s="105"/>
      <c r="I9" s="105"/>
      <c r="J9" s="105"/>
      <c r="K9" s="105"/>
      <c r="L9" s="105"/>
    </row>
    <row r="10" spans="1:14" x14ac:dyDescent="0.25">
      <c r="A10" s="113">
        <v>9</v>
      </c>
      <c r="B10" s="72" t="s">
        <v>0</v>
      </c>
      <c r="C10" s="114" t="s">
        <v>1720</v>
      </c>
      <c r="D10" s="105"/>
      <c r="E10" s="105"/>
      <c r="F10" s="105"/>
      <c r="G10" s="105"/>
      <c r="H10" s="105"/>
      <c r="I10" s="105"/>
      <c r="J10" s="105"/>
      <c r="K10" s="105"/>
      <c r="L10" s="105"/>
    </row>
    <row r="11" spans="1:14" ht="108" x14ac:dyDescent="0.25">
      <c r="A11" s="113">
        <v>10</v>
      </c>
      <c r="B11" s="72" t="s">
        <v>8</v>
      </c>
      <c r="C11" s="115" t="s">
        <v>1721</v>
      </c>
      <c r="D11" s="105"/>
      <c r="E11" s="105"/>
      <c r="F11" s="105"/>
      <c r="G11" s="105"/>
      <c r="H11" s="105"/>
      <c r="I11" s="105"/>
      <c r="J11" s="105"/>
      <c r="K11" s="105"/>
      <c r="L11" s="105"/>
    </row>
    <row r="12" spans="1:14" ht="24.75" x14ac:dyDescent="0.25">
      <c r="A12" s="113">
        <v>11</v>
      </c>
      <c r="B12" s="72" t="s">
        <v>30</v>
      </c>
      <c r="C12" s="121" t="s">
        <v>1679</v>
      </c>
      <c r="D12" s="105"/>
      <c r="E12" s="105"/>
      <c r="F12" s="105"/>
      <c r="G12" s="105"/>
      <c r="H12" s="105"/>
      <c r="I12" s="105"/>
      <c r="J12" s="105"/>
      <c r="K12" s="105"/>
      <c r="L12" s="105"/>
    </row>
    <row r="13" spans="1:14" ht="24" x14ac:dyDescent="0.25">
      <c r="A13" s="113">
        <v>12</v>
      </c>
      <c r="B13" s="72" t="s">
        <v>25</v>
      </c>
      <c r="C13" s="105" t="s">
        <v>1680</v>
      </c>
      <c r="D13" s="105"/>
      <c r="E13" s="105"/>
      <c r="F13" s="105"/>
      <c r="G13" s="105"/>
      <c r="H13" s="105"/>
      <c r="I13" s="105"/>
      <c r="J13" s="105"/>
      <c r="K13" s="105"/>
      <c r="L13" s="105"/>
    </row>
    <row r="14" spans="1:14" ht="48.75" x14ac:dyDescent="0.25">
      <c r="A14" s="113">
        <v>13</v>
      </c>
      <c r="B14" s="72" t="s">
        <v>52</v>
      </c>
      <c r="C14" s="125" t="s">
        <v>1673</v>
      </c>
      <c r="D14" s="105"/>
      <c r="E14" s="105"/>
      <c r="F14" s="105"/>
      <c r="G14" s="105"/>
      <c r="H14" s="105"/>
      <c r="I14" s="105"/>
      <c r="J14" s="105"/>
      <c r="K14" s="105"/>
      <c r="L14" s="105"/>
    </row>
    <row r="15" spans="1:14" ht="72" x14ac:dyDescent="0.25">
      <c r="A15" s="113">
        <v>14</v>
      </c>
      <c r="B15" s="72" t="s">
        <v>34</v>
      </c>
      <c r="C15" s="105" t="s">
        <v>1725</v>
      </c>
      <c r="D15" s="105" t="s">
        <v>1674</v>
      </c>
      <c r="E15" s="105" t="s">
        <v>1675</v>
      </c>
      <c r="F15" s="105"/>
      <c r="G15" s="105"/>
      <c r="H15" s="105"/>
      <c r="I15" s="105"/>
      <c r="J15" s="105"/>
      <c r="K15" s="105"/>
      <c r="L15" s="105"/>
    </row>
    <row r="16" spans="1:14" ht="24" x14ac:dyDescent="0.25">
      <c r="A16" s="113">
        <v>15</v>
      </c>
      <c r="B16" s="72" t="s">
        <v>38</v>
      </c>
      <c r="C16" s="105" t="s">
        <v>1676</v>
      </c>
      <c r="D16" s="105"/>
      <c r="E16" s="105"/>
      <c r="F16" s="105"/>
      <c r="G16" s="105"/>
      <c r="H16" s="105"/>
      <c r="I16" s="105"/>
      <c r="J16" s="105"/>
      <c r="K16" s="105"/>
      <c r="L16" s="105"/>
    </row>
    <row r="17" spans="1:12" ht="36" x14ac:dyDescent="0.25">
      <c r="A17" s="113">
        <v>16</v>
      </c>
      <c r="B17" s="72" t="s">
        <v>49</v>
      </c>
      <c r="C17" s="105" t="s">
        <v>1677</v>
      </c>
      <c r="D17" s="105"/>
      <c r="E17" s="105"/>
      <c r="F17" s="105"/>
      <c r="G17" s="105"/>
      <c r="H17" s="105"/>
      <c r="I17" s="105"/>
      <c r="J17" s="105"/>
      <c r="K17" s="105"/>
      <c r="L17" s="105"/>
    </row>
    <row r="18" spans="1:12" ht="36" x14ac:dyDescent="0.25">
      <c r="A18" s="113">
        <v>17</v>
      </c>
      <c r="B18" s="72" t="s">
        <v>1</v>
      </c>
      <c r="C18" s="105" t="s">
        <v>1726</v>
      </c>
      <c r="D18" s="105"/>
      <c r="E18" s="105"/>
      <c r="F18" s="105"/>
      <c r="G18" s="105"/>
      <c r="H18" s="105"/>
      <c r="I18" s="105"/>
      <c r="J18" s="105"/>
      <c r="K18" s="105"/>
      <c r="L18" s="105"/>
    </row>
    <row r="19" spans="1:12" ht="36" x14ac:dyDescent="0.25">
      <c r="A19" s="113" t="s">
        <v>1560</v>
      </c>
      <c r="B19" s="72" t="s">
        <v>1589</v>
      </c>
      <c r="D19" s="105"/>
      <c r="E19" s="105"/>
      <c r="F19" s="105"/>
      <c r="G19" s="105"/>
      <c r="H19" s="105"/>
      <c r="I19" s="105"/>
      <c r="J19" s="105"/>
      <c r="K19" s="105"/>
      <c r="L19" s="105"/>
    </row>
    <row r="20" spans="1:12" ht="36" x14ac:dyDescent="0.25">
      <c r="A20" s="113" t="s">
        <v>1565</v>
      </c>
      <c r="B20" s="108" t="s">
        <v>1578</v>
      </c>
      <c r="C20" s="105" t="s">
        <v>1727</v>
      </c>
      <c r="D20" s="105"/>
      <c r="E20" s="105"/>
      <c r="F20" s="105"/>
      <c r="G20" s="105"/>
      <c r="H20" s="105"/>
      <c r="I20" s="105"/>
      <c r="J20" s="105"/>
      <c r="K20" s="105"/>
      <c r="L20" s="105"/>
    </row>
    <row r="21" spans="1:12" ht="24" x14ac:dyDescent="0.25">
      <c r="A21" s="113">
        <v>19</v>
      </c>
      <c r="B21" s="112" t="s">
        <v>36</v>
      </c>
      <c r="C21" s="105" t="s">
        <v>1686</v>
      </c>
      <c r="D21" s="105"/>
      <c r="E21" s="105"/>
      <c r="F21" s="105"/>
      <c r="G21" s="105"/>
      <c r="H21" s="105"/>
      <c r="I21" s="105"/>
      <c r="J21" s="105"/>
      <c r="K21" s="105"/>
      <c r="L21" s="105"/>
    </row>
    <row r="22" spans="1:12" ht="36" x14ac:dyDescent="0.25">
      <c r="A22" s="113">
        <v>20</v>
      </c>
      <c r="B22" s="72" t="s">
        <v>48</v>
      </c>
      <c r="C22" s="105" t="s">
        <v>1681</v>
      </c>
      <c r="D22" s="125" t="s">
        <v>1645</v>
      </c>
      <c r="E22" s="105"/>
      <c r="F22" s="105"/>
      <c r="G22" s="105"/>
      <c r="H22" s="105"/>
      <c r="I22" s="105"/>
      <c r="J22" s="105"/>
      <c r="K22" s="105"/>
      <c r="L22" s="105"/>
    </row>
    <row r="23" spans="1:12" ht="72" x14ac:dyDescent="0.25">
      <c r="A23" s="113">
        <v>21</v>
      </c>
      <c r="B23" s="72" t="s">
        <v>33</v>
      </c>
      <c r="C23" s="126" t="s">
        <v>1865</v>
      </c>
      <c r="D23" s="126" t="s">
        <v>1682</v>
      </c>
      <c r="E23" s="126" t="s">
        <v>1684</v>
      </c>
      <c r="F23" s="121"/>
      <c r="G23" s="121"/>
      <c r="H23" s="121"/>
      <c r="I23" s="121"/>
      <c r="J23" s="105"/>
      <c r="K23" s="105"/>
      <c r="L23" s="105"/>
    </row>
    <row r="24" spans="1:12" x14ac:dyDescent="0.25">
      <c r="A24" s="113">
        <v>22</v>
      </c>
      <c r="B24" s="112" t="s">
        <v>1577</v>
      </c>
      <c r="C24" s="105" t="s">
        <v>1683</v>
      </c>
      <c r="D24" s="105"/>
      <c r="E24" s="105"/>
      <c r="F24" s="105"/>
      <c r="G24" s="105"/>
      <c r="H24" s="105"/>
      <c r="I24" s="105"/>
      <c r="J24" s="105"/>
      <c r="K24" s="105"/>
      <c r="L24" s="105"/>
    </row>
    <row r="25" spans="1:12" ht="60" x14ac:dyDescent="0.25">
      <c r="A25" s="18">
        <v>23</v>
      </c>
      <c r="B25" s="72" t="s">
        <v>1749</v>
      </c>
      <c r="C25" s="127"/>
      <c r="D25" s="111"/>
      <c r="E25" s="111"/>
      <c r="F25" s="72"/>
      <c r="G25" s="72"/>
      <c r="H25" s="106"/>
      <c r="I25" s="106"/>
      <c r="J25" s="72"/>
      <c r="K25" s="110"/>
      <c r="L25" s="106"/>
    </row>
    <row r="26" spans="1:12" ht="72" x14ac:dyDescent="0.25">
      <c r="A26" s="18" t="s">
        <v>1595</v>
      </c>
      <c r="B26" s="72" t="s">
        <v>1583</v>
      </c>
      <c r="C26" s="72" t="s">
        <v>1746</v>
      </c>
      <c r="D26" s="72" t="s">
        <v>1747</v>
      </c>
      <c r="E26" s="106"/>
      <c r="F26" s="72"/>
      <c r="G26" s="72"/>
      <c r="H26" s="72"/>
      <c r="I26" s="72"/>
      <c r="J26" s="72"/>
      <c r="K26" s="72"/>
      <c r="L26" s="106"/>
    </row>
    <row r="27" spans="1:12" ht="24" x14ac:dyDescent="0.25">
      <c r="A27" s="18">
        <v>26</v>
      </c>
      <c r="B27" s="18" t="s">
        <v>1585</v>
      </c>
      <c r="C27" s="106" t="s">
        <v>1602</v>
      </c>
      <c r="E27" s="72"/>
      <c r="F27" s="72"/>
      <c r="G27" s="72"/>
      <c r="H27" s="72"/>
      <c r="I27" s="72"/>
      <c r="J27" s="72"/>
      <c r="K27" s="106"/>
      <c r="L27" s="106"/>
    </row>
    <row r="28" spans="1:12" ht="117" customHeight="1" x14ac:dyDescent="0.25">
      <c r="A28" s="109" t="s">
        <v>1596</v>
      </c>
      <c r="B28" s="18" t="s">
        <v>1582</v>
      </c>
      <c r="C28" s="107" t="s">
        <v>1748</v>
      </c>
      <c r="D28" s="106"/>
      <c r="E28" s="106"/>
      <c r="F28" s="106"/>
      <c r="G28" s="106"/>
      <c r="H28" s="106"/>
      <c r="I28" s="106"/>
      <c r="J28" s="106"/>
      <c r="K28" s="106"/>
      <c r="L28" s="106"/>
    </row>
    <row r="29" spans="1:12" x14ac:dyDescent="0.25">
      <c r="A29" s="134">
        <v>101</v>
      </c>
      <c r="B29" s="105" t="s">
        <v>1717</v>
      </c>
    </row>
    <row r="30" spans="1:12" x14ac:dyDescent="0.25">
      <c r="A30" s="134">
        <v>102</v>
      </c>
      <c r="B30" s="105" t="s">
        <v>1718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pane xSplit="2" ySplit="1" topLeftCell="C14" activePane="bottomRight" state="frozen"/>
      <selection pane="topRight" activeCell="C1" sqref="C1"/>
      <selection pane="bottomLeft" activeCell="A2" sqref="A2"/>
      <selection pane="bottomRight" activeCell="H4" sqref="H4"/>
    </sheetView>
  </sheetViews>
  <sheetFormatPr baseColWidth="10" defaultColWidth="11.42578125" defaultRowHeight="15" x14ac:dyDescent="0.25"/>
  <cols>
    <col min="1" max="2" width="5.28515625" style="171" customWidth="1"/>
    <col min="3" max="4" width="28.5703125" style="172" customWidth="1"/>
    <col min="5" max="5" width="7.7109375" style="171" bestFit="1" customWidth="1"/>
    <col min="6" max="6" width="13.140625" style="171" customWidth="1"/>
    <col min="7" max="7" width="56.5703125" style="172" customWidth="1"/>
    <col min="8" max="8" width="51.5703125" style="172" customWidth="1"/>
    <col min="9" max="9" width="40.140625" style="170" customWidth="1"/>
    <col min="10" max="16384" width="11.42578125" style="170"/>
  </cols>
  <sheetData>
    <row r="1" spans="1:11" ht="24" x14ac:dyDescent="0.25">
      <c r="A1" s="166" t="s">
        <v>63</v>
      </c>
      <c r="B1" s="167" t="s">
        <v>1829</v>
      </c>
      <c r="C1" s="168" t="s">
        <v>1830</v>
      </c>
      <c r="D1" s="168" t="s">
        <v>1831</v>
      </c>
      <c r="E1" s="169" t="s">
        <v>1832</v>
      </c>
      <c r="F1" s="169" t="s">
        <v>1833</v>
      </c>
      <c r="G1" s="168" t="s">
        <v>1834</v>
      </c>
      <c r="H1" s="168" t="s">
        <v>1835</v>
      </c>
      <c r="I1" s="168" t="s">
        <v>1836</v>
      </c>
    </row>
    <row r="2" spans="1:11" ht="63.75" x14ac:dyDescent="0.25">
      <c r="A2" s="171">
        <v>1</v>
      </c>
      <c r="B2" s="171">
        <v>1</v>
      </c>
      <c r="C2" s="172" t="s">
        <v>40</v>
      </c>
      <c r="D2" s="172" t="s">
        <v>47</v>
      </c>
      <c r="E2" s="171">
        <v>2</v>
      </c>
      <c r="F2" s="173" t="s">
        <v>190</v>
      </c>
      <c r="G2" s="174" t="s">
        <v>1837</v>
      </c>
      <c r="H2" s="174" t="s">
        <v>1838</v>
      </c>
      <c r="I2" s="175" t="s">
        <v>1839</v>
      </c>
    </row>
    <row r="3" spans="1:11" ht="63.75" x14ac:dyDescent="0.25">
      <c r="A3" s="171">
        <v>2</v>
      </c>
      <c r="B3" s="171">
        <v>2</v>
      </c>
      <c r="C3" s="172" t="s">
        <v>41</v>
      </c>
      <c r="D3" s="172" t="s">
        <v>42</v>
      </c>
      <c r="E3" s="171">
        <v>2</v>
      </c>
      <c r="F3" s="171" t="s">
        <v>1840</v>
      </c>
      <c r="G3" s="174" t="s">
        <v>1866</v>
      </c>
      <c r="H3" s="174" t="s">
        <v>1861</v>
      </c>
      <c r="J3" s="176"/>
      <c r="K3" s="174"/>
    </row>
    <row r="4" spans="1:11" ht="140.25" x14ac:dyDescent="0.25">
      <c r="A4" s="177">
        <v>3</v>
      </c>
      <c r="B4" s="177">
        <v>3</v>
      </c>
      <c r="C4" s="172" t="s">
        <v>44</v>
      </c>
      <c r="D4" s="172" t="s">
        <v>45</v>
      </c>
      <c r="E4" s="171">
        <v>3</v>
      </c>
      <c r="F4" s="171" t="s">
        <v>1840</v>
      </c>
      <c r="G4" s="178" t="s">
        <v>1841</v>
      </c>
      <c r="H4" s="178" t="s">
        <v>1841</v>
      </c>
      <c r="I4" s="174"/>
    </row>
    <row r="5" spans="1:11" ht="45" x14ac:dyDescent="0.25">
      <c r="A5" s="171">
        <v>4</v>
      </c>
      <c r="B5" s="171">
        <v>4</v>
      </c>
      <c r="C5" s="172" t="s">
        <v>13</v>
      </c>
      <c r="D5" s="172" t="s">
        <v>43</v>
      </c>
      <c r="E5" s="171">
        <v>2</v>
      </c>
      <c r="F5" s="171" t="s">
        <v>1840</v>
      </c>
      <c r="G5" s="174" t="s">
        <v>1842</v>
      </c>
      <c r="H5" s="174" t="s">
        <v>1843</v>
      </c>
      <c r="I5" s="179"/>
    </row>
    <row r="6" spans="1:11" ht="30" x14ac:dyDescent="0.25">
      <c r="A6" s="180">
        <v>5</v>
      </c>
      <c r="B6" s="180">
        <v>5</v>
      </c>
      <c r="C6" s="181" t="s">
        <v>46</v>
      </c>
      <c r="D6" s="181" t="s">
        <v>2</v>
      </c>
      <c r="E6" s="171">
        <v>1</v>
      </c>
      <c r="G6" s="174"/>
      <c r="H6" s="174"/>
      <c r="I6" s="174"/>
    </row>
    <row r="7" spans="1:11" ht="45" x14ac:dyDescent="0.25">
      <c r="A7" s="180">
        <v>6</v>
      </c>
      <c r="B7" s="180">
        <v>6</v>
      </c>
      <c r="C7" s="181" t="s">
        <v>57</v>
      </c>
      <c r="D7" s="181" t="s">
        <v>1844</v>
      </c>
      <c r="E7" s="171">
        <v>1</v>
      </c>
      <c r="G7" s="174"/>
      <c r="H7" s="174"/>
      <c r="I7" s="174"/>
    </row>
    <row r="8" spans="1:11" x14ac:dyDescent="0.25">
      <c r="A8" s="180">
        <v>7</v>
      </c>
      <c r="B8" s="180">
        <v>7</v>
      </c>
      <c r="C8" s="181" t="s">
        <v>24</v>
      </c>
      <c r="D8" s="181" t="s">
        <v>6</v>
      </c>
      <c r="E8" s="171">
        <v>1</v>
      </c>
      <c r="G8" s="174"/>
      <c r="H8" s="174"/>
      <c r="I8" s="174"/>
    </row>
    <row r="9" spans="1:11" x14ac:dyDescent="0.25">
      <c r="A9" s="180">
        <v>8</v>
      </c>
      <c r="B9" s="180">
        <v>8</v>
      </c>
      <c r="C9" s="181" t="s">
        <v>12</v>
      </c>
      <c r="D9" s="181" t="s">
        <v>11</v>
      </c>
      <c r="E9" s="171">
        <v>1</v>
      </c>
      <c r="G9" s="174"/>
      <c r="H9" s="174"/>
      <c r="I9" s="174"/>
    </row>
    <row r="10" spans="1:11" x14ac:dyDescent="0.25">
      <c r="A10" s="180">
        <v>9</v>
      </c>
      <c r="B10" s="180">
        <v>9</v>
      </c>
      <c r="C10" s="181" t="s">
        <v>0</v>
      </c>
      <c r="D10" s="181" t="s">
        <v>3</v>
      </c>
      <c r="E10" s="171">
        <v>1</v>
      </c>
      <c r="G10" s="174"/>
      <c r="H10" s="174"/>
      <c r="I10" s="174"/>
    </row>
    <row r="11" spans="1:11" ht="51" x14ac:dyDescent="0.25">
      <c r="A11" s="177">
        <v>10</v>
      </c>
      <c r="B11" s="177">
        <v>10</v>
      </c>
      <c r="C11" s="172" t="s">
        <v>8</v>
      </c>
      <c r="D11" s="172" t="s">
        <v>7</v>
      </c>
      <c r="E11" s="171">
        <v>3</v>
      </c>
      <c r="F11" s="182" t="s">
        <v>1845</v>
      </c>
      <c r="G11" s="174" t="s">
        <v>1846</v>
      </c>
      <c r="H11" s="174" t="s">
        <v>1846</v>
      </c>
      <c r="I11" s="174"/>
    </row>
    <row r="12" spans="1:11" x14ac:dyDescent="0.25">
      <c r="A12" s="171">
        <v>11</v>
      </c>
      <c r="B12" s="171">
        <v>11</v>
      </c>
      <c r="C12" s="172" t="s">
        <v>30</v>
      </c>
      <c r="D12" s="172" t="s">
        <v>1550</v>
      </c>
      <c r="E12" s="171">
        <v>3</v>
      </c>
      <c r="F12" s="171" t="s">
        <v>1840</v>
      </c>
      <c r="G12" s="174" t="s">
        <v>1518</v>
      </c>
      <c r="H12" s="174" t="s">
        <v>1518</v>
      </c>
      <c r="I12" s="174" t="s">
        <v>1847</v>
      </c>
    </row>
    <row r="13" spans="1:11" x14ac:dyDescent="0.25">
      <c r="A13" s="171">
        <v>12</v>
      </c>
      <c r="B13" s="171">
        <v>12</v>
      </c>
      <c r="C13" s="172" t="s">
        <v>25</v>
      </c>
      <c r="D13" s="172" t="s">
        <v>10</v>
      </c>
      <c r="E13" s="171">
        <v>3</v>
      </c>
      <c r="F13" s="171" t="s">
        <v>1840</v>
      </c>
      <c r="G13" s="174" t="s">
        <v>1517</v>
      </c>
      <c r="H13" s="174" t="s">
        <v>1517</v>
      </c>
      <c r="I13" s="174"/>
    </row>
    <row r="14" spans="1:11" ht="30" x14ac:dyDescent="0.25">
      <c r="A14" s="171">
        <v>13</v>
      </c>
      <c r="B14" s="171">
        <v>13</v>
      </c>
      <c r="C14" s="172" t="s">
        <v>52</v>
      </c>
      <c r="D14" s="172" t="s">
        <v>53</v>
      </c>
      <c r="E14" s="171">
        <v>3</v>
      </c>
      <c r="F14" s="182" t="s">
        <v>1845</v>
      </c>
      <c r="G14" s="174" t="s">
        <v>1771</v>
      </c>
      <c r="H14" s="174" t="s">
        <v>1771</v>
      </c>
      <c r="I14" s="174"/>
    </row>
    <row r="15" spans="1:11" ht="45" x14ac:dyDescent="0.25">
      <c r="A15" s="183">
        <v>14</v>
      </c>
      <c r="B15" s="183">
        <v>14</v>
      </c>
      <c r="C15" s="184" t="s">
        <v>34</v>
      </c>
      <c r="D15" s="184" t="s">
        <v>35</v>
      </c>
      <c r="E15" s="171">
        <v>1</v>
      </c>
      <c r="G15" s="174"/>
      <c r="H15" s="174"/>
      <c r="I15" s="174"/>
    </row>
    <row r="16" spans="1:11" x14ac:dyDescent="0.25">
      <c r="A16" s="183">
        <v>15</v>
      </c>
      <c r="B16" s="183">
        <v>15</v>
      </c>
      <c r="C16" s="184" t="s">
        <v>38</v>
      </c>
      <c r="D16" s="184" t="s">
        <v>39</v>
      </c>
      <c r="E16" s="171">
        <v>1</v>
      </c>
      <c r="G16" s="174"/>
      <c r="H16" s="174"/>
      <c r="I16" s="174"/>
    </row>
    <row r="17" spans="1:9" x14ac:dyDescent="0.25">
      <c r="A17" s="183">
        <v>16</v>
      </c>
      <c r="B17" s="183">
        <v>16</v>
      </c>
      <c r="C17" s="184" t="s">
        <v>49</v>
      </c>
      <c r="D17" s="184" t="s">
        <v>4</v>
      </c>
      <c r="E17" s="171">
        <v>1</v>
      </c>
      <c r="G17" s="174"/>
      <c r="H17" s="174"/>
      <c r="I17" s="174"/>
    </row>
    <row r="18" spans="1:9" ht="38.25" x14ac:dyDescent="0.25">
      <c r="A18" s="171">
        <v>17</v>
      </c>
      <c r="B18" s="171">
        <v>17</v>
      </c>
      <c r="C18" s="172" t="s">
        <v>1</v>
      </c>
      <c r="D18" s="172" t="s">
        <v>5</v>
      </c>
      <c r="E18" s="171">
        <v>2</v>
      </c>
      <c r="F18" s="171" t="s">
        <v>1848</v>
      </c>
      <c r="G18" s="174" t="s">
        <v>1781</v>
      </c>
      <c r="H18" s="174" t="s">
        <v>1781</v>
      </c>
      <c r="I18" s="174"/>
    </row>
    <row r="19" spans="1:9" ht="45" x14ac:dyDescent="0.25">
      <c r="A19" s="171" t="s">
        <v>1603</v>
      </c>
      <c r="B19" s="171">
        <v>18</v>
      </c>
      <c r="C19" s="172" t="s">
        <v>1849</v>
      </c>
      <c r="D19" s="172" t="s">
        <v>1561</v>
      </c>
      <c r="E19" s="171">
        <v>3</v>
      </c>
      <c r="F19" s="173" t="s">
        <v>1850</v>
      </c>
      <c r="G19" s="174"/>
      <c r="H19" s="174"/>
      <c r="I19" s="174"/>
    </row>
    <row r="20" spans="1:9" ht="63.75" x14ac:dyDescent="0.25">
      <c r="A20" s="171" t="s">
        <v>1604</v>
      </c>
      <c r="B20" s="171">
        <v>19</v>
      </c>
      <c r="C20" s="172" t="s">
        <v>1851</v>
      </c>
      <c r="D20" s="172" t="s">
        <v>1566</v>
      </c>
      <c r="E20" s="171">
        <v>2</v>
      </c>
      <c r="F20" s="173" t="s">
        <v>1850</v>
      </c>
      <c r="G20" s="174" t="s">
        <v>1852</v>
      </c>
      <c r="H20" s="174" t="s">
        <v>1852</v>
      </c>
    </row>
    <row r="21" spans="1:9" ht="63.75" x14ac:dyDescent="0.25">
      <c r="A21" s="171">
        <v>19</v>
      </c>
      <c r="B21" s="171">
        <v>20</v>
      </c>
      <c r="C21" s="172" t="s">
        <v>36</v>
      </c>
      <c r="D21" s="172" t="s">
        <v>61</v>
      </c>
      <c r="E21" s="171">
        <v>2</v>
      </c>
      <c r="F21" s="173" t="s">
        <v>1850</v>
      </c>
      <c r="G21" s="174" t="s">
        <v>1853</v>
      </c>
      <c r="H21" s="174" t="s">
        <v>1853</v>
      </c>
      <c r="I21" s="174" t="s">
        <v>1854</v>
      </c>
    </row>
    <row r="22" spans="1:9" x14ac:dyDescent="0.25">
      <c r="A22" s="177">
        <v>20</v>
      </c>
      <c r="B22" s="177">
        <v>21</v>
      </c>
      <c r="C22" s="172" t="s">
        <v>48</v>
      </c>
      <c r="D22" s="172" t="s">
        <v>62</v>
      </c>
      <c r="E22" s="171">
        <v>2</v>
      </c>
      <c r="F22" s="182" t="s">
        <v>1845</v>
      </c>
      <c r="G22" s="174" t="s">
        <v>1590</v>
      </c>
      <c r="H22" s="174"/>
      <c r="I22" s="174"/>
    </row>
    <row r="23" spans="1:9" ht="165.75" x14ac:dyDescent="0.25">
      <c r="A23" s="177">
        <v>21</v>
      </c>
      <c r="B23" s="177">
        <v>22</v>
      </c>
      <c r="C23" s="172" t="s">
        <v>33</v>
      </c>
      <c r="D23" s="172" t="s">
        <v>9</v>
      </c>
      <c r="E23" s="171">
        <v>3</v>
      </c>
      <c r="F23" s="182" t="s">
        <v>1845</v>
      </c>
      <c r="G23" s="174" t="s">
        <v>1855</v>
      </c>
      <c r="H23" s="174" t="s">
        <v>1855</v>
      </c>
      <c r="I23" s="179"/>
    </row>
    <row r="24" spans="1:9" x14ac:dyDescent="0.25">
      <c r="A24" s="177">
        <v>22</v>
      </c>
      <c r="B24" s="177">
        <v>23</v>
      </c>
      <c r="C24" s="172" t="s">
        <v>31</v>
      </c>
      <c r="D24" s="172" t="s">
        <v>1572</v>
      </c>
      <c r="E24" s="171">
        <v>3</v>
      </c>
      <c r="F24" s="182" t="s">
        <v>1856</v>
      </c>
      <c r="G24" s="174" t="s">
        <v>1857</v>
      </c>
      <c r="H24" s="174" t="s">
        <v>1857</v>
      </c>
      <c r="I24" s="174" t="s">
        <v>1847</v>
      </c>
    </row>
    <row r="25" spans="1:9" x14ac:dyDescent="0.25">
      <c r="I25" s="174"/>
    </row>
    <row r="26" spans="1:9" ht="45" x14ac:dyDescent="0.25">
      <c r="A26" s="171">
        <v>23</v>
      </c>
      <c r="B26" s="171">
        <v>24</v>
      </c>
      <c r="C26" s="172" t="s">
        <v>1739</v>
      </c>
      <c r="D26" s="172" t="s">
        <v>1574</v>
      </c>
    </row>
    <row r="27" spans="1:9" ht="30" x14ac:dyDescent="0.25">
      <c r="A27" s="171" t="s">
        <v>1595</v>
      </c>
      <c r="B27" s="171">
        <v>25</v>
      </c>
      <c r="C27" s="172" t="s">
        <v>1750</v>
      </c>
      <c r="D27" s="172" t="s">
        <v>1810</v>
      </c>
    </row>
    <row r="28" spans="1:9" ht="45" x14ac:dyDescent="0.25">
      <c r="A28" s="171">
        <v>26</v>
      </c>
      <c r="B28" s="171">
        <v>26</v>
      </c>
      <c r="C28" s="172" t="s">
        <v>1745</v>
      </c>
      <c r="D28" s="172" t="s">
        <v>1575</v>
      </c>
    </row>
    <row r="29" spans="1:9" ht="30" x14ac:dyDescent="0.25">
      <c r="A29" s="171" t="s">
        <v>1596</v>
      </c>
      <c r="B29" s="171">
        <v>27</v>
      </c>
      <c r="C29" s="172" t="s">
        <v>1740</v>
      </c>
      <c r="D29" s="172" t="s">
        <v>1576</v>
      </c>
    </row>
    <row r="30" spans="1:9" x14ac:dyDescent="0.25">
      <c r="A30" s="171">
        <v>101</v>
      </c>
      <c r="B30" s="171">
        <v>29</v>
      </c>
      <c r="C30" s="172" t="s">
        <v>1639</v>
      </c>
      <c r="D30" s="172" t="s">
        <v>1641</v>
      </c>
    </row>
    <row r="31" spans="1:9" x14ac:dyDescent="0.25">
      <c r="A31" s="171">
        <v>101</v>
      </c>
      <c r="B31" s="171">
        <v>30</v>
      </c>
      <c r="C31" s="172" t="s">
        <v>1639</v>
      </c>
      <c r="D31" s="172" t="s">
        <v>1640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H14" sqref="H14"/>
    </sheetView>
  </sheetViews>
  <sheetFormatPr baseColWidth="10" defaultColWidth="11.42578125" defaultRowHeight="15" x14ac:dyDescent="0.25"/>
  <cols>
    <col min="2" max="2" width="60.85546875" customWidth="1"/>
    <col min="4" max="5" width="21" customWidth="1"/>
  </cols>
  <sheetData>
    <row r="1" spans="1:5" ht="35.25" customHeight="1" x14ac:dyDescent="0.25">
      <c r="A1" s="50" t="s">
        <v>63</v>
      </c>
      <c r="B1" s="50" t="s">
        <v>64</v>
      </c>
      <c r="C1" s="50" t="s">
        <v>1530</v>
      </c>
      <c r="D1" s="50" t="s">
        <v>1528</v>
      </c>
      <c r="E1" s="51" t="s">
        <v>1532</v>
      </c>
    </row>
    <row r="2" spans="1:5" x14ac:dyDescent="0.25">
      <c r="A2" s="15">
        <v>14</v>
      </c>
      <c r="B2" t="s">
        <v>34</v>
      </c>
      <c r="C2" s="15" t="s">
        <v>1523</v>
      </c>
      <c r="D2" s="53"/>
      <c r="E2" s="15"/>
    </row>
    <row r="3" spans="1:5" x14ac:dyDescent="0.25">
      <c r="A3" s="15">
        <v>16</v>
      </c>
      <c r="B3" t="s">
        <v>49</v>
      </c>
      <c r="C3" s="15" t="s">
        <v>1523</v>
      </c>
      <c r="D3" s="53"/>
      <c r="E3" s="15"/>
    </row>
    <row r="4" spans="1:5" x14ac:dyDescent="0.25">
      <c r="A4" s="15">
        <v>2</v>
      </c>
      <c r="B4" t="s">
        <v>41</v>
      </c>
      <c r="C4" s="15" t="s">
        <v>1523</v>
      </c>
      <c r="D4" s="53" t="s">
        <v>1525</v>
      </c>
      <c r="E4" s="15"/>
    </row>
    <row r="5" spans="1:5" x14ac:dyDescent="0.25">
      <c r="A5" s="15"/>
      <c r="C5" s="15"/>
      <c r="D5" s="53"/>
      <c r="E5" s="15"/>
    </row>
    <row r="6" spans="1:5" x14ac:dyDescent="0.25">
      <c r="A6" s="15">
        <v>1</v>
      </c>
      <c r="B6" t="s">
        <v>40</v>
      </c>
      <c r="C6" s="15" t="s">
        <v>1531</v>
      </c>
      <c r="D6" s="53" t="s">
        <v>1524</v>
      </c>
      <c r="E6" s="52">
        <v>43773</v>
      </c>
    </row>
    <row r="7" spans="1:5" x14ac:dyDescent="0.25">
      <c r="A7" s="15">
        <v>4</v>
      </c>
      <c r="B7" t="s">
        <v>13</v>
      </c>
      <c r="C7" s="15" t="s">
        <v>1526</v>
      </c>
      <c r="D7" s="53" t="s">
        <v>1527</v>
      </c>
      <c r="E7" s="52">
        <v>43773</v>
      </c>
    </row>
    <row r="8" spans="1:5" x14ac:dyDescent="0.25">
      <c r="A8" s="15">
        <v>6</v>
      </c>
      <c r="B8" t="s">
        <v>57</v>
      </c>
      <c r="C8" s="15" t="s">
        <v>1526</v>
      </c>
      <c r="D8" s="53"/>
      <c r="E8" s="52">
        <v>43773</v>
      </c>
    </row>
    <row r="9" spans="1:5" x14ac:dyDescent="0.25">
      <c r="A9" s="15">
        <v>8</v>
      </c>
      <c r="B9" t="s">
        <v>12</v>
      </c>
      <c r="C9" s="15" t="s">
        <v>1531</v>
      </c>
      <c r="D9" s="53"/>
      <c r="E9" s="52">
        <v>43773</v>
      </c>
    </row>
    <row r="10" spans="1:5" x14ac:dyDescent="0.25">
      <c r="A10" s="15">
        <v>17</v>
      </c>
      <c r="B10" t="s">
        <v>1</v>
      </c>
      <c r="C10" s="15" t="s">
        <v>1531</v>
      </c>
      <c r="D10" s="53"/>
      <c r="E10" s="52">
        <v>43773</v>
      </c>
    </row>
    <row r="11" spans="1:5" x14ac:dyDescent="0.25">
      <c r="A11" s="15"/>
      <c r="C11" s="15"/>
      <c r="D11" s="53"/>
      <c r="E11" s="15"/>
    </row>
    <row r="12" spans="1:5" x14ac:dyDescent="0.25">
      <c r="A12" s="15">
        <v>9</v>
      </c>
      <c r="B12" t="s">
        <v>0</v>
      </c>
      <c r="C12" s="15" t="s">
        <v>1526</v>
      </c>
      <c r="D12" s="53"/>
      <c r="E12" s="52">
        <v>43794</v>
      </c>
    </row>
    <row r="13" spans="1:5" x14ac:dyDescent="0.25">
      <c r="A13" s="15">
        <v>11</v>
      </c>
      <c r="B13" t="s">
        <v>30</v>
      </c>
      <c r="C13" s="15" t="s">
        <v>1526</v>
      </c>
      <c r="D13" s="53"/>
      <c r="E13" s="52">
        <v>43794</v>
      </c>
    </row>
    <row r="14" spans="1:5" x14ac:dyDescent="0.25">
      <c r="A14" s="15">
        <v>13</v>
      </c>
      <c r="B14" t="s">
        <v>52</v>
      </c>
      <c r="C14" s="15" t="s">
        <v>1526</v>
      </c>
      <c r="D14" s="53"/>
      <c r="E14" s="52">
        <v>43794</v>
      </c>
    </row>
    <row r="15" spans="1:5" ht="14.25" customHeight="1" x14ac:dyDescent="0.25">
      <c r="A15" s="15">
        <v>15</v>
      </c>
      <c r="B15" t="s">
        <v>38</v>
      </c>
      <c r="C15" s="15" t="s">
        <v>1531</v>
      </c>
      <c r="D15" s="53"/>
      <c r="E15" s="52">
        <v>43794</v>
      </c>
    </row>
    <row r="16" spans="1:5" x14ac:dyDescent="0.25">
      <c r="A16" s="15">
        <v>18</v>
      </c>
      <c r="B16" t="s">
        <v>59</v>
      </c>
      <c r="C16" s="15" t="s">
        <v>1526</v>
      </c>
      <c r="D16" s="53"/>
      <c r="E16" s="52">
        <v>43794</v>
      </c>
    </row>
    <row r="17" spans="1:5" ht="14.25" customHeight="1" x14ac:dyDescent="0.25">
      <c r="A17" s="15">
        <v>19</v>
      </c>
      <c r="B17" t="s">
        <v>36</v>
      </c>
      <c r="C17" s="15" t="s">
        <v>1526</v>
      </c>
      <c r="D17" s="53"/>
      <c r="E17" s="52">
        <v>43794</v>
      </c>
    </row>
    <row r="18" spans="1:5" x14ac:dyDescent="0.25">
      <c r="A18" s="15">
        <v>20</v>
      </c>
      <c r="B18" t="s">
        <v>48</v>
      </c>
      <c r="C18" s="15" t="s">
        <v>1526</v>
      </c>
      <c r="D18" s="53"/>
      <c r="E18" s="52">
        <v>43794</v>
      </c>
    </row>
    <row r="19" spans="1:5" x14ac:dyDescent="0.25">
      <c r="A19" s="15">
        <v>22</v>
      </c>
      <c r="B19" t="s">
        <v>31</v>
      </c>
      <c r="C19" s="15" t="s">
        <v>1526</v>
      </c>
      <c r="D19" s="53"/>
      <c r="E19" s="52">
        <v>43794</v>
      </c>
    </row>
    <row r="20" spans="1:5" x14ac:dyDescent="0.25">
      <c r="A20" s="15"/>
      <c r="C20" s="15"/>
      <c r="D20" s="53"/>
      <c r="E20" s="15"/>
    </row>
    <row r="21" spans="1:5" x14ac:dyDescent="0.25">
      <c r="A21" s="15">
        <v>3</v>
      </c>
      <c r="B21" t="s">
        <v>44</v>
      </c>
      <c r="C21" s="15" t="s">
        <v>190</v>
      </c>
      <c r="D21" s="53"/>
      <c r="E21" s="52">
        <v>43815</v>
      </c>
    </row>
    <row r="22" spans="1:5" x14ac:dyDescent="0.25">
      <c r="A22" s="15">
        <v>5</v>
      </c>
      <c r="B22" t="s">
        <v>46</v>
      </c>
      <c r="C22" s="15" t="s">
        <v>1531</v>
      </c>
      <c r="D22" s="53" t="s">
        <v>1529</v>
      </c>
      <c r="E22" s="52">
        <v>43815</v>
      </c>
    </row>
    <row r="23" spans="1:5" x14ac:dyDescent="0.25">
      <c r="A23" s="15">
        <v>6</v>
      </c>
      <c r="B23" t="s">
        <v>57</v>
      </c>
      <c r="C23" s="15" t="s">
        <v>1526</v>
      </c>
      <c r="D23" s="53"/>
      <c r="E23" s="52">
        <v>43815</v>
      </c>
    </row>
    <row r="24" spans="1:5" x14ac:dyDescent="0.25">
      <c r="A24" s="15">
        <v>7</v>
      </c>
      <c r="B24" t="s">
        <v>24</v>
      </c>
      <c r="C24" s="15" t="s">
        <v>1526</v>
      </c>
      <c r="D24" s="53"/>
      <c r="E24" s="52">
        <v>43815</v>
      </c>
    </row>
    <row r="25" spans="1:5" x14ac:dyDescent="0.25">
      <c r="A25" s="15">
        <v>10</v>
      </c>
      <c r="B25" t="s">
        <v>8</v>
      </c>
      <c r="C25" s="15" t="s">
        <v>1526</v>
      </c>
      <c r="D25" s="53" t="s">
        <v>1529</v>
      </c>
      <c r="E25" s="52">
        <v>43815</v>
      </c>
    </row>
    <row r="26" spans="1:5" x14ac:dyDescent="0.25">
      <c r="A26" s="15">
        <v>12</v>
      </c>
      <c r="B26" t="s">
        <v>25</v>
      </c>
      <c r="C26" s="15" t="s">
        <v>1526</v>
      </c>
      <c r="D26" s="53" t="s">
        <v>1529</v>
      </c>
      <c r="E26" s="52">
        <v>43815</v>
      </c>
    </row>
    <row r="27" spans="1:5" x14ac:dyDescent="0.25">
      <c r="A27" s="15">
        <v>21</v>
      </c>
      <c r="B27" t="s">
        <v>33</v>
      </c>
      <c r="C27" s="15" t="s">
        <v>1526</v>
      </c>
      <c r="D27" s="53"/>
      <c r="E27" s="52">
        <v>43815</v>
      </c>
    </row>
    <row r="28" spans="1:5" x14ac:dyDescent="0.25">
      <c r="A28" s="1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25"/>
  <sheetViews>
    <sheetView topLeftCell="A103" workbookViewId="0">
      <selection activeCell="A122" sqref="A122:XFD153"/>
    </sheetView>
  </sheetViews>
  <sheetFormatPr baseColWidth="10" defaultColWidth="11.42578125" defaultRowHeight="12.75" customHeight="1" x14ac:dyDescent="0.25"/>
  <cols>
    <col min="1" max="1" width="9.7109375" bestFit="1" customWidth="1"/>
    <col min="5" max="5" width="70.140625" customWidth="1"/>
    <col min="6" max="8" width="23" customWidth="1"/>
    <col min="9" max="9" width="11.42578125" style="15"/>
    <col min="10" max="10" width="38.28515625" customWidth="1"/>
    <col min="11" max="12" width="11.42578125" style="15"/>
    <col min="13" max="13" width="11.85546875" style="15" customWidth="1"/>
    <col min="14" max="14" width="11.42578125" style="15"/>
  </cols>
  <sheetData>
    <row r="1" spans="1:14" ht="12.75" customHeight="1" x14ac:dyDescent="0.25">
      <c r="A1" s="19" t="s">
        <v>194</v>
      </c>
      <c r="B1" s="19" t="s">
        <v>195</v>
      </c>
      <c r="C1" s="19" t="s">
        <v>196</v>
      </c>
      <c r="D1" s="19" t="s">
        <v>197</v>
      </c>
      <c r="E1" s="19" t="s">
        <v>198</v>
      </c>
      <c r="F1" s="19" t="s">
        <v>199</v>
      </c>
      <c r="G1" s="19" t="s">
        <v>200</v>
      </c>
      <c r="H1" s="19" t="s">
        <v>201</v>
      </c>
      <c r="I1" s="23" t="s">
        <v>64</v>
      </c>
      <c r="J1" s="23" t="s">
        <v>64</v>
      </c>
      <c r="K1" s="24" t="s">
        <v>1512</v>
      </c>
      <c r="L1" s="24" t="s">
        <v>1513</v>
      </c>
      <c r="M1" s="19" t="s">
        <v>1514</v>
      </c>
      <c r="N1" s="23" t="s">
        <v>1515</v>
      </c>
    </row>
    <row r="2" spans="1:14" ht="12.75" hidden="1" customHeight="1" x14ac:dyDescent="0.25">
      <c r="A2" s="20" t="s">
        <v>202</v>
      </c>
      <c r="B2" s="21">
        <v>1</v>
      </c>
      <c r="C2" s="22"/>
      <c r="D2" s="20" t="s">
        <v>202</v>
      </c>
      <c r="E2" s="20" t="s">
        <v>203</v>
      </c>
      <c r="F2" s="20" t="s">
        <v>204</v>
      </c>
      <c r="G2" s="20" t="s">
        <v>205</v>
      </c>
      <c r="H2" s="20" t="s">
        <v>206</v>
      </c>
      <c r="I2">
        <f>IFERROR(VLOOKUP(A2,Guildes_revues_ER!$A$2:$E$138,3,FALSE),0)</f>
        <v>0</v>
      </c>
      <c r="J2" t="str">
        <f>IFERROR(VLOOKUP(A2,Guildes_revues_ER!$A$2:$E$138,4,FALSE)," ")</f>
        <v xml:space="preserve"> </v>
      </c>
      <c r="K2" t="e">
        <f>VLOOKUP(LEFT(A2,3),#REF!,1,FALSE)</f>
        <v>#REF!</v>
      </c>
      <c r="L2" t="e">
        <f>IF(K2-I2=K2,1,0)</f>
        <v>#REF!</v>
      </c>
      <c r="M2" s="21">
        <v>1</v>
      </c>
      <c r="N2">
        <f>IF(AND(VALUE(I2)&gt;0,M2&lt;4),0,1)</f>
        <v>1</v>
      </c>
    </row>
    <row r="3" spans="1:14" ht="12.75" hidden="1" customHeight="1" x14ac:dyDescent="0.25">
      <c r="A3" s="20" t="s">
        <v>207</v>
      </c>
      <c r="B3" s="21">
        <v>11</v>
      </c>
      <c r="C3" s="21">
        <v>1</v>
      </c>
      <c r="D3" s="20" t="s">
        <v>207</v>
      </c>
      <c r="E3" s="20" t="s">
        <v>208</v>
      </c>
      <c r="F3" s="20" t="s">
        <v>209</v>
      </c>
      <c r="G3" s="20" t="s">
        <v>210</v>
      </c>
      <c r="H3" s="20" t="s">
        <v>206</v>
      </c>
      <c r="I3">
        <f>IFERROR(VLOOKUP(A3,Guildes_revues_ER!$A$2:$E$138,3,FALSE),0)</f>
        <v>0</v>
      </c>
      <c r="J3" t="str">
        <f>IFERROR(VLOOKUP(A3,Guildes_revues_ER!$A$2:$E$138,4,FALSE)," ")</f>
        <v xml:space="preserve"> </v>
      </c>
      <c r="K3" t="e">
        <f>VLOOKUP(LEFT(A3,3),#REF!,1,FALSE)</f>
        <v>#REF!</v>
      </c>
      <c r="L3" t="e">
        <f>IF(VALUE(K3)-VALUE(I3)=VALUE(K3),1,0)</f>
        <v>#REF!</v>
      </c>
      <c r="M3" s="21">
        <v>2</v>
      </c>
      <c r="N3">
        <f t="shared" ref="N3:N66" si="0">IF(AND(VALUE(I3)&gt;0,M3&lt;4),0,1)</f>
        <v>1</v>
      </c>
    </row>
    <row r="4" spans="1:14" s="27" customFormat="1" ht="12.75" customHeight="1" x14ac:dyDescent="0.25">
      <c r="A4" s="25" t="s">
        <v>211</v>
      </c>
      <c r="B4" s="26">
        <v>110</v>
      </c>
      <c r="C4" s="26">
        <v>11</v>
      </c>
      <c r="D4" s="25" t="s">
        <v>211</v>
      </c>
      <c r="E4" s="25" t="s">
        <v>212</v>
      </c>
      <c r="F4" s="20" t="s">
        <v>213</v>
      </c>
      <c r="G4" s="20" t="s">
        <v>214</v>
      </c>
      <c r="H4" s="25" t="s">
        <v>206</v>
      </c>
      <c r="I4" s="31">
        <f>IFERROR(VLOOKUP(A4,Guildes_revues_ER!$A$2:$E$138,3,FALSE),0)</f>
        <v>0</v>
      </c>
      <c r="J4" s="27" t="str">
        <f>IFERROR(VLOOKUP(A4,Guildes_revues_ER!$A$2:$E$138,4,FALSE)," ")</f>
        <v xml:space="preserve"> </v>
      </c>
      <c r="K4" s="31" t="e">
        <f>VLOOKUP(LEFT(A4,3),#REF!,1,FALSE)</f>
        <v>#REF!</v>
      </c>
      <c r="L4" s="31" t="e">
        <f t="shared" ref="L4:L67" si="1">IF(VALUE(K4)-VALUE(I4)=VALUE(K4),1,0)</f>
        <v>#REF!</v>
      </c>
      <c r="M4" s="32">
        <v>3</v>
      </c>
      <c r="N4" s="31">
        <f t="shared" si="0"/>
        <v>1</v>
      </c>
    </row>
    <row r="5" spans="1:14" s="27" customFormat="1" ht="12.75" hidden="1" customHeight="1" x14ac:dyDescent="0.25">
      <c r="A5" s="25" t="s">
        <v>215</v>
      </c>
      <c r="B5" s="26">
        <v>1101</v>
      </c>
      <c r="C5" s="26">
        <v>110</v>
      </c>
      <c r="D5" s="25" t="s">
        <v>215</v>
      </c>
      <c r="E5" s="25" t="s">
        <v>216</v>
      </c>
      <c r="F5" s="20" t="s">
        <v>217</v>
      </c>
      <c r="G5" s="20" t="s">
        <v>218</v>
      </c>
      <c r="H5" s="25" t="s">
        <v>206</v>
      </c>
      <c r="I5" s="27">
        <f>IFERROR(VLOOKUP(A5,Guildes_revues_ER!$A$2:$E$138,3,FALSE),0)</f>
        <v>0</v>
      </c>
      <c r="J5" s="27" t="str">
        <f>IFERROR(VLOOKUP(A5,Guildes_revues_ER!$A$2:$E$138,4,FALSE)," ")</f>
        <v xml:space="preserve"> </v>
      </c>
      <c r="K5" s="27" t="e">
        <f>VLOOKUP(LEFT(A5,3),#REF!,1,FALSE)</f>
        <v>#REF!</v>
      </c>
      <c r="L5" s="27" t="e">
        <f t="shared" si="1"/>
        <v>#REF!</v>
      </c>
      <c r="M5" s="26">
        <v>4</v>
      </c>
      <c r="N5" s="27">
        <f t="shared" si="0"/>
        <v>1</v>
      </c>
    </row>
    <row r="6" spans="1:14" ht="12.75" hidden="1" customHeight="1" x14ac:dyDescent="0.25">
      <c r="A6" s="20" t="s">
        <v>91</v>
      </c>
      <c r="B6" s="21">
        <v>1102</v>
      </c>
      <c r="C6" s="21">
        <v>110</v>
      </c>
      <c r="D6" s="20" t="s">
        <v>91</v>
      </c>
      <c r="E6" s="20" t="s">
        <v>219</v>
      </c>
      <c r="F6" s="20" t="s">
        <v>220</v>
      </c>
      <c r="G6" s="20" t="s">
        <v>221</v>
      </c>
      <c r="H6" s="20" t="s">
        <v>206</v>
      </c>
      <c r="I6">
        <f>IFERROR(VLOOKUP(A6,Guildes_revues_ER!$A$2:$E$138,3,FALSE),0)</f>
        <v>5</v>
      </c>
      <c r="J6" t="str">
        <f>IFERROR(VLOOKUP(A6,Guildes_revues_ER!$A$2:$E$138,4,FALSE)," ")</f>
        <v>petits plans d'eau et végétation pionnière</v>
      </c>
      <c r="K6" t="e">
        <f>VLOOKUP(LEFT(A6,3),#REF!,1,FALSE)</f>
        <v>#REF!</v>
      </c>
      <c r="L6" t="e">
        <f t="shared" si="1"/>
        <v>#REF!</v>
      </c>
      <c r="M6" s="21">
        <v>4</v>
      </c>
      <c r="N6">
        <f>IF(AND(VALUE(I6)&gt;0,VALUE(M6)&lt;4),0,1)</f>
        <v>1</v>
      </c>
    </row>
    <row r="7" spans="1:14" ht="12.75" customHeight="1" x14ac:dyDescent="0.25">
      <c r="A7" s="20" t="s">
        <v>87</v>
      </c>
      <c r="B7" s="21">
        <v>111</v>
      </c>
      <c r="C7" s="21">
        <v>11</v>
      </c>
      <c r="D7" s="20" t="s">
        <v>87</v>
      </c>
      <c r="E7" s="20" t="s">
        <v>222</v>
      </c>
      <c r="F7" s="20" t="s">
        <v>223</v>
      </c>
      <c r="G7" s="20" t="s">
        <v>224</v>
      </c>
      <c r="H7" s="20" t="s">
        <v>225</v>
      </c>
      <c r="I7" s="15">
        <f>IFERROR(VLOOKUP(A7,Guildes_revues_ER!$A$2:$E$138,3,FALSE),0)</f>
        <v>4</v>
      </c>
      <c r="J7" t="str">
        <f>IFERROR(VLOOKUP(A7,Guildes_revues_ER!$A$2:$E$138,4,FALSE)," ")</f>
        <v>eaux lentes (epipotamon) et dormantes (zone litorale des lacs)</v>
      </c>
      <c r="K7" s="15" t="e">
        <f>VLOOKUP(LEFT(A7,3),#REF!,1,FALSE)</f>
        <v>#REF!</v>
      </c>
      <c r="L7" s="15" t="e">
        <f t="shared" si="1"/>
        <v>#REF!</v>
      </c>
      <c r="M7" s="33">
        <v>3</v>
      </c>
      <c r="N7" s="15">
        <f t="shared" si="0"/>
        <v>0</v>
      </c>
    </row>
    <row r="8" spans="1:14" ht="12.75" customHeight="1" x14ac:dyDescent="0.25">
      <c r="A8" s="20" t="s">
        <v>80</v>
      </c>
      <c r="B8" s="21">
        <v>112</v>
      </c>
      <c r="C8" s="21">
        <v>11</v>
      </c>
      <c r="D8" s="20" t="s">
        <v>80</v>
      </c>
      <c r="E8" s="20" t="s">
        <v>226</v>
      </c>
      <c r="F8" s="20" t="s">
        <v>227</v>
      </c>
      <c r="G8" s="20" t="s">
        <v>228</v>
      </c>
      <c r="H8" s="20" t="s">
        <v>229</v>
      </c>
      <c r="I8" s="15">
        <f>IFERROR(VLOOKUP(A8,Guildes_revues_ER!$A$2:$E$138,3,FALSE),0)</f>
        <v>4</v>
      </c>
      <c r="J8" t="str">
        <f>IFERROR(VLOOKUP(A8,Guildes_revues_ER!$A$2:$E$138,4,FALSE)," ")</f>
        <v>eaux lentes (epipotamon) et dormantes (zone litorale des lacs)</v>
      </c>
      <c r="K8" s="15" t="e">
        <f>VLOOKUP(LEFT(A8,3),#REF!,1,FALSE)</f>
        <v>#REF!</v>
      </c>
      <c r="L8" s="15" t="e">
        <f t="shared" si="1"/>
        <v>#REF!</v>
      </c>
      <c r="M8" s="33">
        <v>3</v>
      </c>
      <c r="N8" s="15">
        <f t="shared" si="0"/>
        <v>0</v>
      </c>
    </row>
    <row r="9" spans="1:14" ht="12.75" customHeight="1" x14ac:dyDescent="0.25">
      <c r="A9" s="20" t="s">
        <v>81</v>
      </c>
      <c r="B9" s="21">
        <v>113</v>
      </c>
      <c r="C9" s="21">
        <v>11</v>
      </c>
      <c r="D9" s="20" t="s">
        <v>81</v>
      </c>
      <c r="E9" s="20" t="s">
        <v>230</v>
      </c>
      <c r="F9" s="20" t="s">
        <v>231</v>
      </c>
      <c r="G9" s="20" t="s">
        <v>232</v>
      </c>
      <c r="H9" s="20" t="s">
        <v>233</v>
      </c>
      <c r="I9" s="15">
        <f>IFERROR(VLOOKUP(A9,Guildes_revues_ER!$A$2:$E$138,3,FALSE),0)</f>
        <v>4</v>
      </c>
      <c r="J9" t="str">
        <f>IFERROR(VLOOKUP(A9,Guildes_revues_ER!$A$2:$E$138,4,FALSE)," ")</f>
        <v>eaux lentes (epipotamon) et dormantes (zone litorale des lacs)</v>
      </c>
      <c r="K9" s="15" t="e">
        <f>VLOOKUP(LEFT(A9,3),#REF!,1,FALSE)</f>
        <v>#REF!</v>
      </c>
      <c r="L9" s="15" t="e">
        <f t="shared" si="1"/>
        <v>#REF!</v>
      </c>
      <c r="M9" s="33">
        <v>3</v>
      </c>
      <c r="N9" s="15">
        <f t="shared" si="0"/>
        <v>0</v>
      </c>
    </row>
    <row r="10" spans="1:14" ht="12.75" hidden="1" customHeight="1" x14ac:dyDescent="0.25">
      <c r="A10" s="20" t="s">
        <v>234</v>
      </c>
      <c r="B10" s="21">
        <v>1131</v>
      </c>
      <c r="C10" s="21">
        <v>113</v>
      </c>
      <c r="D10" s="20" t="s">
        <v>234</v>
      </c>
      <c r="E10" s="20" t="s">
        <v>235</v>
      </c>
      <c r="F10" s="20" t="s">
        <v>236</v>
      </c>
      <c r="G10" s="20" t="s">
        <v>235</v>
      </c>
      <c r="H10" s="20" t="s">
        <v>235</v>
      </c>
      <c r="I10">
        <f>IFERROR(VLOOKUP(A10,Guildes_revues_ER!$A$2:$E$138,3,FALSE),0)</f>
        <v>0</v>
      </c>
      <c r="J10" t="str">
        <f>IFERROR(VLOOKUP(A10,Guildes_revues_ER!$A$2:$E$138,4,FALSE)," ")</f>
        <v xml:space="preserve"> </v>
      </c>
      <c r="K10" t="e">
        <f>VLOOKUP(LEFT(A10,3),#REF!,1,FALSE)</f>
        <v>#REF!</v>
      </c>
      <c r="L10" t="e">
        <f t="shared" si="1"/>
        <v>#REF!</v>
      </c>
      <c r="M10" s="21">
        <v>4</v>
      </c>
      <c r="N10">
        <f t="shared" si="0"/>
        <v>1</v>
      </c>
    </row>
    <row r="11" spans="1:14" ht="12.75" hidden="1" customHeight="1" x14ac:dyDescent="0.25">
      <c r="A11" s="20" t="s">
        <v>237</v>
      </c>
      <c r="B11" s="21">
        <v>1132</v>
      </c>
      <c r="C11" s="21">
        <v>113</v>
      </c>
      <c r="D11" s="20" t="s">
        <v>237</v>
      </c>
      <c r="E11" s="20" t="s">
        <v>238</v>
      </c>
      <c r="F11" s="20" t="s">
        <v>239</v>
      </c>
      <c r="G11" s="20" t="s">
        <v>238</v>
      </c>
      <c r="H11" s="20" t="s">
        <v>238</v>
      </c>
      <c r="I11">
        <f>IFERROR(VLOOKUP(A11,Guildes_revues_ER!$A$2:$E$138,3,FALSE),0)</f>
        <v>0</v>
      </c>
      <c r="J11" t="str">
        <f>IFERROR(VLOOKUP(A11,Guildes_revues_ER!$A$2:$E$138,4,FALSE)," ")</f>
        <v xml:space="preserve"> </v>
      </c>
      <c r="K11" t="e">
        <f>VLOOKUP(LEFT(A11,3),#REF!,1,FALSE)</f>
        <v>#REF!</v>
      </c>
      <c r="L11" t="e">
        <f t="shared" si="1"/>
        <v>#REF!</v>
      </c>
      <c r="M11" s="21">
        <v>4</v>
      </c>
      <c r="N11">
        <f t="shared" si="0"/>
        <v>1</v>
      </c>
    </row>
    <row r="12" spans="1:14" ht="12.75" customHeight="1" x14ac:dyDescent="0.25">
      <c r="A12" s="20" t="s">
        <v>82</v>
      </c>
      <c r="B12" s="21">
        <v>114</v>
      </c>
      <c r="C12" s="21">
        <v>11</v>
      </c>
      <c r="D12" s="20" t="s">
        <v>82</v>
      </c>
      <c r="E12" s="20" t="s">
        <v>240</v>
      </c>
      <c r="F12" s="20" t="s">
        <v>241</v>
      </c>
      <c r="G12" s="20" t="s">
        <v>242</v>
      </c>
      <c r="H12" s="20" t="s">
        <v>243</v>
      </c>
      <c r="I12" s="15">
        <f>IFERROR(VLOOKUP(A12,Guildes_revues_ER!$A$2:$E$138,3,FALSE),0)</f>
        <v>4</v>
      </c>
      <c r="J12" t="str">
        <f>IFERROR(VLOOKUP(A12,Guildes_revues_ER!$A$2:$E$138,4,FALSE)," ")</f>
        <v>eaux lentes (epipotamon) et dormantes (zone litorale des lacs)</v>
      </c>
      <c r="K12" s="15" t="e">
        <f>VLOOKUP(LEFT(A12,3),#REF!,1,FALSE)</f>
        <v>#REF!</v>
      </c>
      <c r="L12" s="15" t="e">
        <f t="shared" si="1"/>
        <v>#REF!</v>
      </c>
      <c r="M12" s="33">
        <v>3</v>
      </c>
      <c r="N12" s="15">
        <f t="shared" si="0"/>
        <v>0</v>
      </c>
    </row>
    <row r="13" spans="1:14" ht="12.75" hidden="1" customHeight="1" x14ac:dyDescent="0.25">
      <c r="A13" s="20" t="s">
        <v>244</v>
      </c>
      <c r="B13" s="21">
        <v>1141</v>
      </c>
      <c r="C13" s="21">
        <v>114</v>
      </c>
      <c r="D13" s="20" t="s">
        <v>244</v>
      </c>
      <c r="E13" s="20" t="s">
        <v>245</v>
      </c>
      <c r="F13" s="20" t="s">
        <v>246</v>
      </c>
      <c r="G13" s="20" t="s">
        <v>245</v>
      </c>
      <c r="H13" s="20" t="s">
        <v>245</v>
      </c>
      <c r="I13">
        <f>IFERROR(VLOOKUP(A13,Guildes_revues_ER!$A$2:$E$138,3,FALSE),0)</f>
        <v>0</v>
      </c>
      <c r="J13" t="str">
        <f>IFERROR(VLOOKUP(A13,Guildes_revues_ER!$A$2:$E$138,4,FALSE)," ")</f>
        <v xml:space="preserve"> </v>
      </c>
      <c r="K13" t="e">
        <f>VLOOKUP(LEFT(A13,3),#REF!,1,FALSE)</f>
        <v>#REF!</v>
      </c>
      <c r="L13" t="e">
        <f t="shared" si="1"/>
        <v>#REF!</v>
      </c>
      <c r="M13" s="21">
        <v>4</v>
      </c>
      <c r="N13">
        <f t="shared" si="0"/>
        <v>1</v>
      </c>
    </row>
    <row r="14" spans="1:14" ht="12.75" hidden="1" customHeight="1" x14ac:dyDescent="0.25">
      <c r="A14" s="20" t="s">
        <v>247</v>
      </c>
      <c r="B14" s="21">
        <v>1142</v>
      </c>
      <c r="C14" s="21">
        <v>114</v>
      </c>
      <c r="D14" s="20" t="s">
        <v>247</v>
      </c>
      <c r="E14" s="20" t="s">
        <v>248</v>
      </c>
      <c r="F14" s="20" t="s">
        <v>249</v>
      </c>
      <c r="G14" s="20" t="s">
        <v>248</v>
      </c>
      <c r="H14" s="20" t="s">
        <v>248</v>
      </c>
      <c r="I14">
        <f>IFERROR(VLOOKUP(A14,Guildes_revues_ER!$A$2:$E$138,3,FALSE),0)</f>
        <v>0</v>
      </c>
      <c r="J14" t="str">
        <f>IFERROR(VLOOKUP(A14,Guildes_revues_ER!$A$2:$E$138,4,FALSE)," ")</f>
        <v xml:space="preserve"> </v>
      </c>
      <c r="K14" t="e">
        <f>VLOOKUP(LEFT(A14,3),#REF!,1,FALSE)</f>
        <v>#REF!</v>
      </c>
      <c r="L14" t="e">
        <f t="shared" si="1"/>
        <v>#REF!</v>
      </c>
      <c r="M14" s="21">
        <v>4</v>
      </c>
      <c r="N14">
        <f t="shared" si="0"/>
        <v>1</v>
      </c>
    </row>
    <row r="15" spans="1:14" ht="12.75" hidden="1" customHeight="1" x14ac:dyDescent="0.25">
      <c r="A15" s="20" t="s">
        <v>250</v>
      </c>
      <c r="B15" s="21">
        <v>12</v>
      </c>
      <c r="C15" s="21">
        <v>1</v>
      </c>
      <c r="D15" s="20" t="s">
        <v>250</v>
      </c>
      <c r="E15" s="20" t="s">
        <v>251</v>
      </c>
      <c r="F15" s="20" t="s">
        <v>252</v>
      </c>
      <c r="G15" s="20" t="s">
        <v>253</v>
      </c>
      <c r="H15" s="20" t="s">
        <v>206</v>
      </c>
      <c r="I15">
        <f>IFERROR(VLOOKUP(A15,Guildes_revues_ER!$A$2:$E$138,3,FALSE),0)</f>
        <v>0</v>
      </c>
      <c r="J15" t="str">
        <f>IFERROR(VLOOKUP(A15,Guildes_revues_ER!$A$2:$E$138,4,FALSE)," ")</f>
        <v xml:space="preserve"> </v>
      </c>
      <c r="K15" t="e">
        <f>VLOOKUP(LEFT(A15,3),#REF!,1,FALSE)</f>
        <v>#REF!</v>
      </c>
      <c r="L15" t="e">
        <f t="shared" si="1"/>
        <v>#REF!</v>
      </c>
      <c r="M15" s="21">
        <v>2</v>
      </c>
      <c r="N15">
        <f t="shared" si="0"/>
        <v>1</v>
      </c>
    </row>
    <row r="16" spans="1:14" ht="12.75" customHeight="1" x14ac:dyDescent="0.25">
      <c r="A16" s="20" t="s">
        <v>83</v>
      </c>
      <c r="B16" s="21">
        <v>121</v>
      </c>
      <c r="C16" s="21">
        <v>12</v>
      </c>
      <c r="D16" s="20" t="s">
        <v>83</v>
      </c>
      <c r="E16" s="20" t="s">
        <v>254</v>
      </c>
      <c r="F16" s="20" t="s">
        <v>255</v>
      </c>
      <c r="G16" s="20" t="s">
        <v>256</v>
      </c>
      <c r="H16" s="20" t="s">
        <v>257</v>
      </c>
      <c r="I16" s="15">
        <f>IFERROR(VLOOKUP(A16,Guildes_revues_ER!$A$2:$E$138,3,FALSE),0)</f>
        <v>4</v>
      </c>
      <c r="J16" t="str">
        <f>IFERROR(VLOOKUP(A16,Guildes_revues_ER!$A$2:$E$138,4,FALSE)," ")</f>
        <v>eaux lentes (epipotamon) et dormantes (zone litorale des lacs)</v>
      </c>
      <c r="K16" s="15" t="e">
        <f>VLOOKUP(LEFT(A16,3),#REF!,1,FALSE)</f>
        <v>#REF!</v>
      </c>
      <c r="L16" s="15" t="e">
        <f t="shared" si="1"/>
        <v>#REF!</v>
      </c>
      <c r="M16" s="33">
        <v>3</v>
      </c>
      <c r="N16" s="15">
        <f t="shared" si="0"/>
        <v>0</v>
      </c>
    </row>
    <row r="17" spans="1:14" ht="12.75" hidden="1" customHeight="1" x14ac:dyDescent="0.25">
      <c r="A17" s="20" t="s">
        <v>258</v>
      </c>
      <c r="B17" s="21">
        <v>1211</v>
      </c>
      <c r="C17" s="21">
        <v>121</v>
      </c>
      <c r="D17" s="20" t="s">
        <v>258</v>
      </c>
      <c r="E17" s="20" t="s">
        <v>259</v>
      </c>
      <c r="F17" s="20" t="s">
        <v>260</v>
      </c>
      <c r="G17" s="20" t="s">
        <v>261</v>
      </c>
      <c r="H17" s="20" t="s">
        <v>206</v>
      </c>
      <c r="I17">
        <f>IFERROR(VLOOKUP(A17,Guildes_revues_ER!$A$2:$E$138,3,FALSE),0)</f>
        <v>0</v>
      </c>
      <c r="J17" t="str">
        <f>IFERROR(VLOOKUP(A17,Guildes_revues_ER!$A$2:$E$138,4,FALSE)," ")</f>
        <v xml:space="preserve"> </v>
      </c>
      <c r="K17" t="e">
        <f>VLOOKUP(LEFT(A17,3),#REF!,1,FALSE)</f>
        <v>#REF!</v>
      </c>
      <c r="L17" t="e">
        <f t="shared" si="1"/>
        <v>#REF!</v>
      </c>
      <c r="M17" s="21">
        <v>4</v>
      </c>
      <c r="N17">
        <f t="shared" si="0"/>
        <v>1</v>
      </c>
    </row>
    <row r="18" spans="1:14" ht="12.75" hidden="1" customHeight="1" x14ac:dyDescent="0.25">
      <c r="A18" s="20" t="s">
        <v>262</v>
      </c>
      <c r="B18" s="21">
        <v>1212</v>
      </c>
      <c r="C18" s="21">
        <v>121</v>
      </c>
      <c r="D18" s="20" t="s">
        <v>262</v>
      </c>
      <c r="E18" s="20" t="s">
        <v>263</v>
      </c>
      <c r="F18" s="20" t="s">
        <v>264</v>
      </c>
      <c r="G18" s="20" t="s">
        <v>265</v>
      </c>
      <c r="H18" s="20" t="s">
        <v>206</v>
      </c>
      <c r="I18">
        <f>IFERROR(VLOOKUP(A18,Guildes_revues_ER!$A$2:$E$138,3,FALSE),0)</f>
        <v>0</v>
      </c>
      <c r="J18" t="str">
        <f>IFERROR(VLOOKUP(A18,Guildes_revues_ER!$A$2:$E$138,4,FALSE)," ")</f>
        <v xml:space="preserve"> </v>
      </c>
      <c r="K18" t="e">
        <f>VLOOKUP(LEFT(A18,3),#REF!,1,FALSE)</f>
        <v>#REF!</v>
      </c>
      <c r="L18" t="e">
        <f t="shared" si="1"/>
        <v>#REF!</v>
      </c>
      <c r="M18" s="21">
        <v>4</v>
      </c>
      <c r="N18">
        <f t="shared" si="0"/>
        <v>1</v>
      </c>
    </row>
    <row r="19" spans="1:14" ht="12.75" customHeight="1" x14ac:dyDescent="0.25">
      <c r="A19" s="20" t="s">
        <v>79</v>
      </c>
      <c r="B19" s="21">
        <v>122</v>
      </c>
      <c r="C19" s="21">
        <v>12</v>
      </c>
      <c r="D19" s="20" t="s">
        <v>79</v>
      </c>
      <c r="E19" s="20" t="s">
        <v>266</v>
      </c>
      <c r="F19" s="20" t="s">
        <v>267</v>
      </c>
      <c r="G19" s="20" t="s">
        <v>268</v>
      </c>
      <c r="H19" s="20" t="s">
        <v>269</v>
      </c>
      <c r="I19" s="15">
        <f>IFERROR(VLOOKUP(A19,Guildes_revues_ER!$A$2:$E$138,3,FALSE),0)</f>
        <v>2</v>
      </c>
      <c r="J19" t="str">
        <f>IFERROR(VLOOKUP(A19,Guildes_revues_ER!$A$2:$E$138,4,FALSE)," ")</f>
        <v>cours d'eau dynamiques et leurs rives</v>
      </c>
      <c r="K19" s="15" t="e">
        <f>VLOOKUP(LEFT(A19,3),#REF!,1,FALSE)</f>
        <v>#REF!</v>
      </c>
      <c r="L19" s="15" t="e">
        <f t="shared" si="1"/>
        <v>#REF!</v>
      </c>
      <c r="M19" s="33">
        <v>3</v>
      </c>
      <c r="N19" s="15">
        <f t="shared" si="0"/>
        <v>0</v>
      </c>
    </row>
    <row r="20" spans="1:14" ht="12.75" hidden="1" customHeight="1" x14ac:dyDescent="0.25">
      <c r="A20" s="20" t="s">
        <v>270</v>
      </c>
      <c r="B20" s="21">
        <v>1220</v>
      </c>
      <c r="C20" s="21">
        <v>122</v>
      </c>
      <c r="D20" s="20" t="s">
        <v>270</v>
      </c>
      <c r="E20" s="20" t="s">
        <v>271</v>
      </c>
      <c r="F20" s="20" t="s">
        <v>272</v>
      </c>
      <c r="G20" s="20" t="s">
        <v>273</v>
      </c>
      <c r="H20" s="20" t="s">
        <v>206</v>
      </c>
      <c r="I20">
        <f>IFERROR(VLOOKUP(A20,Guildes_revues_ER!$A$2:$E$138,3,FALSE),0)</f>
        <v>0</v>
      </c>
      <c r="J20" t="str">
        <f>IFERROR(VLOOKUP(A20,Guildes_revues_ER!$A$2:$E$138,4,FALSE)," ")</f>
        <v xml:space="preserve"> </v>
      </c>
      <c r="K20" t="e">
        <f>VLOOKUP(LEFT(A20,3),#REF!,1,FALSE)</f>
        <v>#REF!</v>
      </c>
      <c r="L20" t="e">
        <f t="shared" si="1"/>
        <v>#REF!</v>
      </c>
      <c r="M20" s="21">
        <v>4</v>
      </c>
      <c r="N20">
        <f t="shared" si="0"/>
        <v>1</v>
      </c>
    </row>
    <row r="21" spans="1:14" ht="12.75" hidden="1" customHeight="1" x14ac:dyDescent="0.25">
      <c r="A21" s="20" t="s">
        <v>274</v>
      </c>
      <c r="B21" s="21">
        <v>1221</v>
      </c>
      <c r="C21" s="21">
        <v>122</v>
      </c>
      <c r="D21" s="20" t="s">
        <v>274</v>
      </c>
      <c r="E21" s="20" t="s">
        <v>275</v>
      </c>
      <c r="F21" s="20" t="s">
        <v>276</v>
      </c>
      <c r="G21" s="20" t="s">
        <v>277</v>
      </c>
      <c r="H21" s="20" t="s">
        <v>206</v>
      </c>
      <c r="I21">
        <f>IFERROR(VLOOKUP(A21,Guildes_revues_ER!$A$2:$E$138,3,FALSE),0)</f>
        <v>0</v>
      </c>
      <c r="J21" t="str">
        <f>IFERROR(VLOOKUP(A21,Guildes_revues_ER!$A$2:$E$138,4,FALSE)," ")</f>
        <v xml:space="preserve"> </v>
      </c>
      <c r="K21" t="e">
        <f>VLOOKUP(LEFT(A21,3),#REF!,1,FALSE)</f>
        <v>#REF!</v>
      </c>
      <c r="L21" t="e">
        <f t="shared" si="1"/>
        <v>#REF!</v>
      </c>
      <c r="M21" s="21">
        <v>4</v>
      </c>
      <c r="N21">
        <f t="shared" si="0"/>
        <v>1</v>
      </c>
    </row>
    <row r="22" spans="1:14" ht="12.75" customHeight="1" x14ac:dyDescent="0.25">
      <c r="A22" s="20" t="s">
        <v>74</v>
      </c>
      <c r="B22" s="21">
        <v>123</v>
      </c>
      <c r="C22" s="21">
        <v>12</v>
      </c>
      <c r="D22" s="20" t="s">
        <v>74</v>
      </c>
      <c r="E22" s="20" t="s">
        <v>278</v>
      </c>
      <c r="F22" s="20" t="s">
        <v>279</v>
      </c>
      <c r="G22" s="20" t="s">
        <v>280</v>
      </c>
      <c r="H22" s="20" t="s">
        <v>281</v>
      </c>
      <c r="I22" s="15">
        <f>IFERROR(VLOOKUP(A22,Guildes_revues_ER!$A$2:$E$138,3,FALSE),0)</f>
        <v>2</v>
      </c>
      <c r="J22" t="str">
        <f>IFERROR(VLOOKUP(A22,Guildes_revues_ER!$A$2:$E$138,4,FALSE)," ")</f>
        <v>cours d'eau dynamiques et leurs rives</v>
      </c>
      <c r="K22" s="15" t="e">
        <f>VLOOKUP(LEFT(A22,3),#REF!,1,FALSE)</f>
        <v>#REF!</v>
      </c>
      <c r="L22" s="15" t="e">
        <f t="shared" si="1"/>
        <v>#REF!</v>
      </c>
      <c r="M22" s="33">
        <v>3</v>
      </c>
      <c r="N22" s="15">
        <f t="shared" si="0"/>
        <v>0</v>
      </c>
    </row>
    <row r="23" spans="1:14" ht="12.75" customHeight="1" x14ac:dyDescent="0.25">
      <c r="A23" s="20" t="s">
        <v>75</v>
      </c>
      <c r="B23" s="21">
        <v>124</v>
      </c>
      <c r="C23" s="21">
        <v>12</v>
      </c>
      <c r="D23" s="20" t="s">
        <v>75</v>
      </c>
      <c r="E23" s="20" t="s">
        <v>282</v>
      </c>
      <c r="F23" s="20" t="s">
        <v>283</v>
      </c>
      <c r="G23" s="20" t="s">
        <v>284</v>
      </c>
      <c r="H23" s="20" t="s">
        <v>285</v>
      </c>
      <c r="I23" s="15">
        <f>IFERROR(VLOOKUP(A23,Guildes_revues_ER!$A$2:$E$138,3,FALSE),0)</f>
        <v>2</v>
      </c>
      <c r="J23" t="str">
        <f>IFERROR(VLOOKUP(A23,Guildes_revues_ER!$A$2:$E$138,4,FALSE)," ")</f>
        <v>cours d'eau dynamiques et leurs rives</v>
      </c>
      <c r="K23" s="15" t="e">
        <f>VLOOKUP(LEFT(A23,3),#REF!,1,FALSE)</f>
        <v>#REF!</v>
      </c>
      <c r="L23" s="15" t="e">
        <f t="shared" si="1"/>
        <v>#REF!</v>
      </c>
      <c r="M23" s="33">
        <v>3</v>
      </c>
      <c r="N23" s="15">
        <f t="shared" si="0"/>
        <v>0</v>
      </c>
    </row>
    <row r="24" spans="1:14" s="27" customFormat="1" ht="12.75" customHeight="1" x14ac:dyDescent="0.25">
      <c r="A24" s="25" t="s">
        <v>286</v>
      </c>
      <c r="B24" s="26">
        <v>125</v>
      </c>
      <c r="C24" s="26">
        <v>12</v>
      </c>
      <c r="D24" s="25" t="s">
        <v>286</v>
      </c>
      <c r="E24" s="25" t="s">
        <v>287</v>
      </c>
      <c r="F24" s="20" t="s">
        <v>288</v>
      </c>
      <c r="G24" s="20" t="s">
        <v>289</v>
      </c>
      <c r="H24" s="25" t="s">
        <v>206</v>
      </c>
      <c r="I24" s="31">
        <f>IFERROR(VLOOKUP(A24,Guildes_revues_ER!$A$2:$E$138,3,FALSE),0)</f>
        <v>0</v>
      </c>
      <c r="J24" s="27" t="str">
        <f>IFERROR(VLOOKUP(A24,Guildes_revues_ER!$A$2:$E$138,4,FALSE)," ")</f>
        <v xml:space="preserve"> </v>
      </c>
      <c r="K24" s="31" t="e">
        <f>VLOOKUP(LEFT(A24,3),#REF!,1,FALSE)</f>
        <v>#REF!</v>
      </c>
      <c r="L24" s="31" t="e">
        <f t="shared" si="1"/>
        <v>#REF!</v>
      </c>
      <c r="M24" s="32">
        <v>3</v>
      </c>
      <c r="N24" s="31">
        <f t="shared" si="0"/>
        <v>1</v>
      </c>
    </row>
    <row r="25" spans="1:14" s="27" customFormat="1" ht="12.75" customHeight="1" x14ac:dyDescent="0.25">
      <c r="A25" s="25" t="s">
        <v>290</v>
      </c>
      <c r="B25" s="26">
        <v>126</v>
      </c>
      <c r="C25" s="26">
        <v>12</v>
      </c>
      <c r="D25" s="25" t="s">
        <v>290</v>
      </c>
      <c r="E25" s="25" t="s">
        <v>291</v>
      </c>
      <c r="F25" s="20" t="s">
        <v>292</v>
      </c>
      <c r="G25" s="20" t="s">
        <v>293</v>
      </c>
      <c r="H25" s="25" t="s">
        <v>206</v>
      </c>
      <c r="I25" s="31">
        <f>IFERROR(VLOOKUP(A25,Guildes_revues_ER!$A$2:$E$138,3,FALSE),0)</f>
        <v>0</v>
      </c>
      <c r="J25" s="27" t="str">
        <f>IFERROR(VLOOKUP(A25,Guildes_revues_ER!$A$2:$E$138,4,FALSE)," ")</f>
        <v xml:space="preserve"> </v>
      </c>
      <c r="K25" s="31" t="e">
        <f>VLOOKUP(LEFT(A25,3),#REF!,1,FALSE)</f>
        <v>#REF!</v>
      </c>
      <c r="L25" s="31" t="e">
        <f t="shared" si="1"/>
        <v>#REF!</v>
      </c>
      <c r="M25" s="32">
        <v>3</v>
      </c>
      <c r="N25" s="31">
        <f t="shared" si="0"/>
        <v>1</v>
      </c>
    </row>
    <row r="26" spans="1:14" ht="12.75" hidden="1" customHeight="1" x14ac:dyDescent="0.25">
      <c r="A26" s="20" t="s">
        <v>294</v>
      </c>
      <c r="B26" s="21">
        <v>13</v>
      </c>
      <c r="C26" s="21">
        <v>1</v>
      </c>
      <c r="D26" s="20" t="s">
        <v>294</v>
      </c>
      <c r="E26" s="20" t="s">
        <v>295</v>
      </c>
      <c r="F26" s="20" t="s">
        <v>296</v>
      </c>
      <c r="G26" s="20" t="s">
        <v>297</v>
      </c>
      <c r="H26" s="20" t="s">
        <v>206</v>
      </c>
      <c r="I26">
        <f>IFERROR(VLOOKUP(A26,Guildes_revues_ER!$A$2:$E$138,3,FALSE),0)</f>
        <v>0</v>
      </c>
      <c r="J26" t="str">
        <f>IFERROR(VLOOKUP(A26,Guildes_revues_ER!$A$2:$E$138,4,FALSE)," ")</f>
        <v xml:space="preserve"> </v>
      </c>
      <c r="K26" t="e">
        <f>VLOOKUP(LEFT(A26,3),#REF!,1,FALSE)</f>
        <v>#REF!</v>
      </c>
      <c r="L26" t="e">
        <f t="shared" si="1"/>
        <v>#REF!</v>
      </c>
      <c r="M26" s="21">
        <v>2</v>
      </c>
      <c r="N26">
        <f t="shared" si="0"/>
        <v>1</v>
      </c>
    </row>
    <row r="27" spans="1:14" ht="12.75" customHeight="1" x14ac:dyDescent="0.25">
      <c r="A27" s="20" t="s">
        <v>298</v>
      </c>
      <c r="B27" s="21">
        <v>130</v>
      </c>
      <c r="C27" s="21">
        <v>13</v>
      </c>
      <c r="D27" s="20" t="s">
        <v>298</v>
      </c>
      <c r="E27" s="20" t="s">
        <v>299</v>
      </c>
      <c r="F27" s="20" t="s">
        <v>300</v>
      </c>
      <c r="G27" s="20" t="s">
        <v>301</v>
      </c>
      <c r="H27" s="20" t="s">
        <v>206</v>
      </c>
      <c r="I27" s="15">
        <f>IFERROR(VLOOKUP(A27,Guildes_revues_ER!$A$2:$E$138,3,FALSE),0)</f>
        <v>0</v>
      </c>
      <c r="J27" t="str">
        <f>IFERROR(VLOOKUP(A27,Guildes_revues_ER!$A$2:$E$138,4,FALSE)," ")</f>
        <v xml:space="preserve"> </v>
      </c>
      <c r="K27" s="15" t="e">
        <f>VLOOKUP(LEFT(A27,3),#REF!,1,FALSE)</f>
        <v>#REF!</v>
      </c>
      <c r="L27" s="15" t="e">
        <f t="shared" si="1"/>
        <v>#REF!</v>
      </c>
      <c r="M27" s="33">
        <v>3</v>
      </c>
      <c r="N27" s="15">
        <f t="shared" si="0"/>
        <v>1</v>
      </c>
    </row>
    <row r="28" spans="1:14" ht="12.75" hidden="1" customHeight="1" x14ac:dyDescent="0.25">
      <c r="A28" s="20" t="s">
        <v>302</v>
      </c>
      <c r="B28" s="21">
        <v>1301</v>
      </c>
      <c r="C28" s="21">
        <v>130</v>
      </c>
      <c r="D28" s="20" t="s">
        <v>302</v>
      </c>
      <c r="E28" s="20" t="s">
        <v>303</v>
      </c>
      <c r="F28" s="20" t="s">
        <v>304</v>
      </c>
      <c r="G28" s="20" t="s">
        <v>305</v>
      </c>
      <c r="H28" s="20" t="s">
        <v>206</v>
      </c>
      <c r="I28">
        <f>IFERROR(VLOOKUP(A28,Guildes_revues_ER!$A$2:$E$138,3,FALSE),0)</f>
        <v>0</v>
      </c>
      <c r="J28" t="str">
        <f>IFERROR(VLOOKUP(A28,Guildes_revues_ER!$A$2:$E$138,4,FALSE)," ")</f>
        <v xml:space="preserve"> </v>
      </c>
      <c r="K28" t="e">
        <f>VLOOKUP(LEFT(A28,3),#REF!,1,FALSE)</f>
        <v>#REF!</v>
      </c>
      <c r="L28" t="e">
        <f t="shared" si="1"/>
        <v>#REF!</v>
      </c>
      <c r="M28" s="21">
        <v>4</v>
      </c>
      <c r="N28">
        <f t="shared" si="0"/>
        <v>1</v>
      </c>
    </row>
    <row r="29" spans="1:14" ht="12.75" customHeight="1" x14ac:dyDescent="0.25">
      <c r="A29" s="20" t="s">
        <v>173</v>
      </c>
      <c r="B29" s="21">
        <v>131</v>
      </c>
      <c r="C29" s="21">
        <v>13</v>
      </c>
      <c r="D29" s="20" t="s">
        <v>173</v>
      </c>
      <c r="E29" s="20" t="s">
        <v>306</v>
      </c>
      <c r="F29" s="20" t="s">
        <v>307</v>
      </c>
      <c r="G29" s="20" t="s">
        <v>308</v>
      </c>
      <c r="H29" s="20" t="s">
        <v>309</v>
      </c>
      <c r="I29" s="15">
        <f>IFERROR(VLOOKUP(A29,Guildes_revues_ER!$A$2:$E$138,3,FALSE),0)</f>
        <v>20</v>
      </c>
      <c r="J29" t="str">
        <f>IFERROR(VLOOKUP(A29,Guildes_revues_ER!$A$2:$E$138,4,FALSE)," ")</f>
        <v>rochers et falaises; éboulis</v>
      </c>
      <c r="K29" s="15" t="e">
        <f>VLOOKUP(LEFT(A29,3),#REF!,1,FALSE)</f>
        <v>#REF!</v>
      </c>
      <c r="L29" s="15" t="e">
        <f t="shared" si="1"/>
        <v>#REF!</v>
      </c>
      <c r="M29" s="33">
        <v>3</v>
      </c>
      <c r="N29" s="15">
        <f t="shared" si="0"/>
        <v>0</v>
      </c>
    </row>
    <row r="30" spans="1:14" ht="12.75" customHeight="1" x14ac:dyDescent="0.25">
      <c r="A30" s="20" t="s">
        <v>68</v>
      </c>
      <c r="B30" s="21">
        <v>132</v>
      </c>
      <c r="C30" s="21">
        <v>13</v>
      </c>
      <c r="D30" s="20" t="s">
        <v>68</v>
      </c>
      <c r="E30" s="20" t="s">
        <v>310</v>
      </c>
      <c r="F30" s="20" t="s">
        <v>311</v>
      </c>
      <c r="G30" s="20" t="s">
        <v>312</v>
      </c>
      <c r="H30" s="20" t="s">
        <v>313</v>
      </c>
      <c r="I30" s="15">
        <f>IFERROR(VLOOKUP(A30,Guildes_revues_ER!$A$2:$E$138,3,FALSE),0)</f>
        <v>1</v>
      </c>
      <c r="J30" t="str">
        <f>IFERROR(VLOOKUP(A30,Guildes_revues_ER!$A$2:$E$138,4,FALSE)," ")</f>
        <v>sources et suintements, ruisselets</v>
      </c>
      <c r="K30" s="15" t="e">
        <f>VLOOKUP(LEFT(A30,3),#REF!,1,FALSE)</f>
        <v>#REF!</v>
      </c>
      <c r="L30" s="15" t="e">
        <f t="shared" si="1"/>
        <v>#REF!</v>
      </c>
      <c r="M30" s="33">
        <v>3</v>
      </c>
      <c r="N30" s="15">
        <f t="shared" si="0"/>
        <v>0</v>
      </c>
    </row>
    <row r="31" spans="1:14" ht="12.75" customHeight="1" x14ac:dyDescent="0.25">
      <c r="A31" s="20" t="s">
        <v>65</v>
      </c>
      <c r="B31" s="21">
        <v>133</v>
      </c>
      <c r="C31" s="21">
        <v>13</v>
      </c>
      <c r="D31" s="20" t="s">
        <v>65</v>
      </c>
      <c r="E31" s="20" t="s">
        <v>314</v>
      </c>
      <c r="F31" s="20" t="s">
        <v>315</v>
      </c>
      <c r="G31" s="20" t="s">
        <v>316</v>
      </c>
      <c r="H31" s="20" t="s">
        <v>317</v>
      </c>
      <c r="I31" s="15">
        <f>IFERROR(VLOOKUP(A31,Guildes_revues_ER!$A$2:$E$138,3,FALSE),0)</f>
        <v>1</v>
      </c>
      <c r="J31" t="str">
        <f>IFERROR(VLOOKUP(A31,Guildes_revues_ER!$A$2:$E$138,4,FALSE)," ")</f>
        <v>sources et suintements, ruisselets</v>
      </c>
      <c r="K31" s="15" t="e">
        <f>VLOOKUP(LEFT(A31,3),#REF!,1,FALSE)</f>
        <v>#REF!</v>
      </c>
      <c r="L31" s="15" t="e">
        <f t="shared" si="1"/>
        <v>#REF!</v>
      </c>
      <c r="M31" s="33">
        <v>3</v>
      </c>
      <c r="N31" s="15">
        <f t="shared" si="0"/>
        <v>0</v>
      </c>
    </row>
    <row r="32" spans="1:14" ht="12.75" hidden="1" customHeight="1" x14ac:dyDescent="0.25">
      <c r="A32" s="20" t="s">
        <v>66</v>
      </c>
      <c r="B32" s="21">
        <v>14</v>
      </c>
      <c r="C32" s="21">
        <v>1</v>
      </c>
      <c r="D32" s="20" t="s">
        <v>66</v>
      </c>
      <c r="E32" s="20" t="s">
        <v>318</v>
      </c>
      <c r="F32" s="20" t="s">
        <v>319</v>
      </c>
      <c r="G32" s="20" t="s">
        <v>320</v>
      </c>
      <c r="H32" s="20" t="s">
        <v>206</v>
      </c>
      <c r="I32">
        <f>IFERROR(VLOOKUP(A32,Guildes_revues_ER!$A$2:$E$138,3,FALSE),0)</f>
        <v>1</v>
      </c>
      <c r="J32" t="str">
        <f>IFERROR(VLOOKUP(A32,Guildes_revues_ER!$A$2:$E$138,4,FALSE)," ")</f>
        <v>sources et suintements, ruisselets</v>
      </c>
      <c r="K32" t="e">
        <f>VLOOKUP(LEFT(A32,3),#REF!,1,FALSE)</f>
        <v>#REF!</v>
      </c>
      <c r="L32" t="e">
        <f t="shared" si="1"/>
        <v>#REF!</v>
      </c>
      <c r="M32" s="21">
        <v>2</v>
      </c>
      <c r="N32">
        <f t="shared" si="0"/>
        <v>0</v>
      </c>
    </row>
    <row r="33" spans="1:14" s="30" customFormat="1" ht="12.75" customHeight="1" x14ac:dyDescent="0.25">
      <c r="A33" s="28" t="s">
        <v>321</v>
      </c>
      <c r="B33" s="29">
        <v>141</v>
      </c>
      <c r="C33" s="29">
        <v>14</v>
      </c>
      <c r="D33" s="28" t="s">
        <v>321</v>
      </c>
      <c r="E33" s="28" t="s">
        <v>322</v>
      </c>
      <c r="F33" s="20" t="s">
        <v>323</v>
      </c>
      <c r="G33" s="20" t="s">
        <v>324</v>
      </c>
      <c r="H33" s="28" t="s">
        <v>206</v>
      </c>
      <c r="I33" s="34">
        <f>IFERROR(VLOOKUP(A33,Guildes_revues_ER!$A$2:$E$138,3,FALSE),0)</f>
        <v>0</v>
      </c>
      <c r="J33" s="30" t="str">
        <f>IFERROR(VLOOKUP(A33,Guildes_revues_ER!$A$2:$E$138,4,FALSE)," ")</f>
        <v xml:space="preserve"> </v>
      </c>
      <c r="K33" s="34" t="e">
        <f>VLOOKUP(LEFT(A33,3),#REF!,1,FALSE)</f>
        <v>#REF!</v>
      </c>
      <c r="L33" s="34" t="e">
        <f t="shared" si="1"/>
        <v>#REF!</v>
      </c>
      <c r="M33" s="35">
        <v>3</v>
      </c>
      <c r="N33" s="34">
        <f t="shared" si="0"/>
        <v>1</v>
      </c>
    </row>
    <row r="34" spans="1:14" s="30" customFormat="1" ht="12.75" customHeight="1" x14ac:dyDescent="0.25">
      <c r="A34" s="28" t="s">
        <v>325</v>
      </c>
      <c r="B34" s="29">
        <v>142</v>
      </c>
      <c r="C34" s="29">
        <v>14</v>
      </c>
      <c r="D34" s="28" t="s">
        <v>325</v>
      </c>
      <c r="E34" s="28" t="s">
        <v>326</v>
      </c>
      <c r="F34" s="20" t="s">
        <v>327</v>
      </c>
      <c r="G34" s="20" t="s">
        <v>328</v>
      </c>
      <c r="H34" s="28" t="s">
        <v>206</v>
      </c>
      <c r="I34" s="34">
        <f>IFERROR(VLOOKUP(A34,Guildes_revues_ER!$A$2:$E$138,3,FALSE),0)</f>
        <v>0</v>
      </c>
      <c r="J34" s="30" t="str">
        <f>IFERROR(VLOOKUP(A34,Guildes_revues_ER!$A$2:$E$138,4,FALSE)," ")</f>
        <v xml:space="preserve"> </v>
      </c>
      <c r="K34" s="34" t="e">
        <f>VLOOKUP(LEFT(A34,3),#REF!,1,FALSE)</f>
        <v>#REF!</v>
      </c>
      <c r="L34" s="34" t="e">
        <f t="shared" si="1"/>
        <v>#REF!</v>
      </c>
      <c r="M34" s="35">
        <v>3</v>
      </c>
      <c r="N34" s="34">
        <f t="shared" si="0"/>
        <v>1</v>
      </c>
    </row>
    <row r="35" spans="1:14" s="30" customFormat="1" ht="12.75" customHeight="1" x14ac:dyDescent="0.25">
      <c r="A35" s="28" t="s">
        <v>329</v>
      </c>
      <c r="B35" s="29">
        <v>143</v>
      </c>
      <c r="C35" s="29">
        <v>14</v>
      </c>
      <c r="D35" s="28" t="s">
        <v>329</v>
      </c>
      <c r="E35" s="28" t="s">
        <v>330</v>
      </c>
      <c r="F35" s="20" t="s">
        <v>331</v>
      </c>
      <c r="G35" s="20" t="s">
        <v>332</v>
      </c>
      <c r="H35" s="28" t="s">
        <v>206</v>
      </c>
      <c r="I35" s="34">
        <f>IFERROR(VLOOKUP(A35,Guildes_revues_ER!$A$2:$E$138,3,FALSE),0)</f>
        <v>0</v>
      </c>
      <c r="J35" s="30" t="str">
        <f>IFERROR(VLOOKUP(A35,Guildes_revues_ER!$A$2:$E$138,4,FALSE)," ")</f>
        <v xml:space="preserve"> </v>
      </c>
      <c r="K35" s="34" t="e">
        <f>VLOOKUP(LEFT(A35,3),#REF!,1,FALSE)</f>
        <v>#REF!</v>
      </c>
      <c r="L35" s="34" t="e">
        <f t="shared" si="1"/>
        <v>#REF!</v>
      </c>
      <c r="M35" s="35">
        <v>3</v>
      </c>
      <c r="N35" s="34">
        <f t="shared" si="0"/>
        <v>1</v>
      </c>
    </row>
    <row r="36" spans="1:14" s="30" customFormat="1" ht="12.75" customHeight="1" x14ac:dyDescent="0.25">
      <c r="A36" s="28" t="s">
        <v>333</v>
      </c>
      <c r="B36" s="29">
        <v>144</v>
      </c>
      <c r="C36" s="29">
        <v>14</v>
      </c>
      <c r="D36" s="28" t="s">
        <v>333</v>
      </c>
      <c r="E36" s="28" t="s">
        <v>334</v>
      </c>
      <c r="F36" s="20" t="s">
        <v>335</v>
      </c>
      <c r="G36" s="20" t="s">
        <v>336</v>
      </c>
      <c r="H36" s="28" t="s">
        <v>206</v>
      </c>
      <c r="I36" s="34">
        <f>IFERROR(VLOOKUP(A36,Guildes_revues_ER!$A$2:$E$138,3,FALSE),0)</f>
        <v>0</v>
      </c>
      <c r="J36" s="30" t="str">
        <f>IFERROR(VLOOKUP(A36,Guildes_revues_ER!$A$2:$E$138,4,FALSE)," ")</f>
        <v xml:space="preserve"> </v>
      </c>
      <c r="K36" s="34" t="e">
        <f>VLOOKUP(LEFT(A36,3),#REF!,1,FALSE)</f>
        <v>#REF!</v>
      </c>
      <c r="L36" s="34" t="e">
        <f t="shared" si="1"/>
        <v>#REF!</v>
      </c>
      <c r="M36" s="35">
        <v>3</v>
      </c>
      <c r="N36" s="34">
        <f t="shared" si="0"/>
        <v>1</v>
      </c>
    </row>
    <row r="37" spans="1:14" ht="12.75" hidden="1" customHeight="1" x14ac:dyDescent="0.25">
      <c r="A37" s="20" t="s">
        <v>337</v>
      </c>
      <c r="B37" s="21">
        <v>2</v>
      </c>
      <c r="C37" s="22"/>
      <c r="D37" s="20" t="s">
        <v>337</v>
      </c>
      <c r="E37" s="20" t="s">
        <v>338</v>
      </c>
      <c r="F37" s="20" t="s">
        <v>339</v>
      </c>
      <c r="G37" s="20" t="s">
        <v>340</v>
      </c>
      <c r="H37" s="20" t="s">
        <v>206</v>
      </c>
      <c r="I37">
        <f>IFERROR(VLOOKUP(A37,Guildes_revues_ER!$A$2:$E$138,3,FALSE),0)</f>
        <v>0</v>
      </c>
      <c r="J37" t="str">
        <f>IFERROR(VLOOKUP(A37,Guildes_revues_ER!$A$2:$E$138,4,FALSE)," ")</f>
        <v xml:space="preserve"> </v>
      </c>
      <c r="K37" t="e">
        <f>VLOOKUP(LEFT(A37,3),#REF!,1,FALSE)</f>
        <v>#REF!</v>
      </c>
      <c r="L37" t="e">
        <f t="shared" si="1"/>
        <v>#REF!</v>
      </c>
      <c r="M37" s="21">
        <v>1</v>
      </c>
      <c r="N37">
        <f t="shared" si="0"/>
        <v>1</v>
      </c>
    </row>
    <row r="38" spans="1:14" ht="12.75" hidden="1" customHeight="1" x14ac:dyDescent="0.25">
      <c r="A38" s="20" t="s">
        <v>341</v>
      </c>
      <c r="B38" s="21">
        <v>20</v>
      </c>
      <c r="C38" s="21">
        <v>2</v>
      </c>
      <c r="D38" s="20" t="s">
        <v>341</v>
      </c>
      <c r="E38" s="20" t="s">
        <v>342</v>
      </c>
      <c r="F38" s="20" t="s">
        <v>343</v>
      </c>
      <c r="G38" s="20" t="s">
        <v>344</v>
      </c>
      <c r="H38" s="20" t="s">
        <v>206</v>
      </c>
      <c r="I38">
        <f>IFERROR(VLOOKUP(A38,Guildes_revues_ER!$A$2:$E$138,3,FALSE),0)</f>
        <v>0</v>
      </c>
      <c r="J38" t="str">
        <f>IFERROR(VLOOKUP(A38,Guildes_revues_ER!$A$2:$E$138,4,FALSE)," ")</f>
        <v xml:space="preserve"> </v>
      </c>
      <c r="K38" t="e">
        <f>VLOOKUP(LEFT(A38,3),#REF!,1,FALSE)</f>
        <v>#REF!</v>
      </c>
      <c r="L38" t="e">
        <f t="shared" si="1"/>
        <v>#REF!</v>
      </c>
      <c r="M38" s="21">
        <v>2</v>
      </c>
      <c r="N38">
        <f t="shared" si="0"/>
        <v>1</v>
      </c>
    </row>
    <row r="39" spans="1:14" ht="12.75" customHeight="1" x14ac:dyDescent="0.25">
      <c r="A39" s="20" t="s">
        <v>345</v>
      </c>
      <c r="B39" s="21">
        <v>200</v>
      </c>
      <c r="C39" s="21">
        <v>20</v>
      </c>
      <c r="D39" s="20" t="s">
        <v>345</v>
      </c>
      <c r="E39" s="20" t="s">
        <v>346</v>
      </c>
      <c r="F39" s="20" t="s">
        <v>347</v>
      </c>
      <c r="G39" s="20" t="s">
        <v>348</v>
      </c>
      <c r="H39" s="20" t="s">
        <v>206</v>
      </c>
      <c r="I39" s="15">
        <f>IFERROR(VLOOKUP(A39,Guildes_revues_ER!$A$2:$E$138,3,FALSE),0)</f>
        <v>0</v>
      </c>
      <c r="J39" t="str">
        <f>IFERROR(VLOOKUP(A39,Guildes_revues_ER!$A$2:$E$138,4,FALSE)," ")</f>
        <v xml:space="preserve"> </v>
      </c>
      <c r="K39" s="15" t="e">
        <f>VLOOKUP(LEFT(A39,3),#REF!,1,FALSE)</f>
        <v>#REF!</v>
      </c>
      <c r="L39" s="15" t="e">
        <f t="shared" si="1"/>
        <v>#REF!</v>
      </c>
      <c r="M39" s="33">
        <v>3</v>
      </c>
      <c r="N39" s="15">
        <f t="shared" si="0"/>
        <v>1</v>
      </c>
    </row>
    <row r="40" spans="1:14" ht="12.75" customHeight="1" x14ac:dyDescent="0.25">
      <c r="A40" s="20" t="s">
        <v>349</v>
      </c>
      <c r="B40" s="21">
        <v>201</v>
      </c>
      <c r="C40" s="21">
        <v>20</v>
      </c>
      <c r="D40" s="20" t="s">
        <v>349</v>
      </c>
      <c r="E40" s="20" t="s">
        <v>350</v>
      </c>
      <c r="F40" s="20" t="s">
        <v>351</v>
      </c>
      <c r="G40" s="20" t="s">
        <v>352</v>
      </c>
      <c r="H40" s="20" t="s">
        <v>206</v>
      </c>
      <c r="I40" s="15">
        <f>IFERROR(VLOOKUP(A40,Guildes_revues_ER!$A$2:$E$138,3,FALSE),0)</f>
        <v>0</v>
      </c>
      <c r="J40" t="str">
        <f>IFERROR(VLOOKUP(A40,Guildes_revues_ER!$A$2:$E$138,4,FALSE)," ")</f>
        <v xml:space="preserve"> </v>
      </c>
      <c r="K40" s="15" t="e">
        <f>VLOOKUP(LEFT(A40,3),#REF!,1,FALSE)</f>
        <v>#REF!</v>
      </c>
      <c r="L40" s="15" t="e">
        <f t="shared" si="1"/>
        <v>#REF!</v>
      </c>
      <c r="M40" s="33">
        <v>3</v>
      </c>
      <c r="N40" s="15">
        <f t="shared" si="0"/>
        <v>1</v>
      </c>
    </row>
    <row r="41" spans="1:14" ht="12.75" hidden="1" customHeight="1" x14ac:dyDescent="0.25">
      <c r="A41" s="20" t="s">
        <v>353</v>
      </c>
      <c r="B41" s="21">
        <v>21</v>
      </c>
      <c r="C41" s="21">
        <v>2</v>
      </c>
      <c r="D41" s="20" t="s">
        <v>353</v>
      </c>
      <c r="E41" s="20" t="s">
        <v>354</v>
      </c>
      <c r="F41" s="20" t="s">
        <v>355</v>
      </c>
      <c r="G41" s="20" t="s">
        <v>356</v>
      </c>
      <c r="H41" s="20" t="s">
        <v>206</v>
      </c>
      <c r="I41">
        <f>IFERROR(VLOOKUP(A41,Guildes_revues_ER!$A$2:$E$138,3,FALSE),0)</f>
        <v>0</v>
      </c>
      <c r="J41" t="str">
        <f>IFERROR(VLOOKUP(A41,Guildes_revues_ER!$A$2:$E$138,4,FALSE)," ")</f>
        <v xml:space="preserve"> </v>
      </c>
      <c r="K41" t="e">
        <f>VLOOKUP(LEFT(A41,3),#REF!,1,FALSE)</f>
        <v>#REF!</v>
      </c>
      <c r="L41" t="e">
        <f t="shared" si="1"/>
        <v>#REF!</v>
      </c>
      <c r="M41" s="21">
        <v>2</v>
      </c>
      <c r="N41">
        <f t="shared" si="0"/>
        <v>1</v>
      </c>
    </row>
    <row r="42" spans="1:14" ht="12.75" customHeight="1" x14ac:dyDescent="0.25">
      <c r="A42" s="20" t="s">
        <v>88</v>
      </c>
      <c r="B42" s="21">
        <v>211</v>
      </c>
      <c r="C42" s="21">
        <v>21</v>
      </c>
      <c r="D42" s="20" t="s">
        <v>88</v>
      </c>
      <c r="E42" s="20" t="s">
        <v>357</v>
      </c>
      <c r="F42" s="20" t="s">
        <v>358</v>
      </c>
      <c r="G42" s="20" t="s">
        <v>359</v>
      </c>
      <c r="H42" s="20" t="s">
        <v>360</v>
      </c>
      <c r="I42" s="15">
        <f>IFERROR(VLOOKUP(A42,Guildes_revues_ER!$A$2:$E$138,3,FALSE),0)</f>
        <v>5</v>
      </c>
      <c r="J42" t="str">
        <f>IFERROR(VLOOKUP(A42,Guildes_revues_ER!$A$2:$E$138,4,FALSE)," ")</f>
        <v>petits plans d'eau et végétation pionnière</v>
      </c>
      <c r="K42" s="15" t="e">
        <f>VLOOKUP(LEFT(A42,3),#REF!,1,FALSE)</f>
        <v>#REF!</v>
      </c>
      <c r="L42" s="15" t="e">
        <f t="shared" si="1"/>
        <v>#REF!</v>
      </c>
      <c r="M42" s="33">
        <v>3</v>
      </c>
      <c r="N42" s="15">
        <f t="shared" si="0"/>
        <v>0</v>
      </c>
    </row>
    <row r="43" spans="1:14" s="27" customFormat="1" ht="12.75" customHeight="1" x14ac:dyDescent="0.25">
      <c r="A43" s="25" t="s">
        <v>361</v>
      </c>
      <c r="B43" s="26">
        <v>212</v>
      </c>
      <c r="C43" s="26">
        <v>21</v>
      </c>
      <c r="D43" s="25" t="s">
        <v>361</v>
      </c>
      <c r="E43" s="25" t="s">
        <v>362</v>
      </c>
      <c r="F43" s="20" t="s">
        <v>363</v>
      </c>
      <c r="G43" s="20" t="s">
        <v>364</v>
      </c>
      <c r="H43" s="25" t="s">
        <v>206</v>
      </c>
      <c r="I43" s="31">
        <f>IFERROR(VLOOKUP(A43,Guildes_revues_ER!$A$2:$E$138,3,FALSE),0)</f>
        <v>0</v>
      </c>
      <c r="J43" s="27" t="str">
        <f>IFERROR(VLOOKUP(A43,Guildes_revues_ER!$A$2:$E$138,4,FALSE)," ")</f>
        <v xml:space="preserve"> </v>
      </c>
      <c r="K43" s="31" t="e">
        <f>VLOOKUP(LEFT(A43,3),#REF!,1,FALSE)</f>
        <v>#REF!</v>
      </c>
      <c r="L43" s="31" t="e">
        <f t="shared" si="1"/>
        <v>#REF!</v>
      </c>
      <c r="M43" s="32">
        <v>3</v>
      </c>
      <c r="N43" s="31">
        <f t="shared" si="0"/>
        <v>1</v>
      </c>
    </row>
    <row r="44" spans="1:14" ht="12.75" hidden="1" customHeight="1" x14ac:dyDescent="0.25">
      <c r="A44" s="20" t="s">
        <v>84</v>
      </c>
      <c r="B44" s="21">
        <v>2121</v>
      </c>
      <c r="C44" s="21">
        <v>212</v>
      </c>
      <c r="D44" s="20" t="s">
        <v>84</v>
      </c>
      <c r="E44" s="20" t="s">
        <v>365</v>
      </c>
      <c r="F44" s="20" t="s">
        <v>366</v>
      </c>
      <c r="G44" s="20" t="s">
        <v>367</v>
      </c>
      <c r="H44" s="20" t="s">
        <v>368</v>
      </c>
      <c r="I44">
        <f>IFERROR(VLOOKUP(A44,Guildes_revues_ER!$A$2:$E$138,3,FALSE),0)</f>
        <v>4</v>
      </c>
      <c r="J44" t="str">
        <f>IFERROR(VLOOKUP(A44,Guildes_revues_ER!$A$2:$E$138,4,FALSE)," ")</f>
        <v>eaux lentes (epipotamon) et dormantes (zone litorale des lacs)</v>
      </c>
      <c r="K44" t="e">
        <f>VLOOKUP(LEFT(A44,3),#REF!,1,FALSE)</f>
        <v>#REF!</v>
      </c>
      <c r="L44" t="e">
        <f t="shared" si="1"/>
        <v>#REF!</v>
      </c>
      <c r="M44" s="21">
        <v>4</v>
      </c>
      <c r="N44">
        <f t="shared" si="0"/>
        <v>1</v>
      </c>
    </row>
    <row r="45" spans="1:14" ht="12.75" hidden="1" customHeight="1" x14ac:dyDescent="0.25">
      <c r="A45" s="20" t="s">
        <v>92</v>
      </c>
      <c r="B45" s="21">
        <v>2122</v>
      </c>
      <c r="C45" s="21">
        <v>212</v>
      </c>
      <c r="D45" s="20" t="s">
        <v>92</v>
      </c>
      <c r="E45" s="20" t="s">
        <v>369</v>
      </c>
      <c r="F45" s="20" t="s">
        <v>370</v>
      </c>
      <c r="G45" s="20" t="s">
        <v>371</v>
      </c>
      <c r="H45" s="20" t="s">
        <v>372</v>
      </c>
      <c r="I45">
        <f>IFERROR(VLOOKUP(A45,Guildes_revues_ER!$A$2:$E$138,3,FALSE),0)</f>
        <v>6</v>
      </c>
      <c r="J45" t="str">
        <f>IFERROR(VLOOKUP(A45,Guildes_revues_ER!$A$2:$E$138,4,FALSE)," ")</f>
        <v>roselière terrestre, bas-marais, prés à litière; saulaie buissonnante</v>
      </c>
      <c r="K45" t="e">
        <f>VLOOKUP(LEFT(A45,3),#REF!,1,FALSE)</f>
        <v>#REF!</v>
      </c>
      <c r="L45" t="e">
        <f t="shared" si="1"/>
        <v>#REF!</v>
      </c>
      <c r="M45" s="21">
        <v>4</v>
      </c>
      <c r="N45">
        <f t="shared" si="0"/>
        <v>1</v>
      </c>
    </row>
    <row r="46" spans="1:14" ht="12.75" customHeight="1" x14ac:dyDescent="0.25">
      <c r="A46" s="20" t="s">
        <v>85</v>
      </c>
      <c r="B46" s="21">
        <v>213</v>
      </c>
      <c r="C46" s="21">
        <v>21</v>
      </c>
      <c r="D46" s="20" t="s">
        <v>85</v>
      </c>
      <c r="E46" s="20" t="s">
        <v>373</v>
      </c>
      <c r="F46" s="20" t="s">
        <v>374</v>
      </c>
      <c r="G46" s="20" t="s">
        <v>375</v>
      </c>
      <c r="H46" s="20" t="s">
        <v>376</v>
      </c>
      <c r="I46" s="15">
        <f>IFERROR(VLOOKUP(A46,Guildes_revues_ER!$A$2:$E$138,3,FALSE),0)</f>
        <v>4</v>
      </c>
      <c r="J46" t="str">
        <f>IFERROR(VLOOKUP(A46,Guildes_revues_ER!$A$2:$E$138,4,FALSE)," ")</f>
        <v>eaux lentes (epipotamon) et dormantes (zone litorale des lacs)</v>
      </c>
      <c r="K46" s="15" t="e">
        <f>VLOOKUP(LEFT(A46,3),#REF!,1,FALSE)</f>
        <v>#REF!</v>
      </c>
      <c r="L46" s="15" t="e">
        <f t="shared" si="1"/>
        <v>#REF!</v>
      </c>
      <c r="M46" s="33">
        <v>3</v>
      </c>
      <c r="N46" s="15">
        <f t="shared" si="0"/>
        <v>0</v>
      </c>
    </row>
    <row r="47" spans="1:14" ht="12.75" customHeight="1" x14ac:dyDescent="0.25">
      <c r="A47" s="20" t="s">
        <v>86</v>
      </c>
      <c r="B47" s="21">
        <v>214</v>
      </c>
      <c r="C47" s="21">
        <v>21</v>
      </c>
      <c r="D47" s="20" t="s">
        <v>86</v>
      </c>
      <c r="E47" s="20" t="s">
        <v>377</v>
      </c>
      <c r="F47" s="20" t="s">
        <v>378</v>
      </c>
      <c r="G47" s="20" t="s">
        <v>379</v>
      </c>
      <c r="H47" s="20" t="s">
        <v>380</v>
      </c>
      <c r="I47" s="15">
        <f>IFERROR(VLOOKUP(A47,Guildes_revues_ER!$A$2:$E$138,3,FALSE),0)</f>
        <v>4</v>
      </c>
      <c r="J47" t="str">
        <f>IFERROR(VLOOKUP(A47,Guildes_revues_ER!$A$2:$E$138,4,FALSE)," ")</f>
        <v>eaux lentes (epipotamon) et dormantes (zone litorale des lacs)</v>
      </c>
      <c r="K47" s="15" t="e">
        <f>VLOOKUP(LEFT(A47,3),#REF!,1,FALSE)</f>
        <v>#REF!</v>
      </c>
      <c r="L47" s="15" t="e">
        <f t="shared" si="1"/>
        <v>#REF!</v>
      </c>
      <c r="M47" s="33">
        <v>3</v>
      </c>
      <c r="N47" s="15">
        <f t="shared" si="0"/>
        <v>0</v>
      </c>
    </row>
    <row r="48" spans="1:14" ht="12.75" hidden="1" customHeight="1" x14ac:dyDescent="0.25">
      <c r="A48" s="20" t="s">
        <v>381</v>
      </c>
      <c r="B48" s="21">
        <v>22</v>
      </c>
      <c r="C48" s="21">
        <v>2</v>
      </c>
      <c r="D48" s="20" t="s">
        <v>381</v>
      </c>
      <c r="E48" s="20" t="s">
        <v>382</v>
      </c>
      <c r="F48" s="20" t="s">
        <v>383</v>
      </c>
      <c r="G48" s="20" t="s">
        <v>384</v>
      </c>
      <c r="H48" s="20" t="s">
        <v>206</v>
      </c>
      <c r="I48">
        <f>IFERROR(VLOOKUP(A48,Guildes_revues_ER!$A$2:$E$138,3,FALSE),0)</f>
        <v>0</v>
      </c>
      <c r="J48" t="str">
        <f>IFERROR(VLOOKUP(A48,Guildes_revues_ER!$A$2:$E$138,4,FALSE)," ")</f>
        <v xml:space="preserve"> </v>
      </c>
      <c r="K48" t="e">
        <f>VLOOKUP(LEFT(A48,3),#REF!,1,FALSE)</f>
        <v>#REF!</v>
      </c>
      <c r="L48" t="e">
        <f t="shared" si="1"/>
        <v>#REF!</v>
      </c>
      <c r="M48" s="21">
        <v>2</v>
      </c>
      <c r="N48">
        <f t="shared" si="0"/>
        <v>1</v>
      </c>
    </row>
    <row r="49" spans="1:14" s="27" customFormat="1" ht="12.75" customHeight="1" x14ac:dyDescent="0.25">
      <c r="A49" s="25" t="s">
        <v>385</v>
      </c>
      <c r="B49" s="26">
        <v>221</v>
      </c>
      <c r="C49" s="26">
        <v>22</v>
      </c>
      <c r="D49" s="25" t="s">
        <v>385</v>
      </c>
      <c r="E49" s="25" t="s">
        <v>386</v>
      </c>
      <c r="F49" s="20" t="s">
        <v>387</v>
      </c>
      <c r="G49" s="20" t="s">
        <v>388</v>
      </c>
      <c r="H49" s="25" t="s">
        <v>206</v>
      </c>
      <c r="I49" s="31">
        <f>IFERROR(VLOOKUP(A49,Guildes_revues_ER!$A$2:$E$138,3,FALSE),0)</f>
        <v>0</v>
      </c>
      <c r="J49" s="27" t="str">
        <f>IFERROR(VLOOKUP(A49,Guildes_revues_ER!$A$2:$E$138,4,FALSE)," ")</f>
        <v xml:space="preserve"> </v>
      </c>
      <c r="K49" s="31" t="e">
        <f>VLOOKUP(LEFT(A49,3),#REF!,1,FALSE)</f>
        <v>#REF!</v>
      </c>
      <c r="L49" s="31" t="e">
        <f t="shared" si="1"/>
        <v>#REF!</v>
      </c>
      <c r="M49" s="32">
        <v>3</v>
      </c>
      <c r="N49" s="31">
        <f t="shared" si="0"/>
        <v>1</v>
      </c>
    </row>
    <row r="50" spans="1:14" ht="12.75" hidden="1" customHeight="1" x14ac:dyDescent="0.25">
      <c r="A50" s="20" t="s">
        <v>93</v>
      </c>
      <c r="B50" s="21">
        <v>2211</v>
      </c>
      <c r="C50" s="21">
        <v>221</v>
      </c>
      <c r="D50" s="20" t="s">
        <v>93</v>
      </c>
      <c r="E50" s="20" t="s">
        <v>389</v>
      </c>
      <c r="F50" s="20" t="s">
        <v>387</v>
      </c>
      <c r="G50" s="20" t="s">
        <v>390</v>
      </c>
      <c r="H50" s="20" t="s">
        <v>391</v>
      </c>
      <c r="I50">
        <f>IFERROR(VLOOKUP(A50,Guildes_revues_ER!$A$2:$E$138,3,FALSE),0)</f>
        <v>6</v>
      </c>
      <c r="J50" t="str">
        <f>IFERROR(VLOOKUP(A50,Guildes_revues_ER!$A$2:$E$138,4,FALSE)," ")</f>
        <v>roselière terrestre, bas-marais, prés à litière; saulaie buissonnante</v>
      </c>
      <c r="K50" t="e">
        <f>VLOOKUP(LEFT(A50,3),#REF!,1,FALSE)</f>
        <v>#REF!</v>
      </c>
      <c r="L50" t="e">
        <f t="shared" si="1"/>
        <v>#REF!</v>
      </c>
      <c r="M50" s="21">
        <v>4</v>
      </c>
      <c r="N50">
        <f t="shared" si="0"/>
        <v>1</v>
      </c>
    </row>
    <row r="51" spans="1:14" ht="12.75" hidden="1" customHeight="1" x14ac:dyDescent="0.25">
      <c r="A51" s="20" t="s">
        <v>94</v>
      </c>
      <c r="B51" s="21">
        <v>2212</v>
      </c>
      <c r="C51" s="21">
        <v>221</v>
      </c>
      <c r="D51" s="20" t="s">
        <v>94</v>
      </c>
      <c r="E51" s="20" t="s">
        <v>392</v>
      </c>
      <c r="F51" s="20" t="s">
        <v>393</v>
      </c>
      <c r="G51" s="20" t="s">
        <v>394</v>
      </c>
      <c r="H51" s="20" t="s">
        <v>395</v>
      </c>
      <c r="I51">
        <f>IFERROR(VLOOKUP(A51,Guildes_revues_ER!$A$2:$E$138,3,FALSE),0)</f>
        <v>6</v>
      </c>
      <c r="J51" t="str">
        <f>IFERROR(VLOOKUP(A51,Guildes_revues_ER!$A$2:$E$138,4,FALSE)," ")</f>
        <v>roselière terrestre, bas-marais, prés à litière; saulaie buissonnante</v>
      </c>
      <c r="K51" t="e">
        <f>VLOOKUP(LEFT(A51,3),#REF!,1,FALSE)</f>
        <v>#REF!</v>
      </c>
      <c r="L51" t="e">
        <f t="shared" si="1"/>
        <v>#REF!</v>
      </c>
      <c r="M51" s="21">
        <v>4</v>
      </c>
      <c r="N51">
        <f t="shared" si="0"/>
        <v>1</v>
      </c>
    </row>
    <row r="52" spans="1:14" ht="12.75" customHeight="1" x14ac:dyDescent="0.25">
      <c r="A52" s="20" t="s">
        <v>95</v>
      </c>
      <c r="B52" s="21">
        <v>222</v>
      </c>
      <c r="C52" s="21">
        <v>22</v>
      </c>
      <c r="D52" s="20" t="s">
        <v>95</v>
      </c>
      <c r="E52" s="20" t="s">
        <v>396</v>
      </c>
      <c r="F52" s="20" t="s">
        <v>397</v>
      </c>
      <c r="G52" s="20" t="s">
        <v>398</v>
      </c>
      <c r="H52" s="20" t="s">
        <v>399</v>
      </c>
      <c r="I52" s="15">
        <f>IFERROR(VLOOKUP(A52,Guildes_revues_ER!$A$2:$E$138,3,FALSE),0)</f>
        <v>6</v>
      </c>
      <c r="J52" t="str">
        <f>IFERROR(VLOOKUP(A52,Guildes_revues_ER!$A$2:$E$138,4,FALSE)," ")</f>
        <v>roselière terrestre, bas-marais, prés à litière; saulaie buissonnante</v>
      </c>
      <c r="K52" s="15" t="e">
        <f>VLOOKUP(LEFT(A52,3),#REF!,1,FALSE)</f>
        <v>#REF!</v>
      </c>
      <c r="L52" s="15" t="e">
        <f t="shared" si="1"/>
        <v>#REF!</v>
      </c>
      <c r="M52" s="33">
        <v>3</v>
      </c>
      <c r="N52" s="15">
        <f t="shared" si="0"/>
        <v>0</v>
      </c>
    </row>
    <row r="53" spans="1:14" ht="12.75" customHeight="1" x14ac:dyDescent="0.25">
      <c r="A53" s="20" t="s">
        <v>96</v>
      </c>
      <c r="B53" s="21">
        <v>223</v>
      </c>
      <c r="C53" s="21">
        <v>22</v>
      </c>
      <c r="D53" s="20" t="s">
        <v>96</v>
      </c>
      <c r="E53" s="20" t="s">
        <v>400</v>
      </c>
      <c r="F53" s="20" t="s">
        <v>401</v>
      </c>
      <c r="G53" s="20" t="s">
        <v>402</v>
      </c>
      <c r="H53" s="20" t="s">
        <v>403</v>
      </c>
      <c r="I53" s="15">
        <f>IFERROR(VLOOKUP(A53,Guildes_revues_ER!$A$2:$E$138,3,FALSE),0)</f>
        <v>6</v>
      </c>
      <c r="J53" t="str">
        <f>IFERROR(VLOOKUP(A53,Guildes_revues_ER!$A$2:$E$138,4,FALSE)," ")</f>
        <v>roselière terrestre, bas-marais, prés à litière; saulaie buissonnante</v>
      </c>
      <c r="K53" s="15" t="e">
        <f>VLOOKUP(LEFT(A53,3),#REF!,1,FALSE)</f>
        <v>#REF!</v>
      </c>
      <c r="L53" s="15" t="e">
        <f t="shared" si="1"/>
        <v>#REF!</v>
      </c>
      <c r="M53" s="33">
        <v>3</v>
      </c>
      <c r="N53" s="15">
        <f t="shared" si="0"/>
        <v>0</v>
      </c>
    </row>
    <row r="54" spans="1:14" ht="12.75" customHeight="1" x14ac:dyDescent="0.25">
      <c r="A54" s="20" t="s">
        <v>97</v>
      </c>
      <c r="B54" s="21">
        <v>224</v>
      </c>
      <c r="C54" s="21">
        <v>22</v>
      </c>
      <c r="D54" s="20" t="s">
        <v>97</v>
      </c>
      <c r="E54" s="20" t="s">
        <v>404</v>
      </c>
      <c r="F54" s="20" t="s">
        <v>405</v>
      </c>
      <c r="G54" s="20" t="s">
        <v>406</v>
      </c>
      <c r="H54" s="20" t="s">
        <v>407</v>
      </c>
      <c r="I54" s="15">
        <f>IFERROR(VLOOKUP(A54,Guildes_revues_ER!$A$2:$E$138,3,FALSE),0)</f>
        <v>6</v>
      </c>
      <c r="J54" t="str">
        <f>IFERROR(VLOOKUP(A54,Guildes_revues_ER!$A$2:$E$138,4,FALSE)," ")</f>
        <v>roselière terrestre, bas-marais, prés à litière; saulaie buissonnante</v>
      </c>
      <c r="K54" s="15" t="e">
        <f>VLOOKUP(LEFT(A54,3),#REF!,1,FALSE)</f>
        <v>#REF!</v>
      </c>
      <c r="L54" s="15" t="e">
        <f t="shared" si="1"/>
        <v>#REF!</v>
      </c>
      <c r="M54" s="33">
        <v>3</v>
      </c>
      <c r="N54" s="15">
        <f t="shared" si="0"/>
        <v>0</v>
      </c>
    </row>
    <row r="55" spans="1:14" ht="12.75" customHeight="1" x14ac:dyDescent="0.25">
      <c r="A55" s="20" t="s">
        <v>67</v>
      </c>
      <c r="B55" s="21">
        <v>225</v>
      </c>
      <c r="C55" s="21">
        <v>22</v>
      </c>
      <c r="D55" s="20" t="s">
        <v>67</v>
      </c>
      <c r="E55" s="20" t="s">
        <v>408</v>
      </c>
      <c r="F55" s="20" t="s">
        <v>409</v>
      </c>
      <c r="G55" s="20" t="s">
        <v>410</v>
      </c>
      <c r="H55" s="20" t="s">
        <v>411</v>
      </c>
      <c r="I55" s="15">
        <f>IFERROR(VLOOKUP(A55,Guildes_revues_ER!$A$2:$E$138,3,FALSE),0)</f>
        <v>1</v>
      </c>
      <c r="J55" t="str">
        <f>IFERROR(VLOOKUP(A55,Guildes_revues_ER!$A$2:$E$138,4,FALSE)," ")</f>
        <v>sources et suintements, ruisselets</v>
      </c>
      <c r="K55" s="15" t="e">
        <f>VLOOKUP(LEFT(A55,3),#REF!,1,FALSE)</f>
        <v>#REF!</v>
      </c>
      <c r="L55" s="15" t="e">
        <f t="shared" si="1"/>
        <v>#REF!</v>
      </c>
      <c r="M55" s="33">
        <v>3</v>
      </c>
      <c r="N55" s="15">
        <f t="shared" si="0"/>
        <v>0</v>
      </c>
    </row>
    <row r="56" spans="1:14" ht="12.75" hidden="1" customHeight="1" x14ac:dyDescent="0.25">
      <c r="A56" s="20" t="s">
        <v>412</v>
      </c>
      <c r="B56" s="21">
        <v>23</v>
      </c>
      <c r="C56" s="21">
        <v>2</v>
      </c>
      <c r="D56" s="20" t="s">
        <v>412</v>
      </c>
      <c r="E56" s="20" t="s">
        <v>413</v>
      </c>
      <c r="F56" s="20" t="s">
        <v>414</v>
      </c>
      <c r="G56" s="20" t="s">
        <v>415</v>
      </c>
      <c r="H56" s="20" t="s">
        <v>416</v>
      </c>
      <c r="I56">
        <f>IFERROR(VLOOKUP(A56,Guildes_revues_ER!$A$2:$E$138,3,FALSE),0)</f>
        <v>0</v>
      </c>
      <c r="J56" t="str">
        <f>IFERROR(VLOOKUP(A56,Guildes_revues_ER!$A$2:$E$138,4,FALSE)," ")</f>
        <v xml:space="preserve"> </v>
      </c>
      <c r="K56" t="e">
        <f>VLOOKUP(LEFT(A56,3),#REF!,1,FALSE)</f>
        <v>#REF!</v>
      </c>
      <c r="L56" t="e">
        <f t="shared" si="1"/>
        <v>#REF!</v>
      </c>
      <c r="M56" s="21">
        <v>2</v>
      </c>
      <c r="N56">
        <f t="shared" si="0"/>
        <v>1</v>
      </c>
    </row>
    <row r="57" spans="1:14" ht="12.75" customHeight="1" x14ac:dyDescent="0.25">
      <c r="A57" s="20" t="s">
        <v>98</v>
      </c>
      <c r="B57" s="21">
        <v>231</v>
      </c>
      <c r="C57" s="21">
        <v>23</v>
      </c>
      <c r="D57" s="20" t="s">
        <v>98</v>
      </c>
      <c r="E57" s="20" t="s">
        <v>417</v>
      </c>
      <c r="F57" s="20" t="s">
        <v>418</v>
      </c>
      <c r="G57" s="20" t="s">
        <v>419</v>
      </c>
      <c r="H57" s="20" t="s">
        <v>420</v>
      </c>
      <c r="I57" s="15">
        <f>IFERROR(VLOOKUP(A57,Guildes_revues_ER!$A$2:$E$138,3,FALSE),0)</f>
        <v>6</v>
      </c>
      <c r="J57" t="str">
        <f>IFERROR(VLOOKUP(A57,Guildes_revues_ER!$A$2:$E$138,4,FALSE)," ")</f>
        <v>roselière terrestre, bas-marais, prés à litière; saulaie buissonnante</v>
      </c>
      <c r="K57" s="15" t="e">
        <f>VLOOKUP(LEFT(A57,3),#REF!,1,FALSE)</f>
        <v>#REF!</v>
      </c>
      <c r="L57" s="15" t="e">
        <f t="shared" si="1"/>
        <v>#REF!</v>
      </c>
      <c r="M57" s="33">
        <v>3</v>
      </c>
      <c r="N57" s="15">
        <f t="shared" si="0"/>
        <v>0</v>
      </c>
    </row>
    <row r="58" spans="1:14" ht="12.75" customHeight="1" x14ac:dyDescent="0.25">
      <c r="A58" s="20" t="s">
        <v>102</v>
      </c>
      <c r="B58" s="21">
        <v>232</v>
      </c>
      <c r="C58" s="21">
        <v>23</v>
      </c>
      <c r="D58" s="20" t="s">
        <v>102</v>
      </c>
      <c r="E58" s="20" t="s">
        <v>421</v>
      </c>
      <c r="F58" s="20" t="s">
        <v>422</v>
      </c>
      <c r="G58" s="20" t="s">
        <v>423</v>
      </c>
      <c r="H58" s="20" t="s">
        <v>424</v>
      </c>
      <c r="I58" s="15">
        <f>IFERROR(VLOOKUP(A58,Guildes_revues_ER!$A$2:$E$138,3,FALSE),0)</f>
        <v>7</v>
      </c>
      <c r="J58" t="str">
        <f>IFERROR(VLOOKUP(A58,Guildes_revues_ER!$A$2:$E$138,4,FALSE)," ")</f>
        <v>prairies humides eutrophes</v>
      </c>
      <c r="K58" s="15" t="e">
        <f>VLOOKUP(LEFT(A58,3),#REF!,1,FALSE)</f>
        <v>#REF!</v>
      </c>
      <c r="L58" s="15" t="e">
        <f t="shared" si="1"/>
        <v>#REF!</v>
      </c>
      <c r="M58" s="33">
        <v>3</v>
      </c>
      <c r="N58" s="15">
        <f t="shared" si="0"/>
        <v>0</v>
      </c>
    </row>
    <row r="59" spans="1:14" ht="12.75" customHeight="1" x14ac:dyDescent="0.25">
      <c r="A59" s="20" t="s">
        <v>100</v>
      </c>
      <c r="B59" s="21">
        <v>233</v>
      </c>
      <c r="C59" s="21">
        <v>23</v>
      </c>
      <c r="D59" s="20" t="s">
        <v>100</v>
      </c>
      <c r="E59" s="20" t="s">
        <v>425</v>
      </c>
      <c r="F59" s="20" t="s">
        <v>426</v>
      </c>
      <c r="G59" s="20" t="s">
        <v>427</v>
      </c>
      <c r="H59" s="20" t="s">
        <v>428</v>
      </c>
      <c r="I59" s="15">
        <f>IFERROR(VLOOKUP(A59,Guildes_revues_ER!$A$2:$E$138,3,FALSE),0)</f>
        <v>7</v>
      </c>
      <c r="J59" t="str">
        <f>IFERROR(VLOOKUP(A59,Guildes_revues_ER!$A$2:$E$138,4,FALSE)," ")</f>
        <v>prairies humides eutrophes</v>
      </c>
      <c r="K59" s="15" t="e">
        <f>VLOOKUP(LEFT(A59,3),#REF!,1,FALSE)</f>
        <v>#REF!</v>
      </c>
      <c r="L59" s="15" t="e">
        <f t="shared" si="1"/>
        <v>#REF!</v>
      </c>
      <c r="M59" s="33">
        <v>3</v>
      </c>
      <c r="N59" s="15">
        <f t="shared" si="0"/>
        <v>0</v>
      </c>
    </row>
    <row r="60" spans="1:14" ht="12.75" hidden="1" customHeight="1" x14ac:dyDescent="0.25">
      <c r="A60" s="20" t="s">
        <v>429</v>
      </c>
      <c r="B60" s="21">
        <v>24</v>
      </c>
      <c r="C60" s="21">
        <v>2</v>
      </c>
      <c r="D60" s="20" t="s">
        <v>429</v>
      </c>
      <c r="E60" s="20" t="s">
        <v>430</v>
      </c>
      <c r="F60" s="20" t="s">
        <v>3</v>
      </c>
      <c r="G60" s="20" t="s">
        <v>431</v>
      </c>
      <c r="H60" s="20" t="s">
        <v>206</v>
      </c>
      <c r="I60">
        <f>IFERROR(VLOOKUP(A60,Guildes_revues_ER!$A$2:$E$138,3,FALSE),0)</f>
        <v>0</v>
      </c>
      <c r="J60" t="str">
        <f>IFERROR(VLOOKUP(A60,Guildes_revues_ER!$A$2:$E$138,4,FALSE)," ")</f>
        <v xml:space="preserve"> </v>
      </c>
      <c r="K60" t="e">
        <f>VLOOKUP(LEFT(A60,3),#REF!,1,FALSE)</f>
        <v>#REF!</v>
      </c>
      <c r="L60" t="e">
        <f t="shared" si="1"/>
        <v>#REF!</v>
      </c>
      <c r="M60" s="21">
        <v>2</v>
      </c>
      <c r="N60">
        <f t="shared" si="0"/>
        <v>1</v>
      </c>
    </row>
    <row r="61" spans="1:14" ht="12.75" customHeight="1" x14ac:dyDescent="0.25">
      <c r="A61" s="20" t="s">
        <v>103</v>
      </c>
      <c r="B61" s="21">
        <v>241</v>
      </c>
      <c r="C61" s="21">
        <v>24</v>
      </c>
      <c r="D61" s="20" t="s">
        <v>103</v>
      </c>
      <c r="E61" s="20" t="s">
        <v>432</v>
      </c>
      <c r="F61" s="20" t="s">
        <v>433</v>
      </c>
      <c r="G61" s="20" t="s">
        <v>434</v>
      </c>
      <c r="H61" s="20" t="s">
        <v>435</v>
      </c>
      <c r="I61" s="15">
        <f>IFERROR(VLOOKUP(A61,Guildes_revues_ER!$A$2:$E$138,3,FALSE),0)</f>
        <v>9</v>
      </c>
      <c r="J61" t="str">
        <f>IFERROR(VLOOKUP(A61,Guildes_revues_ER!$A$2:$E$138,4,FALSE)," ")</f>
        <v>haut-marais</v>
      </c>
      <c r="K61" s="15" t="e">
        <f>VLOOKUP(LEFT(A61,3),#REF!,1,FALSE)</f>
        <v>#REF!</v>
      </c>
      <c r="L61" s="15" t="e">
        <f t="shared" si="1"/>
        <v>#REF!</v>
      </c>
      <c r="M61" s="33">
        <v>3</v>
      </c>
      <c r="N61" s="15">
        <f t="shared" si="0"/>
        <v>0</v>
      </c>
    </row>
    <row r="62" spans="1:14" ht="12.75" hidden="1" customHeight="1" x14ac:dyDescent="0.25">
      <c r="A62" s="20" t="s">
        <v>436</v>
      </c>
      <c r="B62" s="21">
        <v>25</v>
      </c>
      <c r="C62" s="21">
        <v>2</v>
      </c>
      <c r="D62" s="20" t="s">
        <v>436</v>
      </c>
      <c r="E62" s="20" t="s">
        <v>437</v>
      </c>
      <c r="F62" s="20" t="s">
        <v>438</v>
      </c>
      <c r="G62" s="20" t="s">
        <v>439</v>
      </c>
      <c r="H62" s="20" t="s">
        <v>206</v>
      </c>
      <c r="I62">
        <f>IFERROR(VLOOKUP(A62,Guildes_revues_ER!$A$2:$E$138,3,FALSE),0)</f>
        <v>0</v>
      </c>
      <c r="J62" t="str">
        <f>IFERROR(VLOOKUP(A62,Guildes_revues_ER!$A$2:$E$138,4,FALSE)," ")</f>
        <v xml:space="preserve"> </v>
      </c>
      <c r="K62" t="e">
        <f>VLOOKUP(LEFT(A62,3),#REF!,1,FALSE)</f>
        <v>#REF!</v>
      </c>
      <c r="L62" t="e">
        <f t="shared" si="1"/>
        <v>#REF!</v>
      </c>
      <c r="M62" s="21">
        <v>2</v>
      </c>
      <c r="N62">
        <f t="shared" si="0"/>
        <v>1</v>
      </c>
    </row>
    <row r="63" spans="1:14" s="27" customFormat="1" ht="12.75" customHeight="1" x14ac:dyDescent="0.25">
      <c r="A63" s="25" t="s">
        <v>440</v>
      </c>
      <c r="B63" s="26">
        <v>250</v>
      </c>
      <c r="C63" s="26">
        <v>25</v>
      </c>
      <c r="D63" s="25" t="s">
        <v>440</v>
      </c>
      <c r="E63" s="25" t="s">
        <v>441</v>
      </c>
      <c r="F63" s="20" t="s">
        <v>442</v>
      </c>
      <c r="G63" s="20" t="s">
        <v>443</v>
      </c>
      <c r="H63" s="25" t="s">
        <v>206</v>
      </c>
      <c r="I63" s="31">
        <f>IFERROR(VLOOKUP(A63,Guildes_revues_ER!$A$2:$E$138,3,FALSE),0)</f>
        <v>0</v>
      </c>
      <c r="J63" s="27" t="str">
        <f>IFERROR(VLOOKUP(A63,Guildes_revues_ER!$A$2:$E$138,4,FALSE)," ")</f>
        <v xml:space="preserve"> </v>
      </c>
      <c r="K63" s="31" t="e">
        <f>VLOOKUP(LEFT(A63,3),#REF!,1,FALSE)</f>
        <v>#REF!</v>
      </c>
      <c r="L63" s="31" t="e">
        <f t="shared" si="1"/>
        <v>#REF!</v>
      </c>
      <c r="M63" s="32">
        <v>3</v>
      </c>
      <c r="N63" s="31">
        <f t="shared" si="0"/>
        <v>1</v>
      </c>
    </row>
    <row r="64" spans="1:14" ht="12.75" customHeight="1" x14ac:dyDescent="0.25">
      <c r="A64" s="20" t="s">
        <v>89</v>
      </c>
      <c r="B64" s="21">
        <v>251</v>
      </c>
      <c r="C64" s="21">
        <v>25</v>
      </c>
      <c r="D64" s="20" t="s">
        <v>89</v>
      </c>
      <c r="E64" s="20" t="s">
        <v>444</v>
      </c>
      <c r="F64" s="20" t="s">
        <v>445</v>
      </c>
      <c r="G64" s="20" t="s">
        <v>446</v>
      </c>
      <c r="H64" s="20" t="s">
        <v>447</v>
      </c>
      <c r="I64" s="15">
        <f>IFERROR(VLOOKUP(A64,Guildes_revues_ER!$A$2:$E$138,3,FALSE),0)</f>
        <v>5</v>
      </c>
      <c r="J64" t="str">
        <f>IFERROR(VLOOKUP(A64,Guildes_revues_ER!$A$2:$E$138,4,FALSE)," ")</f>
        <v>petits plans d'eau et végétation pionnière</v>
      </c>
      <c r="K64" s="15" t="e">
        <f>VLOOKUP(LEFT(A64,3),#REF!,1,FALSE)</f>
        <v>#REF!</v>
      </c>
      <c r="L64" s="15" t="e">
        <f t="shared" si="1"/>
        <v>#REF!</v>
      </c>
      <c r="M64" s="33">
        <v>3</v>
      </c>
      <c r="N64" s="15">
        <f t="shared" si="0"/>
        <v>0</v>
      </c>
    </row>
    <row r="65" spans="1:14" ht="12.75" hidden="1" customHeight="1" x14ac:dyDescent="0.25">
      <c r="A65" s="20" t="s">
        <v>448</v>
      </c>
      <c r="B65" s="21">
        <v>2511</v>
      </c>
      <c r="C65" s="21">
        <v>251</v>
      </c>
      <c r="D65" s="20" t="s">
        <v>448</v>
      </c>
      <c r="E65" s="20" t="s">
        <v>449</v>
      </c>
      <c r="F65" s="20" t="s">
        <v>450</v>
      </c>
      <c r="G65" s="20" t="s">
        <v>451</v>
      </c>
      <c r="H65" s="20" t="s">
        <v>206</v>
      </c>
      <c r="I65">
        <f>IFERROR(VLOOKUP(A65,Guildes_revues_ER!$A$2:$E$138,3,FALSE),0)</f>
        <v>0</v>
      </c>
      <c r="J65" t="str">
        <f>IFERROR(VLOOKUP(A65,Guildes_revues_ER!$A$2:$E$138,4,FALSE)," ")</f>
        <v xml:space="preserve"> </v>
      </c>
      <c r="K65" t="e">
        <f>VLOOKUP(LEFT(A65,3),#REF!,1,FALSE)</f>
        <v>#REF!</v>
      </c>
      <c r="L65" t="e">
        <f t="shared" si="1"/>
        <v>#REF!</v>
      </c>
      <c r="M65" s="21">
        <v>4</v>
      </c>
      <c r="N65">
        <f t="shared" si="0"/>
        <v>1</v>
      </c>
    </row>
    <row r="66" spans="1:14" ht="12.75" hidden="1" customHeight="1" x14ac:dyDescent="0.25">
      <c r="A66" s="20" t="s">
        <v>452</v>
      </c>
      <c r="B66" s="21">
        <v>2512</v>
      </c>
      <c r="C66" s="21">
        <v>251</v>
      </c>
      <c r="D66" s="20" t="s">
        <v>452</v>
      </c>
      <c r="E66" s="20" t="s">
        <v>453</v>
      </c>
      <c r="F66" s="20" t="s">
        <v>454</v>
      </c>
      <c r="G66" s="20" t="s">
        <v>455</v>
      </c>
      <c r="H66" s="20" t="s">
        <v>206</v>
      </c>
      <c r="I66">
        <f>IFERROR(VLOOKUP(A66,Guildes_revues_ER!$A$2:$E$138,3,FALSE),0)</f>
        <v>0</v>
      </c>
      <c r="J66" t="str">
        <f>IFERROR(VLOOKUP(A66,Guildes_revues_ER!$A$2:$E$138,4,FALSE)," ")</f>
        <v xml:space="preserve"> </v>
      </c>
      <c r="K66" t="e">
        <f>VLOOKUP(LEFT(A66,3),#REF!,1,FALSE)</f>
        <v>#REF!</v>
      </c>
      <c r="L66" t="e">
        <f t="shared" si="1"/>
        <v>#REF!</v>
      </c>
      <c r="M66" s="21">
        <v>4</v>
      </c>
      <c r="N66">
        <f t="shared" si="0"/>
        <v>1</v>
      </c>
    </row>
    <row r="67" spans="1:14" ht="12.75" hidden="1" customHeight="1" x14ac:dyDescent="0.25">
      <c r="A67" s="20" t="s">
        <v>456</v>
      </c>
      <c r="B67" s="21">
        <v>2513</v>
      </c>
      <c r="C67" s="21">
        <v>251</v>
      </c>
      <c r="D67" s="20" t="s">
        <v>456</v>
      </c>
      <c r="E67" s="20" t="s">
        <v>457</v>
      </c>
      <c r="F67" s="20" t="s">
        <v>458</v>
      </c>
      <c r="G67" s="20" t="s">
        <v>459</v>
      </c>
      <c r="H67" s="20" t="s">
        <v>206</v>
      </c>
      <c r="I67">
        <f>IFERROR(VLOOKUP(A67,Guildes_revues_ER!$A$2:$E$138,3,FALSE),0)</f>
        <v>0</v>
      </c>
      <c r="J67" t="str">
        <f>IFERROR(VLOOKUP(A67,Guildes_revues_ER!$A$2:$E$138,4,FALSE)," ")</f>
        <v xml:space="preserve"> </v>
      </c>
      <c r="K67" t="e">
        <f>VLOOKUP(LEFT(A67,3),#REF!,1,FALSE)</f>
        <v>#REF!</v>
      </c>
      <c r="L67" t="e">
        <f t="shared" si="1"/>
        <v>#REF!</v>
      </c>
      <c r="M67" s="21">
        <v>4</v>
      </c>
      <c r="N67">
        <f t="shared" ref="N67:N130" si="2">IF(AND(VALUE(I67)&gt;0,M67&lt;4),0,1)</f>
        <v>1</v>
      </c>
    </row>
    <row r="68" spans="1:14" ht="12.75" customHeight="1" x14ac:dyDescent="0.25">
      <c r="A68" s="20" t="s">
        <v>90</v>
      </c>
      <c r="B68" s="21">
        <v>252</v>
      </c>
      <c r="C68" s="21">
        <v>25</v>
      </c>
      <c r="D68" s="20" t="s">
        <v>90</v>
      </c>
      <c r="E68" s="20" t="s">
        <v>460</v>
      </c>
      <c r="F68" s="20" t="s">
        <v>461</v>
      </c>
      <c r="G68" s="20" t="s">
        <v>462</v>
      </c>
      <c r="H68" s="20" t="s">
        <v>463</v>
      </c>
      <c r="I68" s="15">
        <f>IFERROR(VLOOKUP(A68,Guildes_revues_ER!$A$2:$E$138,3,FALSE),0)</f>
        <v>5</v>
      </c>
      <c r="J68" t="str">
        <f>IFERROR(VLOOKUP(A68,Guildes_revues_ER!$A$2:$E$138,4,FALSE)," ")</f>
        <v>petits plans d'eau et végétation pionnière</v>
      </c>
      <c r="K68" s="15" t="e">
        <f>VLOOKUP(LEFT(A68,3),#REF!,1,FALSE)</f>
        <v>#REF!</v>
      </c>
      <c r="L68" s="15" t="e">
        <f t="shared" ref="L68:L131" si="3">IF(VALUE(K68)-VALUE(I68)=VALUE(K68),1,0)</f>
        <v>#REF!</v>
      </c>
      <c r="M68" s="33">
        <v>3</v>
      </c>
      <c r="N68" s="15">
        <f t="shared" si="2"/>
        <v>0</v>
      </c>
    </row>
    <row r="69" spans="1:14" ht="12.75" hidden="1" customHeight="1" x14ac:dyDescent="0.25">
      <c r="A69" s="20" t="s">
        <v>464</v>
      </c>
      <c r="B69" s="21">
        <v>3</v>
      </c>
      <c r="C69" s="22"/>
      <c r="D69" s="20" t="s">
        <v>464</v>
      </c>
      <c r="E69" s="20" t="s">
        <v>465</v>
      </c>
      <c r="F69" s="20" t="s">
        <v>466</v>
      </c>
      <c r="G69" s="20" t="s">
        <v>467</v>
      </c>
      <c r="H69" s="20" t="s">
        <v>206</v>
      </c>
      <c r="I69">
        <f>IFERROR(VLOOKUP(A69,Guildes_revues_ER!$A$2:$E$138,3,FALSE),0)</f>
        <v>0</v>
      </c>
      <c r="J69" t="str">
        <f>IFERROR(VLOOKUP(A69,Guildes_revues_ER!$A$2:$E$138,4,FALSE)," ")</f>
        <v xml:space="preserve"> </v>
      </c>
      <c r="K69" t="e">
        <f>VLOOKUP(LEFT(A69,3),#REF!,1,FALSE)</f>
        <v>#REF!</v>
      </c>
      <c r="L69" t="e">
        <f t="shared" si="3"/>
        <v>#REF!</v>
      </c>
      <c r="M69" s="21">
        <v>1</v>
      </c>
      <c r="N69">
        <f t="shared" si="2"/>
        <v>1</v>
      </c>
    </row>
    <row r="70" spans="1:14" ht="12.75" hidden="1" customHeight="1" x14ac:dyDescent="0.25">
      <c r="A70" s="20" t="s">
        <v>468</v>
      </c>
      <c r="B70" s="21">
        <v>31</v>
      </c>
      <c r="C70" s="21">
        <v>3</v>
      </c>
      <c r="D70" s="20" t="s">
        <v>468</v>
      </c>
      <c r="E70" s="20" t="s">
        <v>469</v>
      </c>
      <c r="F70" s="20" t="s">
        <v>470</v>
      </c>
      <c r="G70" s="20" t="s">
        <v>471</v>
      </c>
      <c r="H70" s="20" t="s">
        <v>206</v>
      </c>
      <c r="I70">
        <f>IFERROR(VLOOKUP(A70,Guildes_revues_ER!$A$2:$E$138,3,FALSE),0)</f>
        <v>0</v>
      </c>
      <c r="J70" t="str">
        <f>IFERROR(VLOOKUP(A70,Guildes_revues_ER!$A$2:$E$138,4,FALSE)," ")</f>
        <v xml:space="preserve"> </v>
      </c>
      <c r="K70" t="e">
        <f>VLOOKUP(LEFT(A70,3),#REF!,1,FALSE)</f>
        <v>#REF!</v>
      </c>
      <c r="L70" t="e">
        <f t="shared" si="3"/>
        <v>#REF!</v>
      </c>
      <c r="M70" s="21">
        <v>2</v>
      </c>
      <c r="N70">
        <f t="shared" si="2"/>
        <v>1</v>
      </c>
    </row>
    <row r="71" spans="1:14" ht="12.75" customHeight="1" x14ac:dyDescent="0.25">
      <c r="A71" s="20" t="s">
        <v>472</v>
      </c>
      <c r="B71" s="21">
        <v>311</v>
      </c>
      <c r="C71" s="21">
        <v>31</v>
      </c>
      <c r="D71" s="20" t="s">
        <v>472</v>
      </c>
      <c r="E71" s="20" t="s">
        <v>473</v>
      </c>
      <c r="F71" s="20" t="s">
        <v>474</v>
      </c>
      <c r="G71" s="20" t="s">
        <v>475</v>
      </c>
      <c r="H71" s="20" t="s">
        <v>206</v>
      </c>
      <c r="I71" s="15">
        <f>IFERROR(VLOOKUP(A71,Guildes_revues_ER!$A$2:$E$138,3,FALSE),0)</f>
        <v>0</v>
      </c>
      <c r="J71" t="str">
        <f>IFERROR(VLOOKUP(A71,Guildes_revues_ER!$A$2:$E$138,4,FALSE)," ")</f>
        <v xml:space="preserve"> </v>
      </c>
      <c r="K71" s="15" t="e">
        <f>VLOOKUP(LEFT(A71,3),#REF!,1,FALSE)</f>
        <v>#REF!</v>
      </c>
      <c r="L71" s="15" t="e">
        <f t="shared" si="3"/>
        <v>#REF!</v>
      </c>
      <c r="M71" s="33">
        <v>3</v>
      </c>
      <c r="N71" s="15">
        <f t="shared" si="2"/>
        <v>1</v>
      </c>
    </row>
    <row r="72" spans="1:14" ht="12.75" customHeight="1" x14ac:dyDescent="0.25">
      <c r="A72" s="20" t="s">
        <v>476</v>
      </c>
      <c r="B72" s="21">
        <v>312</v>
      </c>
      <c r="C72" s="21">
        <v>31</v>
      </c>
      <c r="D72" s="20" t="s">
        <v>476</v>
      </c>
      <c r="E72" s="20" t="s">
        <v>477</v>
      </c>
      <c r="F72" s="20" t="s">
        <v>478</v>
      </c>
      <c r="G72" s="20" t="s">
        <v>479</v>
      </c>
      <c r="H72" s="20" t="s">
        <v>206</v>
      </c>
      <c r="I72" s="15">
        <f>IFERROR(VLOOKUP(A72,Guildes_revues_ER!$A$2:$E$138,3,FALSE),0)</f>
        <v>0</v>
      </c>
      <c r="J72" t="str">
        <f>IFERROR(VLOOKUP(A72,Guildes_revues_ER!$A$2:$E$138,4,FALSE)," ")</f>
        <v xml:space="preserve"> </v>
      </c>
      <c r="K72" s="15" t="e">
        <f>VLOOKUP(LEFT(A72,3),#REF!,1,FALSE)</f>
        <v>#REF!</v>
      </c>
      <c r="L72" s="15" t="e">
        <f t="shared" si="3"/>
        <v>#REF!</v>
      </c>
      <c r="M72" s="33">
        <v>3</v>
      </c>
      <c r="N72" s="15">
        <f t="shared" si="2"/>
        <v>1</v>
      </c>
    </row>
    <row r="73" spans="1:14" ht="12.75" customHeight="1" x14ac:dyDescent="0.25">
      <c r="A73" s="20" t="s">
        <v>480</v>
      </c>
      <c r="B73" s="21">
        <v>313</v>
      </c>
      <c r="C73" s="21">
        <v>31</v>
      </c>
      <c r="D73" s="20" t="s">
        <v>480</v>
      </c>
      <c r="E73" s="20" t="s">
        <v>481</v>
      </c>
      <c r="F73" s="20" t="s">
        <v>482</v>
      </c>
      <c r="G73" s="20" t="s">
        <v>483</v>
      </c>
      <c r="H73" s="20" t="s">
        <v>206</v>
      </c>
      <c r="I73" s="15">
        <f>IFERROR(VLOOKUP(A73,Guildes_revues_ER!$A$2:$E$138,3,FALSE),0)</f>
        <v>0</v>
      </c>
      <c r="J73" t="str">
        <f>IFERROR(VLOOKUP(A73,Guildes_revues_ER!$A$2:$E$138,4,FALSE)," ")</f>
        <v xml:space="preserve"> </v>
      </c>
      <c r="K73" s="15" t="e">
        <f>VLOOKUP(LEFT(A73,3),#REF!,1,FALSE)</f>
        <v>#REF!</v>
      </c>
      <c r="L73" s="15" t="e">
        <f t="shared" si="3"/>
        <v>#REF!</v>
      </c>
      <c r="M73" s="33">
        <v>3</v>
      </c>
      <c r="N73" s="15">
        <f t="shared" si="2"/>
        <v>1</v>
      </c>
    </row>
    <row r="74" spans="1:14" ht="12.75" customHeight="1" x14ac:dyDescent="0.25">
      <c r="A74" s="20" t="s">
        <v>484</v>
      </c>
      <c r="B74" s="21">
        <v>314</v>
      </c>
      <c r="C74" s="21">
        <v>31</v>
      </c>
      <c r="D74" s="20" t="s">
        <v>484</v>
      </c>
      <c r="E74" s="20" t="s">
        <v>485</v>
      </c>
      <c r="F74" s="20" t="s">
        <v>486</v>
      </c>
      <c r="G74" s="20" t="s">
        <v>487</v>
      </c>
      <c r="H74" s="20" t="s">
        <v>206</v>
      </c>
      <c r="I74" s="15">
        <f>IFERROR(VLOOKUP(A74,Guildes_revues_ER!$A$2:$E$138,3,FALSE),0)</f>
        <v>0</v>
      </c>
      <c r="J74" t="str">
        <f>IFERROR(VLOOKUP(A74,Guildes_revues_ER!$A$2:$E$138,4,FALSE)," ")</f>
        <v xml:space="preserve"> </v>
      </c>
      <c r="K74" s="15" t="e">
        <f>VLOOKUP(LEFT(A74,3),#REF!,1,FALSE)</f>
        <v>#REF!</v>
      </c>
      <c r="L74" s="15" t="e">
        <f t="shared" si="3"/>
        <v>#REF!</v>
      </c>
      <c r="M74" s="33">
        <v>3</v>
      </c>
      <c r="N74" s="15">
        <f t="shared" si="2"/>
        <v>1</v>
      </c>
    </row>
    <row r="75" spans="1:14" ht="12.75" hidden="1" customHeight="1" x14ac:dyDescent="0.25">
      <c r="A75" s="20" t="s">
        <v>488</v>
      </c>
      <c r="B75" s="21">
        <v>32</v>
      </c>
      <c r="C75" s="21">
        <v>3</v>
      </c>
      <c r="D75" s="20" t="s">
        <v>488</v>
      </c>
      <c r="E75" s="20" t="s">
        <v>489</v>
      </c>
      <c r="F75" s="20" t="s">
        <v>490</v>
      </c>
      <c r="G75" s="20" t="s">
        <v>491</v>
      </c>
      <c r="H75" s="20" t="s">
        <v>206</v>
      </c>
      <c r="I75">
        <f>IFERROR(VLOOKUP(A75,Guildes_revues_ER!$A$2:$E$138,3,FALSE),0)</f>
        <v>0</v>
      </c>
      <c r="J75" t="str">
        <f>IFERROR(VLOOKUP(A75,Guildes_revues_ER!$A$2:$E$138,4,FALSE)," ")</f>
        <v xml:space="preserve"> </v>
      </c>
      <c r="K75" t="e">
        <f>VLOOKUP(LEFT(A75,3),#REF!,1,FALSE)</f>
        <v>#REF!</v>
      </c>
      <c r="L75" t="e">
        <f t="shared" si="3"/>
        <v>#REF!</v>
      </c>
      <c r="M75" s="21">
        <v>2</v>
      </c>
      <c r="N75">
        <f t="shared" si="2"/>
        <v>1</v>
      </c>
    </row>
    <row r="76" spans="1:14" ht="12.75" customHeight="1" x14ac:dyDescent="0.25">
      <c r="A76" s="20" t="s">
        <v>492</v>
      </c>
      <c r="B76" s="21">
        <v>321</v>
      </c>
      <c r="C76" s="21">
        <v>32</v>
      </c>
      <c r="D76" s="20" t="s">
        <v>492</v>
      </c>
      <c r="E76" s="20" t="s">
        <v>493</v>
      </c>
      <c r="F76" s="20" t="s">
        <v>494</v>
      </c>
      <c r="G76" s="20" t="s">
        <v>495</v>
      </c>
      <c r="H76" s="20" t="s">
        <v>206</v>
      </c>
      <c r="I76" s="15">
        <f>IFERROR(VLOOKUP(A76,Guildes_revues_ER!$A$2:$E$138,3,FALSE),0)</f>
        <v>0</v>
      </c>
      <c r="J76" t="str">
        <f>IFERROR(VLOOKUP(A76,Guildes_revues_ER!$A$2:$E$138,4,FALSE)," ")</f>
        <v xml:space="preserve"> </v>
      </c>
      <c r="K76" s="15" t="e">
        <f>VLOOKUP(LEFT(A76,3),#REF!,1,FALSE)</f>
        <v>#REF!</v>
      </c>
      <c r="L76" s="15" t="e">
        <f t="shared" si="3"/>
        <v>#REF!</v>
      </c>
      <c r="M76" s="33">
        <v>3</v>
      </c>
      <c r="N76" s="15">
        <f t="shared" si="2"/>
        <v>1</v>
      </c>
    </row>
    <row r="77" spans="1:14" ht="12.75" hidden="1" customHeight="1" x14ac:dyDescent="0.25">
      <c r="A77" s="20" t="s">
        <v>496</v>
      </c>
      <c r="B77" s="21">
        <v>3210</v>
      </c>
      <c r="C77" s="21">
        <v>321</v>
      </c>
      <c r="D77" s="20" t="s">
        <v>496</v>
      </c>
      <c r="E77" s="20" t="s">
        <v>497</v>
      </c>
      <c r="F77" s="20" t="s">
        <v>498</v>
      </c>
      <c r="G77" s="20" t="s">
        <v>499</v>
      </c>
      <c r="H77" s="20" t="s">
        <v>206</v>
      </c>
      <c r="I77">
        <f>IFERROR(VLOOKUP(A77,Guildes_revues_ER!$A$2:$E$138,3,FALSE),0)</f>
        <v>0</v>
      </c>
      <c r="J77" t="str">
        <f>IFERROR(VLOOKUP(A77,Guildes_revues_ER!$A$2:$E$138,4,FALSE)," ")</f>
        <v xml:space="preserve"> </v>
      </c>
      <c r="K77" t="e">
        <f>VLOOKUP(LEFT(A77,3),#REF!,1,FALSE)</f>
        <v>#REF!</v>
      </c>
      <c r="L77" t="e">
        <f t="shared" si="3"/>
        <v>#REF!</v>
      </c>
      <c r="M77" s="21">
        <v>4</v>
      </c>
      <c r="N77">
        <f t="shared" si="2"/>
        <v>1</v>
      </c>
    </row>
    <row r="78" spans="1:14" ht="12.75" hidden="1" customHeight="1" x14ac:dyDescent="0.25">
      <c r="A78" s="20" t="s">
        <v>76</v>
      </c>
      <c r="B78" s="21">
        <v>3211</v>
      </c>
      <c r="C78" s="21">
        <v>321</v>
      </c>
      <c r="D78" s="20" t="s">
        <v>76</v>
      </c>
      <c r="E78" s="20" t="s">
        <v>500</v>
      </c>
      <c r="F78" s="20" t="s">
        <v>501</v>
      </c>
      <c r="G78" s="20" t="s">
        <v>502</v>
      </c>
      <c r="H78" s="20" t="s">
        <v>503</v>
      </c>
      <c r="I78">
        <f>IFERROR(VLOOKUP(A78,Guildes_revues_ER!$A$2:$E$138,3,FALSE),0)</f>
        <v>2</v>
      </c>
      <c r="J78" t="str">
        <f>IFERROR(VLOOKUP(A78,Guildes_revues_ER!$A$2:$E$138,4,FALSE)," ")</f>
        <v>cours d'eau dynamiques et leurs rives</v>
      </c>
      <c r="K78" t="e">
        <f>VLOOKUP(LEFT(A78,3),#REF!,1,FALSE)</f>
        <v>#REF!</v>
      </c>
      <c r="L78" t="e">
        <f t="shared" si="3"/>
        <v>#REF!</v>
      </c>
      <c r="M78" s="21">
        <v>4</v>
      </c>
      <c r="N78">
        <f t="shared" si="2"/>
        <v>1</v>
      </c>
    </row>
    <row r="79" spans="1:14" ht="12.75" customHeight="1" x14ac:dyDescent="0.25">
      <c r="A79" s="20" t="s">
        <v>504</v>
      </c>
      <c r="B79" s="21">
        <v>322</v>
      </c>
      <c r="C79" s="21">
        <v>32</v>
      </c>
      <c r="D79" s="20" t="s">
        <v>504</v>
      </c>
      <c r="E79" s="20" t="s">
        <v>505</v>
      </c>
      <c r="F79" s="20" t="s">
        <v>506</v>
      </c>
      <c r="G79" s="20" t="s">
        <v>507</v>
      </c>
      <c r="H79" s="20" t="s">
        <v>206</v>
      </c>
      <c r="I79" s="15">
        <f>IFERROR(VLOOKUP(A79,Guildes_revues_ER!$A$2:$E$138,3,FALSE),0)</f>
        <v>0</v>
      </c>
      <c r="J79" t="str">
        <f>IFERROR(VLOOKUP(A79,Guildes_revues_ER!$A$2:$E$138,4,FALSE)," ")</f>
        <v xml:space="preserve"> </v>
      </c>
      <c r="K79" s="15" t="e">
        <f>VLOOKUP(LEFT(A79,3),#REF!,1,FALSE)</f>
        <v>#REF!</v>
      </c>
      <c r="L79" s="15" t="e">
        <f t="shared" si="3"/>
        <v>#REF!</v>
      </c>
      <c r="M79" s="33">
        <v>3</v>
      </c>
      <c r="N79" s="15">
        <f t="shared" si="2"/>
        <v>1</v>
      </c>
    </row>
    <row r="80" spans="1:14" ht="12.75" hidden="1" customHeight="1" x14ac:dyDescent="0.25">
      <c r="A80" s="20" t="s">
        <v>508</v>
      </c>
      <c r="B80" s="21">
        <v>3220</v>
      </c>
      <c r="C80" s="21">
        <v>322</v>
      </c>
      <c r="D80" s="20" t="s">
        <v>508</v>
      </c>
      <c r="E80" s="20" t="s">
        <v>509</v>
      </c>
      <c r="F80" s="20" t="s">
        <v>510</v>
      </c>
      <c r="G80" s="20" t="s">
        <v>511</v>
      </c>
      <c r="H80" s="20" t="s">
        <v>206</v>
      </c>
      <c r="I80">
        <f>IFERROR(VLOOKUP(A80,Guildes_revues_ER!$A$2:$E$138,3,FALSE),0)</f>
        <v>0</v>
      </c>
      <c r="J80" t="str">
        <f>IFERROR(VLOOKUP(A80,Guildes_revues_ER!$A$2:$E$138,4,FALSE)," ")</f>
        <v xml:space="preserve"> </v>
      </c>
      <c r="K80" t="e">
        <f>VLOOKUP(LEFT(A80,3),#REF!,1,FALSE)</f>
        <v>#REF!</v>
      </c>
      <c r="L80" t="e">
        <f t="shared" si="3"/>
        <v>#REF!</v>
      </c>
      <c r="M80" s="21">
        <v>4</v>
      </c>
      <c r="N80">
        <f t="shared" si="2"/>
        <v>1</v>
      </c>
    </row>
    <row r="81" spans="1:14" ht="12.75" hidden="1" customHeight="1" x14ac:dyDescent="0.25">
      <c r="A81" s="20" t="s">
        <v>512</v>
      </c>
      <c r="B81" s="21">
        <v>3221</v>
      </c>
      <c r="C81" s="21">
        <v>322</v>
      </c>
      <c r="D81" s="20" t="s">
        <v>512</v>
      </c>
      <c r="E81" s="20" t="s">
        <v>513</v>
      </c>
      <c r="F81" s="20" t="s">
        <v>514</v>
      </c>
      <c r="G81" s="20" t="s">
        <v>515</v>
      </c>
      <c r="H81" s="20" t="s">
        <v>206</v>
      </c>
      <c r="I81">
        <f>IFERROR(VLOOKUP(A81,Guildes_revues_ER!$A$2:$E$138,3,FALSE),0)</f>
        <v>0</v>
      </c>
      <c r="J81" t="str">
        <f>IFERROR(VLOOKUP(A81,Guildes_revues_ER!$A$2:$E$138,4,FALSE)," ")</f>
        <v xml:space="preserve"> </v>
      </c>
      <c r="K81" t="e">
        <f>VLOOKUP(LEFT(A81,3),#REF!,1,FALSE)</f>
        <v>#REF!</v>
      </c>
      <c r="L81" t="e">
        <f t="shared" si="3"/>
        <v>#REF!</v>
      </c>
      <c r="M81" s="21">
        <v>4</v>
      </c>
      <c r="N81">
        <f t="shared" si="2"/>
        <v>1</v>
      </c>
    </row>
    <row r="82" spans="1:14" ht="12.75" hidden="1" customHeight="1" x14ac:dyDescent="0.25">
      <c r="A82" s="20" t="s">
        <v>516</v>
      </c>
      <c r="B82" s="21">
        <v>33</v>
      </c>
      <c r="C82" s="21">
        <v>3</v>
      </c>
      <c r="D82" s="20" t="s">
        <v>516</v>
      </c>
      <c r="E82" s="20" t="s">
        <v>517</v>
      </c>
      <c r="F82" s="20" t="s">
        <v>518</v>
      </c>
      <c r="G82" s="20" t="s">
        <v>519</v>
      </c>
      <c r="H82" s="20" t="s">
        <v>206</v>
      </c>
      <c r="I82">
        <f>IFERROR(VLOOKUP(A82,Guildes_revues_ER!$A$2:$E$138,3,FALSE),0)</f>
        <v>0</v>
      </c>
      <c r="J82" t="str">
        <f>IFERROR(VLOOKUP(A82,Guildes_revues_ER!$A$2:$E$138,4,FALSE)," ")</f>
        <v xml:space="preserve"> </v>
      </c>
      <c r="K82" t="e">
        <f>VLOOKUP(LEFT(A82,3),#REF!,1,FALSE)</f>
        <v>#REF!</v>
      </c>
      <c r="L82" t="e">
        <f t="shared" si="3"/>
        <v>#REF!</v>
      </c>
      <c r="M82" s="21">
        <v>2</v>
      </c>
      <c r="N82">
        <f t="shared" si="2"/>
        <v>1</v>
      </c>
    </row>
    <row r="83" spans="1:14" ht="12.75" customHeight="1" x14ac:dyDescent="0.25">
      <c r="A83" s="20" t="s">
        <v>520</v>
      </c>
      <c r="B83" s="21">
        <v>331</v>
      </c>
      <c r="C83" s="21">
        <v>33</v>
      </c>
      <c r="D83" s="20" t="s">
        <v>520</v>
      </c>
      <c r="E83" s="20" t="s">
        <v>521</v>
      </c>
      <c r="F83" s="20" t="s">
        <v>522</v>
      </c>
      <c r="G83" s="20" t="s">
        <v>523</v>
      </c>
      <c r="H83" s="20" t="s">
        <v>206</v>
      </c>
      <c r="I83" s="15">
        <f>IFERROR(VLOOKUP(A83,Guildes_revues_ER!$A$2:$E$138,3,FALSE),0)</f>
        <v>0</v>
      </c>
      <c r="J83" t="str">
        <f>IFERROR(VLOOKUP(A83,Guildes_revues_ER!$A$2:$E$138,4,FALSE)," ")</f>
        <v xml:space="preserve"> </v>
      </c>
      <c r="K83" s="15" t="e">
        <f>VLOOKUP(LEFT(A83,3),#REF!,1,FALSE)</f>
        <v>#REF!</v>
      </c>
      <c r="L83" s="15" t="e">
        <f t="shared" si="3"/>
        <v>#REF!</v>
      </c>
      <c r="M83" s="33">
        <v>3</v>
      </c>
      <c r="N83" s="15">
        <f t="shared" si="2"/>
        <v>1</v>
      </c>
    </row>
    <row r="84" spans="1:14" ht="12.75" hidden="1" customHeight="1" x14ac:dyDescent="0.25">
      <c r="A84" s="20" t="s">
        <v>524</v>
      </c>
      <c r="B84" s="21">
        <v>3311</v>
      </c>
      <c r="C84" s="21">
        <v>331</v>
      </c>
      <c r="D84" s="20" t="s">
        <v>524</v>
      </c>
      <c r="E84" s="20" t="s">
        <v>525</v>
      </c>
      <c r="F84" s="20" t="s">
        <v>526</v>
      </c>
      <c r="G84" s="20" t="s">
        <v>527</v>
      </c>
      <c r="H84" s="20" t="s">
        <v>206</v>
      </c>
      <c r="I84">
        <f>IFERROR(VLOOKUP(A84,Guildes_revues_ER!$A$2:$E$138,3,FALSE),0)</f>
        <v>0</v>
      </c>
      <c r="J84" t="str">
        <f>IFERROR(VLOOKUP(A84,Guildes_revues_ER!$A$2:$E$138,4,FALSE)," ")</f>
        <v xml:space="preserve"> </v>
      </c>
      <c r="K84" t="e">
        <f>VLOOKUP(LEFT(A84,3),#REF!,1,FALSE)</f>
        <v>#REF!</v>
      </c>
      <c r="L84" t="e">
        <f t="shared" si="3"/>
        <v>#REF!</v>
      </c>
      <c r="M84" s="21">
        <v>4</v>
      </c>
      <c r="N84">
        <f t="shared" si="2"/>
        <v>1</v>
      </c>
    </row>
    <row r="85" spans="1:14" ht="12.75" hidden="1" customHeight="1" x14ac:dyDescent="0.25">
      <c r="A85" s="20" t="s">
        <v>167</v>
      </c>
      <c r="B85" s="21">
        <v>3312</v>
      </c>
      <c r="C85" s="21">
        <v>331</v>
      </c>
      <c r="D85" s="20" t="s">
        <v>167</v>
      </c>
      <c r="E85" s="20" t="s">
        <v>528</v>
      </c>
      <c r="F85" s="20" t="s">
        <v>529</v>
      </c>
      <c r="G85" s="20" t="s">
        <v>530</v>
      </c>
      <c r="H85" s="20" t="s">
        <v>531</v>
      </c>
      <c r="I85">
        <f>IFERROR(VLOOKUP(A85,Guildes_revues_ER!$A$2:$E$138,3,FALSE),0)</f>
        <v>20</v>
      </c>
      <c r="J85" t="str">
        <f>IFERROR(VLOOKUP(A85,Guildes_revues_ER!$A$2:$E$138,4,FALSE)," ")</f>
        <v>rochers et falaises; éboulis</v>
      </c>
      <c r="K85" t="e">
        <f>VLOOKUP(LEFT(A85,3),#REF!,1,FALSE)</f>
        <v>#REF!</v>
      </c>
      <c r="L85" t="e">
        <f t="shared" si="3"/>
        <v>#REF!</v>
      </c>
      <c r="M85" s="21">
        <v>4</v>
      </c>
      <c r="N85">
        <f t="shared" si="2"/>
        <v>1</v>
      </c>
    </row>
    <row r="86" spans="1:14" ht="12.75" hidden="1" customHeight="1" x14ac:dyDescent="0.25">
      <c r="A86" s="20" t="s">
        <v>168</v>
      </c>
      <c r="B86" s="21">
        <v>3313</v>
      </c>
      <c r="C86" s="21">
        <v>331</v>
      </c>
      <c r="D86" s="20" t="s">
        <v>168</v>
      </c>
      <c r="E86" s="20" t="s">
        <v>532</v>
      </c>
      <c r="F86" s="20" t="s">
        <v>533</v>
      </c>
      <c r="G86" s="20" t="s">
        <v>534</v>
      </c>
      <c r="H86" s="20" t="s">
        <v>535</v>
      </c>
      <c r="I86">
        <f>IFERROR(VLOOKUP(A86,Guildes_revues_ER!$A$2:$E$138,3,FALSE),0)</f>
        <v>20</v>
      </c>
      <c r="J86" t="str">
        <f>IFERROR(VLOOKUP(A86,Guildes_revues_ER!$A$2:$E$138,4,FALSE)," ")</f>
        <v>rochers et falaises; éboulis</v>
      </c>
      <c r="K86" t="e">
        <f>VLOOKUP(LEFT(A86,3),#REF!,1,FALSE)</f>
        <v>#REF!</v>
      </c>
      <c r="L86" t="e">
        <f t="shared" si="3"/>
        <v>#REF!</v>
      </c>
      <c r="M86" s="21">
        <v>4</v>
      </c>
      <c r="N86">
        <f t="shared" si="2"/>
        <v>1</v>
      </c>
    </row>
    <row r="87" spans="1:14" ht="12.75" hidden="1" customHeight="1" x14ac:dyDescent="0.25">
      <c r="A87" s="20" t="s">
        <v>169</v>
      </c>
      <c r="B87" s="21">
        <v>3314</v>
      </c>
      <c r="C87" s="21">
        <v>331</v>
      </c>
      <c r="D87" s="20" t="s">
        <v>169</v>
      </c>
      <c r="E87" s="20" t="s">
        <v>536</v>
      </c>
      <c r="F87" s="20" t="s">
        <v>537</v>
      </c>
      <c r="G87" s="20" t="s">
        <v>538</v>
      </c>
      <c r="H87" s="20" t="s">
        <v>539</v>
      </c>
      <c r="I87">
        <f>IFERROR(VLOOKUP(A87,Guildes_revues_ER!$A$2:$E$138,3,FALSE),0)</f>
        <v>20</v>
      </c>
      <c r="J87" t="str">
        <f>IFERROR(VLOOKUP(A87,Guildes_revues_ER!$A$2:$E$138,4,FALSE)," ")</f>
        <v>rochers et falaises; éboulis</v>
      </c>
      <c r="K87" t="e">
        <f>VLOOKUP(LEFT(A87,3),#REF!,1,FALSE)</f>
        <v>#REF!</v>
      </c>
      <c r="L87" t="e">
        <f t="shared" si="3"/>
        <v>#REF!</v>
      </c>
      <c r="M87" s="21">
        <v>4</v>
      </c>
      <c r="N87">
        <f t="shared" si="2"/>
        <v>1</v>
      </c>
    </row>
    <row r="88" spans="1:14" ht="12.75" hidden="1" customHeight="1" x14ac:dyDescent="0.25">
      <c r="A88" s="20" t="s">
        <v>170</v>
      </c>
      <c r="B88" s="21">
        <v>3315</v>
      </c>
      <c r="C88" s="21">
        <v>331</v>
      </c>
      <c r="D88" s="20" t="s">
        <v>170</v>
      </c>
      <c r="E88" s="20" t="s">
        <v>540</v>
      </c>
      <c r="F88" s="20" t="s">
        <v>541</v>
      </c>
      <c r="G88" s="20" t="s">
        <v>542</v>
      </c>
      <c r="H88" s="20" t="s">
        <v>543</v>
      </c>
      <c r="I88">
        <f>IFERROR(VLOOKUP(A88,Guildes_revues_ER!$A$2:$E$138,3,FALSE),0)</f>
        <v>20</v>
      </c>
      <c r="J88" t="str">
        <f>IFERROR(VLOOKUP(A88,Guildes_revues_ER!$A$2:$E$138,4,FALSE)," ")</f>
        <v>rochers et falaises; éboulis</v>
      </c>
      <c r="K88" t="e">
        <f>VLOOKUP(LEFT(A88,3),#REF!,1,FALSE)</f>
        <v>#REF!</v>
      </c>
      <c r="L88" t="e">
        <f t="shared" si="3"/>
        <v>#REF!</v>
      </c>
      <c r="M88" s="21">
        <v>4</v>
      </c>
      <c r="N88">
        <f t="shared" si="2"/>
        <v>1</v>
      </c>
    </row>
    <row r="89" spans="1:14" ht="12.75" customHeight="1" x14ac:dyDescent="0.25">
      <c r="A89" s="20" t="s">
        <v>544</v>
      </c>
      <c r="B89" s="21">
        <v>332</v>
      </c>
      <c r="C89" s="21">
        <v>33</v>
      </c>
      <c r="D89" s="20" t="s">
        <v>544</v>
      </c>
      <c r="E89" s="20" t="s">
        <v>545</v>
      </c>
      <c r="F89" s="20" t="s">
        <v>546</v>
      </c>
      <c r="G89" s="20" t="s">
        <v>547</v>
      </c>
      <c r="H89" s="20" t="s">
        <v>206</v>
      </c>
      <c r="I89" s="15">
        <f>IFERROR(VLOOKUP(A89,Guildes_revues_ER!$A$2:$E$138,3,FALSE),0)</f>
        <v>0</v>
      </c>
      <c r="J89" t="str">
        <f>IFERROR(VLOOKUP(A89,Guildes_revues_ER!$A$2:$E$138,4,FALSE)," ")</f>
        <v xml:space="preserve"> </v>
      </c>
      <c r="K89" s="15" t="e">
        <f>VLOOKUP(LEFT(A89,3),#REF!,1,FALSE)</f>
        <v>#REF!</v>
      </c>
      <c r="L89" s="15" t="e">
        <f t="shared" si="3"/>
        <v>#REF!</v>
      </c>
      <c r="M89" s="33">
        <v>3</v>
      </c>
      <c r="N89" s="15">
        <f t="shared" si="2"/>
        <v>1</v>
      </c>
    </row>
    <row r="90" spans="1:14" ht="12.75" hidden="1" customHeight="1" x14ac:dyDescent="0.25">
      <c r="A90" s="20" t="s">
        <v>548</v>
      </c>
      <c r="B90" s="21">
        <v>3321</v>
      </c>
      <c r="C90" s="21">
        <v>332</v>
      </c>
      <c r="D90" s="20" t="s">
        <v>548</v>
      </c>
      <c r="E90" s="20" t="s">
        <v>549</v>
      </c>
      <c r="F90" s="20" t="s">
        <v>550</v>
      </c>
      <c r="G90" s="20" t="s">
        <v>551</v>
      </c>
      <c r="H90" s="20" t="s">
        <v>206</v>
      </c>
      <c r="I90">
        <f>IFERROR(VLOOKUP(A90,Guildes_revues_ER!$A$2:$E$138,3,FALSE),0)</f>
        <v>0</v>
      </c>
      <c r="J90" t="str">
        <f>IFERROR(VLOOKUP(A90,Guildes_revues_ER!$A$2:$E$138,4,FALSE)," ")</f>
        <v xml:space="preserve"> </v>
      </c>
      <c r="K90" t="e">
        <f>VLOOKUP(LEFT(A90,3),#REF!,1,FALSE)</f>
        <v>#REF!</v>
      </c>
      <c r="L90" t="e">
        <f t="shared" si="3"/>
        <v>#REF!</v>
      </c>
      <c r="M90" s="21">
        <v>4</v>
      </c>
      <c r="N90">
        <f t="shared" si="2"/>
        <v>1</v>
      </c>
    </row>
    <row r="91" spans="1:14" ht="12.75" hidden="1" customHeight="1" x14ac:dyDescent="0.25">
      <c r="A91" s="20" t="s">
        <v>171</v>
      </c>
      <c r="B91" s="21">
        <v>3322</v>
      </c>
      <c r="C91" s="21">
        <v>332</v>
      </c>
      <c r="D91" s="20" t="s">
        <v>171</v>
      </c>
      <c r="E91" s="20" t="s">
        <v>552</v>
      </c>
      <c r="F91" s="20" t="s">
        <v>553</v>
      </c>
      <c r="G91" s="20" t="s">
        <v>554</v>
      </c>
      <c r="H91" s="20" t="s">
        <v>555</v>
      </c>
      <c r="I91">
        <f>IFERROR(VLOOKUP(A91,Guildes_revues_ER!$A$2:$E$138,3,FALSE),0)</f>
        <v>20</v>
      </c>
      <c r="J91" t="str">
        <f>IFERROR(VLOOKUP(A91,Guildes_revues_ER!$A$2:$E$138,4,FALSE)," ")</f>
        <v>rochers et falaises; éboulis</v>
      </c>
      <c r="K91" t="e">
        <f>VLOOKUP(LEFT(A91,3),#REF!,1,FALSE)</f>
        <v>#REF!</v>
      </c>
      <c r="L91" t="e">
        <f t="shared" si="3"/>
        <v>#REF!</v>
      </c>
      <c r="M91" s="21">
        <v>4</v>
      </c>
      <c r="N91">
        <f t="shared" si="2"/>
        <v>1</v>
      </c>
    </row>
    <row r="92" spans="1:14" ht="12.75" hidden="1" customHeight="1" x14ac:dyDescent="0.25">
      <c r="A92" s="20" t="s">
        <v>172</v>
      </c>
      <c r="B92" s="21">
        <v>3323</v>
      </c>
      <c r="C92" s="21">
        <v>332</v>
      </c>
      <c r="D92" s="20" t="s">
        <v>172</v>
      </c>
      <c r="E92" s="20" t="s">
        <v>556</v>
      </c>
      <c r="F92" s="20" t="s">
        <v>557</v>
      </c>
      <c r="G92" s="20" t="s">
        <v>558</v>
      </c>
      <c r="H92" s="20" t="s">
        <v>559</v>
      </c>
      <c r="I92">
        <f>IFERROR(VLOOKUP(A92,Guildes_revues_ER!$A$2:$E$138,3,FALSE),0)</f>
        <v>20</v>
      </c>
      <c r="J92" t="str">
        <f>IFERROR(VLOOKUP(A92,Guildes_revues_ER!$A$2:$E$138,4,FALSE)," ")</f>
        <v>rochers et falaises; éboulis</v>
      </c>
      <c r="K92" t="e">
        <f>VLOOKUP(LEFT(A92,3),#REF!,1,FALSE)</f>
        <v>#REF!</v>
      </c>
      <c r="L92" t="e">
        <f t="shared" si="3"/>
        <v>#REF!</v>
      </c>
      <c r="M92" s="21">
        <v>4</v>
      </c>
      <c r="N92">
        <f t="shared" si="2"/>
        <v>1</v>
      </c>
    </row>
    <row r="93" spans="1:14" ht="12.75" hidden="1" customHeight="1" x14ac:dyDescent="0.25">
      <c r="A93" s="20" t="s">
        <v>560</v>
      </c>
      <c r="B93" s="21">
        <v>34</v>
      </c>
      <c r="C93" s="21">
        <v>3</v>
      </c>
      <c r="D93" s="20" t="s">
        <v>560</v>
      </c>
      <c r="E93" s="20" t="s">
        <v>561</v>
      </c>
      <c r="F93" s="20" t="s">
        <v>562</v>
      </c>
      <c r="G93" s="20" t="s">
        <v>563</v>
      </c>
      <c r="H93" s="20" t="s">
        <v>206</v>
      </c>
      <c r="I93">
        <f>IFERROR(VLOOKUP(A93,Guildes_revues_ER!$A$2:$E$138,3,FALSE),0)</f>
        <v>0</v>
      </c>
      <c r="J93" t="str">
        <f>IFERROR(VLOOKUP(A93,Guildes_revues_ER!$A$2:$E$138,4,FALSE)," ")</f>
        <v xml:space="preserve"> </v>
      </c>
      <c r="K93" t="e">
        <f>VLOOKUP(LEFT(A93,3),#REF!,1,FALSE)</f>
        <v>#REF!</v>
      </c>
      <c r="L93" t="e">
        <f t="shared" si="3"/>
        <v>#REF!</v>
      </c>
      <c r="M93" s="21">
        <v>2</v>
      </c>
      <c r="N93">
        <f t="shared" si="2"/>
        <v>1</v>
      </c>
    </row>
    <row r="94" spans="1:14" ht="12.75" customHeight="1" x14ac:dyDescent="0.25">
      <c r="A94" s="20" t="s">
        <v>564</v>
      </c>
      <c r="B94" s="21">
        <v>341</v>
      </c>
      <c r="C94" s="21">
        <v>34</v>
      </c>
      <c r="D94" s="20" t="s">
        <v>564</v>
      </c>
      <c r="E94" s="20" t="s">
        <v>565</v>
      </c>
      <c r="F94" s="20" t="s">
        <v>566</v>
      </c>
      <c r="G94" s="20" t="s">
        <v>567</v>
      </c>
      <c r="H94" s="20" t="s">
        <v>206</v>
      </c>
      <c r="I94" s="15">
        <f>IFERROR(VLOOKUP(A94,Guildes_revues_ER!$A$2:$E$138,3,FALSE),0)</f>
        <v>0</v>
      </c>
      <c r="J94" t="str">
        <f>IFERROR(VLOOKUP(A94,Guildes_revues_ER!$A$2:$E$138,4,FALSE)," ")</f>
        <v xml:space="preserve"> </v>
      </c>
      <c r="K94" s="15" t="e">
        <f>VLOOKUP(LEFT(A94,3),#REF!,1,FALSE)</f>
        <v>#REF!</v>
      </c>
      <c r="L94" s="15" t="e">
        <f t="shared" si="3"/>
        <v>#REF!</v>
      </c>
      <c r="M94" s="33">
        <v>3</v>
      </c>
      <c r="N94" s="15">
        <f t="shared" si="2"/>
        <v>1</v>
      </c>
    </row>
    <row r="95" spans="1:14" ht="12.75" hidden="1" customHeight="1" x14ac:dyDescent="0.25">
      <c r="A95" s="20" t="s">
        <v>179</v>
      </c>
      <c r="B95" s="21">
        <v>3411</v>
      </c>
      <c r="C95" s="21">
        <v>341</v>
      </c>
      <c r="D95" s="20" t="s">
        <v>179</v>
      </c>
      <c r="E95" s="20" t="s">
        <v>568</v>
      </c>
      <c r="F95" s="20" t="s">
        <v>569</v>
      </c>
      <c r="G95" s="20" t="s">
        <v>570</v>
      </c>
      <c r="H95" s="20" t="s">
        <v>206</v>
      </c>
      <c r="I95">
        <f>IFERROR(VLOOKUP(A95,Guildes_revues_ER!$A$2:$E$138,3,FALSE),0)</f>
        <v>20</v>
      </c>
      <c r="J95" t="str">
        <f>IFERROR(VLOOKUP(A95,Guildes_revues_ER!$A$2:$E$138,4,FALSE)," ")</f>
        <v>rochers et falaises; éboulis</v>
      </c>
      <c r="K95" t="e">
        <f>VLOOKUP(LEFT(A95,3),#REF!,1,FALSE)</f>
        <v>#REF!</v>
      </c>
      <c r="L95" t="e">
        <f t="shared" si="3"/>
        <v>#REF!</v>
      </c>
      <c r="M95" s="21">
        <v>4</v>
      </c>
      <c r="N95">
        <f t="shared" si="2"/>
        <v>1</v>
      </c>
    </row>
    <row r="96" spans="1:14" ht="12.75" hidden="1" customHeight="1" x14ac:dyDescent="0.25">
      <c r="A96" s="20" t="s">
        <v>180</v>
      </c>
      <c r="B96" s="21">
        <v>3412</v>
      </c>
      <c r="C96" s="21">
        <v>341</v>
      </c>
      <c r="D96" s="20" t="s">
        <v>180</v>
      </c>
      <c r="E96" s="20" t="s">
        <v>571</v>
      </c>
      <c r="F96" s="20" t="s">
        <v>572</v>
      </c>
      <c r="G96" s="20" t="s">
        <v>573</v>
      </c>
      <c r="H96" s="20" t="s">
        <v>574</v>
      </c>
      <c r="I96">
        <f>IFERROR(VLOOKUP(A96,Guildes_revues_ER!$A$2:$E$138,3,FALSE),0)</f>
        <v>20</v>
      </c>
      <c r="J96" t="str">
        <f>IFERROR(VLOOKUP(A96,Guildes_revues_ER!$A$2:$E$138,4,FALSE)," ")</f>
        <v>rochers et falaises; éboulis</v>
      </c>
      <c r="K96" t="e">
        <f>VLOOKUP(LEFT(A96,3),#REF!,1,FALSE)</f>
        <v>#REF!</v>
      </c>
      <c r="L96" t="e">
        <f t="shared" si="3"/>
        <v>#REF!</v>
      </c>
      <c r="M96" s="21">
        <v>4</v>
      </c>
      <c r="N96">
        <f t="shared" si="2"/>
        <v>1</v>
      </c>
    </row>
    <row r="97" spans="1:14" ht="12.75" hidden="1" customHeight="1" x14ac:dyDescent="0.25">
      <c r="A97" s="20" t="s">
        <v>181</v>
      </c>
      <c r="B97" s="21">
        <v>3413</v>
      </c>
      <c r="C97" s="21">
        <v>341</v>
      </c>
      <c r="D97" s="20" t="s">
        <v>181</v>
      </c>
      <c r="E97" s="20" t="s">
        <v>575</v>
      </c>
      <c r="F97" s="20" t="s">
        <v>576</v>
      </c>
      <c r="G97" s="20" t="s">
        <v>577</v>
      </c>
      <c r="H97" s="20" t="s">
        <v>578</v>
      </c>
      <c r="I97">
        <f>IFERROR(VLOOKUP(A97,Guildes_revues_ER!$A$2:$E$138,3,FALSE),0)</f>
        <v>20</v>
      </c>
      <c r="J97" t="str">
        <f>IFERROR(VLOOKUP(A97,Guildes_revues_ER!$A$2:$E$138,4,FALSE)," ")</f>
        <v>rochers et falaises; éboulis</v>
      </c>
      <c r="K97" t="e">
        <f>VLOOKUP(LEFT(A97,3),#REF!,1,FALSE)</f>
        <v>#REF!</v>
      </c>
      <c r="L97" t="e">
        <f t="shared" si="3"/>
        <v>#REF!</v>
      </c>
      <c r="M97" s="21">
        <v>4</v>
      </c>
      <c r="N97">
        <f t="shared" si="2"/>
        <v>1</v>
      </c>
    </row>
    <row r="98" spans="1:14" ht="12.75" customHeight="1" x14ac:dyDescent="0.25">
      <c r="A98" s="20" t="s">
        <v>579</v>
      </c>
      <c r="B98" s="21">
        <v>342</v>
      </c>
      <c r="C98" s="21">
        <v>34</v>
      </c>
      <c r="D98" s="20" t="s">
        <v>579</v>
      </c>
      <c r="E98" s="20" t="s">
        <v>580</v>
      </c>
      <c r="F98" s="20" t="s">
        <v>581</v>
      </c>
      <c r="G98" s="20" t="s">
        <v>582</v>
      </c>
      <c r="H98" s="20" t="s">
        <v>206</v>
      </c>
      <c r="I98" s="15">
        <f>IFERROR(VLOOKUP(A98,Guildes_revues_ER!$A$2:$E$138,3,FALSE),0)</f>
        <v>0</v>
      </c>
      <c r="J98" t="str">
        <f>IFERROR(VLOOKUP(A98,Guildes_revues_ER!$A$2:$E$138,4,FALSE)," ")</f>
        <v xml:space="preserve"> </v>
      </c>
      <c r="K98" s="15" t="e">
        <f>VLOOKUP(LEFT(A98,3),#REF!,1,FALSE)</f>
        <v>#REF!</v>
      </c>
      <c r="L98" s="15" t="e">
        <f t="shared" si="3"/>
        <v>#REF!</v>
      </c>
      <c r="M98" s="33">
        <v>3</v>
      </c>
      <c r="N98" s="15">
        <f t="shared" si="2"/>
        <v>1</v>
      </c>
    </row>
    <row r="99" spans="1:14" ht="12.75" hidden="1" customHeight="1" x14ac:dyDescent="0.25">
      <c r="A99" s="20" t="s">
        <v>182</v>
      </c>
      <c r="B99" s="21">
        <v>3421</v>
      </c>
      <c r="C99" s="21">
        <v>342</v>
      </c>
      <c r="D99" s="20" t="s">
        <v>182</v>
      </c>
      <c r="E99" s="20" t="s">
        <v>583</v>
      </c>
      <c r="F99" s="20" t="s">
        <v>584</v>
      </c>
      <c r="G99" s="20" t="s">
        <v>585</v>
      </c>
      <c r="H99" s="20" t="s">
        <v>206</v>
      </c>
      <c r="I99">
        <f>IFERROR(VLOOKUP(A99,Guildes_revues_ER!$A$2:$E$138,3,FALSE),0)</f>
        <v>20</v>
      </c>
      <c r="J99" t="str">
        <f>IFERROR(VLOOKUP(A99,Guildes_revues_ER!$A$2:$E$138,4,FALSE)," ")</f>
        <v>rochers et falaises; éboulis</v>
      </c>
      <c r="K99" t="e">
        <f>VLOOKUP(LEFT(A99,3),#REF!,1,FALSE)</f>
        <v>#REF!</v>
      </c>
      <c r="L99" t="e">
        <f t="shared" si="3"/>
        <v>#REF!</v>
      </c>
      <c r="M99" s="21">
        <v>4</v>
      </c>
      <c r="N99">
        <f t="shared" si="2"/>
        <v>1</v>
      </c>
    </row>
    <row r="100" spans="1:14" ht="12.75" hidden="1" customHeight="1" x14ac:dyDescent="0.25">
      <c r="A100" s="20" t="s">
        <v>183</v>
      </c>
      <c r="B100" s="21">
        <v>3422</v>
      </c>
      <c r="C100" s="21">
        <v>342</v>
      </c>
      <c r="D100" s="20" t="s">
        <v>183</v>
      </c>
      <c r="E100" s="20" t="s">
        <v>586</v>
      </c>
      <c r="F100" s="20" t="s">
        <v>587</v>
      </c>
      <c r="G100" s="20" t="s">
        <v>588</v>
      </c>
      <c r="H100" s="20" t="s">
        <v>589</v>
      </c>
      <c r="I100">
        <f>IFERROR(VLOOKUP(A100,Guildes_revues_ER!$A$2:$E$138,3,FALSE),0)</f>
        <v>20</v>
      </c>
      <c r="J100" t="str">
        <f>IFERROR(VLOOKUP(A100,Guildes_revues_ER!$A$2:$E$138,4,FALSE)," ")</f>
        <v>rochers et falaises; éboulis</v>
      </c>
      <c r="K100" t="e">
        <f>VLOOKUP(LEFT(A100,3),#REF!,1,FALSE)</f>
        <v>#REF!</v>
      </c>
      <c r="L100" t="e">
        <f t="shared" si="3"/>
        <v>#REF!</v>
      </c>
      <c r="M100" s="21">
        <v>4</v>
      </c>
      <c r="N100">
        <f t="shared" si="2"/>
        <v>1</v>
      </c>
    </row>
    <row r="101" spans="1:14" ht="12.75" hidden="1" customHeight="1" x14ac:dyDescent="0.25">
      <c r="A101" s="20" t="s">
        <v>184</v>
      </c>
      <c r="B101" s="21">
        <v>3423</v>
      </c>
      <c r="C101" s="21">
        <v>342</v>
      </c>
      <c r="D101" s="20" t="s">
        <v>184</v>
      </c>
      <c r="E101" s="20" t="s">
        <v>590</v>
      </c>
      <c r="F101" s="20" t="s">
        <v>591</v>
      </c>
      <c r="G101" s="20" t="s">
        <v>592</v>
      </c>
      <c r="H101" s="20" t="s">
        <v>593</v>
      </c>
      <c r="I101">
        <f>IFERROR(VLOOKUP(A101,Guildes_revues_ER!$A$2:$E$138,3,FALSE),0)</f>
        <v>20</v>
      </c>
      <c r="J101" t="str">
        <f>IFERROR(VLOOKUP(A101,Guildes_revues_ER!$A$2:$E$138,4,FALSE)," ")</f>
        <v>rochers et falaises; éboulis</v>
      </c>
      <c r="K101" t="e">
        <f>VLOOKUP(LEFT(A101,3),#REF!,1,FALSE)</f>
        <v>#REF!</v>
      </c>
      <c r="L101" t="e">
        <f t="shared" si="3"/>
        <v>#REF!</v>
      </c>
      <c r="M101" s="21">
        <v>4</v>
      </c>
      <c r="N101">
        <f t="shared" si="2"/>
        <v>1</v>
      </c>
    </row>
    <row r="102" spans="1:14" ht="12.75" hidden="1" customHeight="1" x14ac:dyDescent="0.25">
      <c r="A102" s="20" t="s">
        <v>594</v>
      </c>
      <c r="B102" s="21">
        <v>35</v>
      </c>
      <c r="C102" s="21">
        <v>3</v>
      </c>
      <c r="D102" s="20" t="s">
        <v>594</v>
      </c>
      <c r="E102" s="20" t="s">
        <v>595</v>
      </c>
      <c r="F102" s="20" t="s">
        <v>596</v>
      </c>
      <c r="G102" s="20" t="s">
        <v>597</v>
      </c>
      <c r="H102" s="20" t="s">
        <v>206</v>
      </c>
      <c r="I102">
        <f>IFERROR(VLOOKUP(A102,Guildes_revues_ER!$A$2:$E$138,3,FALSE),0)</f>
        <v>0</v>
      </c>
      <c r="J102" t="str">
        <f>IFERROR(VLOOKUP(A102,Guildes_revues_ER!$A$2:$E$138,4,FALSE)," ")</f>
        <v xml:space="preserve"> </v>
      </c>
      <c r="K102" t="e">
        <f>VLOOKUP(LEFT(A102,3),#REF!,1,FALSE)</f>
        <v>#REF!</v>
      </c>
      <c r="L102" t="e">
        <f t="shared" si="3"/>
        <v>#REF!</v>
      </c>
      <c r="M102" s="21">
        <v>2</v>
      </c>
      <c r="N102">
        <f t="shared" si="2"/>
        <v>1</v>
      </c>
    </row>
    <row r="103" spans="1:14" ht="12.75" customHeight="1" x14ac:dyDescent="0.25">
      <c r="A103" s="20" t="s">
        <v>598</v>
      </c>
      <c r="B103" s="21">
        <v>351</v>
      </c>
      <c r="C103" s="21">
        <v>35</v>
      </c>
      <c r="D103" s="20" t="s">
        <v>598</v>
      </c>
      <c r="E103" s="20" t="s">
        <v>599</v>
      </c>
      <c r="F103" s="20" t="s">
        <v>600</v>
      </c>
      <c r="G103" s="20" t="s">
        <v>601</v>
      </c>
      <c r="H103" s="20" t="s">
        <v>206</v>
      </c>
      <c r="I103" s="15">
        <f>IFERROR(VLOOKUP(A103,Guildes_revues_ER!$A$2:$E$138,3,FALSE),0)</f>
        <v>0</v>
      </c>
      <c r="J103" t="str">
        <f>IFERROR(VLOOKUP(A103,Guildes_revues_ER!$A$2:$E$138,4,FALSE)," ")</f>
        <v xml:space="preserve"> </v>
      </c>
      <c r="K103" s="15" t="e">
        <f>VLOOKUP(LEFT(A103,3),#REF!,1,FALSE)</f>
        <v>#REF!</v>
      </c>
      <c r="L103" s="15" t="e">
        <f t="shared" si="3"/>
        <v>#REF!</v>
      </c>
      <c r="M103" s="33">
        <v>3</v>
      </c>
      <c r="N103" s="15">
        <f t="shared" si="2"/>
        <v>1</v>
      </c>
    </row>
    <row r="104" spans="1:14" ht="12.75" customHeight="1" x14ac:dyDescent="0.25">
      <c r="A104" s="20" t="s">
        <v>602</v>
      </c>
      <c r="B104" s="21">
        <v>352</v>
      </c>
      <c r="C104" s="21">
        <v>35</v>
      </c>
      <c r="D104" s="20" t="s">
        <v>602</v>
      </c>
      <c r="E104" s="20" t="s">
        <v>603</v>
      </c>
      <c r="F104" s="20" t="s">
        <v>604</v>
      </c>
      <c r="G104" s="20" t="s">
        <v>605</v>
      </c>
      <c r="H104" s="20" t="s">
        <v>206</v>
      </c>
      <c r="I104" s="15">
        <f>IFERROR(VLOOKUP(A104,Guildes_revues_ER!$A$2:$E$138,3,FALSE),0)</f>
        <v>0</v>
      </c>
      <c r="J104" t="str">
        <f>IFERROR(VLOOKUP(A104,Guildes_revues_ER!$A$2:$E$138,4,FALSE)," ")</f>
        <v xml:space="preserve"> </v>
      </c>
      <c r="K104" s="15" t="e">
        <f>VLOOKUP(LEFT(A104,3),#REF!,1,FALSE)</f>
        <v>#REF!</v>
      </c>
      <c r="L104" s="15" t="e">
        <f t="shared" si="3"/>
        <v>#REF!</v>
      </c>
      <c r="M104" s="33">
        <v>3</v>
      </c>
      <c r="N104" s="15">
        <f t="shared" si="2"/>
        <v>1</v>
      </c>
    </row>
    <row r="105" spans="1:14" ht="12.75" customHeight="1" x14ac:dyDescent="0.25">
      <c r="A105" s="20" t="s">
        <v>606</v>
      </c>
      <c r="B105" s="21">
        <v>353</v>
      </c>
      <c r="C105" s="21">
        <v>35</v>
      </c>
      <c r="D105" s="20" t="s">
        <v>606</v>
      </c>
      <c r="E105" s="20" t="s">
        <v>607</v>
      </c>
      <c r="F105" s="20" t="s">
        <v>608</v>
      </c>
      <c r="G105" s="20" t="s">
        <v>609</v>
      </c>
      <c r="H105" s="20" t="s">
        <v>206</v>
      </c>
      <c r="I105" s="15">
        <f>IFERROR(VLOOKUP(A105,Guildes_revues_ER!$A$2:$E$138,3,FALSE),0)</f>
        <v>0</v>
      </c>
      <c r="J105" t="str">
        <f>IFERROR(VLOOKUP(A105,Guildes_revues_ER!$A$2:$E$138,4,FALSE)," ")</f>
        <v xml:space="preserve"> </v>
      </c>
      <c r="K105" s="15" t="e">
        <f>VLOOKUP(LEFT(A105,3),#REF!,1,FALSE)</f>
        <v>#REF!</v>
      </c>
      <c r="L105" s="15" t="e">
        <f t="shared" si="3"/>
        <v>#REF!</v>
      </c>
      <c r="M105" s="33">
        <v>3</v>
      </c>
      <c r="N105" s="15">
        <f t="shared" si="2"/>
        <v>1</v>
      </c>
    </row>
    <row r="106" spans="1:14" ht="12.75" customHeight="1" x14ac:dyDescent="0.25">
      <c r="A106" s="20" t="s">
        <v>610</v>
      </c>
      <c r="B106" s="21">
        <v>354</v>
      </c>
      <c r="C106" s="21">
        <v>35</v>
      </c>
      <c r="D106" s="20" t="s">
        <v>610</v>
      </c>
      <c r="E106" s="20" t="s">
        <v>611</v>
      </c>
      <c r="F106" s="20" t="s">
        <v>612</v>
      </c>
      <c r="G106" s="20" t="s">
        <v>613</v>
      </c>
      <c r="H106" s="20" t="s">
        <v>206</v>
      </c>
      <c r="I106" s="15">
        <f>IFERROR(VLOOKUP(A106,Guildes_revues_ER!$A$2:$E$138,3,FALSE),0)</f>
        <v>0</v>
      </c>
      <c r="J106" t="str">
        <f>IFERROR(VLOOKUP(A106,Guildes_revues_ER!$A$2:$E$138,4,FALSE)," ")</f>
        <v xml:space="preserve"> </v>
      </c>
      <c r="K106" s="15" t="e">
        <f>VLOOKUP(LEFT(A106,3),#REF!,1,FALSE)</f>
        <v>#REF!</v>
      </c>
      <c r="L106" s="15" t="e">
        <f t="shared" si="3"/>
        <v>#REF!</v>
      </c>
      <c r="M106" s="33">
        <v>3</v>
      </c>
      <c r="N106" s="15">
        <f t="shared" si="2"/>
        <v>1</v>
      </c>
    </row>
    <row r="107" spans="1:14" ht="12.75" customHeight="1" x14ac:dyDescent="0.25">
      <c r="A107" s="20" t="s">
        <v>614</v>
      </c>
      <c r="B107" s="21">
        <v>355</v>
      </c>
      <c r="C107" s="21">
        <v>35</v>
      </c>
      <c r="D107" s="20" t="s">
        <v>614</v>
      </c>
      <c r="E107" s="20" t="s">
        <v>615</v>
      </c>
      <c r="F107" s="20" t="s">
        <v>616</v>
      </c>
      <c r="G107" s="20" t="s">
        <v>617</v>
      </c>
      <c r="H107" s="20" t="s">
        <v>206</v>
      </c>
      <c r="I107" s="15">
        <f>IFERROR(VLOOKUP(A107,Guildes_revues_ER!$A$2:$E$138,3,FALSE),0)</f>
        <v>0</v>
      </c>
      <c r="J107" t="str">
        <f>IFERROR(VLOOKUP(A107,Guildes_revues_ER!$A$2:$E$138,4,FALSE)," ")</f>
        <v xml:space="preserve"> </v>
      </c>
      <c r="K107" s="15" t="e">
        <f>VLOOKUP(LEFT(A107,3),#REF!,1,FALSE)</f>
        <v>#REF!</v>
      </c>
      <c r="L107" s="15" t="e">
        <f t="shared" si="3"/>
        <v>#REF!</v>
      </c>
      <c r="M107" s="33">
        <v>3</v>
      </c>
      <c r="N107" s="15">
        <f t="shared" si="2"/>
        <v>1</v>
      </c>
    </row>
    <row r="108" spans="1:14" ht="12.75" customHeight="1" x14ac:dyDescent="0.25">
      <c r="A108" s="20" t="s">
        <v>618</v>
      </c>
      <c r="B108" s="21">
        <v>356</v>
      </c>
      <c r="C108" s="21">
        <v>35</v>
      </c>
      <c r="D108" s="20" t="s">
        <v>618</v>
      </c>
      <c r="E108" s="20" t="s">
        <v>619</v>
      </c>
      <c r="F108" s="20" t="s">
        <v>620</v>
      </c>
      <c r="G108" s="20" t="s">
        <v>621</v>
      </c>
      <c r="H108" s="20" t="s">
        <v>206</v>
      </c>
      <c r="I108" s="15">
        <f>IFERROR(VLOOKUP(A108,Guildes_revues_ER!$A$2:$E$138,3,FALSE),0)</f>
        <v>0</v>
      </c>
      <c r="J108" t="str">
        <f>IFERROR(VLOOKUP(A108,Guildes_revues_ER!$A$2:$E$138,4,FALSE)," ")</f>
        <v xml:space="preserve"> </v>
      </c>
      <c r="K108" s="15" t="e">
        <f>VLOOKUP(LEFT(A108,3),#REF!,1,FALSE)</f>
        <v>#REF!</v>
      </c>
      <c r="L108" s="15" t="e">
        <f t="shared" si="3"/>
        <v>#REF!</v>
      </c>
      <c r="M108" s="33">
        <v>3</v>
      </c>
      <c r="N108" s="15">
        <f t="shared" si="2"/>
        <v>1</v>
      </c>
    </row>
    <row r="109" spans="1:14" ht="12.75" customHeight="1" x14ac:dyDescent="0.25">
      <c r="A109" s="20" t="s">
        <v>622</v>
      </c>
      <c r="B109" s="21">
        <v>357</v>
      </c>
      <c r="C109" s="21">
        <v>35</v>
      </c>
      <c r="D109" s="20" t="s">
        <v>622</v>
      </c>
      <c r="E109" s="20" t="s">
        <v>623</v>
      </c>
      <c r="F109" s="20" t="s">
        <v>624</v>
      </c>
      <c r="G109" s="20" t="s">
        <v>625</v>
      </c>
      <c r="H109" s="20" t="s">
        <v>206</v>
      </c>
      <c r="I109" s="15">
        <f>IFERROR(VLOOKUP(A109,Guildes_revues_ER!$A$2:$E$138,3,FALSE),0)</f>
        <v>0</v>
      </c>
      <c r="J109" t="str">
        <f>IFERROR(VLOOKUP(A109,Guildes_revues_ER!$A$2:$E$138,4,FALSE)," ")</f>
        <v xml:space="preserve"> </v>
      </c>
      <c r="K109" s="15" t="e">
        <f>VLOOKUP(LEFT(A109,3),#REF!,1,FALSE)</f>
        <v>#REF!</v>
      </c>
      <c r="L109" s="15" t="e">
        <f t="shared" si="3"/>
        <v>#REF!</v>
      </c>
      <c r="M109" s="33">
        <v>3</v>
      </c>
      <c r="N109" s="15">
        <f t="shared" si="2"/>
        <v>1</v>
      </c>
    </row>
    <row r="110" spans="1:14" ht="12.75" hidden="1" customHeight="1" x14ac:dyDescent="0.25">
      <c r="A110" s="20" t="s">
        <v>626</v>
      </c>
      <c r="B110" s="21">
        <v>4</v>
      </c>
      <c r="C110" s="22"/>
      <c r="D110" s="20" t="s">
        <v>626</v>
      </c>
      <c r="E110" s="20" t="s">
        <v>627</v>
      </c>
      <c r="F110" s="20" t="s">
        <v>628</v>
      </c>
      <c r="G110" s="20" t="s">
        <v>629</v>
      </c>
      <c r="H110" s="20" t="s">
        <v>206</v>
      </c>
      <c r="I110">
        <f>IFERROR(VLOOKUP(A110,Guildes_revues_ER!$A$2:$E$138,3,FALSE),0)</f>
        <v>0</v>
      </c>
      <c r="J110" t="str">
        <f>IFERROR(VLOOKUP(A110,Guildes_revues_ER!$A$2:$E$138,4,FALSE)," ")</f>
        <v xml:space="preserve"> </v>
      </c>
      <c r="K110" t="e">
        <f>VLOOKUP(LEFT(A110,3),#REF!,1,FALSE)</f>
        <v>#REF!</v>
      </c>
      <c r="L110" t="e">
        <f t="shared" si="3"/>
        <v>#REF!</v>
      </c>
      <c r="M110" s="21">
        <v>1</v>
      </c>
      <c r="N110">
        <f t="shared" si="2"/>
        <v>1</v>
      </c>
    </row>
    <row r="111" spans="1:14" ht="12.75" hidden="1" customHeight="1" x14ac:dyDescent="0.25">
      <c r="A111" s="20" t="s">
        <v>630</v>
      </c>
      <c r="B111" s="21">
        <v>40</v>
      </c>
      <c r="C111" s="21">
        <v>4</v>
      </c>
      <c r="D111" s="20" t="s">
        <v>630</v>
      </c>
      <c r="E111" s="20" t="s">
        <v>631</v>
      </c>
      <c r="F111" s="20" t="s">
        <v>632</v>
      </c>
      <c r="G111" s="20" t="s">
        <v>633</v>
      </c>
      <c r="H111" s="20" t="s">
        <v>206</v>
      </c>
      <c r="I111">
        <f>IFERROR(VLOOKUP(A111,Guildes_revues_ER!$A$2:$E$138,3,FALSE),0)</f>
        <v>0</v>
      </c>
      <c r="J111" t="str">
        <f>IFERROR(VLOOKUP(A111,Guildes_revues_ER!$A$2:$E$138,4,FALSE)," ")</f>
        <v xml:space="preserve"> </v>
      </c>
      <c r="K111" t="e">
        <f>VLOOKUP(LEFT(A111,3),#REF!,1,FALSE)</f>
        <v>#REF!</v>
      </c>
      <c r="L111" t="e">
        <f t="shared" si="3"/>
        <v>#REF!</v>
      </c>
      <c r="M111" s="21">
        <v>2</v>
      </c>
      <c r="N111">
        <f t="shared" si="2"/>
        <v>1</v>
      </c>
    </row>
    <row r="112" spans="1:14" ht="12.75" customHeight="1" x14ac:dyDescent="0.25">
      <c r="A112" s="20" t="s">
        <v>634</v>
      </c>
      <c r="B112" s="21">
        <v>401</v>
      </c>
      <c r="C112" s="21">
        <v>40</v>
      </c>
      <c r="D112" s="20" t="s">
        <v>634</v>
      </c>
      <c r="E112" s="20" t="s">
        <v>635</v>
      </c>
      <c r="F112" s="20" t="s">
        <v>636</v>
      </c>
      <c r="G112" s="20" t="s">
        <v>637</v>
      </c>
      <c r="H112" s="20" t="s">
        <v>206</v>
      </c>
      <c r="I112" s="15">
        <f>IFERROR(VLOOKUP(A112,Guildes_revues_ER!$A$2:$E$138,3,FALSE),0)</f>
        <v>0</v>
      </c>
      <c r="J112" t="str">
        <f>IFERROR(VLOOKUP(A112,Guildes_revues_ER!$A$2:$E$138,4,FALSE)," ")</f>
        <v xml:space="preserve"> </v>
      </c>
      <c r="K112" s="15" t="e">
        <f>VLOOKUP(LEFT(A112,3),#REF!,1,FALSE)</f>
        <v>#REF!</v>
      </c>
      <c r="L112" s="15" t="e">
        <f t="shared" si="3"/>
        <v>#REF!</v>
      </c>
      <c r="M112" s="33">
        <v>3</v>
      </c>
      <c r="N112" s="15">
        <f t="shared" si="2"/>
        <v>1</v>
      </c>
    </row>
    <row r="113" spans="1:14" ht="12.75" customHeight="1" x14ac:dyDescent="0.25">
      <c r="A113" s="20" t="s">
        <v>638</v>
      </c>
      <c r="B113" s="21">
        <v>402</v>
      </c>
      <c r="C113" s="21">
        <v>40</v>
      </c>
      <c r="D113" s="20" t="s">
        <v>638</v>
      </c>
      <c r="E113" s="20" t="s">
        <v>639</v>
      </c>
      <c r="F113" s="20" t="s">
        <v>640</v>
      </c>
      <c r="G113" s="20" t="s">
        <v>641</v>
      </c>
      <c r="H113" s="20" t="s">
        <v>206</v>
      </c>
      <c r="I113" s="15">
        <f>IFERROR(VLOOKUP(A113,Guildes_revues_ER!$A$2:$E$138,3,FALSE),0)</f>
        <v>0</v>
      </c>
      <c r="J113" t="str">
        <f>IFERROR(VLOOKUP(A113,Guildes_revues_ER!$A$2:$E$138,4,FALSE)," ")</f>
        <v xml:space="preserve"> </v>
      </c>
      <c r="K113" s="15" t="e">
        <f>VLOOKUP(LEFT(A113,3),#REF!,1,FALSE)</f>
        <v>#REF!</v>
      </c>
      <c r="L113" s="15" t="e">
        <f t="shared" si="3"/>
        <v>#REF!</v>
      </c>
      <c r="M113" s="33">
        <v>3</v>
      </c>
      <c r="N113" s="15">
        <f t="shared" si="2"/>
        <v>1</v>
      </c>
    </row>
    <row r="114" spans="1:14" ht="12.75" customHeight="1" x14ac:dyDescent="0.25">
      <c r="A114" s="20" t="s">
        <v>642</v>
      </c>
      <c r="B114" s="21">
        <v>403</v>
      </c>
      <c r="C114" s="21">
        <v>40</v>
      </c>
      <c r="D114" s="20" t="s">
        <v>642</v>
      </c>
      <c r="E114" s="20" t="s">
        <v>643</v>
      </c>
      <c r="F114" s="20" t="s">
        <v>644</v>
      </c>
      <c r="G114" s="20" t="s">
        <v>645</v>
      </c>
      <c r="H114" s="20" t="s">
        <v>206</v>
      </c>
      <c r="I114" s="15">
        <f>IFERROR(VLOOKUP(A114,Guildes_revues_ER!$A$2:$E$138,3,FALSE),0)</f>
        <v>0</v>
      </c>
      <c r="J114" t="str">
        <f>IFERROR(VLOOKUP(A114,Guildes_revues_ER!$A$2:$E$138,4,FALSE)," ")</f>
        <v xml:space="preserve"> </v>
      </c>
      <c r="K114" s="15" t="e">
        <f>VLOOKUP(LEFT(A114,3),#REF!,1,FALSE)</f>
        <v>#REF!</v>
      </c>
      <c r="L114" s="15" t="e">
        <f t="shared" si="3"/>
        <v>#REF!</v>
      </c>
      <c r="M114" s="33">
        <v>3</v>
      </c>
      <c r="N114" s="15">
        <f t="shared" si="2"/>
        <v>1</v>
      </c>
    </row>
    <row r="115" spans="1:14" ht="12.75" customHeight="1" x14ac:dyDescent="0.25">
      <c r="A115" s="20" t="s">
        <v>646</v>
      </c>
      <c r="B115" s="21">
        <v>404</v>
      </c>
      <c r="C115" s="21">
        <v>40</v>
      </c>
      <c r="D115" s="20" t="s">
        <v>646</v>
      </c>
      <c r="E115" s="20" t="s">
        <v>647</v>
      </c>
      <c r="F115" s="20" t="s">
        <v>648</v>
      </c>
      <c r="G115" s="20" t="s">
        <v>649</v>
      </c>
      <c r="H115" s="20" t="s">
        <v>206</v>
      </c>
      <c r="I115" s="15">
        <f>IFERROR(VLOOKUP(A115,Guildes_revues_ER!$A$2:$E$138,3,FALSE),0)</f>
        <v>0</v>
      </c>
      <c r="J115" t="str">
        <f>IFERROR(VLOOKUP(A115,Guildes_revues_ER!$A$2:$E$138,4,FALSE)," ")</f>
        <v xml:space="preserve"> </v>
      </c>
      <c r="K115" s="15" t="e">
        <f>VLOOKUP(LEFT(A115,3),#REF!,1,FALSE)</f>
        <v>#REF!</v>
      </c>
      <c r="L115" s="15" t="e">
        <f t="shared" si="3"/>
        <v>#REF!</v>
      </c>
      <c r="M115" s="33">
        <v>3</v>
      </c>
      <c r="N115" s="15">
        <f t="shared" si="2"/>
        <v>1</v>
      </c>
    </row>
    <row r="116" spans="1:14" ht="12.75" hidden="1" customHeight="1" x14ac:dyDescent="0.25">
      <c r="A116" s="20" t="s">
        <v>650</v>
      </c>
      <c r="B116" s="21">
        <v>41</v>
      </c>
      <c r="C116" s="21">
        <v>4</v>
      </c>
      <c r="D116" s="20" t="s">
        <v>650</v>
      </c>
      <c r="E116" s="20" t="s">
        <v>651</v>
      </c>
      <c r="F116" s="20" t="s">
        <v>652</v>
      </c>
      <c r="G116" s="20" t="s">
        <v>653</v>
      </c>
      <c r="H116" s="20" t="s">
        <v>206</v>
      </c>
      <c r="I116">
        <f>IFERROR(VLOOKUP(A116,Guildes_revues_ER!$A$2:$E$138,3,FALSE),0)</f>
        <v>0</v>
      </c>
      <c r="J116" t="str">
        <f>IFERROR(VLOOKUP(A116,Guildes_revues_ER!$A$2:$E$138,4,FALSE)," ")</f>
        <v xml:space="preserve"> </v>
      </c>
      <c r="K116" t="e">
        <f>VLOOKUP(LEFT(A116,3),#REF!,1,FALSE)</f>
        <v>#REF!</v>
      </c>
      <c r="L116" t="e">
        <f t="shared" si="3"/>
        <v>#REF!</v>
      </c>
      <c r="M116" s="21">
        <v>2</v>
      </c>
      <c r="N116">
        <f t="shared" si="2"/>
        <v>1</v>
      </c>
    </row>
    <row r="117" spans="1:14" ht="12.75" customHeight="1" x14ac:dyDescent="0.25">
      <c r="A117" s="20" t="s">
        <v>133</v>
      </c>
      <c r="B117" s="21">
        <v>411</v>
      </c>
      <c r="C117" s="21">
        <v>41</v>
      </c>
      <c r="D117" s="20" t="s">
        <v>133</v>
      </c>
      <c r="E117" s="20" t="s">
        <v>654</v>
      </c>
      <c r="F117" s="20" t="s">
        <v>655</v>
      </c>
      <c r="G117" s="20" t="s">
        <v>656</v>
      </c>
      <c r="H117" s="20" t="s">
        <v>657</v>
      </c>
      <c r="I117" s="15">
        <f>IFERROR(VLOOKUP(A117,Guildes_revues_ER!$A$2:$E$138,3,FALSE),0)</f>
        <v>14</v>
      </c>
      <c r="J117" t="str">
        <f>IFERROR(VLOOKUP(A117,Guildes_revues_ER!$A$2:$E$138,4,FALSE)," ")</f>
        <v>prairies et pâturages secs; prairies grasses riches en espèces</v>
      </c>
      <c r="K117" s="15" t="e">
        <f>VLOOKUP(LEFT(A117,3),#REF!,1,FALSE)</f>
        <v>#REF!</v>
      </c>
      <c r="L117" s="15" t="e">
        <f t="shared" si="3"/>
        <v>#REF!</v>
      </c>
      <c r="M117" s="33">
        <v>3</v>
      </c>
      <c r="N117" s="15">
        <f t="shared" si="2"/>
        <v>0</v>
      </c>
    </row>
    <row r="118" spans="1:14" ht="12.75" customHeight="1" x14ac:dyDescent="0.25">
      <c r="A118" s="20" t="s">
        <v>178</v>
      </c>
      <c r="B118" s="21">
        <v>412</v>
      </c>
      <c r="C118" s="21">
        <v>41</v>
      </c>
      <c r="D118" s="20" t="s">
        <v>178</v>
      </c>
      <c r="E118" s="20" t="s">
        <v>658</v>
      </c>
      <c r="F118" s="20" t="s">
        <v>659</v>
      </c>
      <c r="G118" s="20" t="s">
        <v>660</v>
      </c>
      <c r="H118" s="20" t="s">
        <v>661</v>
      </c>
      <c r="I118" s="15">
        <f>IFERROR(VLOOKUP(A118,Guildes_revues_ER!$A$2:$E$138,3,FALSE),0)</f>
        <v>19</v>
      </c>
      <c r="J118" t="str">
        <f>IFERROR(VLOOKUP(A118,Guildes_revues_ER!$A$2:$E$138,4,FALSE)," ")</f>
        <v>pelouses d'altitude</v>
      </c>
      <c r="K118" s="15" t="e">
        <f>VLOOKUP(LEFT(A118,3),#REF!,1,FALSE)</f>
        <v>#REF!</v>
      </c>
      <c r="L118" s="15" t="e">
        <f t="shared" si="3"/>
        <v>#REF!</v>
      </c>
      <c r="M118" s="33">
        <v>3</v>
      </c>
      <c r="N118" s="15">
        <f t="shared" si="2"/>
        <v>0</v>
      </c>
    </row>
    <row r="119" spans="1:14" ht="12.75" customHeight="1" x14ac:dyDescent="0.25">
      <c r="A119" s="20" t="s">
        <v>124</v>
      </c>
      <c r="B119" s="21">
        <v>413</v>
      </c>
      <c r="C119" s="21">
        <v>41</v>
      </c>
      <c r="D119" s="20" t="s">
        <v>124</v>
      </c>
      <c r="E119" s="20" t="s">
        <v>662</v>
      </c>
      <c r="F119" s="20" t="s">
        <v>663</v>
      </c>
      <c r="G119" s="20" t="s">
        <v>664</v>
      </c>
      <c r="H119" s="20" t="s">
        <v>665</v>
      </c>
      <c r="I119" s="15">
        <f>IFERROR(VLOOKUP(A119,Guildes_revues_ER!$A$2:$E$138,3,FALSE),0)</f>
        <v>14</v>
      </c>
      <c r="J119" t="str">
        <f>IFERROR(VLOOKUP(A119,Guildes_revues_ER!$A$2:$E$138,4,FALSE)," ")</f>
        <v>prairies et pâturages secs; prairies grasses riches en espèces</v>
      </c>
      <c r="K119" s="15" t="e">
        <f>VLOOKUP(LEFT(A119,3),#REF!,1,FALSE)</f>
        <v>#REF!</v>
      </c>
      <c r="L119" s="15" t="e">
        <f t="shared" si="3"/>
        <v>#REF!</v>
      </c>
      <c r="M119" s="33">
        <v>3</v>
      </c>
      <c r="N119" s="15">
        <f t="shared" si="2"/>
        <v>0</v>
      </c>
    </row>
    <row r="120" spans="1:14" ht="12.75" customHeight="1" x14ac:dyDescent="0.25">
      <c r="A120" s="20" t="s">
        <v>159</v>
      </c>
      <c r="B120" s="21">
        <v>414</v>
      </c>
      <c r="C120" s="21">
        <v>41</v>
      </c>
      <c r="D120" s="20" t="s">
        <v>159</v>
      </c>
      <c r="E120" s="20" t="s">
        <v>666</v>
      </c>
      <c r="F120" s="20" t="s">
        <v>667</v>
      </c>
      <c r="G120" s="20" t="s">
        <v>668</v>
      </c>
      <c r="H120" s="20" t="s">
        <v>669</v>
      </c>
      <c r="I120" s="15">
        <f>IFERROR(VLOOKUP(A120,Guildes_revues_ER!$A$2:$E$138,3,FALSE),0)</f>
        <v>19</v>
      </c>
      <c r="J120" t="str">
        <f>IFERROR(VLOOKUP(A120,Guildes_revues_ER!$A$2:$E$138,4,FALSE)," ")</f>
        <v>pelouses d'altitude</v>
      </c>
      <c r="K120" s="15" t="e">
        <f>VLOOKUP(LEFT(A120,3),#REF!,1,FALSE)</f>
        <v>#REF!</v>
      </c>
      <c r="L120" s="15" t="e">
        <f t="shared" si="3"/>
        <v>#REF!</v>
      </c>
      <c r="M120" s="33">
        <v>3</v>
      </c>
      <c r="N120" s="15">
        <f t="shared" si="2"/>
        <v>0</v>
      </c>
    </row>
    <row r="121" spans="1:14" ht="12.75" hidden="1" customHeight="1" x14ac:dyDescent="0.25">
      <c r="A121" s="20" t="s">
        <v>670</v>
      </c>
      <c r="B121" s="21">
        <v>42</v>
      </c>
      <c r="C121" s="21">
        <v>4</v>
      </c>
      <c r="D121" s="20" t="s">
        <v>670</v>
      </c>
      <c r="E121" s="20" t="s">
        <v>671</v>
      </c>
      <c r="F121" s="20" t="s">
        <v>672</v>
      </c>
      <c r="G121" s="20" t="s">
        <v>673</v>
      </c>
      <c r="H121" s="20" t="s">
        <v>206</v>
      </c>
      <c r="I121">
        <f>IFERROR(VLOOKUP(A121,Guildes_revues_ER!$A$2:$E$138,3,FALSE),0)</f>
        <v>0</v>
      </c>
      <c r="J121" t="str">
        <f>IFERROR(VLOOKUP(A121,Guildes_revues_ER!$A$2:$E$138,4,FALSE)," ")</f>
        <v xml:space="preserve"> </v>
      </c>
      <c r="K121" t="e">
        <f>VLOOKUP(LEFT(A121,3),#REF!,1,FALSE)</f>
        <v>#REF!</v>
      </c>
      <c r="L121" t="e">
        <f t="shared" si="3"/>
        <v>#REF!</v>
      </c>
      <c r="M121" s="21">
        <v>2</v>
      </c>
      <c r="N121">
        <f t="shared" si="2"/>
        <v>1</v>
      </c>
    </row>
    <row r="122" spans="1:14" ht="12.75" customHeight="1" x14ac:dyDescent="0.25">
      <c r="A122" s="20" t="s">
        <v>674</v>
      </c>
      <c r="B122" s="21">
        <v>421</v>
      </c>
      <c r="C122" s="21">
        <v>42</v>
      </c>
      <c r="D122" s="20" t="s">
        <v>674</v>
      </c>
      <c r="E122" s="20" t="s">
        <v>675</v>
      </c>
      <c r="F122" s="20" t="s">
        <v>676</v>
      </c>
      <c r="G122" s="20" t="s">
        <v>677</v>
      </c>
      <c r="H122" s="20" t="s">
        <v>678</v>
      </c>
      <c r="I122" s="15">
        <f>IFERROR(VLOOKUP(A122,Guildes_revues_ER!$A$2:$E$138,3,FALSE),0)</f>
        <v>0</v>
      </c>
      <c r="J122" t="str">
        <f>IFERROR(VLOOKUP(A122,Guildes_revues_ER!$A$2:$E$138,4,FALSE)," ")</f>
        <v xml:space="preserve"> </v>
      </c>
      <c r="K122" s="15" t="e">
        <f>VLOOKUP(LEFT(A122,3),#REF!,1,FALSE)</f>
        <v>#REF!</v>
      </c>
      <c r="L122" s="15" t="e">
        <f t="shared" si="3"/>
        <v>#REF!</v>
      </c>
      <c r="M122" s="33">
        <v>3</v>
      </c>
      <c r="N122" s="15">
        <f t="shared" si="2"/>
        <v>1</v>
      </c>
    </row>
    <row r="123" spans="1:14" ht="12.75" hidden="1" customHeight="1" x14ac:dyDescent="0.25">
      <c r="A123" s="20" t="s">
        <v>125</v>
      </c>
      <c r="B123" s="21">
        <v>4211</v>
      </c>
      <c r="C123" s="21">
        <v>421</v>
      </c>
      <c r="D123" s="20" t="s">
        <v>125</v>
      </c>
      <c r="E123" s="20" t="s">
        <v>679</v>
      </c>
      <c r="F123" s="20" t="s">
        <v>680</v>
      </c>
      <c r="G123" s="20" t="s">
        <v>681</v>
      </c>
      <c r="H123" s="20" t="s">
        <v>682</v>
      </c>
      <c r="I123">
        <f>IFERROR(VLOOKUP(A123,Guildes_revues_ER!$A$2:$E$138,3,FALSE),0)</f>
        <v>14</v>
      </c>
      <c r="J123" t="str">
        <f>IFERROR(VLOOKUP(A123,Guildes_revues_ER!$A$2:$E$138,4,FALSE)," ")</f>
        <v>prairies et pâturages secs; prairies grasses riches en espèces</v>
      </c>
      <c r="K123" t="e">
        <f>VLOOKUP(LEFT(A123,3),#REF!,1,FALSE)</f>
        <v>#REF!</v>
      </c>
      <c r="L123" t="e">
        <f t="shared" si="3"/>
        <v>#REF!</v>
      </c>
      <c r="M123" s="21">
        <v>4</v>
      </c>
      <c r="N123">
        <f t="shared" si="2"/>
        <v>1</v>
      </c>
    </row>
    <row r="124" spans="1:14" ht="12.75" hidden="1" customHeight="1" x14ac:dyDescent="0.25">
      <c r="A124" s="20" t="s">
        <v>683</v>
      </c>
      <c r="B124" s="21">
        <v>42111</v>
      </c>
      <c r="C124" s="21">
        <v>4211</v>
      </c>
      <c r="D124" s="20" t="s">
        <v>683</v>
      </c>
      <c r="E124" s="20" t="s">
        <v>684</v>
      </c>
      <c r="F124" s="20" t="s">
        <v>685</v>
      </c>
      <c r="G124" s="20" t="s">
        <v>686</v>
      </c>
      <c r="H124" s="20" t="s">
        <v>687</v>
      </c>
      <c r="I124">
        <f>IFERROR(VLOOKUP(A124,Guildes_revues_ER!$A$2:$E$138,3,FALSE),0)</f>
        <v>0</v>
      </c>
      <c r="J124" t="str">
        <f>IFERROR(VLOOKUP(A124,Guildes_revues_ER!$A$2:$E$138,4,FALSE)," ")</f>
        <v xml:space="preserve"> </v>
      </c>
      <c r="K124" t="e">
        <f>VLOOKUP(LEFT(A124,3),#REF!,1,FALSE)</f>
        <v>#REF!</v>
      </c>
      <c r="L124" t="e">
        <f t="shared" si="3"/>
        <v>#REF!</v>
      </c>
      <c r="M124" s="21">
        <v>5</v>
      </c>
      <c r="N124">
        <f t="shared" si="2"/>
        <v>1</v>
      </c>
    </row>
    <row r="125" spans="1:14" ht="12.75" hidden="1" customHeight="1" x14ac:dyDescent="0.25">
      <c r="A125" s="20" t="s">
        <v>688</v>
      </c>
      <c r="B125" s="21">
        <v>42112</v>
      </c>
      <c r="C125" s="21">
        <v>4211</v>
      </c>
      <c r="D125" s="20" t="s">
        <v>688</v>
      </c>
      <c r="E125" s="20" t="s">
        <v>689</v>
      </c>
      <c r="F125" s="20" t="s">
        <v>690</v>
      </c>
      <c r="G125" s="20" t="s">
        <v>691</v>
      </c>
      <c r="H125" s="20" t="s">
        <v>692</v>
      </c>
      <c r="I125">
        <f>IFERROR(VLOOKUP(A125,Guildes_revues_ER!$A$2:$E$138,3,FALSE),0)</f>
        <v>0</v>
      </c>
      <c r="J125" t="str">
        <f>IFERROR(VLOOKUP(A125,Guildes_revues_ER!$A$2:$E$138,4,FALSE)," ")</f>
        <v xml:space="preserve"> </v>
      </c>
      <c r="K125" t="e">
        <f>VLOOKUP(LEFT(A125,3),#REF!,1,FALSE)</f>
        <v>#REF!</v>
      </c>
      <c r="L125" t="e">
        <f t="shared" si="3"/>
        <v>#REF!</v>
      </c>
      <c r="M125" s="21">
        <v>5</v>
      </c>
      <c r="N125">
        <f t="shared" si="2"/>
        <v>1</v>
      </c>
    </row>
    <row r="126" spans="1:14" ht="12.75" hidden="1" customHeight="1" x14ac:dyDescent="0.25">
      <c r="A126" s="20" t="s">
        <v>126</v>
      </c>
      <c r="B126" s="21">
        <v>4212</v>
      </c>
      <c r="C126" s="21">
        <v>421</v>
      </c>
      <c r="D126" s="20" t="s">
        <v>126</v>
      </c>
      <c r="E126" s="20" t="s">
        <v>693</v>
      </c>
      <c r="F126" s="20" t="s">
        <v>694</v>
      </c>
      <c r="G126" s="20" t="s">
        <v>695</v>
      </c>
      <c r="H126" s="20" t="s">
        <v>696</v>
      </c>
      <c r="I126">
        <f>IFERROR(VLOOKUP(A126,Guildes_revues_ER!$A$2:$E$138,3,FALSE),0)</f>
        <v>14</v>
      </c>
      <c r="J126" t="str">
        <f>IFERROR(VLOOKUP(A126,Guildes_revues_ER!$A$2:$E$138,4,FALSE)," ")</f>
        <v>prairies et pâturages secs; prairies grasses riches en espèces</v>
      </c>
      <c r="K126" t="e">
        <f>VLOOKUP(LEFT(A126,3),#REF!,1,FALSE)</f>
        <v>#REF!</v>
      </c>
      <c r="L126" t="e">
        <f t="shared" si="3"/>
        <v>#REF!</v>
      </c>
      <c r="M126" s="21">
        <v>4</v>
      </c>
      <c r="N126">
        <f t="shared" si="2"/>
        <v>1</v>
      </c>
    </row>
    <row r="127" spans="1:14" ht="12.75" customHeight="1" x14ac:dyDescent="0.25">
      <c r="A127" s="20" t="s">
        <v>127</v>
      </c>
      <c r="B127" s="21">
        <v>422</v>
      </c>
      <c r="C127" s="21">
        <v>42</v>
      </c>
      <c r="D127" s="20" t="s">
        <v>127</v>
      </c>
      <c r="E127" s="20" t="s">
        <v>697</v>
      </c>
      <c r="F127" s="20" t="s">
        <v>698</v>
      </c>
      <c r="G127" s="20" t="s">
        <v>699</v>
      </c>
      <c r="H127" s="20" t="s">
        <v>700</v>
      </c>
      <c r="I127" s="15">
        <f>IFERROR(VLOOKUP(A127,Guildes_revues_ER!$A$2:$E$138,3,FALSE),0)</f>
        <v>14</v>
      </c>
      <c r="J127" t="str">
        <f>IFERROR(VLOOKUP(A127,Guildes_revues_ER!$A$2:$E$138,4,FALSE)," ")</f>
        <v>prairies et pâturages secs; prairies grasses riches en espèces</v>
      </c>
      <c r="K127" s="15" t="e">
        <f>VLOOKUP(LEFT(A127,3),#REF!,1,FALSE)</f>
        <v>#REF!</v>
      </c>
      <c r="L127" s="15" t="e">
        <f t="shared" si="3"/>
        <v>#REF!</v>
      </c>
      <c r="M127" s="33">
        <v>3</v>
      </c>
      <c r="N127" s="15">
        <f t="shared" si="2"/>
        <v>0</v>
      </c>
    </row>
    <row r="128" spans="1:14" ht="12.75" customHeight="1" x14ac:dyDescent="0.25">
      <c r="A128" s="20" t="s">
        <v>128</v>
      </c>
      <c r="B128" s="21">
        <v>423</v>
      </c>
      <c r="C128" s="21">
        <v>42</v>
      </c>
      <c r="D128" s="20" t="s">
        <v>128</v>
      </c>
      <c r="E128" s="20" t="s">
        <v>701</v>
      </c>
      <c r="F128" s="20" t="s">
        <v>702</v>
      </c>
      <c r="G128" s="20" t="s">
        <v>703</v>
      </c>
      <c r="H128" s="20" t="s">
        <v>704</v>
      </c>
      <c r="I128" s="15">
        <f>IFERROR(VLOOKUP(A128,Guildes_revues_ER!$A$2:$E$138,3,FALSE),0)</f>
        <v>14</v>
      </c>
      <c r="J128" t="str">
        <f>IFERROR(VLOOKUP(A128,Guildes_revues_ER!$A$2:$E$138,4,FALSE)," ")</f>
        <v>prairies et pâturages secs; prairies grasses riches en espèces</v>
      </c>
      <c r="K128" s="15" t="e">
        <f>VLOOKUP(LEFT(A128,3),#REF!,1,FALSE)</f>
        <v>#REF!</v>
      </c>
      <c r="L128" s="15" t="e">
        <f t="shared" si="3"/>
        <v>#REF!</v>
      </c>
      <c r="M128" s="33">
        <v>3</v>
      </c>
      <c r="N128" s="15">
        <f t="shared" si="2"/>
        <v>0</v>
      </c>
    </row>
    <row r="129" spans="1:14" ht="12.75" customHeight="1" x14ac:dyDescent="0.25">
      <c r="A129" s="20" t="s">
        <v>129</v>
      </c>
      <c r="B129" s="21">
        <v>424</v>
      </c>
      <c r="C129" s="21">
        <v>42</v>
      </c>
      <c r="D129" s="20" t="s">
        <v>129</v>
      </c>
      <c r="E129" s="20" t="s">
        <v>705</v>
      </c>
      <c r="F129" s="20" t="s">
        <v>706</v>
      </c>
      <c r="G129" s="20" t="s">
        <v>707</v>
      </c>
      <c r="H129" s="20" t="s">
        <v>708</v>
      </c>
      <c r="I129" s="15">
        <f>IFERROR(VLOOKUP(A129,Guildes_revues_ER!$A$2:$E$138,3,FALSE),0)</f>
        <v>14</v>
      </c>
      <c r="J129" t="str">
        <f>IFERROR(VLOOKUP(A129,Guildes_revues_ER!$A$2:$E$138,4,FALSE)," ")</f>
        <v>prairies et pâturages secs; prairies grasses riches en espèces</v>
      </c>
      <c r="K129" s="15" t="e">
        <f>VLOOKUP(LEFT(A129,3),#REF!,1,FALSE)</f>
        <v>#REF!</v>
      </c>
      <c r="L129" s="15" t="e">
        <f t="shared" si="3"/>
        <v>#REF!</v>
      </c>
      <c r="M129" s="33">
        <v>3</v>
      </c>
      <c r="N129" s="15">
        <f t="shared" si="2"/>
        <v>0</v>
      </c>
    </row>
    <row r="130" spans="1:14" ht="12.75" hidden="1" customHeight="1" x14ac:dyDescent="0.25">
      <c r="A130" s="20" t="s">
        <v>709</v>
      </c>
      <c r="B130" s="21">
        <v>43</v>
      </c>
      <c r="C130" s="21">
        <v>4</v>
      </c>
      <c r="D130" s="20" t="s">
        <v>709</v>
      </c>
      <c r="E130" s="20" t="s">
        <v>710</v>
      </c>
      <c r="F130" s="20" t="s">
        <v>61</v>
      </c>
      <c r="G130" s="20" t="s">
        <v>711</v>
      </c>
      <c r="H130" s="20" t="s">
        <v>206</v>
      </c>
      <c r="I130">
        <f>IFERROR(VLOOKUP(A130,Guildes_revues_ER!$A$2:$E$138,3,FALSE),0)</f>
        <v>0</v>
      </c>
      <c r="J130" t="str">
        <f>IFERROR(VLOOKUP(A130,Guildes_revues_ER!$A$2:$E$138,4,FALSE)," ")</f>
        <v xml:space="preserve"> </v>
      </c>
      <c r="K130" t="e">
        <f>VLOOKUP(LEFT(A130,3),#REF!,1,FALSE)</f>
        <v>#REF!</v>
      </c>
      <c r="L130" t="e">
        <f t="shared" si="3"/>
        <v>#REF!</v>
      </c>
      <c r="M130" s="21">
        <v>2</v>
      </c>
      <c r="N130">
        <f t="shared" si="2"/>
        <v>1</v>
      </c>
    </row>
    <row r="131" spans="1:14" ht="12.75" customHeight="1" x14ac:dyDescent="0.25">
      <c r="A131" s="20" t="s">
        <v>160</v>
      </c>
      <c r="B131" s="21">
        <v>431</v>
      </c>
      <c r="C131" s="21">
        <v>43</v>
      </c>
      <c r="D131" s="20" t="s">
        <v>160</v>
      </c>
      <c r="E131" s="20" t="s">
        <v>712</v>
      </c>
      <c r="F131" s="20" t="s">
        <v>713</v>
      </c>
      <c r="G131" s="20" t="s">
        <v>714</v>
      </c>
      <c r="H131" s="20" t="s">
        <v>715</v>
      </c>
      <c r="I131" s="15">
        <f>IFERROR(VLOOKUP(A131,Guildes_revues_ER!$A$2:$E$138,3,FALSE),0)</f>
        <v>19</v>
      </c>
      <c r="J131" t="str">
        <f>IFERROR(VLOOKUP(A131,Guildes_revues_ER!$A$2:$E$138,4,FALSE)," ")</f>
        <v>pelouses d'altitude</v>
      </c>
      <c r="K131" s="15" t="e">
        <f>VLOOKUP(LEFT(A131,3),#REF!,1,FALSE)</f>
        <v>#REF!</v>
      </c>
      <c r="L131" s="15" t="e">
        <f t="shared" si="3"/>
        <v>#REF!</v>
      </c>
      <c r="M131" s="33">
        <v>3</v>
      </c>
      <c r="N131" s="15">
        <f t="shared" ref="N131:N194" si="4">IF(AND(VALUE(I131)&gt;0,M131&lt;4),0,1)</f>
        <v>0</v>
      </c>
    </row>
    <row r="132" spans="1:14" ht="12.75" hidden="1" customHeight="1" x14ac:dyDescent="0.25">
      <c r="A132" s="20" t="s">
        <v>716</v>
      </c>
      <c r="B132" s="21">
        <v>4311</v>
      </c>
      <c r="C132" s="21">
        <v>431</v>
      </c>
      <c r="D132" s="20" t="s">
        <v>716</v>
      </c>
      <c r="E132" s="20" t="s">
        <v>717</v>
      </c>
      <c r="F132" s="20" t="s">
        <v>718</v>
      </c>
      <c r="G132" s="20" t="s">
        <v>719</v>
      </c>
      <c r="H132" s="20" t="s">
        <v>720</v>
      </c>
      <c r="I132">
        <f>IFERROR(VLOOKUP(A132,Guildes_revues_ER!$A$2:$E$138,3,FALSE),0)</f>
        <v>0</v>
      </c>
      <c r="J132" t="str">
        <f>IFERROR(VLOOKUP(A132,Guildes_revues_ER!$A$2:$E$138,4,FALSE)," ")</f>
        <v xml:space="preserve"> </v>
      </c>
      <c r="K132" t="e">
        <f>VLOOKUP(LEFT(A132,3),#REF!,1,FALSE)</f>
        <v>#REF!</v>
      </c>
      <c r="L132" t="e">
        <f t="shared" ref="L132:L195" si="5">IF(VALUE(K132)-VALUE(I132)=VALUE(K132),1,0)</f>
        <v>#REF!</v>
      </c>
      <c r="M132" s="21">
        <v>4</v>
      </c>
      <c r="N132">
        <f t="shared" si="4"/>
        <v>1</v>
      </c>
    </row>
    <row r="133" spans="1:14" ht="12.75" hidden="1" customHeight="1" x14ac:dyDescent="0.25">
      <c r="A133" s="20" t="s">
        <v>721</v>
      </c>
      <c r="B133" s="21">
        <v>4312</v>
      </c>
      <c r="C133" s="21">
        <v>431</v>
      </c>
      <c r="D133" s="20" t="s">
        <v>721</v>
      </c>
      <c r="E133" s="20" t="s">
        <v>722</v>
      </c>
      <c r="F133" s="20" t="s">
        <v>723</v>
      </c>
      <c r="G133" s="20" t="s">
        <v>724</v>
      </c>
      <c r="H133" s="20" t="s">
        <v>725</v>
      </c>
      <c r="I133">
        <f>IFERROR(VLOOKUP(A133,Guildes_revues_ER!$A$2:$E$138,3,FALSE),0)</f>
        <v>0</v>
      </c>
      <c r="J133" t="str">
        <f>IFERROR(VLOOKUP(A133,Guildes_revues_ER!$A$2:$E$138,4,FALSE)," ")</f>
        <v xml:space="preserve"> </v>
      </c>
      <c r="K133" t="e">
        <f>VLOOKUP(LEFT(A133,3),#REF!,1,FALSE)</f>
        <v>#REF!</v>
      </c>
      <c r="L133" t="e">
        <f t="shared" si="5"/>
        <v>#REF!</v>
      </c>
      <c r="M133" s="21">
        <v>4</v>
      </c>
      <c r="N133">
        <f t="shared" si="4"/>
        <v>1</v>
      </c>
    </row>
    <row r="134" spans="1:14" ht="12.75" customHeight="1" x14ac:dyDescent="0.25">
      <c r="A134" s="20" t="s">
        <v>161</v>
      </c>
      <c r="B134" s="21">
        <v>432</v>
      </c>
      <c r="C134" s="21">
        <v>43</v>
      </c>
      <c r="D134" s="20" t="s">
        <v>161</v>
      </c>
      <c r="E134" s="20" t="s">
        <v>726</v>
      </c>
      <c r="F134" s="20" t="s">
        <v>727</v>
      </c>
      <c r="G134" s="20" t="s">
        <v>728</v>
      </c>
      <c r="H134" s="20" t="s">
        <v>729</v>
      </c>
      <c r="I134" s="15">
        <f>IFERROR(VLOOKUP(A134,Guildes_revues_ER!$A$2:$E$138,3,FALSE),0)</f>
        <v>19</v>
      </c>
      <c r="J134" t="str">
        <f>IFERROR(VLOOKUP(A134,Guildes_revues_ER!$A$2:$E$138,4,FALSE)," ")</f>
        <v>pelouses d'altitude</v>
      </c>
      <c r="K134" s="15" t="e">
        <f>VLOOKUP(LEFT(A134,3),#REF!,1,FALSE)</f>
        <v>#REF!</v>
      </c>
      <c r="L134" s="15" t="e">
        <f t="shared" si="5"/>
        <v>#REF!</v>
      </c>
      <c r="M134" s="33">
        <v>3</v>
      </c>
      <c r="N134" s="15">
        <f t="shared" si="4"/>
        <v>0</v>
      </c>
    </row>
    <row r="135" spans="1:14" ht="12.75" customHeight="1" x14ac:dyDescent="0.25">
      <c r="A135" s="20" t="s">
        <v>162</v>
      </c>
      <c r="B135" s="21">
        <v>433</v>
      </c>
      <c r="C135" s="21">
        <v>43</v>
      </c>
      <c r="D135" s="20" t="s">
        <v>162</v>
      </c>
      <c r="E135" s="20" t="s">
        <v>730</v>
      </c>
      <c r="F135" s="20" t="s">
        <v>731</v>
      </c>
      <c r="G135" s="20" t="s">
        <v>732</v>
      </c>
      <c r="H135" s="20" t="s">
        <v>733</v>
      </c>
      <c r="I135" s="15">
        <f>IFERROR(VLOOKUP(A135,Guildes_revues_ER!$A$2:$E$138,3,FALSE),0)</f>
        <v>19</v>
      </c>
      <c r="J135" t="str">
        <f>IFERROR(VLOOKUP(A135,Guildes_revues_ER!$A$2:$E$138,4,FALSE)," ")</f>
        <v>pelouses d'altitude</v>
      </c>
      <c r="K135" s="15" t="e">
        <f>VLOOKUP(LEFT(A135,3),#REF!,1,FALSE)</f>
        <v>#REF!</v>
      </c>
      <c r="L135" s="15" t="e">
        <f t="shared" si="5"/>
        <v>#REF!</v>
      </c>
      <c r="M135" s="33">
        <v>3</v>
      </c>
      <c r="N135" s="15">
        <f t="shared" si="4"/>
        <v>0</v>
      </c>
    </row>
    <row r="136" spans="1:14" ht="12.75" customHeight="1" x14ac:dyDescent="0.25">
      <c r="A136" s="20" t="s">
        <v>163</v>
      </c>
      <c r="B136" s="21">
        <v>434</v>
      </c>
      <c r="C136" s="21">
        <v>43</v>
      </c>
      <c r="D136" s="20" t="s">
        <v>163</v>
      </c>
      <c r="E136" s="20" t="s">
        <v>734</v>
      </c>
      <c r="F136" s="20" t="s">
        <v>735</v>
      </c>
      <c r="G136" s="20" t="s">
        <v>736</v>
      </c>
      <c r="H136" s="20" t="s">
        <v>737</v>
      </c>
      <c r="I136" s="15">
        <f>IFERROR(VLOOKUP(A136,Guildes_revues_ER!$A$2:$E$138,3,FALSE),0)</f>
        <v>19</v>
      </c>
      <c r="J136" t="str">
        <f>IFERROR(VLOOKUP(A136,Guildes_revues_ER!$A$2:$E$138,4,FALSE)," ")</f>
        <v>pelouses d'altitude</v>
      </c>
      <c r="K136" s="15" t="e">
        <f>VLOOKUP(LEFT(A136,3),#REF!,1,FALSE)</f>
        <v>#REF!</v>
      </c>
      <c r="L136" s="15" t="e">
        <f t="shared" si="5"/>
        <v>#REF!</v>
      </c>
      <c r="M136" s="33">
        <v>3</v>
      </c>
      <c r="N136" s="15">
        <f t="shared" si="4"/>
        <v>0</v>
      </c>
    </row>
    <row r="137" spans="1:14" ht="12.75" customHeight="1" x14ac:dyDescent="0.25">
      <c r="A137" s="20" t="s">
        <v>164</v>
      </c>
      <c r="B137" s="21">
        <v>435</v>
      </c>
      <c r="C137" s="21">
        <v>43</v>
      </c>
      <c r="D137" s="20" t="s">
        <v>164</v>
      </c>
      <c r="E137" s="20" t="s">
        <v>738</v>
      </c>
      <c r="F137" s="20" t="s">
        <v>739</v>
      </c>
      <c r="G137" s="20" t="s">
        <v>740</v>
      </c>
      <c r="H137" s="20" t="s">
        <v>741</v>
      </c>
      <c r="I137" s="15">
        <f>IFERROR(VLOOKUP(A137,Guildes_revues_ER!$A$2:$E$138,3,FALSE),0)</f>
        <v>19</v>
      </c>
      <c r="J137" t="str">
        <f>IFERROR(VLOOKUP(A137,Guildes_revues_ER!$A$2:$E$138,4,FALSE)," ")</f>
        <v>pelouses d'altitude</v>
      </c>
      <c r="K137" s="15" t="e">
        <f>VLOOKUP(LEFT(A137,3),#REF!,1,FALSE)</f>
        <v>#REF!</v>
      </c>
      <c r="L137" s="15" t="e">
        <f t="shared" si="5"/>
        <v>#REF!</v>
      </c>
      <c r="M137" s="33">
        <v>3</v>
      </c>
      <c r="N137" s="15">
        <f t="shared" si="4"/>
        <v>0</v>
      </c>
    </row>
    <row r="138" spans="1:14" ht="12.75" customHeight="1" x14ac:dyDescent="0.25">
      <c r="A138" s="20" t="s">
        <v>165</v>
      </c>
      <c r="B138" s="21">
        <v>436</v>
      </c>
      <c r="C138" s="21">
        <v>43</v>
      </c>
      <c r="D138" s="20" t="s">
        <v>165</v>
      </c>
      <c r="E138" s="20" t="s">
        <v>742</v>
      </c>
      <c r="F138" s="20" t="s">
        <v>743</v>
      </c>
      <c r="G138" s="20" t="s">
        <v>744</v>
      </c>
      <c r="H138" s="20" t="s">
        <v>745</v>
      </c>
      <c r="I138" s="15">
        <f>IFERROR(VLOOKUP(A138,Guildes_revues_ER!$A$2:$E$138,3,FALSE),0)</f>
        <v>19</v>
      </c>
      <c r="J138" t="str">
        <f>IFERROR(VLOOKUP(A138,Guildes_revues_ER!$A$2:$E$138,4,FALSE)," ")</f>
        <v>pelouses d'altitude</v>
      </c>
      <c r="K138" s="15" t="e">
        <f>VLOOKUP(LEFT(A138,3),#REF!,1,FALSE)</f>
        <v>#REF!</v>
      </c>
      <c r="L138" s="15" t="e">
        <f t="shared" si="5"/>
        <v>#REF!</v>
      </c>
      <c r="M138" s="33">
        <v>3</v>
      </c>
      <c r="N138" s="15">
        <f t="shared" si="4"/>
        <v>0</v>
      </c>
    </row>
    <row r="139" spans="1:14" ht="12.75" hidden="1" customHeight="1" x14ac:dyDescent="0.25">
      <c r="A139" s="20" t="s">
        <v>746</v>
      </c>
      <c r="B139" s="21">
        <v>4361</v>
      </c>
      <c r="C139" s="21">
        <v>436</v>
      </c>
      <c r="D139" s="20" t="s">
        <v>746</v>
      </c>
      <c r="E139" s="20" t="s">
        <v>747</v>
      </c>
      <c r="F139" s="20" t="s">
        <v>748</v>
      </c>
      <c r="G139" s="20" t="s">
        <v>749</v>
      </c>
      <c r="H139" s="20" t="s">
        <v>750</v>
      </c>
      <c r="I139">
        <f>IFERROR(VLOOKUP(A139,Guildes_revues_ER!$A$2:$E$138,3,FALSE),0)</f>
        <v>0</v>
      </c>
      <c r="J139" t="str">
        <f>IFERROR(VLOOKUP(A139,Guildes_revues_ER!$A$2:$E$138,4,FALSE)," ")</f>
        <v xml:space="preserve"> </v>
      </c>
      <c r="K139" t="e">
        <f>VLOOKUP(LEFT(A139,3),#REF!,1,FALSE)</f>
        <v>#REF!</v>
      </c>
      <c r="L139" t="e">
        <f t="shared" si="5"/>
        <v>#REF!</v>
      </c>
      <c r="M139" s="21">
        <v>4</v>
      </c>
      <c r="N139">
        <f t="shared" si="4"/>
        <v>1</v>
      </c>
    </row>
    <row r="140" spans="1:14" ht="12.75" hidden="1" customHeight="1" x14ac:dyDescent="0.25">
      <c r="A140" s="20" t="s">
        <v>751</v>
      </c>
      <c r="B140" s="21">
        <v>4362</v>
      </c>
      <c r="C140" s="21">
        <v>436</v>
      </c>
      <c r="D140" s="20" t="s">
        <v>751</v>
      </c>
      <c r="E140" s="20" t="s">
        <v>752</v>
      </c>
      <c r="F140" s="20" t="s">
        <v>753</v>
      </c>
      <c r="G140" s="20" t="s">
        <v>754</v>
      </c>
      <c r="H140" s="20" t="s">
        <v>755</v>
      </c>
      <c r="I140">
        <f>IFERROR(VLOOKUP(A140,Guildes_revues_ER!$A$2:$E$138,3,FALSE),0)</f>
        <v>0</v>
      </c>
      <c r="J140" t="str">
        <f>IFERROR(VLOOKUP(A140,Guildes_revues_ER!$A$2:$E$138,4,FALSE)," ")</f>
        <v xml:space="preserve"> </v>
      </c>
      <c r="K140" t="e">
        <f>VLOOKUP(LEFT(A140,3),#REF!,1,FALSE)</f>
        <v>#REF!</v>
      </c>
      <c r="L140" t="e">
        <f t="shared" si="5"/>
        <v>#REF!</v>
      </c>
      <c r="M140" s="21">
        <v>4</v>
      </c>
      <c r="N140">
        <f t="shared" si="4"/>
        <v>1</v>
      </c>
    </row>
    <row r="141" spans="1:14" ht="12.75" hidden="1" customHeight="1" x14ac:dyDescent="0.25">
      <c r="A141" s="20" t="s">
        <v>756</v>
      </c>
      <c r="B141" s="21">
        <v>4363</v>
      </c>
      <c r="C141" s="21">
        <v>436</v>
      </c>
      <c r="D141" s="20" t="s">
        <v>756</v>
      </c>
      <c r="E141" s="20" t="s">
        <v>757</v>
      </c>
      <c r="F141" s="20" t="s">
        <v>758</v>
      </c>
      <c r="G141" s="20" t="s">
        <v>759</v>
      </c>
      <c r="H141" s="20" t="s">
        <v>760</v>
      </c>
      <c r="I141">
        <f>IFERROR(VLOOKUP(A141,Guildes_revues_ER!$A$2:$E$138,3,FALSE),0)</f>
        <v>0</v>
      </c>
      <c r="J141" t="str">
        <f>IFERROR(VLOOKUP(A141,Guildes_revues_ER!$A$2:$E$138,4,FALSE)," ")</f>
        <v xml:space="preserve"> </v>
      </c>
      <c r="K141" t="e">
        <f>VLOOKUP(LEFT(A141,3),#REF!,1,FALSE)</f>
        <v>#REF!</v>
      </c>
      <c r="L141" t="e">
        <f t="shared" si="5"/>
        <v>#REF!</v>
      </c>
      <c r="M141" s="21">
        <v>4</v>
      </c>
      <c r="N141">
        <f t="shared" si="4"/>
        <v>1</v>
      </c>
    </row>
    <row r="142" spans="1:14" ht="12.75" customHeight="1" x14ac:dyDescent="0.25">
      <c r="A142" s="20" t="s">
        <v>166</v>
      </c>
      <c r="B142" s="21">
        <v>437</v>
      </c>
      <c r="C142" s="21">
        <v>43</v>
      </c>
      <c r="D142" s="20" t="s">
        <v>166</v>
      </c>
      <c r="E142" s="20" t="s">
        <v>761</v>
      </c>
      <c r="F142" s="20" t="s">
        <v>762</v>
      </c>
      <c r="G142" s="20" t="s">
        <v>763</v>
      </c>
      <c r="H142" s="20" t="s">
        <v>764</v>
      </c>
      <c r="I142" s="15">
        <f>IFERROR(VLOOKUP(A142,Guildes_revues_ER!$A$2:$E$138,3,FALSE),0)</f>
        <v>19</v>
      </c>
      <c r="J142" t="str">
        <f>IFERROR(VLOOKUP(A142,Guildes_revues_ER!$A$2:$E$138,4,FALSE)," ")</f>
        <v>pelouses d'altitude</v>
      </c>
      <c r="K142" s="15" t="e">
        <f>VLOOKUP(LEFT(A142,3),#REF!,1,FALSE)</f>
        <v>#REF!</v>
      </c>
      <c r="L142" s="15" t="e">
        <f t="shared" si="5"/>
        <v>#REF!</v>
      </c>
      <c r="M142" s="33">
        <v>3</v>
      </c>
      <c r="N142" s="15">
        <f t="shared" si="4"/>
        <v>0</v>
      </c>
    </row>
    <row r="143" spans="1:14" ht="12.75" hidden="1" customHeight="1" x14ac:dyDescent="0.25">
      <c r="A143" s="20" t="s">
        <v>765</v>
      </c>
      <c r="B143" s="21">
        <v>44</v>
      </c>
      <c r="C143" s="21">
        <v>4</v>
      </c>
      <c r="D143" s="20" t="s">
        <v>765</v>
      </c>
      <c r="E143" s="20" t="s">
        <v>766</v>
      </c>
      <c r="F143" s="20" t="s">
        <v>767</v>
      </c>
      <c r="G143" s="20" t="s">
        <v>768</v>
      </c>
      <c r="H143" s="20" t="s">
        <v>206</v>
      </c>
      <c r="I143">
        <f>IFERROR(VLOOKUP(A143,Guildes_revues_ER!$A$2:$E$138,3,FALSE),0)</f>
        <v>0</v>
      </c>
      <c r="J143" t="str">
        <f>IFERROR(VLOOKUP(A143,Guildes_revues_ER!$A$2:$E$138,4,FALSE)," ")</f>
        <v xml:space="preserve"> </v>
      </c>
      <c r="K143" t="e">
        <f>VLOOKUP(LEFT(A143,3),#REF!,1,FALSE)</f>
        <v>#REF!</v>
      </c>
      <c r="L143" t="e">
        <f t="shared" si="5"/>
        <v>#REF!</v>
      </c>
      <c r="M143" s="21">
        <v>2</v>
      </c>
      <c r="N143">
        <f t="shared" si="4"/>
        <v>1</v>
      </c>
    </row>
    <row r="144" spans="1:14" ht="12.75" customHeight="1" x14ac:dyDescent="0.25">
      <c r="A144" s="20" t="s">
        <v>769</v>
      </c>
      <c r="B144" s="21">
        <v>441</v>
      </c>
      <c r="C144" s="21">
        <v>44</v>
      </c>
      <c r="D144" s="20" t="s">
        <v>769</v>
      </c>
      <c r="E144" s="20" t="s">
        <v>770</v>
      </c>
      <c r="F144" s="20" t="s">
        <v>771</v>
      </c>
      <c r="G144" s="20" t="s">
        <v>772</v>
      </c>
      <c r="H144" s="20" t="s">
        <v>773</v>
      </c>
      <c r="I144" s="15">
        <f>IFERROR(VLOOKUP(A144,Guildes_revues_ER!$A$2:$E$138,3,FALSE),0)</f>
        <v>0</v>
      </c>
      <c r="J144" t="str">
        <f>IFERROR(VLOOKUP(A144,Guildes_revues_ER!$A$2:$E$138,4,FALSE)," ")</f>
        <v xml:space="preserve"> </v>
      </c>
      <c r="K144" s="15" t="e">
        <f>VLOOKUP(LEFT(A144,3),#REF!,1,FALSE)</f>
        <v>#REF!</v>
      </c>
      <c r="L144" s="15" t="e">
        <f t="shared" si="5"/>
        <v>#REF!</v>
      </c>
      <c r="M144" s="33">
        <v>3</v>
      </c>
      <c r="N144" s="15">
        <f t="shared" si="4"/>
        <v>1</v>
      </c>
    </row>
    <row r="145" spans="1:14" ht="12.75" customHeight="1" x14ac:dyDescent="0.25">
      <c r="A145" s="20" t="s">
        <v>774</v>
      </c>
      <c r="B145" s="21">
        <v>442</v>
      </c>
      <c r="C145" s="21">
        <v>44</v>
      </c>
      <c r="D145" s="20" t="s">
        <v>774</v>
      </c>
      <c r="E145" s="20" t="s">
        <v>775</v>
      </c>
      <c r="F145" s="20" t="s">
        <v>776</v>
      </c>
      <c r="G145" s="20" t="s">
        <v>777</v>
      </c>
      <c r="H145" s="20" t="s">
        <v>778</v>
      </c>
      <c r="I145" s="15">
        <f>IFERROR(VLOOKUP(A145,Guildes_revues_ER!$A$2:$E$138,3,FALSE),0)</f>
        <v>0</v>
      </c>
      <c r="J145" t="str">
        <f>IFERROR(VLOOKUP(A145,Guildes_revues_ER!$A$2:$E$138,4,FALSE)," ")</f>
        <v xml:space="preserve"> </v>
      </c>
      <c r="K145" s="15" t="e">
        <f>VLOOKUP(LEFT(A145,3),#REF!,1,FALSE)</f>
        <v>#REF!</v>
      </c>
      <c r="L145" s="15" t="e">
        <f t="shared" si="5"/>
        <v>#REF!</v>
      </c>
      <c r="M145" s="33">
        <v>3</v>
      </c>
      <c r="N145" s="15">
        <f t="shared" si="4"/>
        <v>1</v>
      </c>
    </row>
    <row r="146" spans="1:14" ht="12.75" hidden="1" customHeight="1" x14ac:dyDescent="0.25">
      <c r="A146" s="20" t="s">
        <v>779</v>
      </c>
      <c r="B146" s="21">
        <v>45</v>
      </c>
      <c r="C146" s="21">
        <v>4</v>
      </c>
      <c r="D146" s="20" t="s">
        <v>779</v>
      </c>
      <c r="E146" s="20" t="s">
        <v>780</v>
      </c>
      <c r="F146" s="20" t="s">
        <v>781</v>
      </c>
      <c r="G146" s="20" t="s">
        <v>782</v>
      </c>
      <c r="H146" s="20" t="s">
        <v>206</v>
      </c>
      <c r="I146">
        <f>IFERROR(VLOOKUP(A146,Guildes_revues_ER!$A$2:$E$138,3,FALSE),0)</f>
        <v>0</v>
      </c>
      <c r="J146" t="str">
        <f>IFERROR(VLOOKUP(A146,Guildes_revues_ER!$A$2:$E$138,4,FALSE)," ")</f>
        <v xml:space="preserve"> </v>
      </c>
      <c r="K146" t="e">
        <f>VLOOKUP(LEFT(A146,3),#REF!,1,FALSE)</f>
        <v>#REF!</v>
      </c>
      <c r="L146" t="e">
        <f t="shared" si="5"/>
        <v>#REF!</v>
      </c>
      <c r="M146" s="21">
        <v>2</v>
      </c>
      <c r="N146">
        <f t="shared" si="4"/>
        <v>1</v>
      </c>
    </row>
    <row r="147" spans="1:14" ht="12.75" customHeight="1" x14ac:dyDescent="0.25">
      <c r="A147" s="20" t="s">
        <v>783</v>
      </c>
      <c r="B147" s="21">
        <v>451</v>
      </c>
      <c r="C147" s="21">
        <v>45</v>
      </c>
      <c r="D147" s="20" t="s">
        <v>783</v>
      </c>
      <c r="E147" s="20" t="s">
        <v>784</v>
      </c>
      <c r="F147" s="20" t="s">
        <v>785</v>
      </c>
      <c r="G147" s="20" t="s">
        <v>786</v>
      </c>
      <c r="H147" s="20" t="s">
        <v>787</v>
      </c>
      <c r="I147" s="15">
        <f>IFERROR(VLOOKUP(A147,Guildes_revues_ER!$A$2:$E$138,3,FALSE),0)</f>
        <v>0</v>
      </c>
      <c r="J147" t="str">
        <f>IFERROR(VLOOKUP(A147,Guildes_revues_ER!$A$2:$E$138,4,FALSE)," ")</f>
        <v xml:space="preserve"> </v>
      </c>
      <c r="K147" s="15" t="e">
        <f>VLOOKUP(LEFT(A147,3),#REF!,1,FALSE)</f>
        <v>#REF!</v>
      </c>
      <c r="L147" s="15" t="e">
        <f t="shared" si="5"/>
        <v>#REF!</v>
      </c>
      <c r="M147" s="33">
        <v>3</v>
      </c>
      <c r="N147" s="15">
        <f t="shared" si="4"/>
        <v>1</v>
      </c>
    </row>
    <row r="148" spans="1:14" ht="12.75" hidden="1" customHeight="1" x14ac:dyDescent="0.25">
      <c r="A148" s="20" t="s">
        <v>788</v>
      </c>
      <c r="B148" s="21">
        <v>4511</v>
      </c>
      <c r="C148" s="21">
        <v>451</v>
      </c>
      <c r="D148" s="20" t="s">
        <v>788</v>
      </c>
      <c r="E148" s="20" t="s">
        <v>789</v>
      </c>
      <c r="F148" s="20" t="s">
        <v>790</v>
      </c>
      <c r="G148" s="20" t="s">
        <v>791</v>
      </c>
      <c r="H148" s="20" t="s">
        <v>206</v>
      </c>
      <c r="I148">
        <f>IFERROR(VLOOKUP(A148,Guildes_revues_ER!$A$2:$E$138,3,FALSE),0)</f>
        <v>0</v>
      </c>
      <c r="J148" t="str">
        <f>IFERROR(VLOOKUP(A148,Guildes_revues_ER!$A$2:$E$138,4,FALSE)," ")</f>
        <v xml:space="preserve"> </v>
      </c>
      <c r="K148" t="e">
        <f>VLOOKUP(LEFT(A148,3),#REF!,1,FALSE)</f>
        <v>#REF!</v>
      </c>
      <c r="L148" t="e">
        <f t="shared" si="5"/>
        <v>#REF!</v>
      </c>
      <c r="M148" s="21">
        <v>4</v>
      </c>
      <c r="N148">
        <f t="shared" si="4"/>
        <v>1</v>
      </c>
    </row>
    <row r="149" spans="1:14" ht="12.75" hidden="1" customHeight="1" x14ac:dyDescent="0.25">
      <c r="A149" s="20" t="s">
        <v>792</v>
      </c>
      <c r="B149" s="21">
        <v>4512</v>
      </c>
      <c r="C149" s="21">
        <v>451</v>
      </c>
      <c r="D149" s="20" t="s">
        <v>792</v>
      </c>
      <c r="E149" s="20" t="s">
        <v>793</v>
      </c>
      <c r="F149" s="20" t="s">
        <v>794</v>
      </c>
      <c r="G149" s="20" t="s">
        <v>795</v>
      </c>
      <c r="H149" s="20" t="s">
        <v>796</v>
      </c>
      <c r="I149">
        <f>IFERROR(VLOOKUP(A149,Guildes_revues_ER!$A$2:$E$138,3,FALSE),0)</f>
        <v>0</v>
      </c>
      <c r="J149" t="str">
        <f>IFERROR(VLOOKUP(A149,Guildes_revues_ER!$A$2:$E$138,4,FALSE)," ")</f>
        <v xml:space="preserve"> </v>
      </c>
      <c r="K149" t="e">
        <f>VLOOKUP(LEFT(A149,3),#REF!,1,FALSE)</f>
        <v>#REF!</v>
      </c>
      <c r="L149" t="e">
        <f t="shared" si="5"/>
        <v>#REF!</v>
      </c>
      <c r="M149" s="21">
        <v>4</v>
      </c>
      <c r="N149">
        <f t="shared" si="4"/>
        <v>1</v>
      </c>
    </row>
    <row r="150" spans="1:14" ht="12.75" hidden="1" customHeight="1" x14ac:dyDescent="0.25">
      <c r="A150" s="20" t="s">
        <v>130</v>
      </c>
      <c r="B150" s="21">
        <v>4513</v>
      </c>
      <c r="C150" s="21">
        <v>451</v>
      </c>
      <c r="D150" s="20" t="s">
        <v>130</v>
      </c>
      <c r="E150" s="20" t="s">
        <v>797</v>
      </c>
      <c r="F150" s="20" t="s">
        <v>798</v>
      </c>
      <c r="G150" s="20" t="s">
        <v>799</v>
      </c>
      <c r="H150" s="20" t="s">
        <v>800</v>
      </c>
      <c r="I150">
        <f>IFERROR(VLOOKUP(A150,Guildes_revues_ER!$A$2:$E$138,3,FALSE),0)</f>
        <v>14</v>
      </c>
      <c r="J150" t="str">
        <f>IFERROR(VLOOKUP(A150,Guildes_revues_ER!$A$2:$E$138,4,FALSE)," ")</f>
        <v>prairies et pâturages secs; prairies grasses riches en espèces</v>
      </c>
      <c r="K150" t="e">
        <f>VLOOKUP(LEFT(A150,3),#REF!,1,FALSE)</f>
        <v>#REF!</v>
      </c>
      <c r="L150" t="e">
        <f t="shared" si="5"/>
        <v>#REF!</v>
      </c>
      <c r="M150" s="21">
        <v>4</v>
      </c>
      <c r="N150">
        <f t="shared" si="4"/>
        <v>1</v>
      </c>
    </row>
    <row r="151" spans="1:14" ht="12.75" hidden="1" customHeight="1" x14ac:dyDescent="0.25">
      <c r="A151" s="20" t="s">
        <v>101</v>
      </c>
      <c r="B151" s="21">
        <v>4514</v>
      </c>
      <c r="C151" s="21">
        <v>451</v>
      </c>
      <c r="D151" s="20" t="s">
        <v>101</v>
      </c>
      <c r="E151" s="20" t="s">
        <v>801</v>
      </c>
      <c r="F151" s="20" t="s">
        <v>802</v>
      </c>
      <c r="G151" s="20" t="s">
        <v>803</v>
      </c>
      <c r="H151" s="20" t="s">
        <v>804</v>
      </c>
      <c r="I151">
        <f>IFERROR(VLOOKUP(A151,Guildes_revues_ER!$A$2:$E$138,3,FALSE),0)</f>
        <v>7</v>
      </c>
      <c r="J151" t="str">
        <f>IFERROR(VLOOKUP(A151,Guildes_revues_ER!$A$2:$E$138,4,FALSE)," ")</f>
        <v>prairies humides eutrophes</v>
      </c>
      <c r="K151" t="e">
        <f>VLOOKUP(LEFT(A151,3),#REF!,1,FALSE)</f>
        <v>#REF!</v>
      </c>
      <c r="L151" t="e">
        <f t="shared" si="5"/>
        <v>#REF!</v>
      </c>
      <c r="M151" s="21">
        <v>4</v>
      </c>
      <c r="N151">
        <f t="shared" si="4"/>
        <v>1</v>
      </c>
    </row>
    <row r="152" spans="1:14" ht="12.75" customHeight="1" x14ac:dyDescent="0.25">
      <c r="A152" s="20" t="s">
        <v>805</v>
      </c>
      <c r="B152" s="21">
        <v>452</v>
      </c>
      <c r="C152" s="21">
        <v>45</v>
      </c>
      <c r="D152" s="20" t="s">
        <v>805</v>
      </c>
      <c r="E152" s="20" t="s">
        <v>806</v>
      </c>
      <c r="F152" s="20" t="s">
        <v>807</v>
      </c>
      <c r="G152" s="20" t="s">
        <v>808</v>
      </c>
      <c r="H152" s="20" t="s">
        <v>809</v>
      </c>
      <c r="I152" s="15">
        <f>IFERROR(VLOOKUP(A152,Guildes_revues_ER!$A$2:$E$138,3,FALSE),0)</f>
        <v>0</v>
      </c>
      <c r="J152" t="str">
        <f>IFERROR(VLOOKUP(A152,Guildes_revues_ER!$A$2:$E$138,4,FALSE)," ")</f>
        <v xml:space="preserve"> </v>
      </c>
      <c r="K152" s="15" t="e">
        <f>VLOOKUP(LEFT(A152,3),#REF!,1,FALSE)</f>
        <v>#REF!</v>
      </c>
      <c r="L152" s="15" t="e">
        <f t="shared" si="5"/>
        <v>#REF!</v>
      </c>
      <c r="M152" s="33">
        <v>3</v>
      </c>
      <c r="N152" s="15">
        <f t="shared" si="4"/>
        <v>1</v>
      </c>
    </row>
    <row r="153" spans="1:14" ht="12.75" customHeight="1" x14ac:dyDescent="0.25">
      <c r="A153" s="20" t="s">
        <v>810</v>
      </c>
      <c r="B153" s="21">
        <v>453</v>
      </c>
      <c r="C153" s="21">
        <v>45</v>
      </c>
      <c r="D153" s="20" t="s">
        <v>810</v>
      </c>
      <c r="E153" s="20" t="s">
        <v>811</v>
      </c>
      <c r="F153" s="20" t="s">
        <v>812</v>
      </c>
      <c r="G153" s="20" t="s">
        <v>813</v>
      </c>
      <c r="H153" s="20" t="s">
        <v>814</v>
      </c>
      <c r="I153" s="15">
        <f>IFERROR(VLOOKUP(A153,Guildes_revues_ER!$A$2:$E$138,3,FALSE),0)</f>
        <v>0</v>
      </c>
      <c r="J153" t="str">
        <f>IFERROR(VLOOKUP(A153,Guildes_revues_ER!$A$2:$E$138,4,FALSE)," ")</f>
        <v xml:space="preserve"> </v>
      </c>
      <c r="K153" s="15" t="e">
        <f>VLOOKUP(LEFT(A153,3),#REF!,1,FALSE)</f>
        <v>#REF!</v>
      </c>
      <c r="L153" s="15" t="e">
        <f t="shared" si="5"/>
        <v>#REF!</v>
      </c>
      <c r="M153" s="33">
        <v>3</v>
      </c>
      <c r="N153" s="15">
        <f t="shared" si="4"/>
        <v>1</v>
      </c>
    </row>
    <row r="154" spans="1:14" ht="12.75" customHeight="1" x14ac:dyDescent="0.25">
      <c r="A154" s="20" t="s">
        <v>815</v>
      </c>
      <c r="B154" s="21">
        <v>454</v>
      </c>
      <c r="C154" s="21">
        <v>45</v>
      </c>
      <c r="D154" s="20" t="s">
        <v>815</v>
      </c>
      <c r="E154" s="20" t="s">
        <v>816</v>
      </c>
      <c r="F154" s="20" t="s">
        <v>817</v>
      </c>
      <c r="G154" s="20" t="s">
        <v>818</v>
      </c>
      <c r="H154" s="20" t="s">
        <v>819</v>
      </c>
      <c r="I154" s="15">
        <f>IFERROR(VLOOKUP(A154,Guildes_revues_ER!$A$2:$E$138,3,FALSE),0)</f>
        <v>0</v>
      </c>
      <c r="J154" t="str">
        <f>IFERROR(VLOOKUP(A154,Guildes_revues_ER!$A$2:$E$138,4,FALSE)," ")</f>
        <v xml:space="preserve"> </v>
      </c>
      <c r="K154" s="15" t="e">
        <f>VLOOKUP(LEFT(A154,3),#REF!,1,FALSE)</f>
        <v>#REF!</v>
      </c>
      <c r="L154" s="15" t="e">
        <f t="shared" si="5"/>
        <v>#REF!</v>
      </c>
      <c r="M154" s="33">
        <v>3</v>
      </c>
      <c r="N154" s="15">
        <f t="shared" si="4"/>
        <v>1</v>
      </c>
    </row>
    <row r="155" spans="1:14" ht="12.75" hidden="1" customHeight="1" x14ac:dyDescent="0.25">
      <c r="A155" s="20" t="s">
        <v>116</v>
      </c>
      <c r="B155" s="21">
        <v>46</v>
      </c>
      <c r="C155" s="21">
        <v>4</v>
      </c>
      <c r="D155" s="20" t="s">
        <v>116</v>
      </c>
      <c r="E155" s="20" t="s">
        <v>820</v>
      </c>
      <c r="F155" s="20" t="s">
        <v>821</v>
      </c>
      <c r="G155" s="20" t="s">
        <v>822</v>
      </c>
      <c r="H155" s="20" t="s">
        <v>206</v>
      </c>
      <c r="I155">
        <f>IFERROR(VLOOKUP(A155,Guildes_revues_ER!$A$2:$E$138,3,FALSE),0)</f>
        <v>10</v>
      </c>
      <c r="J155" t="str">
        <f>IFERROR(VLOOKUP(A155,Guildes_revues_ER!$A$2:$E$138,4,FALSE)," ")</f>
        <v>friches et adventices (agriculture)</v>
      </c>
      <c r="K155" t="e">
        <f>VLOOKUP(LEFT(A155,3),#REF!,1,FALSE)</f>
        <v>#REF!</v>
      </c>
      <c r="L155" t="e">
        <f t="shared" si="5"/>
        <v>#REF!</v>
      </c>
      <c r="M155" s="21">
        <v>2</v>
      </c>
      <c r="N155">
        <f t="shared" si="4"/>
        <v>0</v>
      </c>
    </row>
    <row r="156" spans="1:14" ht="12.75" customHeight="1" x14ac:dyDescent="0.25">
      <c r="A156" s="20" t="s">
        <v>823</v>
      </c>
      <c r="B156" s="21">
        <v>461</v>
      </c>
      <c r="C156" s="21">
        <v>46</v>
      </c>
      <c r="D156" s="20" t="s">
        <v>823</v>
      </c>
      <c r="E156" s="20" t="s">
        <v>824</v>
      </c>
      <c r="F156" s="20" t="s">
        <v>825</v>
      </c>
      <c r="G156" s="20" t="s">
        <v>826</v>
      </c>
      <c r="H156" s="20" t="s">
        <v>827</v>
      </c>
      <c r="I156" s="15">
        <f>IFERROR(VLOOKUP(A156,Guildes_revues_ER!$A$2:$E$138,3,FALSE),0)</f>
        <v>0</v>
      </c>
      <c r="J156" t="str">
        <f>IFERROR(VLOOKUP(A156,Guildes_revues_ER!$A$2:$E$138,4,FALSE)," ")</f>
        <v xml:space="preserve"> </v>
      </c>
      <c r="K156" s="15" t="e">
        <f>VLOOKUP(LEFT(A156,3),#REF!,1,FALSE)</f>
        <v>#REF!</v>
      </c>
      <c r="L156" s="15" t="e">
        <f t="shared" si="5"/>
        <v>#REF!</v>
      </c>
      <c r="M156" s="33">
        <v>3</v>
      </c>
      <c r="N156" s="15">
        <f t="shared" si="4"/>
        <v>1</v>
      </c>
    </row>
    <row r="157" spans="1:14" ht="12.75" customHeight="1" x14ac:dyDescent="0.25">
      <c r="A157" s="20" t="s">
        <v>828</v>
      </c>
      <c r="B157" s="21">
        <v>462</v>
      </c>
      <c r="C157" s="21">
        <v>46</v>
      </c>
      <c r="D157" s="20" t="s">
        <v>828</v>
      </c>
      <c r="E157" s="20" t="s">
        <v>829</v>
      </c>
      <c r="F157" s="20" t="s">
        <v>830</v>
      </c>
      <c r="G157" s="20" t="s">
        <v>831</v>
      </c>
      <c r="H157" s="20" t="s">
        <v>206</v>
      </c>
      <c r="I157" s="15">
        <f>IFERROR(VLOOKUP(A157,Guildes_revues_ER!$A$2:$E$138,3,FALSE),0)</f>
        <v>0</v>
      </c>
      <c r="J157" t="str">
        <f>IFERROR(VLOOKUP(A157,Guildes_revues_ER!$A$2:$E$138,4,FALSE)," ")</f>
        <v xml:space="preserve"> </v>
      </c>
      <c r="K157" s="15" t="e">
        <f>VLOOKUP(LEFT(A157,3),#REF!,1,FALSE)</f>
        <v>#REF!</v>
      </c>
      <c r="L157" s="15" t="e">
        <f t="shared" si="5"/>
        <v>#REF!</v>
      </c>
      <c r="M157" s="33">
        <v>3</v>
      </c>
      <c r="N157" s="15">
        <f t="shared" si="4"/>
        <v>1</v>
      </c>
    </row>
    <row r="158" spans="1:14" ht="12.75" customHeight="1" x14ac:dyDescent="0.25">
      <c r="A158" s="20" t="s">
        <v>832</v>
      </c>
      <c r="B158" s="21">
        <v>463</v>
      </c>
      <c r="C158" s="21">
        <v>46</v>
      </c>
      <c r="D158" s="20" t="s">
        <v>832</v>
      </c>
      <c r="E158" s="20" t="s">
        <v>833</v>
      </c>
      <c r="F158" s="20" t="s">
        <v>834</v>
      </c>
      <c r="G158" s="20" t="s">
        <v>835</v>
      </c>
      <c r="H158" s="20" t="s">
        <v>206</v>
      </c>
      <c r="I158" s="15">
        <f>IFERROR(VLOOKUP(A158,Guildes_revues_ER!$A$2:$E$138,3,FALSE),0)</f>
        <v>0</v>
      </c>
      <c r="J158" t="str">
        <f>IFERROR(VLOOKUP(A158,Guildes_revues_ER!$A$2:$E$138,4,FALSE)," ")</f>
        <v xml:space="preserve"> </v>
      </c>
      <c r="K158" s="15" t="e">
        <f>VLOOKUP(LEFT(A158,3),#REF!,1,FALSE)</f>
        <v>#REF!</v>
      </c>
      <c r="L158" s="15" t="e">
        <f t="shared" si="5"/>
        <v>#REF!</v>
      </c>
      <c r="M158" s="33">
        <v>3</v>
      </c>
      <c r="N158" s="15">
        <f t="shared" si="4"/>
        <v>1</v>
      </c>
    </row>
    <row r="159" spans="1:14" ht="12.75" customHeight="1" x14ac:dyDescent="0.25">
      <c r="A159" s="20" t="s">
        <v>836</v>
      </c>
      <c r="B159" s="21">
        <v>464</v>
      </c>
      <c r="C159" s="21">
        <v>46</v>
      </c>
      <c r="D159" s="20" t="s">
        <v>836</v>
      </c>
      <c r="E159" s="20" t="s">
        <v>837</v>
      </c>
      <c r="F159" s="20" t="s">
        <v>838</v>
      </c>
      <c r="G159" s="20" t="s">
        <v>839</v>
      </c>
      <c r="H159" s="20" t="s">
        <v>206</v>
      </c>
      <c r="I159" s="15">
        <f>IFERROR(VLOOKUP(A159,Guildes_revues_ER!$A$2:$E$138,3,FALSE),0)</f>
        <v>0</v>
      </c>
      <c r="J159" t="str">
        <f>IFERROR(VLOOKUP(A159,Guildes_revues_ER!$A$2:$E$138,4,FALSE)," ")</f>
        <v xml:space="preserve"> </v>
      </c>
      <c r="K159" s="15" t="e">
        <f>VLOOKUP(LEFT(A159,3),#REF!,1,FALSE)</f>
        <v>#REF!</v>
      </c>
      <c r="L159" s="15" t="e">
        <f t="shared" si="5"/>
        <v>#REF!</v>
      </c>
      <c r="M159" s="33">
        <v>3</v>
      </c>
      <c r="N159" s="15">
        <f t="shared" si="4"/>
        <v>1</v>
      </c>
    </row>
    <row r="160" spans="1:14" ht="12.75" customHeight="1" x14ac:dyDescent="0.25">
      <c r="A160" s="20" t="s">
        <v>840</v>
      </c>
      <c r="B160" s="21">
        <v>465</v>
      </c>
      <c r="C160" s="21">
        <v>46</v>
      </c>
      <c r="D160" s="20" t="s">
        <v>840</v>
      </c>
      <c r="E160" s="20" t="s">
        <v>841</v>
      </c>
      <c r="F160" s="20" t="s">
        <v>842</v>
      </c>
      <c r="G160" s="20" t="s">
        <v>843</v>
      </c>
      <c r="H160" s="20" t="s">
        <v>206</v>
      </c>
      <c r="I160" s="15">
        <f>IFERROR(VLOOKUP(A160,Guildes_revues_ER!$A$2:$E$138,3,FALSE),0)</f>
        <v>0</v>
      </c>
      <c r="J160" t="str">
        <f>IFERROR(VLOOKUP(A160,Guildes_revues_ER!$A$2:$E$138,4,FALSE)," ")</f>
        <v xml:space="preserve"> </v>
      </c>
      <c r="K160" s="15" t="e">
        <f>VLOOKUP(LEFT(A160,3),#REF!,1,FALSE)</f>
        <v>#REF!</v>
      </c>
      <c r="L160" s="15" t="e">
        <f t="shared" si="5"/>
        <v>#REF!</v>
      </c>
      <c r="M160" s="33">
        <v>3</v>
      </c>
      <c r="N160" s="15">
        <f t="shared" si="4"/>
        <v>1</v>
      </c>
    </row>
    <row r="161" spans="1:14" ht="12.75" hidden="1" customHeight="1" x14ac:dyDescent="0.25">
      <c r="A161" s="20" t="s">
        <v>844</v>
      </c>
      <c r="B161" s="21">
        <v>5</v>
      </c>
      <c r="C161" s="22"/>
      <c r="D161" s="20" t="s">
        <v>844</v>
      </c>
      <c r="E161" s="20" t="s">
        <v>845</v>
      </c>
      <c r="F161" s="20" t="s">
        <v>846</v>
      </c>
      <c r="G161" s="20" t="s">
        <v>847</v>
      </c>
      <c r="H161" s="20" t="s">
        <v>206</v>
      </c>
      <c r="I161">
        <f>IFERROR(VLOOKUP(A161,Guildes_revues_ER!$A$2:$E$138,3,FALSE),0)</f>
        <v>0</v>
      </c>
      <c r="J161" t="str">
        <f>IFERROR(VLOOKUP(A161,Guildes_revues_ER!$A$2:$E$138,4,FALSE)," ")</f>
        <v xml:space="preserve"> </v>
      </c>
      <c r="K161" t="e">
        <f>VLOOKUP(LEFT(A161,3),#REF!,1,FALSE)</f>
        <v>#REF!</v>
      </c>
      <c r="L161" t="e">
        <f t="shared" si="5"/>
        <v>#REF!</v>
      </c>
      <c r="M161" s="21">
        <v>1</v>
      </c>
      <c r="N161">
        <f t="shared" si="4"/>
        <v>1</v>
      </c>
    </row>
    <row r="162" spans="1:14" ht="12.75" hidden="1" customHeight="1" x14ac:dyDescent="0.25">
      <c r="A162" s="20" t="s">
        <v>848</v>
      </c>
      <c r="B162" s="21">
        <v>51</v>
      </c>
      <c r="C162" s="21">
        <v>5</v>
      </c>
      <c r="D162" s="20" t="s">
        <v>848</v>
      </c>
      <c r="E162" s="20" t="s">
        <v>849</v>
      </c>
      <c r="F162" s="20" t="s">
        <v>850</v>
      </c>
      <c r="G162" s="20" t="s">
        <v>851</v>
      </c>
      <c r="H162" s="20" t="s">
        <v>206</v>
      </c>
      <c r="I162">
        <f>IFERROR(VLOOKUP(A162,Guildes_revues_ER!$A$2:$E$138,3,FALSE),0)</f>
        <v>0</v>
      </c>
      <c r="J162" t="str">
        <f>IFERROR(VLOOKUP(A162,Guildes_revues_ER!$A$2:$E$138,4,FALSE)," ")</f>
        <v xml:space="preserve"> </v>
      </c>
      <c r="K162" t="e">
        <f>VLOOKUP(LEFT(A162,3),#REF!,1,FALSE)</f>
        <v>#REF!</v>
      </c>
      <c r="L162" t="e">
        <f t="shared" si="5"/>
        <v>#REF!</v>
      </c>
      <c r="M162" s="21">
        <v>2</v>
      </c>
      <c r="N162">
        <f t="shared" si="4"/>
        <v>1</v>
      </c>
    </row>
    <row r="163" spans="1:14" s="27" customFormat="1" ht="12.75" customHeight="1" x14ac:dyDescent="0.25">
      <c r="A163" s="25" t="s">
        <v>852</v>
      </c>
      <c r="B163" s="26">
        <v>510</v>
      </c>
      <c r="C163" s="26">
        <v>51</v>
      </c>
      <c r="D163" s="25" t="s">
        <v>852</v>
      </c>
      <c r="E163" s="25" t="s">
        <v>853</v>
      </c>
      <c r="F163" s="20" t="s">
        <v>854</v>
      </c>
      <c r="G163" s="20" t="s">
        <v>855</v>
      </c>
      <c r="H163" s="25" t="s">
        <v>206</v>
      </c>
      <c r="I163" s="31">
        <f>IFERROR(VLOOKUP(A163,Guildes_revues_ER!$A$2:$E$138,3,FALSE),0)</f>
        <v>0</v>
      </c>
      <c r="J163" s="27" t="str">
        <f>IFERROR(VLOOKUP(A163,Guildes_revues_ER!$A$2:$E$138,4,FALSE)," ")</f>
        <v xml:space="preserve"> </v>
      </c>
      <c r="K163" s="31" t="e">
        <f>VLOOKUP(LEFT(A163,3),#REF!,1,FALSE)</f>
        <v>#REF!</v>
      </c>
      <c r="L163" s="31" t="e">
        <f t="shared" si="5"/>
        <v>#REF!</v>
      </c>
      <c r="M163" s="32">
        <v>3</v>
      </c>
      <c r="N163" s="31">
        <f t="shared" si="4"/>
        <v>1</v>
      </c>
    </row>
    <row r="164" spans="1:14" ht="12.75" customHeight="1" x14ac:dyDescent="0.25">
      <c r="A164" s="20" t="s">
        <v>136</v>
      </c>
      <c r="B164" s="21">
        <v>511</v>
      </c>
      <c r="C164" s="21">
        <v>51</v>
      </c>
      <c r="D164" s="20" t="s">
        <v>136</v>
      </c>
      <c r="E164" s="20" t="s">
        <v>856</v>
      </c>
      <c r="F164" s="20" t="s">
        <v>857</v>
      </c>
      <c r="G164" s="20" t="s">
        <v>858</v>
      </c>
      <c r="H164" s="20" t="s">
        <v>859</v>
      </c>
      <c r="I164" s="15">
        <f>IFERROR(VLOOKUP(A164,Guildes_revues_ER!$A$2:$E$138,3,FALSE),0)</f>
        <v>13</v>
      </c>
      <c r="J164" t="str">
        <f>IFERROR(VLOOKUP(A164,Guildes_revues_ER!$A$2:$E$138,4,FALSE)," ")</f>
        <v>haies, bosquets, bocage; arbres isolés</v>
      </c>
      <c r="K164" s="15" t="e">
        <f>VLOOKUP(LEFT(A164,3),#REF!,1,FALSE)</f>
        <v>#REF!</v>
      </c>
      <c r="L164" s="15" t="e">
        <f t="shared" si="5"/>
        <v>#REF!</v>
      </c>
      <c r="M164" s="33">
        <v>3</v>
      </c>
      <c r="N164" s="15">
        <f t="shared" si="4"/>
        <v>0</v>
      </c>
    </row>
    <row r="165" spans="1:14" ht="12.75" customHeight="1" x14ac:dyDescent="0.25">
      <c r="A165" s="20" t="s">
        <v>120</v>
      </c>
      <c r="B165" s="21">
        <v>512</v>
      </c>
      <c r="C165" s="21">
        <v>51</v>
      </c>
      <c r="D165" s="20" t="s">
        <v>120</v>
      </c>
      <c r="E165" s="20" t="s">
        <v>860</v>
      </c>
      <c r="F165" s="20" t="s">
        <v>861</v>
      </c>
      <c r="G165" s="20" t="s">
        <v>862</v>
      </c>
      <c r="H165" s="20" t="s">
        <v>863</v>
      </c>
      <c r="I165" s="15">
        <f>IFERROR(VLOOKUP(A165,Guildes_revues_ER!$A$2:$E$138,3,FALSE),0)</f>
        <v>13</v>
      </c>
      <c r="J165" t="str">
        <f>IFERROR(VLOOKUP(A165,Guildes_revues_ER!$A$2:$E$138,4,FALSE)," ")</f>
        <v>haies, bosquets, bocage; arbres isolés</v>
      </c>
      <c r="K165" s="15" t="e">
        <f>VLOOKUP(LEFT(A165,3),#REF!,1,FALSE)</f>
        <v>#REF!</v>
      </c>
      <c r="L165" s="15" t="e">
        <f t="shared" si="5"/>
        <v>#REF!</v>
      </c>
      <c r="M165" s="33">
        <v>3</v>
      </c>
      <c r="N165" s="15">
        <f t="shared" si="4"/>
        <v>0</v>
      </c>
    </row>
    <row r="166" spans="1:14" s="27" customFormat="1" ht="12.75" customHeight="1" x14ac:dyDescent="0.25">
      <c r="A166" s="25" t="s">
        <v>864</v>
      </c>
      <c r="B166" s="26">
        <v>513</v>
      </c>
      <c r="C166" s="26">
        <v>51</v>
      </c>
      <c r="D166" s="25" t="s">
        <v>864</v>
      </c>
      <c r="E166" s="25" t="s">
        <v>865</v>
      </c>
      <c r="F166" s="20" t="s">
        <v>866</v>
      </c>
      <c r="G166" s="20" t="s">
        <v>867</v>
      </c>
      <c r="H166" s="25" t="s">
        <v>868</v>
      </c>
      <c r="I166" s="31">
        <f>IFERROR(VLOOKUP(A166,Guildes_revues_ER!$A$2:$E$138,3,FALSE),0)</f>
        <v>0</v>
      </c>
      <c r="J166" s="27" t="str">
        <f>IFERROR(VLOOKUP(A166,Guildes_revues_ER!$A$2:$E$138,4,FALSE)," ")</f>
        <v xml:space="preserve"> </v>
      </c>
      <c r="K166" s="31" t="e">
        <f>VLOOKUP(LEFT(A166,3),#REF!,1,FALSE)</f>
        <v>#REF!</v>
      </c>
      <c r="L166" s="31" t="e">
        <f t="shared" si="5"/>
        <v>#REF!</v>
      </c>
      <c r="M166" s="32">
        <v>3</v>
      </c>
      <c r="N166" s="31">
        <f t="shared" si="4"/>
        <v>1</v>
      </c>
    </row>
    <row r="167" spans="1:14" s="27" customFormat="1" ht="12.75" customHeight="1" x14ac:dyDescent="0.25">
      <c r="A167" s="25" t="s">
        <v>869</v>
      </c>
      <c r="B167" s="26">
        <v>514</v>
      </c>
      <c r="C167" s="26">
        <v>51</v>
      </c>
      <c r="D167" s="25" t="s">
        <v>869</v>
      </c>
      <c r="E167" s="25" t="s">
        <v>870</v>
      </c>
      <c r="F167" s="20" t="s">
        <v>871</v>
      </c>
      <c r="G167" s="20" t="s">
        <v>872</v>
      </c>
      <c r="H167" s="25" t="s">
        <v>873</v>
      </c>
      <c r="I167" s="31">
        <f>IFERROR(VLOOKUP(A167,Guildes_revues_ER!$A$2:$E$138,3,FALSE),0)</f>
        <v>0</v>
      </c>
      <c r="J167" s="27" t="str">
        <f>IFERROR(VLOOKUP(A167,Guildes_revues_ER!$A$2:$E$138,4,FALSE)," ")</f>
        <v xml:space="preserve"> </v>
      </c>
      <c r="K167" s="31" t="e">
        <f>VLOOKUP(LEFT(A167,3),#REF!,1,FALSE)</f>
        <v>#REF!</v>
      </c>
      <c r="L167" s="31" t="e">
        <f t="shared" si="5"/>
        <v>#REF!</v>
      </c>
      <c r="M167" s="32">
        <v>3</v>
      </c>
      <c r="N167" s="31">
        <f t="shared" si="4"/>
        <v>1</v>
      </c>
    </row>
    <row r="168" spans="1:14" ht="12.75" customHeight="1" x14ac:dyDescent="0.25">
      <c r="A168" s="20" t="s">
        <v>121</v>
      </c>
      <c r="B168" s="21">
        <v>515</v>
      </c>
      <c r="C168" s="21">
        <v>51</v>
      </c>
      <c r="D168" s="20" t="s">
        <v>121</v>
      </c>
      <c r="E168" s="20" t="s">
        <v>874</v>
      </c>
      <c r="F168" s="20" t="s">
        <v>875</v>
      </c>
      <c r="G168" s="20" t="s">
        <v>876</v>
      </c>
      <c r="H168" s="20" t="s">
        <v>877</v>
      </c>
      <c r="I168" s="15">
        <f>IFERROR(VLOOKUP(A168,Guildes_revues_ER!$A$2:$E$138,3,FALSE),0)</f>
        <v>13</v>
      </c>
      <c r="J168" t="str">
        <f>IFERROR(VLOOKUP(A168,Guildes_revues_ER!$A$2:$E$138,4,FALSE)," ")</f>
        <v>haies, bosquets, bocage; arbres isolés</v>
      </c>
      <c r="K168" s="15" t="e">
        <f>VLOOKUP(LEFT(A168,3),#REF!,1,FALSE)</f>
        <v>#REF!</v>
      </c>
      <c r="L168" s="15" t="e">
        <f t="shared" si="5"/>
        <v>#REF!</v>
      </c>
      <c r="M168" s="33">
        <v>3</v>
      </c>
      <c r="N168" s="15">
        <f t="shared" si="4"/>
        <v>0</v>
      </c>
    </row>
    <row r="169" spans="1:14" ht="12.75" hidden="1" customHeight="1" x14ac:dyDescent="0.25">
      <c r="A169" s="20" t="s">
        <v>878</v>
      </c>
      <c r="B169" s="21">
        <v>52</v>
      </c>
      <c r="C169" s="21">
        <v>5</v>
      </c>
      <c r="D169" s="20" t="s">
        <v>878</v>
      </c>
      <c r="E169" s="20" t="s">
        <v>879</v>
      </c>
      <c r="F169" s="20" t="s">
        <v>880</v>
      </c>
      <c r="G169" s="20" t="s">
        <v>881</v>
      </c>
      <c r="H169" s="20" t="s">
        <v>206</v>
      </c>
      <c r="I169">
        <f>IFERROR(VLOOKUP(A169,Guildes_revues_ER!$A$2:$E$138,3,FALSE),0)</f>
        <v>0</v>
      </c>
      <c r="J169" t="str">
        <f>IFERROR(VLOOKUP(A169,Guildes_revues_ER!$A$2:$E$138,4,FALSE)," ")</f>
        <v xml:space="preserve"> </v>
      </c>
      <c r="K169" t="e">
        <f>VLOOKUP(LEFT(A169,3),#REF!,1,FALSE)</f>
        <v>#REF!</v>
      </c>
      <c r="L169" t="e">
        <f t="shared" si="5"/>
        <v>#REF!</v>
      </c>
      <c r="M169" s="21">
        <v>2</v>
      </c>
      <c r="N169">
        <f t="shared" si="4"/>
        <v>1</v>
      </c>
    </row>
    <row r="170" spans="1:14" ht="12.75" customHeight="1" x14ac:dyDescent="0.25">
      <c r="A170" s="20" t="s">
        <v>882</v>
      </c>
      <c r="B170" s="21">
        <v>521</v>
      </c>
      <c r="C170" s="21">
        <v>52</v>
      </c>
      <c r="D170" s="20" t="s">
        <v>882</v>
      </c>
      <c r="E170" s="20" t="s">
        <v>883</v>
      </c>
      <c r="F170" s="20" t="s">
        <v>884</v>
      </c>
      <c r="G170" s="20" t="s">
        <v>885</v>
      </c>
      <c r="H170" s="20" t="s">
        <v>886</v>
      </c>
      <c r="I170" s="15">
        <f>IFERROR(VLOOKUP(A170,Guildes_revues_ER!$A$2:$E$138,3,FALSE),0)</f>
        <v>0</v>
      </c>
      <c r="J170" t="str">
        <f>IFERROR(VLOOKUP(A170,Guildes_revues_ER!$A$2:$E$138,4,FALSE)," ")</f>
        <v xml:space="preserve"> </v>
      </c>
      <c r="K170" s="15" t="e">
        <f>VLOOKUP(LEFT(A170,3),#REF!,1,FALSE)</f>
        <v>#REF!</v>
      </c>
      <c r="L170" s="15" t="e">
        <f t="shared" si="5"/>
        <v>#REF!</v>
      </c>
      <c r="M170" s="33">
        <v>3</v>
      </c>
      <c r="N170" s="15">
        <f t="shared" si="4"/>
        <v>1</v>
      </c>
    </row>
    <row r="171" spans="1:14" ht="12.75" customHeight="1" x14ac:dyDescent="0.25">
      <c r="A171" s="20" t="s">
        <v>887</v>
      </c>
      <c r="B171" s="21">
        <v>522</v>
      </c>
      <c r="C171" s="21">
        <v>52</v>
      </c>
      <c r="D171" s="20" t="s">
        <v>887</v>
      </c>
      <c r="E171" s="20" t="s">
        <v>888</v>
      </c>
      <c r="F171" s="20" t="s">
        <v>889</v>
      </c>
      <c r="G171" s="20" t="s">
        <v>890</v>
      </c>
      <c r="H171" s="20" t="s">
        <v>891</v>
      </c>
      <c r="I171" s="15">
        <f>IFERROR(VLOOKUP(A171,Guildes_revues_ER!$A$2:$E$138,3,FALSE),0)</f>
        <v>0</v>
      </c>
      <c r="J171" t="str">
        <f>IFERROR(VLOOKUP(A171,Guildes_revues_ER!$A$2:$E$138,4,FALSE)," ")</f>
        <v xml:space="preserve"> </v>
      </c>
      <c r="K171" s="15" t="e">
        <f>VLOOKUP(LEFT(A171,3),#REF!,1,FALSE)</f>
        <v>#REF!</v>
      </c>
      <c r="L171" s="15" t="e">
        <f t="shared" si="5"/>
        <v>#REF!</v>
      </c>
      <c r="M171" s="33">
        <v>3</v>
      </c>
      <c r="N171" s="15">
        <f t="shared" si="4"/>
        <v>1</v>
      </c>
    </row>
    <row r="172" spans="1:14" ht="12.75" customHeight="1" x14ac:dyDescent="0.25">
      <c r="A172" s="20" t="s">
        <v>158</v>
      </c>
      <c r="B172" s="21">
        <v>523</v>
      </c>
      <c r="C172" s="21">
        <v>52</v>
      </c>
      <c r="D172" s="20" t="s">
        <v>158</v>
      </c>
      <c r="E172" s="20" t="s">
        <v>892</v>
      </c>
      <c r="F172" s="20" t="s">
        <v>893</v>
      </c>
      <c r="G172" s="20" t="s">
        <v>894</v>
      </c>
      <c r="H172" s="20" t="s">
        <v>895</v>
      </c>
      <c r="I172" s="15">
        <f>IFERROR(VLOOKUP(A172,Guildes_revues_ER!$A$2:$E$138,3,FALSE),0)</f>
        <v>18</v>
      </c>
      <c r="J172" t="str">
        <f>IFERROR(VLOOKUP(A172,Guildes_revues_ER!$A$2:$E$138,4,FALSE)," ")</f>
        <v>landes et forêts de conifères d'altitude</v>
      </c>
      <c r="K172" s="15" t="e">
        <f>VLOOKUP(LEFT(A172,3),#REF!,1,FALSE)</f>
        <v>#REF!</v>
      </c>
      <c r="L172" s="15" t="e">
        <f t="shared" si="5"/>
        <v>#REF!</v>
      </c>
      <c r="M172" s="33">
        <v>3</v>
      </c>
      <c r="N172" s="15">
        <f t="shared" si="4"/>
        <v>0</v>
      </c>
    </row>
    <row r="173" spans="1:14" ht="12.75" customHeight="1" x14ac:dyDescent="0.25">
      <c r="A173" s="20" t="s">
        <v>152</v>
      </c>
      <c r="B173" s="21">
        <v>524</v>
      </c>
      <c r="C173" s="21">
        <v>52</v>
      </c>
      <c r="D173" s="20" t="s">
        <v>152</v>
      </c>
      <c r="E173" s="20" t="s">
        <v>896</v>
      </c>
      <c r="F173" s="20" t="s">
        <v>897</v>
      </c>
      <c r="G173" s="20" t="s">
        <v>898</v>
      </c>
      <c r="H173" s="20" t="s">
        <v>899</v>
      </c>
      <c r="I173" s="15">
        <f>IFERROR(VLOOKUP(A173,Guildes_revues_ER!$A$2:$E$138,3,FALSE),0)</f>
        <v>18</v>
      </c>
      <c r="J173" t="str">
        <f>IFERROR(VLOOKUP(A173,Guildes_revues_ER!$A$2:$E$138,4,FALSE)," ")</f>
        <v>landes et forêts de conifères d'altitude</v>
      </c>
      <c r="K173" s="15" t="e">
        <f>VLOOKUP(LEFT(A173,3),#REF!,1,FALSE)</f>
        <v>#REF!</v>
      </c>
      <c r="L173" s="15" t="e">
        <f t="shared" si="5"/>
        <v>#REF!</v>
      </c>
      <c r="M173" s="33">
        <v>3</v>
      </c>
      <c r="N173" s="15">
        <f t="shared" si="4"/>
        <v>0</v>
      </c>
    </row>
    <row r="174" spans="1:14" ht="12.75" customHeight="1" x14ac:dyDescent="0.25">
      <c r="A174" s="20" t="s">
        <v>900</v>
      </c>
      <c r="B174" s="21">
        <v>525</v>
      </c>
      <c r="C174" s="21">
        <v>52</v>
      </c>
      <c r="D174" s="20" t="s">
        <v>900</v>
      </c>
      <c r="E174" s="20" t="s">
        <v>901</v>
      </c>
      <c r="F174" s="20" t="s">
        <v>902</v>
      </c>
      <c r="G174" s="20" t="s">
        <v>903</v>
      </c>
      <c r="H174" s="20" t="s">
        <v>206</v>
      </c>
      <c r="I174" s="15">
        <f>IFERROR(VLOOKUP(A174,Guildes_revues_ER!$A$2:$E$138,3,FALSE),0)</f>
        <v>0</v>
      </c>
      <c r="J174" t="str">
        <f>IFERROR(VLOOKUP(A174,Guildes_revues_ER!$A$2:$E$138,4,FALSE)," ")</f>
        <v xml:space="preserve"> </v>
      </c>
      <c r="K174" s="15" t="e">
        <f>VLOOKUP(LEFT(A174,3),#REF!,1,FALSE)</f>
        <v>#REF!</v>
      </c>
      <c r="L174" s="15" t="e">
        <f t="shared" si="5"/>
        <v>#REF!</v>
      </c>
      <c r="M174" s="33">
        <v>3</v>
      </c>
      <c r="N174" s="15">
        <f t="shared" si="4"/>
        <v>1</v>
      </c>
    </row>
    <row r="175" spans="1:14" ht="12.75" hidden="1" customHeight="1" x14ac:dyDescent="0.25">
      <c r="A175" s="20" t="s">
        <v>904</v>
      </c>
      <c r="B175" s="21">
        <v>53</v>
      </c>
      <c r="C175" s="21">
        <v>5</v>
      </c>
      <c r="D175" s="20" t="s">
        <v>904</v>
      </c>
      <c r="E175" s="20" t="s">
        <v>905</v>
      </c>
      <c r="F175" s="20" t="s">
        <v>906</v>
      </c>
      <c r="G175" s="20" t="s">
        <v>907</v>
      </c>
      <c r="H175" s="20" t="s">
        <v>206</v>
      </c>
      <c r="I175">
        <f>IFERROR(VLOOKUP(A175,Guildes_revues_ER!$A$2:$E$138,3,FALSE),0)</f>
        <v>0</v>
      </c>
      <c r="J175" t="str">
        <f>IFERROR(VLOOKUP(A175,Guildes_revues_ER!$A$2:$E$138,4,FALSE)," ")</f>
        <v xml:space="preserve"> </v>
      </c>
      <c r="K175" t="e">
        <f>VLOOKUP(LEFT(A175,3),#REF!,1,FALSE)</f>
        <v>#REF!</v>
      </c>
      <c r="L175" t="e">
        <f t="shared" si="5"/>
        <v>#REF!</v>
      </c>
      <c r="M175" s="21">
        <v>2</v>
      </c>
      <c r="N175">
        <f t="shared" si="4"/>
        <v>1</v>
      </c>
    </row>
    <row r="176" spans="1:14" ht="12.75" customHeight="1" x14ac:dyDescent="0.25">
      <c r="A176" s="20" t="s">
        <v>908</v>
      </c>
      <c r="B176" s="21">
        <v>530</v>
      </c>
      <c r="C176" s="21">
        <v>53</v>
      </c>
      <c r="D176" s="20" t="s">
        <v>908</v>
      </c>
      <c r="E176" s="20" t="s">
        <v>909</v>
      </c>
      <c r="F176" s="20" t="s">
        <v>910</v>
      </c>
      <c r="G176" s="20" t="s">
        <v>911</v>
      </c>
      <c r="H176" s="20" t="s">
        <v>206</v>
      </c>
      <c r="I176" s="15">
        <f>IFERROR(VLOOKUP(A176,Guildes_revues_ER!$A$2:$E$138,3,FALSE),0)</f>
        <v>0</v>
      </c>
      <c r="J176" t="str">
        <f>IFERROR(VLOOKUP(A176,Guildes_revues_ER!$A$2:$E$138,4,FALSE)," ")</f>
        <v xml:space="preserve"> </v>
      </c>
      <c r="K176" s="15" t="e">
        <f>VLOOKUP(LEFT(A176,3),#REF!,1,FALSE)</f>
        <v>#REF!</v>
      </c>
      <c r="L176" s="15" t="e">
        <f t="shared" si="5"/>
        <v>#REF!</v>
      </c>
      <c r="M176" s="33">
        <v>3</v>
      </c>
      <c r="N176" s="15">
        <f t="shared" si="4"/>
        <v>1</v>
      </c>
    </row>
    <row r="177" spans="1:14" ht="12.75" hidden="1" customHeight="1" x14ac:dyDescent="0.25">
      <c r="A177" s="20" t="s">
        <v>912</v>
      </c>
      <c r="B177" s="21">
        <v>5301</v>
      </c>
      <c r="C177" s="21">
        <v>530</v>
      </c>
      <c r="D177" s="20" t="s">
        <v>912</v>
      </c>
      <c r="E177" s="20" t="s">
        <v>913</v>
      </c>
      <c r="F177" s="20" t="s">
        <v>914</v>
      </c>
      <c r="G177" s="20" t="s">
        <v>915</v>
      </c>
      <c r="H177" s="20" t="s">
        <v>206</v>
      </c>
      <c r="I177">
        <f>IFERROR(VLOOKUP(A177,Guildes_revues_ER!$A$2:$E$138,3,FALSE),0)</f>
        <v>0</v>
      </c>
      <c r="J177" t="str">
        <f>IFERROR(VLOOKUP(A177,Guildes_revues_ER!$A$2:$E$138,4,FALSE)," ")</f>
        <v xml:space="preserve"> </v>
      </c>
      <c r="K177" t="e">
        <f>VLOOKUP(LEFT(A177,3),#REF!,1,FALSE)</f>
        <v>#REF!</v>
      </c>
      <c r="L177" t="e">
        <f t="shared" si="5"/>
        <v>#REF!</v>
      </c>
      <c r="M177" s="21">
        <v>4</v>
      </c>
      <c r="N177">
        <f t="shared" si="4"/>
        <v>1</v>
      </c>
    </row>
    <row r="178" spans="1:14" ht="12.75" hidden="1" customHeight="1" x14ac:dyDescent="0.25">
      <c r="A178" s="20" t="s">
        <v>916</v>
      </c>
      <c r="B178" s="21">
        <v>5302</v>
      </c>
      <c r="C178" s="21">
        <v>530</v>
      </c>
      <c r="D178" s="20" t="s">
        <v>916</v>
      </c>
      <c r="E178" s="20" t="s">
        <v>917</v>
      </c>
      <c r="F178" s="20" t="s">
        <v>918</v>
      </c>
      <c r="G178" s="20" t="s">
        <v>919</v>
      </c>
      <c r="H178" s="20" t="s">
        <v>206</v>
      </c>
      <c r="I178">
        <f>IFERROR(VLOOKUP(A178,Guildes_revues_ER!$A$2:$E$138,3,FALSE),0)</f>
        <v>0</v>
      </c>
      <c r="J178" t="str">
        <f>IFERROR(VLOOKUP(A178,Guildes_revues_ER!$A$2:$E$138,4,FALSE)," ")</f>
        <v xml:space="preserve"> </v>
      </c>
      <c r="K178" t="e">
        <f>VLOOKUP(LEFT(A178,3),#REF!,1,FALSE)</f>
        <v>#REF!</v>
      </c>
      <c r="L178" t="e">
        <f t="shared" si="5"/>
        <v>#REF!</v>
      </c>
      <c r="M178" s="21">
        <v>4</v>
      </c>
      <c r="N178">
        <f t="shared" si="4"/>
        <v>1</v>
      </c>
    </row>
    <row r="179" spans="1:14" ht="12.75" customHeight="1" x14ac:dyDescent="0.25">
      <c r="A179" s="20" t="s">
        <v>122</v>
      </c>
      <c r="B179" s="21">
        <v>531</v>
      </c>
      <c r="C179" s="21">
        <v>53</v>
      </c>
      <c r="D179" s="20" t="s">
        <v>122</v>
      </c>
      <c r="E179" s="20" t="s">
        <v>920</v>
      </c>
      <c r="F179" s="20" t="s">
        <v>921</v>
      </c>
      <c r="G179" s="20" t="s">
        <v>922</v>
      </c>
      <c r="H179" s="20" t="s">
        <v>923</v>
      </c>
      <c r="I179" s="15">
        <f>IFERROR(VLOOKUP(A179,Guildes_revues_ER!$A$2:$E$138,3,FALSE),0)</f>
        <v>13</v>
      </c>
      <c r="J179" t="str">
        <f>IFERROR(VLOOKUP(A179,Guildes_revues_ER!$A$2:$E$138,4,FALSE)," ")</f>
        <v>haies, bosquets, bocage; arbres isolés</v>
      </c>
      <c r="K179" s="15" t="e">
        <f>VLOOKUP(LEFT(A179,3),#REF!,1,FALSE)</f>
        <v>#REF!</v>
      </c>
      <c r="L179" s="15" t="e">
        <f t="shared" si="5"/>
        <v>#REF!</v>
      </c>
      <c r="M179" s="33">
        <v>3</v>
      </c>
      <c r="N179" s="15">
        <f t="shared" si="4"/>
        <v>0</v>
      </c>
    </row>
    <row r="180" spans="1:14" ht="12.75" customHeight="1" x14ac:dyDescent="0.25">
      <c r="A180" s="20" t="s">
        <v>123</v>
      </c>
      <c r="B180" s="21">
        <v>532</v>
      </c>
      <c r="C180" s="21">
        <v>53</v>
      </c>
      <c r="D180" s="20" t="s">
        <v>123</v>
      </c>
      <c r="E180" s="20" t="s">
        <v>924</v>
      </c>
      <c r="F180" s="20" t="s">
        <v>925</v>
      </c>
      <c r="G180" s="20" t="s">
        <v>926</v>
      </c>
      <c r="H180" s="20" t="s">
        <v>927</v>
      </c>
      <c r="I180" s="15">
        <f>IFERROR(VLOOKUP(A180,Guildes_revues_ER!$A$2:$E$138,3,FALSE),0)</f>
        <v>13</v>
      </c>
      <c r="J180" t="str">
        <f>IFERROR(VLOOKUP(A180,Guildes_revues_ER!$A$2:$E$138,4,FALSE)," ")</f>
        <v>haies, bosquets, bocage; arbres isolés</v>
      </c>
      <c r="K180" s="15" t="e">
        <f>VLOOKUP(LEFT(A180,3),#REF!,1,FALSE)</f>
        <v>#REF!</v>
      </c>
      <c r="L180" s="15" t="e">
        <f t="shared" si="5"/>
        <v>#REF!</v>
      </c>
      <c r="M180" s="33">
        <v>3</v>
      </c>
      <c r="N180" s="15">
        <f t="shared" si="4"/>
        <v>0</v>
      </c>
    </row>
    <row r="181" spans="1:14" ht="12.75" customHeight="1" x14ac:dyDescent="0.25">
      <c r="A181" s="20" t="s">
        <v>134</v>
      </c>
      <c r="B181" s="21">
        <v>533</v>
      </c>
      <c r="C181" s="21">
        <v>53</v>
      </c>
      <c r="D181" s="20" t="s">
        <v>134</v>
      </c>
      <c r="E181" s="20" t="s">
        <v>928</v>
      </c>
      <c r="F181" s="20" t="s">
        <v>929</v>
      </c>
      <c r="G181" s="20" t="s">
        <v>930</v>
      </c>
      <c r="H181" s="20" t="s">
        <v>931</v>
      </c>
      <c r="I181" s="15">
        <f>IFERROR(VLOOKUP(A181,Guildes_revues_ER!$A$2:$E$138,3,FALSE),0)</f>
        <v>15</v>
      </c>
      <c r="J181" t="str">
        <f>IFERROR(VLOOKUP(A181,Guildes_revues_ER!$A$2:$E$138,4,FALSE)," ")</f>
        <v>lisières (et clairières)</v>
      </c>
      <c r="K181" s="15" t="e">
        <f>VLOOKUP(LEFT(A181,3),#REF!,1,FALSE)</f>
        <v>#REF!</v>
      </c>
      <c r="L181" s="15" t="e">
        <f t="shared" si="5"/>
        <v>#REF!</v>
      </c>
      <c r="M181" s="33">
        <v>3</v>
      </c>
      <c r="N181" s="15">
        <f t="shared" si="4"/>
        <v>0</v>
      </c>
    </row>
    <row r="182" spans="1:14" ht="12.75" customHeight="1" x14ac:dyDescent="0.25">
      <c r="A182" s="20" t="s">
        <v>932</v>
      </c>
      <c r="B182" s="21">
        <v>534</v>
      </c>
      <c r="C182" s="21">
        <v>53</v>
      </c>
      <c r="D182" s="20" t="s">
        <v>932</v>
      </c>
      <c r="E182" s="20" t="s">
        <v>933</v>
      </c>
      <c r="F182" s="20" t="s">
        <v>934</v>
      </c>
      <c r="G182" s="20" t="s">
        <v>935</v>
      </c>
      <c r="H182" s="20" t="s">
        <v>206</v>
      </c>
      <c r="I182" s="15">
        <f>IFERROR(VLOOKUP(A182,Guildes_revues_ER!$A$2:$E$138,3,FALSE),0)</f>
        <v>0</v>
      </c>
      <c r="J182" t="str">
        <f>IFERROR(VLOOKUP(A182,Guildes_revues_ER!$A$2:$E$138,4,FALSE)," ")</f>
        <v xml:space="preserve"> </v>
      </c>
      <c r="K182" s="15" t="e">
        <f>VLOOKUP(LEFT(A182,3),#REF!,1,FALSE)</f>
        <v>#REF!</v>
      </c>
      <c r="L182" s="15" t="e">
        <f t="shared" si="5"/>
        <v>#REF!</v>
      </c>
      <c r="M182" s="33">
        <v>3</v>
      </c>
      <c r="N182" s="15">
        <f t="shared" si="4"/>
        <v>1</v>
      </c>
    </row>
    <row r="183" spans="1:14" ht="12.75" customHeight="1" x14ac:dyDescent="0.25">
      <c r="A183" s="20" t="s">
        <v>135</v>
      </c>
      <c r="B183" s="21">
        <v>535</v>
      </c>
      <c r="C183" s="21">
        <v>53</v>
      </c>
      <c r="D183" s="20" t="s">
        <v>135</v>
      </c>
      <c r="E183" s="20" t="s">
        <v>936</v>
      </c>
      <c r="F183" s="20" t="s">
        <v>937</v>
      </c>
      <c r="G183" s="20" t="s">
        <v>938</v>
      </c>
      <c r="H183" s="20" t="s">
        <v>939</v>
      </c>
      <c r="I183" s="15">
        <f>IFERROR(VLOOKUP(A183,Guildes_revues_ER!$A$2:$E$138,3,FALSE),0)</f>
        <v>15</v>
      </c>
      <c r="J183" t="str">
        <f>IFERROR(VLOOKUP(A183,Guildes_revues_ER!$A$2:$E$138,4,FALSE)," ")</f>
        <v>lisières (et clairières)</v>
      </c>
      <c r="K183" s="15" t="e">
        <f>VLOOKUP(LEFT(A183,3),#REF!,1,FALSE)</f>
        <v>#REF!</v>
      </c>
      <c r="L183" s="15" t="e">
        <f t="shared" si="5"/>
        <v>#REF!</v>
      </c>
      <c r="M183" s="33">
        <v>3</v>
      </c>
      <c r="N183" s="15">
        <f t="shared" si="4"/>
        <v>0</v>
      </c>
    </row>
    <row r="184" spans="1:14" ht="12.75" customHeight="1" x14ac:dyDescent="0.25">
      <c r="A184" s="20" t="s">
        <v>77</v>
      </c>
      <c r="B184" s="21">
        <v>536</v>
      </c>
      <c r="C184" s="21">
        <v>53</v>
      </c>
      <c r="D184" s="20" t="s">
        <v>77</v>
      </c>
      <c r="E184" s="20" t="s">
        <v>940</v>
      </c>
      <c r="F184" s="20" t="s">
        <v>941</v>
      </c>
      <c r="G184" s="20" t="s">
        <v>942</v>
      </c>
      <c r="H184" s="20" t="s">
        <v>943</v>
      </c>
      <c r="I184" s="15">
        <f>IFERROR(VLOOKUP(A184,Guildes_revues_ER!$A$2:$E$138,3,FALSE),0)</f>
        <v>2</v>
      </c>
      <c r="J184" t="str">
        <f>IFERROR(VLOOKUP(A184,Guildes_revues_ER!$A$2:$E$138,4,FALSE)," ")</f>
        <v>cours d'eau dynamiques et leurs rives</v>
      </c>
      <c r="K184" s="15" t="e">
        <f>VLOOKUP(LEFT(A184,3),#REF!,1,FALSE)</f>
        <v>#REF!</v>
      </c>
      <c r="L184" s="15" t="e">
        <f t="shared" si="5"/>
        <v>#REF!</v>
      </c>
      <c r="M184" s="33">
        <v>3</v>
      </c>
      <c r="N184" s="15">
        <f t="shared" si="4"/>
        <v>0</v>
      </c>
    </row>
    <row r="185" spans="1:14" ht="12.75" customHeight="1" x14ac:dyDescent="0.25">
      <c r="A185" s="20" t="s">
        <v>99</v>
      </c>
      <c r="B185" s="21">
        <v>537</v>
      </c>
      <c r="C185" s="21">
        <v>53</v>
      </c>
      <c r="D185" s="20" t="s">
        <v>99</v>
      </c>
      <c r="E185" s="20" t="s">
        <v>944</v>
      </c>
      <c r="F185" s="20" t="s">
        <v>945</v>
      </c>
      <c r="G185" s="20" t="s">
        <v>946</v>
      </c>
      <c r="H185" s="20" t="s">
        <v>947</v>
      </c>
      <c r="I185" s="15">
        <f>IFERROR(VLOOKUP(A185,Guildes_revues_ER!$A$2:$E$138,3,FALSE),0)</f>
        <v>6</v>
      </c>
      <c r="J185" t="str">
        <f>IFERROR(VLOOKUP(A185,Guildes_revues_ER!$A$2:$E$138,4,FALSE)," ")</f>
        <v>roselière terrestre, bas-marais, prés à litière; saulaie buissonnante</v>
      </c>
      <c r="K185" s="15" t="e">
        <f>VLOOKUP(LEFT(A185,3),#REF!,1,FALSE)</f>
        <v>#REF!</v>
      </c>
      <c r="L185" s="15" t="e">
        <f t="shared" si="5"/>
        <v>#REF!</v>
      </c>
      <c r="M185" s="33">
        <v>3</v>
      </c>
      <c r="N185" s="15">
        <f t="shared" si="4"/>
        <v>0</v>
      </c>
    </row>
    <row r="186" spans="1:14" ht="12.75" customHeight="1" x14ac:dyDescent="0.25">
      <c r="A186" s="20" t="s">
        <v>78</v>
      </c>
      <c r="B186" s="21">
        <v>538</v>
      </c>
      <c r="C186" s="21">
        <v>53</v>
      </c>
      <c r="D186" s="20" t="s">
        <v>78</v>
      </c>
      <c r="E186" s="20" t="s">
        <v>948</v>
      </c>
      <c r="F186" s="20" t="s">
        <v>949</v>
      </c>
      <c r="G186" s="20" t="s">
        <v>950</v>
      </c>
      <c r="H186" s="20" t="s">
        <v>951</v>
      </c>
      <c r="I186" s="15">
        <f>IFERROR(VLOOKUP(A186,Guildes_revues_ER!$A$2:$E$138,3,FALSE),0)</f>
        <v>2</v>
      </c>
      <c r="J186" t="str">
        <f>IFERROR(VLOOKUP(A186,Guildes_revues_ER!$A$2:$E$138,4,FALSE)," ")</f>
        <v>cours d'eau dynamiques et leurs rives</v>
      </c>
      <c r="K186" s="15" t="e">
        <f>VLOOKUP(LEFT(A186,3),#REF!,1,FALSE)</f>
        <v>#REF!</v>
      </c>
      <c r="L186" s="15" t="e">
        <f t="shared" si="5"/>
        <v>#REF!</v>
      </c>
      <c r="M186" s="33">
        <v>3</v>
      </c>
      <c r="N186" s="15">
        <f t="shared" si="4"/>
        <v>0</v>
      </c>
    </row>
    <row r="187" spans="1:14" ht="12.75" customHeight="1" x14ac:dyDescent="0.25">
      <c r="A187" s="20" t="s">
        <v>952</v>
      </c>
      <c r="B187" s="21">
        <v>539</v>
      </c>
      <c r="C187" s="21">
        <v>53</v>
      </c>
      <c r="D187" s="20" t="s">
        <v>952</v>
      </c>
      <c r="E187" s="20" t="s">
        <v>953</v>
      </c>
      <c r="F187" s="20" t="s">
        <v>954</v>
      </c>
      <c r="G187" s="20" t="s">
        <v>955</v>
      </c>
      <c r="H187" s="20" t="s">
        <v>956</v>
      </c>
      <c r="I187" s="15">
        <f>IFERROR(VLOOKUP(A187,Guildes_revues_ER!$A$2:$E$138,3,FALSE),0)</f>
        <v>0</v>
      </c>
      <c r="J187" t="str">
        <f>IFERROR(VLOOKUP(A187,Guildes_revues_ER!$A$2:$E$138,4,FALSE)," ")</f>
        <v xml:space="preserve"> </v>
      </c>
      <c r="K187" s="15" t="e">
        <f>VLOOKUP(LEFT(A187,3),#REF!,1,FALSE)</f>
        <v>#REF!</v>
      </c>
      <c r="L187" s="15" t="e">
        <f t="shared" si="5"/>
        <v>#REF!</v>
      </c>
      <c r="M187" s="33">
        <v>3</v>
      </c>
      <c r="N187" s="15">
        <f t="shared" si="4"/>
        <v>1</v>
      </c>
    </row>
    <row r="188" spans="1:14" ht="12.75" hidden="1" customHeight="1" x14ac:dyDescent="0.25">
      <c r="A188" s="20" t="s">
        <v>957</v>
      </c>
      <c r="B188" s="21">
        <v>54</v>
      </c>
      <c r="C188" s="21">
        <v>5</v>
      </c>
      <c r="D188" s="20" t="s">
        <v>957</v>
      </c>
      <c r="E188" s="20" t="s">
        <v>958</v>
      </c>
      <c r="F188" s="20" t="s">
        <v>959</v>
      </c>
      <c r="G188" s="20" t="s">
        <v>960</v>
      </c>
      <c r="H188" s="20" t="s">
        <v>206</v>
      </c>
      <c r="I188">
        <f>IFERROR(VLOOKUP(A188,Guildes_revues_ER!$A$2:$E$138,3,FALSE),0)</f>
        <v>0</v>
      </c>
      <c r="J188" t="str">
        <f>IFERROR(VLOOKUP(A188,Guildes_revues_ER!$A$2:$E$138,4,FALSE)," ")</f>
        <v xml:space="preserve"> </v>
      </c>
      <c r="K188" t="e">
        <f>VLOOKUP(LEFT(A188,3),#REF!,1,FALSE)</f>
        <v>#REF!</v>
      </c>
      <c r="L188" t="e">
        <f t="shared" si="5"/>
        <v>#REF!</v>
      </c>
      <c r="M188" s="21">
        <v>2</v>
      </c>
      <c r="N188">
        <f t="shared" si="4"/>
        <v>1</v>
      </c>
    </row>
    <row r="189" spans="1:14" ht="12.75" customHeight="1" x14ac:dyDescent="0.25">
      <c r="A189" s="20" t="s">
        <v>961</v>
      </c>
      <c r="B189" s="21">
        <v>541</v>
      </c>
      <c r="C189" s="21">
        <v>54</v>
      </c>
      <c r="D189" s="20" t="s">
        <v>961</v>
      </c>
      <c r="E189" s="20" t="s">
        <v>962</v>
      </c>
      <c r="F189" s="20" t="s">
        <v>963</v>
      </c>
      <c r="G189" s="20" t="s">
        <v>964</v>
      </c>
      <c r="H189" s="20" t="s">
        <v>965</v>
      </c>
      <c r="I189" s="15">
        <f>IFERROR(VLOOKUP(A189,Guildes_revues_ER!$A$2:$E$138,3,FALSE),0)</f>
        <v>0</v>
      </c>
      <c r="J189" t="str">
        <f>IFERROR(VLOOKUP(A189,Guildes_revues_ER!$A$2:$E$138,4,FALSE)," ")</f>
        <v xml:space="preserve"> </v>
      </c>
      <c r="K189" s="15" t="e">
        <f>VLOOKUP(LEFT(A189,3),#REF!,1,FALSE)</f>
        <v>#REF!</v>
      </c>
      <c r="L189" s="15" t="e">
        <f t="shared" si="5"/>
        <v>#REF!</v>
      </c>
      <c r="M189" s="33">
        <v>3</v>
      </c>
      <c r="N189" s="15">
        <f t="shared" si="4"/>
        <v>1</v>
      </c>
    </row>
    <row r="190" spans="1:14" ht="12.75" hidden="1" customHeight="1" x14ac:dyDescent="0.25">
      <c r="A190" s="20" t="s">
        <v>104</v>
      </c>
      <c r="B190" s="21">
        <v>5411</v>
      </c>
      <c r="C190" s="21">
        <v>541</v>
      </c>
      <c r="D190" s="20" t="s">
        <v>104</v>
      </c>
      <c r="E190" s="20" t="s">
        <v>966</v>
      </c>
      <c r="F190" s="20" t="s">
        <v>967</v>
      </c>
      <c r="G190" s="20" t="s">
        <v>968</v>
      </c>
      <c r="H190" s="20" t="s">
        <v>206</v>
      </c>
      <c r="I190">
        <f>IFERROR(VLOOKUP(A190,Guildes_revues_ER!$A$2:$E$138,3,FALSE),0)</f>
        <v>9</v>
      </c>
      <c r="J190" t="str">
        <f>IFERROR(VLOOKUP(A190,Guildes_revues_ER!$A$2:$E$138,4,FALSE)," ")</f>
        <v>haut-marais</v>
      </c>
      <c r="K190" t="e">
        <f>VLOOKUP(LEFT(A190,3),#REF!,1,FALSE)</f>
        <v>#REF!</v>
      </c>
      <c r="L190" t="e">
        <f t="shared" si="5"/>
        <v>#REF!</v>
      </c>
      <c r="M190" s="21">
        <v>4</v>
      </c>
      <c r="N190">
        <f t="shared" si="4"/>
        <v>1</v>
      </c>
    </row>
    <row r="191" spans="1:14" ht="12.75" hidden="1" customHeight="1" x14ac:dyDescent="0.25">
      <c r="A191" s="20" t="s">
        <v>131</v>
      </c>
      <c r="B191" s="21">
        <v>5412</v>
      </c>
      <c r="C191" s="21">
        <v>541</v>
      </c>
      <c r="D191" s="20" t="s">
        <v>131</v>
      </c>
      <c r="E191" s="20" t="s">
        <v>969</v>
      </c>
      <c r="F191" s="20" t="s">
        <v>970</v>
      </c>
      <c r="G191" s="20" t="s">
        <v>971</v>
      </c>
      <c r="H191" s="20" t="s">
        <v>206</v>
      </c>
      <c r="I191">
        <f>IFERROR(VLOOKUP(A191,Guildes_revues_ER!$A$2:$E$138,3,FALSE),0)</f>
        <v>14</v>
      </c>
      <c r="J191" t="str">
        <f>IFERROR(VLOOKUP(A191,Guildes_revues_ER!$A$2:$E$138,4,FALSE)," ")</f>
        <v>prairies et pâturages secs; prairies grasses riches en espèces</v>
      </c>
      <c r="K191" t="e">
        <f>VLOOKUP(LEFT(A191,3),#REF!,1,FALSE)</f>
        <v>#REF!</v>
      </c>
      <c r="L191" t="e">
        <f t="shared" si="5"/>
        <v>#REF!</v>
      </c>
      <c r="M191" s="21">
        <v>4</v>
      </c>
      <c r="N191">
        <f t="shared" si="4"/>
        <v>1</v>
      </c>
    </row>
    <row r="192" spans="1:14" ht="12.75" customHeight="1" x14ac:dyDescent="0.25">
      <c r="A192" s="20" t="s">
        <v>132</v>
      </c>
      <c r="B192" s="21">
        <v>542</v>
      </c>
      <c r="C192" s="21">
        <v>54</v>
      </c>
      <c r="D192" s="20" t="s">
        <v>132</v>
      </c>
      <c r="E192" s="20" t="s">
        <v>972</v>
      </c>
      <c r="F192" s="20" t="s">
        <v>973</v>
      </c>
      <c r="G192" s="20" t="s">
        <v>974</v>
      </c>
      <c r="H192" s="20" t="s">
        <v>975</v>
      </c>
      <c r="I192" s="15">
        <f>IFERROR(VLOOKUP(A192,Guildes_revues_ER!$A$2:$E$138,3,FALSE),0)</f>
        <v>14</v>
      </c>
      <c r="J192" t="str">
        <f>IFERROR(VLOOKUP(A192,Guildes_revues_ER!$A$2:$E$138,4,FALSE)," ")</f>
        <v>prairies et pâturages secs; prairies grasses riches en espèces</v>
      </c>
      <c r="K192" s="15" t="e">
        <f>VLOOKUP(LEFT(A192,3),#REF!,1,FALSE)</f>
        <v>#REF!</v>
      </c>
      <c r="L192" s="15" t="e">
        <f t="shared" si="5"/>
        <v>#REF!</v>
      </c>
      <c r="M192" s="33">
        <v>3</v>
      </c>
      <c r="N192" s="15">
        <f t="shared" si="4"/>
        <v>0</v>
      </c>
    </row>
    <row r="193" spans="1:14" ht="12.75" customHeight="1" x14ac:dyDescent="0.25">
      <c r="A193" s="20" t="s">
        <v>153</v>
      </c>
      <c r="B193" s="21">
        <v>543</v>
      </c>
      <c r="C193" s="21">
        <v>54</v>
      </c>
      <c r="D193" s="20" t="s">
        <v>153</v>
      </c>
      <c r="E193" s="20" t="s">
        <v>976</v>
      </c>
      <c r="F193" s="20" t="s">
        <v>977</v>
      </c>
      <c r="G193" s="20" t="s">
        <v>978</v>
      </c>
      <c r="H193" s="20" t="s">
        <v>979</v>
      </c>
      <c r="I193" s="15">
        <f>IFERROR(VLOOKUP(A193,Guildes_revues_ER!$A$2:$E$138,3,FALSE),0)</f>
        <v>18</v>
      </c>
      <c r="J193" t="str">
        <f>IFERROR(VLOOKUP(A193,Guildes_revues_ER!$A$2:$E$138,4,FALSE)," ")</f>
        <v>landes et forêts de conifères d'altitude</v>
      </c>
      <c r="K193" s="15" t="e">
        <f>VLOOKUP(LEFT(A193,3),#REF!,1,FALSE)</f>
        <v>#REF!</v>
      </c>
      <c r="L193" s="15" t="e">
        <f t="shared" si="5"/>
        <v>#REF!</v>
      </c>
      <c r="M193" s="33">
        <v>3</v>
      </c>
      <c r="N193" s="15">
        <f t="shared" si="4"/>
        <v>0</v>
      </c>
    </row>
    <row r="194" spans="1:14" ht="12.75" customHeight="1" x14ac:dyDescent="0.25">
      <c r="A194" s="20" t="s">
        <v>154</v>
      </c>
      <c r="B194" s="21">
        <v>544</v>
      </c>
      <c r="C194" s="21">
        <v>54</v>
      </c>
      <c r="D194" s="20" t="s">
        <v>154</v>
      </c>
      <c r="E194" s="20" t="s">
        <v>980</v>
      </c>
      <c r="F194" s="20" t="s">
        <v>981</v>
      </c>
      <c r="G194" s="20" t="s">
        <v>982</v>
      </c>
      <c r="H194" s="20" t="s">
        <v>983</v>
      </c>
      <c r="I194" s="15">
        <f>IFERROR(VLOOKUP(A194,Guildes_revues_ER!$A$2:$E$138,3,FALSE),0)</f>
        <v>18</v>
      </c>
      <c r="J194" t="str">
        <f>IFERROR(VLOOKUP(A194,Guildes_revues_ER!$A$2:$E$138,4,FALSE)," ")</f>
        <v>landes et forêts de conifères d'altitude</v>
      </c>
      <c r="K194" s="15" t="e">
        <f>VLOOKUP(LEFT(A194,3),#REF!,1,FALSE)</f>
        <v>#REF!</v>
      </c>
      <c r="L194" s="15" t="e">
        <f t="shared" si="5"/>
        <v>#REF!</v>
      </c>
      <c r="M194" s="33">
        <v>3</v>
      </c>
      <c r="N194" s="15">
        <f t="shared" si="4"/>
        <v>0</v>
      </c>
    </row>
    <row r="195" spans="1:14" ht="12.75" customHeight="1" x14ac:dyDescent="0.25">
      <c r="A195" s="20" t="s">
        <v>155</v>
      </c>
      <c r="B195" s="21">
        <v>545</v>
      </c>
      <c r="C195" s="21">
        <v>54</v>
      </c>
      <c r="D195" s="20" t="s">
        <v>155</v>
      </c>
      <c r="E195" s="20" t="s">
        <v>984</v>
      </c>
      <c r="F195" s="20" t="s">
        <v>985</v>
      </c>
      <c r="G195" s="20" t="s">
        <v>986</v>
      </c>
      <c r="H195" s="20" t="s">
        <v>987</v>
      </c>
      <c r="I195" s="15">
        <f>IFERROR(VLOOKUP(A195,Guildes_revues_ER!$A$2:$E$138,3,FALSE),0)</f>
        <v>18</v>
      </c>
      <c r="J195" t="str">
        <f>IFERROR(VLOOKUP(A195,Guildes_revues_ER!$A$2:$E$138,4,FALSE)," ")</f>
        <v>landes et forêts de conifères d'altitude</v>
      </c>
      <c r="K195" s="15" t="e">
        <f>VLOOKUP(LEFT(A195,3),#REF!,1,FALSE)</f>
        <v>#REF!</v>
      </c>
      <c r="L195" s="15" t="e">
        <f t="shared" si="5"/>
        <v>#REF!</v>
      </c>
      <c r="M195" s="33">
        <v>3</v>
      </c>
      <c r="N195" s="15">
        <f t="shared" ref="N195:N258" si="6">IF(AND(VALUE(I195)&gt;0,M195&lt;4),0,1)</f>
        <v>0</v>
      </c>
    </row>
    <row r="196" spans="1:14" ht="12.75" customHeight="1" x14ac:dyDescent="0.25">
      <c r="A196" s="20" t="s">
        <v>156</v>
      </c>
      <c r="B196" s="21">
        <v>546</v>
      </c>
      <c r="C196" s="21">
        <v>54</v>
      </c>
      <c r="D196" s="20" t="s">
        <v>156</v>
      </c>
      <c r="E196" s="20" t="s">
        <v>988</v>
      </c>
      <c r="F196" s="20" t="s">
        <v>989</v>
      </c>
      <c r="G196" s="20" t="s">
        <v>990</v>
      </c>
      <c r="H196" s="20" t="s">
        <v>991</v>
      </c>
      <c r="I196" s="15">
        <f>IFERROR(VLOOKUP(A196,Guildes_revues_ER!$A$2:$E$138,3,FALSE),0)</f>
        <v>18</v>
      </c>
      <c r="J196" t="str">
        <f>IFERROR(VLOOKUP(A196,Guildes_revues_ER!$A$2:$E$138,4,FALSE)," ")</f>
        <v>landes et forêts de conifères d'altitude</v>
      </c>
      <c r="K196" s="15" t="e">
        <f>VLOOKUP(LEFT(A196,3),#REF!,1,FALSE)</f>
        <v>#REF!</v>
      </c>
      <c r="L196" s="15" t="e">
        <f t="shared" ref="L196:L259" si="7">IF(VALUE(K196)-VALUE(I196)=VALUE(K196),1,0)</f>
        <v>#REF!</v>
      </c>
      <c r="M196" s="33">
        <v>3</v>
      </c>
      <c r="N196" s="15">
        <f t="shared" si="6"/>
        <v>0</v>
      </c>
    </row>
    <row r="197" spans="1:14" ht="12.75" hidden="1" customHeight="1" x14ac:dyDescent="0.25">
      <c r="A197" s="20" t="s">
        <v>992</v>
      </c>
      <c r="B197" s="21">
        <v>6</v>
      </c>
      <c r="C197" s="22"/>
      <c r="D197" s="20" t="s">
        <v>992</v>
      </c>
      <c r="E197" s="20" t="s">
        <v>993</v>
      </c>
      <c r="F197" s="20" t="s">
        <v>994</v>
      </c>
      <c r="G197" s="20" t="s">
        <v>995</v>
      </c>
      <c r="H197" s="20" t="s">
        <v>206</v>
      </c>
      <c r="I197">
        <f>IFERROR(VLOOKUP(A197,Guildes_revues_ER!$A$2:$E$138,3,FALSE),0)</f>
        <v>0</v>
      </c>
      <c r="J197" t="str">
        <f>IFERROR(VLOOKUP(A197,Guildes_revues_ER!$A$2:$E$138,4,FALSE)," ")</f>
        <v xml:space="preserve"> </v>
      </c>
      <c r="K197" t="e">
        <f>VLOOKUP(LEFT(A197,3),#REF!,1,FALSE)</f>
        <v>#REF!</v>
      </c>
      <c r="L197" t="e">
        <f t="shared" si="7"/>
        <v>#REF!</v>
      </c>
      <c r="M197" s="21">
        <v>1</v>
      </c>
      <c r="N197">
        <f t="shared" si="6"/>
        <v>1</v>
      </c>
    </row>
    <row r="198" spans="1:14" ht="12.75" hidden="1" customHeight="1" x14ac:dyDescent="0.25">
      <c r="A198" s="20" t="s">
        <v>996</v>
      </c>
      <c r="B198" s="21">
        <v>60</v>
      </c>
      <c r="C198" s="21">
        <v>6</v>
      </c>
      <c r="D198" s="20" t="s">
        <v>996</v>
      </c>
      <c r="E198" s="20" t="s">
        <v>997</v>
      </c>
      <c r="F198" s="20" t="s">
        <v>998</v>
      </c>
      <c r="G198" s="20" t="s">
        <v>999</v>
      </c>
      <c r="H198" s="20" t="s">
        <v>206</v>
      </c>
      <c r="I198">
        <f>IFERROR(VLOOKUP(A198,Guildes_revues_ER!$A$2:$E$138,3,FALSE),0)</f>
        <v>0</v>
      </c>
      <c r="J198" t="str">
        <f>IFERROR(VLOOKUP(A198,Guildes_revues_ER!$A$2:$E$138,4,FALSE)," ")</f>
        <v xml:space="preserve"> </v>
      </c>
      <c r="K198" t="e">
        <f>VLOOKUP(LEFT(A198,3),#REF!,1,FALSE)</f>
        <v>#REF!</v>
      </c>
      <c r="L198" t="e">
        <f t="shared" si="7"/>
        <v>#REF!</v>
      </c>
      <c r="M198" s="21">
        <v>2</v>
      </c>
      <c r="N198">
        <f t="shared" si="6"/>
        <v>1</v>
      </c>
    </row>
    <row r="199" spans="1:14" ht="12.75" customHeight="1" x14ac:dyDescent="0.25">
      <c r="A199" s="20" t="s">
        <v>1000</v>
      </c>
      <c r="B199" s="21">
        <v>601</v>
      </c>
      <c r="C199" s="21">
        <v>60</v>
      </c>
      <c r="D199" s="20" t="s">
        <v>1000</v>
      </c>
      <c r="E199" s="20" t="s">
        <v>1001</v>
      </c>
      <c r="F199" s="20" t="s">
        <v>1002</v>
      </c>
      <c r="G199" s="20" t="s">
        <v>1003</v>
      </c>
      <c r="H199" s="20" t="s">
        <v>206</v>
      </c>
      <c r="I199" s="15">
        <f>IFERROR(VLOOKUP(A199,Guildes_revues_ER!$A$2:$E$138,3,FALSE),0)</f>
        <v>0</v>
      </c>
      <c r="J199" t="str">
        <f>IFERROR(VLOOKUP(A199,Guildes_revues_ER!$A$2:$E$138,4,FALSE)," ")</f>
        <v xml:space="preserve"> </v>
      </c>
      <c r="K199" s="15" t="e">
        <f>VLOOKUP(LEFT(A199,3),#REF!,1,FALSE)</f>
        <v>#REF!</v>
      </c>
      <c r="L199" s="15" t="e">
        <f t="shared" si="7"/>
        <v>#REF!</v>
      </c>
      <c r="M199" s="33">
        <v>3</v>
      </c>
      <c r="N199" s="15">
        <f t="shared" si="6"/>
        <v>1</v>
      </c>
    </row>
    <row r="200" spans="1:14" ht="12.75" customHeight="1" x14ac:dyDescent="0.25">
      <c r="A200" s="20" t="s">
        <v>1004</v>
      </c>
      <c r="B200" s="21">
        <v>602</v>
      </c>
      <c r="C200" s="21">
        <v>60</v>
      </c>
      <c r="D200" s="20" t="s">
        <v>1004</v>
      </c>
      <c r="E200" s="20" t="s">
        <v>1005</v>
      </c>
      <c r="F200" s="20" t="s">
        <v>1006</v>
      </c>
      <c r="G200" s="20" t="s">
        <v>1007</v>
      </c>
      <c r="H200" s="20" t="s">
        <v>206</v>
      </c>
      <c r="I200" s="15">
        <f>IFERROR(VLOOKUP(A200,Guildes_revues_ER!$A$2:$E$138,3,FALSE),0)</f>
        <v>0</v>
      </c>
      <c r="J200" t="str">
        <f>IFERROR(VLOOKUP(A200,Guildes_revues_ER!$A$2:$E$138,4,FALSE)," ")</f>
        <v xml:space="preserve"> </v>
      </c>
      <c r="K200" s="15" t="e">
        <f>VLOOKUP(LEFT(A200,3),#REF!,1,FALSE)</f>
        <v>#REF!</v>
      </c>
      <c r="L200" s="15" t="e">
        <f t="shared" si="7"/>
        <v>#REF!</v>
      </c>
      <c r="M200" s="33">
        <v>3</v>
      </c>
      <c r="N200" s="15">
        <f t="shared" si="6"/>
        <v>1</v>
      </c>
    </row>
    <row r="201" spans="1:14" ht="12.75" customHeight="1" x14ac:dyDescent="0.25">
      <c r="A201" s="20" t="s">
        <v>1008</v>
      </c>
      <c r="B201" s="21">
        <v>603</v>
      </c>
      <c r="C201" s="21">
        <v>60</v>
      </c>
      <c r="D201" s="20" t="s">
        <v>1008</v>
      </c>
      <c r="E201" s="20" t="s">
        <v>1009</v>
      </c>
      <c r="F201" s="20" t="s">
        <v>1010</v>
      </c>
      <c r="G201" s="20" t="s">
        <v>1011</v>
      </c>
      <c r="H201" s="20" t="s">
        <v>206</v>
      </c>
      <c r="I201" s="15">
        <f>IFERROR(VLOOKUP(A201,Guildes_revues_ER!$A$2:$E$138,3,FALSE),0)</f>
        <v>0</v>
      </c>
      <c r="J201" t="str">
        <f>IFERROR(VLOOKUP(A201,Guildes_revues_ER!$A$2:$E$138,4,FALSE)," ")</f>
        <v xml:space="preserve"> </v>
      </c>
      <c r="K201" s="15" t="e">
        <f>VLOOKUP(LEFT(A201,3),#REF!,1,FALSE)</f>
        <v>#REF!</v>
      </c>
      <c r="L201" s="15" t="e">
        <f t="shared" si="7"/>
        <v>#REF!</v>
      </c>
      <c r="M201" s="33">
        <v>3</v>
      </c>
      <c r="N201" s="15">
        <f t="shared" si="6"/>
        <v>1</v>
      </c>
    </row>
    <row r="202" spans="1:14" ht="12.75" hidden="1" customHeight="1" x14ac:dyDescent="0.25">
      <c r="A202" s="20" t="s">
        <v>1012</v>
      </c>
      <c r="B202" s="21">
        <v>61</v>
      </c>
      <c r="C202" s="21">
        <v>6</v>
      </c>
      <c r="D202" s="20" t="s">
        <v>1012</v>
      </c>
      <c r="E202" s="20" t="s">
        <v>1013</v>
      </c>
      <c r="F202" s="20" t="s">
        <v>1014</v>
      </c>
      <c r="G202" s="20" t="s">
        <v>1015</v>
      </c>
      <c r="H202" s="20" t="s">
        <v>206</v>
      </c>
      <c r="I202">
        <f>IFERROR(VLOOKUP(A202,Guildes_revues_ER!$A$2:$E$138,3,FALSE),0)</f>
        <v>0</v>
      </c>
      <c r="J202" t="str">
        <f>IFERROR(VLOOKUP(A202,Guildes_revues_ER!$A$2:$E$138,4,FALSE)," ")</f>
        <v xml:space="preserve"> </v>
      </c>
      <c r="K202" t="e">
        <f>VLOOKUP(LEFT(A202,3),#REF!,1,FALSE)</f>
        <v>#REF!</v>
      </c>
      <c r="L202" t="e">
        <f t="shared" si="7"/>
        <v>#REF!</v>
      </c>
      <c r="M202" s="21">
        <v>2</v>
      </c>
      <c r="N202">
        <f t="shared" si="6"/>
        <v>1</v>
      </c>
    </row>
    <row r="203" spans="1:14" ht="12.75" customHeight="1" x14ac:dyDescent="0.25">
      <c r="A203" s="20" t="s">
        <v>174</v>
      </c>
      <c r="B203" s="21">
        <v>611</v>
      </c>
      <c r="C203" s="21">
        <v>61</v>
      </c>
      <c r="D203" s="20" t="s">
        <v>174</v>
      </c>
      <c r="E203" s="20" t="s">
        <v>1016</v>
      </c>
      <c r="F203" s="20" t="s">
        <v>1017</v>
      </c>
      <c r="G203" s="20" t="s">
        <v>1018</v>
      </c>
      <c r="H203" s="20" t="s">
        <v>1019</v>
      </c>
      <c r="I203" s="15">
        <f>IFERROR(VLOOKUP(A203,Guildes_revues_ER!$A$2:$E$138,3,FALSE),0)</f>
        <v>8</v>
      </c>
      <c r="J203" t="str">
        <f>IFERROR(VLOOKUP(A203,Guildes_revues_ER!$A$2:$E$138,4,FALSE)," ")</f>
        <v>forêts alluviales</v>
      </c>
      <c r="K203" s="15" t="e">
        <f>VLOOKUP(LEFT(A203,3),#REF!,1,FALSE)</f>
        <v>#REF!</v>
      </c>
      <c r="L203" s="15" t="e">
        <f t="shared" si="7"/>
        <v>#REF!</v>
      </c>
      <c r="M203" s="33">
        <v>3</v>
      </c>
      <c r="N203" s="15">
        <f t="shared" si="6"/>
        <v>0</v>
      </c>
    </row>
    <row r="204" spans="1:14" ht="12.75" customHeight="1" x14ac:dyDescent="0.25">
      <c r="A204" s="20" t="s">
        <v>175</v>
      </c>
      <c r="B204" s="21">
        <v>612</v>
      </c>
      <c r="C204" s="21">
        <v>61</v>
      </c>
      <c r="D204" s="20" t="s">
        <v>175</v>
      </c>
      <c r="E204" s="20" t="s">
        <v>1020</v>
      </c>
      <c r="F204" s="20" t="s">
        <v>1021</v>
      </c>
      <c r="G204" s="20" t="s">
        <v>1022</v>
      </c>
      <c r="H204" s="20" t="s">
        <v>1023</v>
      </c>
      <c r="I204" s="15">
        <f>IFERROR(VLOOKUP(A204,Guildes_revues_ER!$A$2:$E$138,3,FALSE),0)</f>
        <v>8</v>
      </c>
      <c r="J204" t="str">
        <f>IFERROR(VLOOKUP(A204,Guildes_revues_ER!$A$2:$E$138,4,FALSE)," ")</f>
        <v>forêts alluviales</v>
      </c>
      <c r="K204" s="15" t="e">
        <f>VLOOKUP(LEFT(A204,3),#REF!,1,FALSE)</f>
        <v>#REF!</v>
      </c>
      <c r="L204" s="15" t="e">
        <f t="shared" si="7"/>
        <v>#REF!</v>
      </c>
      <c r="M204" s="33">
        <v>3</v>
      </c>
      <c r="N204" s="15">
        <f t="shared" si="6"/>
        <v>0</v>
      </c>
    </row>
    <row r="205" spans="1:14" ht="12.75" customHeight="1" x14ac:dyDescent="0.25">
      <c r="A205" s="20" t="s">
        <v>176</v>
      </c>
      <c r="B205" s="21">
        <v>613</v>
      </c>
      <c r="C205" s="21">
        <v>61</v>
      </c>
      <c r="D205" s="20" t="s">
        <v>176</v>
      </c>
      <c r="E205" s="20" t="s">
        <v>1024</v>
      </c>
      <c r="F205" s="20" t="s">
        <v>1025</v>
      </c>
      <c r="G205" s="20" t="s">
        <v>1026</v>
      </c>
      <c r="H205" s="20" t="s">
        <v>1027</v>
      </c>
      <c r="I205" s="15">
        <f>IFERROR(VLOOKUP(A205,Guildes_revues_ER!$A$2:$E$138,3,FALSE),0)</f>
        <v>8</v>
      </c>
      <c r="J205" t="str">
        <f>IFERROR(VLOOKUP(A205,Guildes_revues_ER!$A$2:$E$138,4,FALSE)," ")</f>
        <v>forêts alluviales</v>
      </c>
      <c r="K205" s="15" t="e">
        <f>VLOOKUP(LEFT(A205,3),#REF!,1,FALSE)</f>
        <v>#REF!</v>
      </c>
      <c r="L205" s="15" t="e">
        <f t="shared" si="7"/>
        <v>#REF!</v>
      </c>
      <c r="M205" s="33">
        <v>3</v>
      </c>
      <c r="N205" s="15">
        <f t="shared" si="6"/>
        <v>0</v>
      </c>
    </row>
    <row r="206" spans="1:14" ht="12.75" hidden="1" customHeight="1" x14ac:dyDescent="0.25">
      <c r="A206" s="20" t="s">
        <v>1028</v>
      </c>
      <c r="B206" s="21">
        <v>6131</v>
      </c>
      <c r="C206" s="21">
        <v>613</v>
      </c>
      <c r="D206" s="20" t="s">
        <v>1028</v>
      </c>
      <c r="E206" s="20" t="s">
        <v>1029</v>
      </c>
      <c r="F206" s="20" t="s">
        <v>1030</v>
      </c>
      <c r="G206" s="20" t="s">
        <v>1031</v>
      </c>
      <c r="H206" s="20" t="s">
        <v>1032</v>
      </c>
      <c r="I206">
        <f>IFERROR(VLOOKUP(A206,Guildes_revues_ER!$A$2:$E$138,3,FALSE),0)</f>
        <v>0</v>
      </c>
      <c r="J206" t="str">
        <f>IFERROR(VLOOKUP(A206,Guildes_revues_ER!$A$2:$E$138,4,FALSE)," ")</f>
        <v xml:space="preserve"> </v>
      </c>
      <c r="K206" t="e">
        <f>VLOOKUP(LEFT(A206,3),#REF!,1,FALSE)</f>
        <v>#REF!</v>
      </c>
      <c r="L206" t="e">
        <f t="shared" si="7"/>
        <v>#REF!</v>
      </c>
      <c r="M206" s="21">
        <v>4</v>
      </c>
      <c r="N206">
        <f t="shared" si="6"/>
        <v>1</v>
      </c>
    </row>
    <row r="207" spans="1:14" ht="12.75" customHeight="1" x14ac:dyDescent="0.25">
      <c r="A207" s="20" t="s">
        <v>177</v>
      </c>
      <c r="B207" s="21">
        <v>614</v>
      </c>
      <c r="C207" s="21">
        <v>61</v>
      </c>
      <c r="D207" s="20" t="s">
        <v>177</v>
      </c>
      <c r="E207" s="20" t="s">
        <v>1033</v>
      </c>
      <c r="F207" s="20" t="s">
        <v>1034</v>
      </c>
      <c r="G207" s="20" t="s">
        <v>1035</v>
      </c>
      <c r="H207" s="20" t="s">
        <v>1036</v>
      </c>
      <c r="I207" s="15">
        <f>IFERROR(VLOOKUP(A207,Guildes_revues_ER!$A$2:$E$138,3,FALSE),0)</f>
        <v>8</v>
      </c>
      <c r="J207" t="str">
        <f>IFERROR(VLOOKUP(A207,Guildes_revues_ER!$A$2:$E$138,4,FALSE)," ")</f>
        <v>forêts alluviales</v>
      </c>
      <c r="K207" s="15" t="e">
        <f>VLOOKUP(LEFT(A207,3),#REF!,1,FALSE)</f>
        <v>#REF!</v>
      </c>
      <c r="L207" s="15" t="e">
        <f t="shared" si="7"/>
        <v>#REF!</v>
      </c>
      <c r="M207" s="33">
        <v>3</v>
      </c>
      <c r="N207" s="15">
        <f t="shared" si="6"/>
        <v>0</v>
      </c>
    </row>
    <row r="208" spans="1:14" ht="12.75" hidden="1" customHeight="1" x14ac:dyDescent="0.25">
      <c r="A208" s="20" t="s">
        <v>1037</v>
      </c>
      <c r="B208" s="21">
        <v>62</v>
      </c>
      <c r="C208" s="21">
        <v>6</v>
      </c>
      <c r="D208" s="20" t="s">
        <v>1037</v>
      </c>
      <c r="E208" s="20" t="s">
        <v>1038</v>
      </c>
      <c r="F208" s="20" t="s">
        <v>1039</v>
      </c>
      <c r="G208" s="20" t="s">
        <v>1040</v>
      </c>
      <c r="H208" s="20" t="s">
        <v>206</v>
      </c>
      <c r="I208">
        <f>IFERROR(VLOOKUP(A208,Guildes_revues_ER!$A$2:$E$138,3,FALSE),0)</f>
        <v>0</v>
      </c>
      <c r="J208" t="str">
        <f>IFERROR(VLOOKUP(A208,Guildes_revues_ER!$A$2:$E$138,4,FALSE)," ")</f>
        <v xml:space="preserve"> </v>
      </c>
      <c r="K208" t="e">
        <f>VLOOKUP(LEFT(A208,3),#REF!,1,FALSE)</f>
        <v>#REF!</v>
      </c>
      <c r="L208" t="e">
        <f t="shared" si="7"/>
        <v>#REF!</v>
      </c>
      <c r="M208" s="21">
        <v>2</v>
      </c>
      <c r="N208">
        <f t="shared" si="6"/>
        <v>1</v>
      </c>
    </row>
    <row r="209" spans="1:14" ht="12.75" customHeight="1" x14ac:dyDescent="0.25">
      <c r="A209" s="20" t="s">
        <v>148</v>
      </c>
      <c r="B209" s="21">
        <v>621</v>
      </c>
      <c r="C209" s="21">
        <v>62</v>
      </c>
      <c r="D209" s="20" t="s">
        <v>148</v>
      </c>
      <c r="E209" s="20" t="s">
        <v>1041</v>
      </c>
      <c r="F209" s="20" t="s">
        <v>1042</v>
      </c>
      <c r="G209" s="20" t="s">
        <v>1043</v>
      </c>
      <c r="H209" s="20" t="s">
        <v>1044</v>
      </c>
      <c r="I209" s="15">
        <f>IFERROR(VLOOKUP(A209,Guildes_revues_ER!$A$2:$E$138,3,FALSE),0)</f>
        <v>16</v>
      </c>
      <c r="J209" t="str">
        <f>IFERROR(VLOOKUP(A209,Guildes_revues_ER!$A$2:$E$138,4,FALSE)," ")</f>
        <v>forêts xéro-thermophiles</v>
      </c>
      <c r="K209" s="15" t="e">
        <f>VLOOKUP(LEFT(A209,3),#REF!,1,FALSE)</f>
        <v>#REF!</v>
      </c>
      <c r="L209" s="15" t="e">
        <f t="shared" si="7"/>
        <v>#REF!</v>
      </c>
      <c r="M209" s="33">
        <v>3</v>
      </c>
      <c r="N209" s="15">
        <f t="shared" si="6"/>
        <v>0</v>
      </c>
    </row>
    <row r="210" spans="1:14" ht="12.75" customHeight="1" x14ac:dyDescent="0.25">
      <c r="A210" s="20" t="s">
        <v>137</v>
      </c>
      <c r="B210" s="21">
        <v>622</v>
      </c>
      <c r="C210" s="21">
        <v>62</v>
      </c>
      <c r="D210" s="20" t="s">
        <v>137</v>
      </c>
      <c r="E210" s="20" t="s">
        <v>1045</v>
      </c>
      <c r="F210" s="20" t="s">
        <v>1046</v>
      </c>
      <c r="G210" s="20" t="s">
        <v>1047</v>
      </c>
      <c r="H210" s="20" t="s">
        <v>1048</v>
      </c>
      <c r="I210" s="15">
        <f>IFERROR(VLOOKUP(A210,Guildes_revues_ER!$A$2:$E$138,3,FALSE),0)</f>
        <v>16</v>
      </c>
      <c r="J210" t="str">
        <f>IFERROR(VLOOKUP(A210,Guildes_revues_ER!$A$2:$E$138,4,FALSE)," ")</f>
        <v>forêts xéro-thermophiles</v>
      </c>
      <c r="K210" s="15" t="e">
        <f>VLOOKUP(LEFT(A210,3),#REF!,1,FALSE)</f>
        <v>#REF!</v>
      </c>
      <c r="L210" s="15" t="e">
        <f t="shared" si="7"/>
        <v>#REF!</v>
      </c>
      <c r="M210" s="33">
        <v>3</v>
      </c>
      <c r="N210" s="15">
        <f t="shared" si="6"/>
        <v>0</v>
      </c>
    </row>
    <row r="211" spans="1:14" ht="12.75" customHeight="1" x14ac:dyDescent="0.25">
      <c r="A211" s="20" t="s">
        <v>151</v>
      </c>
      <c r="B211" s="21">
        <v>623</v>
      </c>
      <c r="C211" s="21">
        <v>62</v>
      </c>
      <c r="D211" s="20" t="s">
        <v>151</v>
      </c>
      <c r="E211" s="20" t="s">
        <v>1049</v>
      </c>
      <c r="F211" s="20" t="s">
        <v>1050</v>
      </c>
      <c r="G211" s="20" t="s">
        <v>1051</v>
      </c>
      <c r="H211" s="20" t="s">
        <v>1052</v>
      </c>
      <c r="I211" s="15">
        <f>IFERROR(VLOOKUP(A211,Guildes_revues_ER!$A$2:$E$138,3,FALSE),0)</f>
        <v>17</v>
      </c>
      <c r="J211" t="str">
        <f>IFERROR(VLOOKUP(A211,Guildes_revues_ER!$A$2:$E$138,4,FALSE)," ")</f>
        <v>forêts mésophiles de feuillus</v>
      </c>
      <c r="K211" s="15" t="e">
        <f>VLOOKUP(LEFT(A211,3),#REF!,1,FALSE)</f>
        <v>#REF!</v>
      </c>
      <c r="L211" s="15" t="e">
        <f t="shared" si="7"/>
        <v>#REF!</v>
      </c>
      <c r="M211" s="33">
        <v>3</v>
      </c>
      <c r="N211" s="15">
        <f t="shared" si="6"/>
        <v>0</v>
      </c>
    </row>
    <row r="212" spans="1:14" ht="12.75" hidden="1" customHeight="1" x14ac:dyDescent="0.25">
      <c r="A212" s="20" t="s">
        <v>1053</v>
      </c>
      <c r="B212" s="21">
        <v>6231</v>
      </c>
      <c r="C212" s="21">
        <v>623</v>
      </c>
      <c r="D212" s="20" t="s">
        <v>1053</v>
      </c>
      <c r="E212" s="20" t="s">
        <v>1054</v>
      </c>
      <c r="F212" s="20" t="s">
        <v>1055</v>
      </c>
      <c r="G212" s="20" t="s">
        <v>1056</v>
      </c>
      <c r="H212" s="20" t="s">
        <v>1057</v>
      </c>
      <c r="I212">
        <f>IFERROR(VLOOKUP(A212,Guildes_revues_ER!$A$2:$E$138,3,FALSE),0)</f>
        <v>0</v>
      </c>
      <c r="J212" t="str">
        <f>IFERROR(VLOOKUP(A212,Guildes_revues_ER!$A$2:$E$138,4,FALSE)," ")</f>
        <v xml:space="preserve"> </v>
      </c>
      <c r="K212" t="e">
        <f>VLOOKUP(LEFT(A212,3),#REF!,1,FALSE)</f>
        <v>#REF!</v>
      </c>
      <c r="L212" t="e">
        <f t="shared" si="7"/>
        <v>#REF!</v>
      </c>
      <c r="M212" s="21">
        <v>4</v>
      </c>
      <c r="N212">
        <f t="shared" si="6"/>
        <v>1</v>
      </c>
    </row>
    <row r="213" spans="1:14" ht="12.75" customHeight="1" x14ac:dyDescent="0.25">
      <c r="A213" s="20" t="s">
        <v>149</v>
      </c>
      <c r="B213" s="21">
        <v>624</v>
      </c>
      <c r="C213" s="21">
        <v>62</v>
      </c>
      <c r="D213" s="20" t="s">
        <v>149</v>
      </c>
      <c r="E213" s="20" t="s">
        <v>1058</v>
      </c>
      <c r="F213" s="20" t="s">
        <v>1059</v>
      </c>
      <c r="G213" s="20" t="s">
        <v>1060</v>
      </c>
      <c r="H213" s="20" t="s">
        <v>1061</v>
      </c>
      <c r="I213" s="15">
        <f>IFERROR(VLOOKUP(A213,Guildes_revues_ER!$A$2:$E$138,3,FALSE),0)</f>
        <v>17</v>
      </c>
      <c r="J213" t="str">
        <f>IFERROR(VLOOKUP(A213,Guildes_revues_ER!$A$2:$E$138,4,FALSE)," ")</f>
        <v>forêts mésophiles de feuillus</v>
      </c>
      <c r="K213" s="15" t="e">
        <f>VLOOKUP(LEFT(A213,3),#REF!,1,FALSE)</f>
        <v>#REF!</v>
      </c>
      <c r="L213" s="15" t="e">
        <f t="shared" si="7"/>
        <v>#REF!</v>
      </c>
      <c r="M213" s="33">
        <v>3</v>
      </c>
      <c r="N213" s="15">
        <f t="shared" si="6"/>
        <v>0</v>
      </c>
    </row>
    <row r="214" spans="1:14" ht="12.75" customHeight="1" x14ac:dyDescent="0.25">
      <c r="A214" s="20" t="s">
        <v>157</v>
      </c>
      <c r="B214" s="21">
        <v>625</v>
      </c>
      <c r="C214" s="21">
        <v>62</v>
      </c>
      <c r="D214" s="20" t="s">
        <v>157</v>
      </c>
      <c r="E214" s="20" t="s">
        <v>1062</v>
      </c>
      <c r="F214" s="20" t="s">
        <v>1063</v>
      </c>
      <c r="G214" s="20" t="s">
        <v>1064</v>
      </c>
      <c r="H214" s="20" t="s">
        <v>1065</v>
      </c>
      <c r="I214" s="15">
        <f>IFERROR(VLOOKUP(A214,Guildes_revues_ER!$A$2:$E$138,3,FALSE),0)</f>
        <v>18</v>
      </c>
      <c r="J214" t="str">
        <f>IFERROR(VLOOKUP(A214,Guildes_revues_ER!$A$2:$E$138,4,FALSE)," ")</f>
        <v>landes et forêts de conifères d'altitude</v>
      </c>
      <c r="K214" s="15" t="e">
        <f>VLOOKUP(LEFT(A214,3),#REF!,1,FALSE)</f>
        <v>#REF!</v>
      </c>
      <c r="L214" s="15" t="e">
        <f t="shared" si="7"/>
        <v>#REF!</v>
      </c>
      <c r="M214" s="33">
        <v>3</v>
      </c>
      <c r="N214" s="15">
        <f t="shared" si="6"/>
        <v>0</v>
      </c>
    </row>
    <row r="215" spans="1:14" ht="12.75" hidden="1" customHeight="1" x14ac:dyDescent="0.25">
      <c r="A215" s="20" t="s">
        <v>1066</v>
      </c>
      <c r="B215" s="21">
        <v>63</v>
      </c>
      <c r="C215" s="21">
        <v>6</v>
      </c>
      <c r="D215" s="20" t="s">
        <v>1066</v>
      </c>
      <c r="E215" s="20" t="s">
        <v>1067</v>
      </c>
      <c r="F215" s="20" t="s">
        <v>1068</v>
      </c>
      <c r="G215" s="20" t="s">
        <v>1069</v>
      </c>
      <c r="H215" s="20" t="s">
        <v>206</v>
      </c>
      <c r="I215">
        <f>IFERROR(VLOOKUP(A215,Guildes_revues_ER!$A$2:$E$138,3,FALSE),0)</f>
        <v>0</v>
      </c>
      <c r="J215" t="str">
        <f>IFERROR(VLOOKUP(A215,Guildes_revues_ER!$A$2:$E$138,4,FALSE)," ")</f>
        <v xml:space="preserve"> </v>
      </c>
      <c r="K215" t="e">
        <f>VLOOKUP(LEFT(A215,3),#REF!,1,FALSE)</f>
        <v>#REF!</v>
      </c>
      <c r="L215" t="e">
        <f t="shared" si="7"/>
        <v>#REF!</v>
      </c>
      <c r="M215" s="21">
        <v>2</v>
      </c>
      <c r="N215">
        <f t="shared" si="6"/>
        <v>1</v>
      </c>
    </row>
    <row r="216" spans="1:14" ht="12.75" customHeight="1" x14ac:dyDescent="0.25">
      <c r="A216" s="20" t="s">
        <v>150</v>
      </c>
      <c r="B216" s="21">
        <v>631</v>
      </c>
      <c r="C216" s="21">
        <v>63</v>
      </c>
      <c r="D216" s="20" t="s">
        <v>150</v>
      </c>
      <c r="E216" s="20" t="s">
        <v>1070</v>
      </c>
      <c r="F216" s="20" t="s">
        <v>1071</v>
      </c>
      <c r="G216" s="20" t="s">
        <v>1072</v>
      </c>
      <c r="H216" s="20" t="s">
        <v>1073</v>
      </c>
      <c r="I216" s="15">
        <f>IFERROR(VLOOKUP(A216,Guildes_revues_ER!$A$2:$E$138,3,FALSE),0)</f>
        <v>17</v>
      </c>
      <c r="J216" t="str">
        <f>IFERROR(VLOOKUP(A216,Guildes_revues_ER!$A$2:$E$138,4,FALSE)," ")</f>
        <v>forêts mésophiles de feuillus</v>
      </c>
      <c r="K216" s="15" t="e">
        <f>VLOOKUP(LEFT(A216,3),#REF!,1,FALSE)</f>
        <v>#REF!</v>
      </c>
      <c r="L216" s="15" t="e">
        <f t="shared" si="7"/>
        <v>#REF!</v>
      </c>
      <c r="M216" s="33">
        <v>3</v>
      </c>
      <c r="N216" s="15">
        <f t="shared" si="6"/>
        <v>0</v>
      </c>
    </row>
    <row r="217" spans="1:14" ht="12.75" customHeight="1" x14ac:dyDescent="0.25">
      <c r="A217" s="20" t="s">
        <v>138</v>
      </c>
      <c r="B217" s="21">
        <v>632</v>
      </c>
      <c r="C217" s="21">
        <v>63</v>
      </c>
      <c r="D217" s="20" t="s">
        <v>138</v>
      </c>
      <c r="E217" s="20" t="s">
        <v>1074</v>
      </c>
      <c r="F217" s="20" t="s">
        <v>1075</v>
      </c>
      <c r="G217" s="20" t="s">
        <v>1076</v>
      </c>
      <c r="H217" s="20" t="s">
        <v>1077</v>
      </c>
      <c r="I217" s="15">
        <f>IFERROR(VLOOKUP(A217,Guildes_revues_ER!$A$2:$E$138,3,FALSE),0)</f>
        <v>16</v>
      </c>
      <c r="J217" t="str">
        <f>IFERROR(VLOOKUP(A217,Guildes_revues_ER!$A$2:$E$138,4,FALSE)," ")</f>
        <v>forêts xéro-thermophiles</v>
      </c>
      <c r="K217" s="15" t="e">
        <f>VLOOKUP(LEFT(A217,3),#REF!,1,FALSE)</f>
        <v>#REF!</v>
      </c>
      <c r="L217" s="15" t="e">
        <f t="shared" si="7"/>
        <v>#REF!</v>
      </c>
      <c r="M217" s="33">
        <v>3</v>
      </c>
      <c r="N217" s="15">
        <f t="shared" si="6"/>
        <v>0</v>
      </c>
    </row>
    <row r="218" spans="1:14" ht="12.75" customHeight="1" x14ac:dyDescent="0.25">
      <c r="A218" s="20" t="s">
        <v>139</v>
      </c>
      <c r="B218" s="21">
        <v>633</v>
      </c>
      <c r="C218" s="21">
        <v>63</v>
      </c>
      <c r="D218" s="20" t="s">
        <v>139</v>
      </c>
      <c r="E218" s="20" t="s">
        <v>1078</v>
      </c>
      <c r="F218" s="20" t="s">
        <v>1079</v>
      </c>
      <c r="G218" s="20" t="s">
        <v>1080</v>
      </c>
      <c r="H218" s="20" t="s">
        <v>1081</v>
      </c>
      <c r="I218" s="15">
        <f>IFERROR(VLOOKUP(A218,Guildes_revues_ER!$A$2:$E$138,3,FALSE),0)</f>
        <v>16</v>
      </c>
      <c r="J218" t="str">
        <f>IFERROR(VLOOKUP(A218,Guildes_revues_ER!$A$2:$E$138,4,FALSE)," ")</f>
        <v>forêts xéro-thermophiles</v>
      </c>
      <c r="K218" s="15" t="e">
        <f>VLOOKUP(LEFT(A218,3),#REF!,1,FALSE)</f>
        <v>#REF!</v>
      </c>
      <c r="L218" s="15" t="e">
        <f t="shared" si="7"/>
        <v>#REF!</v>
      </c>
      <c r="M218" s="33">
        <v>3</v>
      </c>
      <c r="N218" s="15">
        <f t="shared" si="6"/>
        <v>0</v>
      </c>
    </row>
    <row r="219" spans="1:14" ht="12.75" customHeight="1" x14ac:dyDescent="0.25">
      <c r="A219" s="20" t="s">
        <v>140</v>
      </c>
      <c r="B219" s="21">
        <v>634</v>
      </c>
      <c r="C219" s="21">
        <v>63</v>
      </c>
      <c r="D219" s="20" t="s">
        <v>140</v>
      </c>
      <c r="E219" s="20" t="s">
        <v>1082</v>
      </c>
      <c r="F219" s="20" t="s">
        <v>1083</v>
      </c>
      <c r="G219" s="20" t="s">
        <v>1084</v>
      </c>
      <c r="H219" s="20" t="s">
        <v>1085</v>
      </c>
      <c r="I219" s="15">
        <f>IFERROR(VLOOKUP(A219,Guildes_revues_ER!$A$2:$E$138,3,FALSE),0)</f>
        <v>16</v>
      </c>
      <c r="J219" t="str">
        <f>IFERROR(VLOOKUP(A219,Guildes_revues_ER!$A$2:$E$138,4,FALSE)," ")</f>
        <v>forêts xéro-thermophiles</v>
      </c>
      <c r="K219" s="15" t="e">
        <f>VLOOKUP(LEFT(A219,3),#REF!,1,FALSE)</f>
        <v>#REF!</v>
      </c>
      <c r="L219" s="15" t="e">
        <f t="shared" si="7"/>
        <v>#REF!</v>
      </c>
      <c r="M219" s="33">
        <v>3</v>
      </c>
      <c r="N219" s="15">
        <f t="shared" si="6"/>
        <v>0</v>
      </c>
    </row>
    <row r="220" spans="1:14" ht="12.75" customHeight="1" x14ac:dyDescent="0.25">
      <c r="A220" s="20" t="s">
        <v>141</v>
      </c>
      <c r="B220" s="21">
        <v>635</v>
      </c>
      <c r="C220" s="21">
        <v>63</v>
      </c>
      <c r="D220" s="20" t="s">
        <v>141</v>
      </c>
      <c r="E220" s="20" t="s">
        <v>1086</v>
      </c>
      <c r="F220" s="20" t="s">
        <v>1087</v>
      </c>
      <c r="G220" s="20" t="s">
        <v>1088</v>
      </c>
      <c r="H220" s="20" t="s">
        <v>1089</v>
      </c>
      <c r="I220" s="15">
        <f>IFERROR(VLOOKUP(A220,Guildes_revues_ER!$A$2:$E$138,3,FALSE),0)</f>
        <v>16</v>
      </c>
      <c r="J220" t="str">
        <f>IFERROR(VLOOKUP(A220,Guildes_revues_ER!$A$2:$E$138,4,FALSE)," ")</f>
        <v>forêts xéro-thermophiles</v>
      </c>
      <c r="K220" s="15" t="e">
        <f>VLOOKUP(LEFT(A220,3),#REF!,1,FALSE)</f>
        <v>#REF!</v>
      </c>
      <c r="L220" s="15" t="e">
        <f t="shared" si="7"/>
        <v>#REF!</v>
      </c>
      <c r="M220" s="33">
        <v>3</v>
      </c>
      <c r="N220" s="15">
        <f t="shared" si="6"/>
        <v>0</v>
      </c>
    </row>
    <row r="221" spans="1:14" ht="12.75" customHeight="1" x14ac:dyDescent="0.25">
      <c r="A221" s="20" t="s">
        <v>142</v>
      </c>
      <c r="B221" s="21">
        <v>636</v>
      </c>
      <c r="C221" s="21">
        <v>63</v>
      </c>
      <c r="D221" s="20" t="s">
        <v>142</v>
      </c>
      <c r="E221" s="20" t="s">
        <v>1090</v>
      </c>
      <c r="F221" s="20" t="s">
        <v>1091</v>
      </c>
      <c r="G221" s="20" t="s">
        <v>1092</v>
      </c>
      <c r="H221" s="20" t="s">
        <v>1093</v>
      </c>
      <c r="I221" s="15">
        <f>IFERROR(VLOOKUP(A221,Guildes_revues_ER!$A$2:$E$138,3,FALSE),0)</f>
        <v>16</v>
      </c>
      <c r="J221" t="str">
        <f>IFERROR(VLOOKUP(A221,Guildes_revues_ER!$A$2:$E$138,4,FALSE)," ")</f>
        <v>forêts xéro-thermophiles</v>
      </c>
      <c r="K221" s="15" t="e">
        <f>VLOOKUP(LEFT(A221,3),#REF!,1,FALSE)</f>
        <v>#REF!</v>
      </c>
      <c r="L221" s="15" t="e">
        <f t="shared" si="7"/>
        <v>#REF!</v>
      </c>
      <c r="M221" s="33">
        <v>3</v>
      </c>
      <c r="N221" s="15">
        <f t="shared" si="6"/>
        <v>0</v>
      </c>
    </row>
    <row r="222" spans="1:14" ht="12.75" customHeight="1" x14ac:dyDescent="0.25">
      <c r="A222" s="20" t="s">
        <v>143</v>
      </c>
      <c r="B222" s="21">
        <v>637</v>
      </c>
      <c r="C222" s="21">
        <v>63</v>
      </c>
      <c r="D222" s="20" t="s">
        <v>143</v>
      </c>
      <c r="E222" s="20" t="s">
        <v>1094</v>
      </c>
      <c r="F222" s="20" t="s">
        <v>1095</v>
      </c>
      <c r="G222" s="20" t="s">
        <v>1096</v>
      </c>
      <c r="H222" s="20" t="s">
        <v>206</v>
      </c>
      <c r="I222" s="15">
        <f>IFERROR(VLOOKUP(A222,Guildes_revues_ER!$A$2:$E$138,3,FALSE),0)</f>
        <v>16</v>
      </c>
      <c r="J222" t="str">
        <f>IFERROR(VLOOKUP(A222,Guildes_revues_ER!$A$2:$E$138,4,FALSE)," ")</f>
        <v>forêts xéro-thermophiles</v>
      </c>
      <c r="K222" s="15" t="e">
        <f>VLOOKUP(LEFT(A222,3),#REF!,1,FALSE)</f>
        <v>#REF!</v>
      </c>
      <c r="L222" s="15" t="e">
        <f t="shared" si="7"/>
        <v>#REF!</v>
      </c>
      <c r="M222" s="33">
        <v>3</v>
      </c>
      <c r="N222" s="15">
        <f t="shared" si="6"/>
        <v>0</v>
      </c>
    </row>
    <row r="223" spans="1:14" s="27" customFormat="1" ht="12.75" customHeight="1" x14ac:dyDescent="0.25">
      <c r="A223" s="25" t="s">
        <v>1097</v>
      </c>
      <c r="B223" s="26">
        <v>638</v>
      </c>
      <c r="C223" s="26">
        <v>63</v>
      </c>
      <c r="D223" s="25" t="s">
        <v>1097</v>
      </c>
      <c r="E223" s="25" t="s">
        <v>1098</v>
      </c>
      <c r="F223" s="20" t="s">
        <v>1099</v>
      </c>
      <c r="G223" s="20" t="s">
        <v>1100</v>
      </c>
      <c r="H223" s="25" t="s">
        <v>206</v>
      </c>
      <c r="I223" s="31">
        <f>IFERROR(VLOOKUP(A223,Guildes_revues_ER!$A$2:$E$138,3,FALSE),0)</f>
        <v>0</v>
      </c>
      <c r="J223" s="27" t="str">
        <f>IFERROR(VLOOKUP(A223,Guildes_revues_ER!$A$2:$E$138,4,FALSE)," ")</f>
        <v xml:space="preserve"> </v>
      </c>
      <c r="K223" s="31" t="e">
        <f>VLOOKUP(LEFT(A223,3),#REF!,1,FALSE)</f>
        <v>#REF!</v>
      </c>
      <c r="L223" s="31" t="e">
        <f t="shared" si="7"/>
        <v>#REF!</v>
      </c>
      <c r="M223" s="32">
        <v>3</v>
      </c>
      <c r="N223" s="31">
        <f t="shared" si="6"/>
        <v>1</v>
      </c>
    </row>
    <row r="224" spans="1:14" s="27" customFormat="1" ht="12.75" customHeight="1" x14ac:dyDescent="0.25">
      <c r="A224" s="25" t="s">
        <v>1101</v>
      </c>
      <c r="B224" s="26">
        <v>639</v>
      </c>
      <c r="C224" s="26">
        <v>63</v>
      </c>
      <c r="D224" s="25" t="s">
        <v>1101</v>
      </c>
      <c r="E224" s="25" t="s">
        <v>1102</v>
      </c>
      <c r="F224" s="20" t="s">
        <v>1103</v>
      </c>
      <c r="G224" s="20" t="s">
        <v>1104</v>
      </c>
      <c r="H224" s="25" t="s">
        <v>1105</v>
      </c>
      <c r="I224" s="31">
        <f>IFERROR(VLOOKUP(A224,Guildes_revues_ER!$A$2:$E$138,3,FALSE),0)</f>
        <v>0</v>
      </c>
      <c r="J224" s="27" t="str">
        <f>IFERROR(VLOOKUP(A224,Guildes_revues_ER!$A$2:$E$138,4,FALSE)," ")</f>
        <v xml:space="preserve"> </v>
      </c>
      <c r="K224" s="31" t="e">
        <f>VLOOKUP(LEFT(A224,3),#REF!,1,FALSE)</f>
        <v>#REF!</v>
      </c>
      <c r="L224" s="31" t="e">
        <f t="shared" si="7"/>
        <v>#REF!</v>
      </c>
      <c r="M224" s="32">
        <v>3</v>
      </c>
      <c r="N224" s="31">
        <f t="shared" si="6"/>
        <v>1</v>
      </c>
    </row>
    <row r="225" spans="1:14" ht="12.75" hidden="1" customHeight="1" x14ac:dyDescent="0.25">
      <c r="A225" s="20" t="s">
        <v>1106</v>
      </c>
      <c r="B225" s="21">
        <v>64</v>
      </c>
      <c r="C225" s="21">
        <v>6</v>
      </c>
      <c r="D225" s="20" t="s">
        <v>1106</v>
      </c>
      <c r="E225" s="20" t="s">
        <v>1107</v>
      </c>
      <c r="F225" s="20" t="s">
        <v>1108</v>
      </c>
      <c r="G225" s="20" t="s">
        <v>1109</v>
      </c>
      <c r="H225" s="20" t="s">
        <v>206</v>
      </c>
      <c r="I225">
        <f>IFERROR(VLOOKUP(A225,Guildes_revues_ER!$A$2:$E$138,3,FALSE),0)</f>
        <v>0</v>
      </c>
      <c r="J225" t="str">
        <f>IFERROR(VLOOKUP(A225,Guildes_revues_ER!$A$2:$E$138,4,FALSE)," ")</f>
        <v xml:space="preserve"> </v>
      </c>
      <c r="K225" t="e">
        <f>VLOOKUP(LEFT(A225,3),#REF!,1,FALSE)</f>
        <v>#REF!</v>
      </c>
      <c r="L225" t="e">
        <f t="shared" si="7"/>
        <v>#REF!</v>
      </c>
      <c r="M225" s="21">
        <v>2</v>
      </c>
      <c r="N225">
        <f t="shared" si="6"/>
        <v>1</v>
      </c>
    </row>
    <row r="226" spans="1:14" ht="12.75" customHeight="1" x14ac:dyDescent="0.25">
      <c r="A226" s="20" t="s">
        <v>144</v>
      </c>
      <c r="B226" s="21">
        <v>641</v>
      </c>
      <c r="C226" s="21">
        <v>64</v>
      </c>
      <c r="D226" s="20" t="s">
        <v>144</v>
      </c>
      <c r="E226" s="20" t="s">
        <v>1110</v>
      </c>
      <c r="F226" s="20" t="s">
        <v>1111</v>
      </c>
      <c r="G226" s="20" t="s">
        <v>1112</v>
      </c>
      <c r="H226" s="20" t="s">
        <v>1113</v>
      </c>
      <c r="I226" s="15">
        <f>IFERROR(VLOOKUP(A226,Guildes_revues_ER!$A$2:$E$138,3,FALSE),0)</f>
        <v>16</v>
      </c>
      <c r="J226" t="str">
        <f>IFERROR(VLOOKUP(A226,Guildes_revues_ER!$A$2:$E$138,4,FALSE)," ")</f>
        <v>forêts xéro-thermophiles</v>
      </c>
      <c r="K226" s="15" t="e">
        <f>VLOOKUP(LEFT(A226,3),#REF!,1,FALSE)</f>
        <v>#REF!</v>
      </c>
      <c r="L226" s="15" t="e">
        <f t="shared" si="7"/>
        <v>#REF!</v>
      </c>
      <c r="M226" s="33">
        <v>3</v>
      </c>
      <c r="N226" s="15">
        <f t="shared" si="6"/>
        <v>0</v>
      </c>
    </row>
    <row r="227" spans="1:14" ht="12.75" customHeight="1" x14ac:dyDescent="0.25">
      <c r="A227" s="20" t="s">
        <v>145</v>
      </c>
      <c r="B227" s="21">
        <v>642</v>
      </c>
      <c r="C227" s="21">
        <v>64</v>
      </c>
      <c r="D227" s="20" t="s">
        <v>145</v>
      </c>
      <c r="E227" s="20" t="s">
        <v>1114</v>
      </c>
      <c r="F227" s="20" t="s">
        <v>1115</v>
      </c>
      <c r="G227" s="20" t="s">
        <v>1116</v>
      </c>
      <c r="H227" s="20" t="s">
        <v>1117</v>
      </c>
      <c r="I227" s="15">
        <f>IFERROR(VLOOKUP(A227,Guildes_revues_ER!$A$2:$E$138,3,FALSE),0)</f>
        <v>16</v>
      </c>
      <c r="J227" t="str">
        <f>IFERROR(VLOOKUP(A227,Guildes_revues_ER!$A$2:$E$138,4,FALSE)," ")</f>
        <v>forêts xéro-thermophiles</v>
      </c>
      <c r="K227" s="15" t="e">
        <f>VLOOKUP(LEFT(A227,3),#REF!,1,FALSE)</f>
        <v>#REF!</v>
      </c>
      <c r="L227" s="15" t="e">
        <f t="shared" si="7"/>
        <v>#REF!</v>
      </c>
      <c r="M227" s="33">
        <v>3</v>
      </c>
      <c r="N227" s="15">
        <f t="shared" si="6"/>
        <v>0</v>
      </c>
    </row>
    <row r="228" spans="1:14" ht="12.75" hidden="1" customHeight="1" x14ac:dyDescent="0.25">
      <c r="A228" s="20" t="s">
        <v>1118</v>
      </c>
      <c r="B228" s="21">
        <v>6421</v>
      </c>
      <c r="C228" s="21">
        <v>642</v>
      </c>
      <c r="D228" s="20" t="s">
        <v>1118</v>
      </c>
      <c r="E228" s="20" t="s">
        <v>1119</v>
      </c>
      <c r="F228" s="20" t="s">
        <v>1120</v>
      </c>
      <c r="G228" s="20" t="s">
        <v>1121</v>
      </c>
      <c r="H228" s="20" t="s">
        <v>1122</v>
      </c>
      <c r="I228">
        <f>IFERROR(VLOOKUP(A228,Guildes_revues_ER!$A$2:$E$138,3,FALSE),0)</f>
        <v>0</v>
      </c>
      <c r="J228" t="str">
        <f>IFERROR(VLOOKUP(A228,Guildes_revues_ER!$A$2:$E$138,4,FALSE)," ")</f>
        <v xml:space="preserve"> </v>
      </c>
      <c r="K228" t="e">
        <f>VLOOKUP(LEFT(A228,3),#REF!,1,FALSE)</f>
        <v>#REF!</v>
      </c>
      <c r="L228" t="e">
        <f t="shared" si="7"/>
        <v>#REF!</v>
      </c>
      <c r="M228" s="21">
        <v>4</v>
      </c>
      <c r="N228">
        <f t="shared" si="6"/>
        <v>1</v>
      </c>
    </row>
    <row r="229" spans="1:14" ht="12.75" customHeight="1" x14ac:dyDescent="0.25">
      <c r="A229" s="20" t="s">
        <v>146</v>
      </c>
      <c r="B229" s="21">
        <v>643</v>
      </c>
      <c r="C229" s="21">
        <v>64</v>
      </c>
      <c r="D229" s="20" t="s">
        <v>146</v>
      </c>
      <c r="E229" s="20" t="s">
        <v>1123</v>
      </c>
      <c r="F229" s="20" t="s">
        <v>1124</v>
      </c>
      <c r="G229" s="20" t="s">
        <v>1125</v>
      </c>
      <c r="H229" s="20" t="s">
        <v>1126</v>
      </c>
      <c r="I229" s="15">
        <f>IFERROR(VLOOKUP(A229,Guildes_revues_ER!$A$2:$E$138,3,FALSE),0)</f>
        <v>16</v>
      </c>
      <c r="J229" t="str">
        <f>IFERROR(VLOOKUP(A229,Guildes_revues_ER!$A$2:$E$138,4,FALSE)," ")</f>
        <v>forêts xéro-thermophiles</v>
      </c>
      <c r="K229" s="15" t="e">
        <f>VLOOKUP(LEFT(A229,3),#REF!,1,FALSE)</f>
        <v>#REF!</v>
      </c>
      <c r="L229" s="15" t="e">
        <f t="shared" si="7"/>
        <v>#REF!</v>
      </c>
      <c r="M229" s="33">
        <v>3</v>
      </c>
      <c r="N229" s="15">
        <f t="shared" si="6"/>
        <v>0</v>
      </c>
    </row>
    <row r="230" spans="1:14" ht="12.75" hidden="1" customHeight="1" x14ac:dyDescent="0.25">
      <c r="A230" s="20" t="s">
        <v>1127</v>
      </c>
      <c r="B230" s="21">
        <v>6431</v>
      </c>
      <c r="C230" s="21">
        <v>643</v>
      </c>
      <c r="D230" s="20" t="s">
        <v>1127</v>
      </c>
      <c r="E230" s="20" t="s">
        <v>1128</v>
      </c>
      <c r="F230" s="20" t="s">
        <v>1129</v>
      </c>
      <c r="G230" s="20" t="s">
        <v>1130</v>
      </c>
      <c r="H230" s="20" t="s">
        <v>1131</v>
      </c>
      <c r="I230">
        <f>IFERROR(VLOOKUP(A230,Guildes_revues_ER!$A$2:$E$138,3,FALSE),0)</f>
        <v>0</v>
      </c>
      <c r="J230" t="str">
        <f>IFERROR(VLOOKUP(A230,Guildes_revues_ER!$A$2:$E$138,4,FALSE)," ")</f>
        <v xml:space="preserve"> </v>
      </c>
      <c r="K230" t="e">
        <f>VLOOKUP(LEFT(A230,3),#REF!,1,FALSE)</f>
        <v>#REF!</v>
      </c>
      <c r="L230" t="e">
        <f t="shared" si="7"/>
        <v>#REF!</v>
      </c>
      <c r="M230" s="21">
        <v>4</v>
      </c>
      <c r="N230">
        <f t="shared" si="6"/>
        <v>1</v>
      </c>
    </row>
    <row r="231" spans="1:14" ht="12.75" hidden="1" customHeight="1" x14ac:dyDescent="0.25">
      <c r="A231" s="20" t="s">
        <v>1132</v>
      </c>
      <c r="B231" s="21">
        <v>6432</v>
      </c>
      <c r="C231" s="21">
        <v>643</v>
      </c>
      <c r="D231" s="20" t="s">
        <v>1132</v>
      </c>
      <c r="E231" s="20" t="s">
        <v>1133</v>
      </c>
      <c r="F231" s="20" t="s">
        <v>1134</v>
      </c>
      <c r="G231" s="20" t="s">
        <v>1135</v>
      </c>
      <c r="H231" s="20" t="s">
        <v>1136</v>
      </c>
      <c r="I231">
        <f>IFERROR(VLOOKUP(A231,Guildes_revues_ER!$A$2:$E$138,3,FALSE),0)</f>
        <v>0</v>
      </c>
      <c r="J231" t="str">
        <f>IFERROR(VLOOKUP(A231,Guildes_revues_ER!$A$2:$E$138,4,FALSE)," ")</f>
        <v xml:space="preserve"> </v>
      </c>
      <c r="K231" t="e">
        <f>VLOOKUP(LEFT(A231,3),#REF!,1,FALSE)</f>
        <v>#REF!</v>
      </c>
      <c r="L231" t="e">
        <f t="shared" si="7"/>
        <v>#REF!</v>
      </c>
      <c r="M231" s="21">
        <v>4</v>
      </c>
      <c r="N231">
        <f t="shared" si="6"/>
        <v>1</v>
      </c>
    </row>
    <row r="232" spans="1:14" ht="12.75" customHeight="1" x14ac:dyDescent="0.25">
      <c r="A232" s="20" t="s">
        <v>147</v>
      </c>
      <c r="B232" s="21">
        <v>644</v>
      </c>
      <c r="C232" s="21">
        <v>64</v>
      </c>
      <c r="D232" s="20" t="s">
        <v>147</v>
      </c>
      <c r="E232" s="20" t="s">
        <v>1137</v>
      </c>
      <c r="F232" s="20" t="s">
        <v>1138</v>
      </c>
      <c r="G232" s="20" t="s">
        <v>1139</v>
      </c>
      <c r="H232" s="20" t="s">
        <v>1140</v>
      </c>
      <c r="I232" s="15">
        <f>IFERROR(VLOOKUP(A232,Guildes_revues_ER!$A$2:$E$138,3,FALSE),0)</f>
        <v>16</v>
      </c>
      <c r="J232" t="str">
        <f>IFERROR(VLOOKUP(A232,Guildes_revues_ER!$A$2:$E$138,4,FALSE)," ")</f>
        <v>forêts xéro-thermophiles</v>
      </c>
      <c r="K232" s="15" t="e">
        <f>VLOOKUP(LEFT(A232,3),#REF!,1,FALSE)</f>
        <v>#REF!</v>
      </c>
      <c r="L232" s="15" t="e">
        <f t="shared" si="7"/>
        <v>#REF!</v>
      </c>
      <c r="M232" s="33">
        <v>3</v>
      </c>
      <c r="N232" s="15">
        <f t="shared" si="6"/>
        <v>0</v>
      </c>
    </row>
    <row r="233" spans="1:14" ht="12.75" hidden="1" customHeight="1" x14ac:dyDescent="0.25">
      <c r="A233" s="20" t="s">
        <v>1141</v>
      </c>
      <c r="B233" s="21">
        <v>65</v>
      </c>
      <c r="C233" s="21">
        <v>6</v>
      </c>
      <c r="D233" s="20" t="s">
        <v>1141</v>
      </c>
      <c r="E233" s="20" t="s">
        <v>1142</v>
      </c>
      <c r="F233" s="20" t="s">
        <v>1143</v>
      </c>
      <c r="G233" s="20" t="s">
        <v>1144</v>
      </c>
      <c r="H233" s="20" t="s">
        <v>206</v>
      </c>
      <c r="I233">
        <f>IFERROR(VLOOKUP(A233,Guildes_revues_ER!$A$2:$E$138,3,FALSE),0)</f>
        <v>0</v>
      </c>
      <c r="J233" t="str">
        <f>IFERROR(VLOOKUP(A233,Guildes_revues_ER!$A$2:$E$138,4,FALSE)," ")</f>
        <v xml:space="preserve"> </v>
      </c>
      <c r="K233" t="e">
        <f>VLOOKUP(LEFT(A233,3),#REF!,1,FALSE)</f>
        <v>#REF!</v>
      </c>
      <c r="L233" t="e">
        <f t="shared" si="7"/>
        <v>#REF!</v>
      </c>
      <c r="M233" s="21">
        <v>2</v>
      </c>
      <c r="N233">
        <f t="shared" si="6"/>
        <v>1</v>
      </c>
    </row>
    <row r="234" spans="1:14" ht="12.75" customHeight="1" x14ac:dyDescent="0.25">
      <c r="A234" s="20" t="s">
        <v>105</v>
      </c>
      <c r="B234" s="21">
        <v>651</v>
      </c>
      <c r="C234" s="21">
        <v>65</v>
      </c>
      <c r="D234" s="20" t="s">
        <v>105</v>
      </c>
      <c r="E234" s="20" t="s">
        <v>1145</v>
      </c>
      <c r="F234" s="20" t="s">
        <v>1146</v>
      </c>
      <c r="G234" s="20" t="s">
        <v>1147</v>
      </c>
      <c r="H234" s="20" t="s">
        <v>1148</v>
      </c>
      <c r="I234" s="15">
        <f>IFERROR(VLOOKUP(A234,Guildes_revues_ER!$A$2:$E$138,3,FALSE),0)</f>
        <v>9</v>
      </c>
      <c r="J234" t="str">
        <f>IFERROR(VLOOKUP(A234,Guildes_revues_ER!$A$2:$E$138,4,FALSE)," ")</f>
        <v>haut-marais</v>
      </c>
      <c r="K234" s="15" t="e">
        <f>VLOOKUP(LEFT(A234,3),#REF!,1,FALSE)</f>
        <v>#REF!</v>
      </c>
      <c r="L234" s="15" t="e">
        <f t="shared" si="7"/>
        <v>#REF!</v>
      </c>
      <c r="M234" s="33">
        <v>3</v>
      </c>
      <c r="N234" s="15">
        <f t="shared" si="6"/>
        <v>0</v>
      </c>
    </row>
    <row r="235" spans="1:14" ht="12.75" customHeight="1" x14ac:dyDescent="0.25">
      <c r="A235" s="20" t="s">
        <v>106</v>
      </c>
      <c r="B235" s="21">
        <v>652</v>
      </c>
      <c r="C235" s="21">
        <v>65</v>
      </c>
      <c r="D235" s="20" t="s">
        <v>106</v>
      </c>
      <c r="E235" s="20" t="s">
        <v>1149</v>
      </c>
      <c r="F235" s="20" t="s">
        <v>1150</v>
      </c>
      <c r="G235" s="20" t="s">
        <v>1151</v>
      </c>
      <c r="H235" s="20" t="s">
        <v>1152</v>
      </c>
      <c r="I235" s="15">
        <f>IFERROR(VLOOKUP(A235,Guildes_revues_ER!$A$2:$E$138,3,FALSE),0)</f>
        <v>9</v>
      </c>
      <c r="J235" t="str">
        <f>IFERROR(VLOOKUP(A235,Guildes_revues_ER!$A$2:$E$138,4,FALSE)," ")</f>
        <v>haut-marais</v>
      </c>
      <c r="K235" s="15" t="e">
        <f>VLOOKUP(LEFT(A235,3),#REF!,1,FALSE)</f>
        <v>#REF!</v>
      </c>
      <c r="L235" s="15" t="e">
        <f t="shared" si="7"/>
        <v>#REF!</v>
      </c>
      <c r="M235" s="33">
        <v>3</v>
      </c>
      <c r="N235" s="15">
        <f t="shared" si="6"/>
        <v>0</v>
      </c>
    </row>
    <row r="236" spans="1:14" ht="12.75" customHeight="1" x14ac:dyDescent="0.25">
      <c r="A236" s="20" t="s">
        <v>107</v>
      </c>
      <c r="B236" s="21">
        <v>653</v>
      </c>
      <c r="C236" s="21">
        <v>65</v>
      </c>
      <c r="D236" s="20" t="s">
        <v>107</v>
      </c>
      <c r="E236" s="20" t="s">
        <v>1153</v>
      </c>
      <c r="F236" s="20" t="s">
        <v>1154</v>
      </c>
      <c r="G236" s="20" t="s">
        <v>1155</v>
      </c>
      <c r="H236" s="20" t="s">
        <v>1156</v>
      </c>
      <c r="I236" s="15">
        <f>IFERROR(VLOOKUP(A236,Guildes_revues_ER!$A$2:$E$138,3,FALSE),0)</f>
        <v>9</v>
      </c>
      <c r="J236" t="str">
        <f>IFERROR(VLOOKUP(A236,Guildes_revues_ER!$A$2:$E$138,4,FALSE)," ")</f>
        <v>haut-marais</v>
      </c>
      <c r="K236" s="15" t="e">
        <f>VLOOKUP(LEFT(A236,3),#REF!,1,FALSE)</f>
        <v>#REF!</v>
      </c>
      <c r="L236" s="15" t="e">
        <f t="shared" si="7"/>
        <v>#REF!</v>
      </c>
      <c r="M236" s="33">
        <v>3</v>
      </c>
      <c r="N236" s="15">
        <f t="shared" si="6"/>
        <v>0</v>
      </c>
    </row>
    <row r="237" spans="1:14" ht="12.75" hidden="1" customHeight="1" x14ac:dyDescent="0.25">
      <c r="A237" s="20" t="s">
        <v>1157</v>
      </c>
      <c r="B237" s="21">
        <v>66</v>
      </c>
      <c r="C237" s="21">
        <v>6</v>
      </c>
      <c r="D237" s="20" t="s">
        <v>1157</v>
      </c>
      <c r="E237" s="20" t="s">
        <v>1158</v>
      </c>
      <c r="F237" s="20" t="s">
        <v>1159</v>
      </c>
      <c r="G237" s="20" t="s">
        <v>1160</v>
      </c>
      <c r="H237" s="20" t="s">
        <v>206</v>
      </c>
      <c r="I237">
        <f>IFERROR(VLOOKUP(A237,Guildes_revues_ER!$A$2:$E$138,3,FALSE),0)</f>
        <v>0</v>
      </c>
      <c r="J237" t="str">
        <f>IFERROR(VLOOKUP(A237,Guildes_revues_ER!$A$2:$E$138,4,FALSE)," ")</f>
        <v xml:space="preserve"> </v>
      </c>
      <c r="K237" t="e">
        <f>VLOOKUP(LEFT(A237,3),#REF!,1,FALSE)</f>
        <v>#REF!</v>
      </c>
      <c r="L237" t="e">
        <f t="shared" si="7"/>
        <v>#REF!</v>
      </c>
      <c r="M237" s="21">
        <v>2</v>
      </c>
      <c r="N237">
        <f t="shared" si="6"/>
        <v>1</v>
      </c>
    </row>
    <row r="238" spans="1:14" ht="12.75" customHeight="1" x14ac:dyDescent="0.25">
      <c r="A238" s="20" t="s">
        <v>185</v>
      </c>
      <c r="B238" s="21">
        <v>661</v>
      </c>
      <c r="C238" s="21">
        <v>66</v>
      </c>
      <c r="D238" s="20" t="s">
        <v>185</v>
      </c>
      <c r="E238" s="20" t="s">
        <v>1161</v>
      </c>
      <c r="F238" s="20" t="s">
        <v>1162</v>
      </c>
      <c r="G238" s="20" t="s">
        <v>1163</v>
      </c>
      <c r="H238" s="20" t="s">
        <v>1164</v>
      </c>
      <c r="I238" s="15">
        <f>IFERROR(VLOOKUP(A238,Guildes_revues_ER!$A$2:$E$138,3,FALSE),0)</f>
        <v>18</v>
      </c>
      <c r="J238" t="str">
        <f>IFERROR(VLOOKUP(A238,Guildes_revues_ER!$A$2:$E$138,4,FALSE)," ")</f>
        <v>landes et forêts de conifères d'altitude</v>
      </c>
      <c r="K238" s="15" t="e">
        <f>VLOOKUP(LEFT(A238,3),#REF!,1,FALSE)</f>
        <v>#REF!</v>
      </c>
      <c r="L238" s="15" t="e">
        <f t="shared" si="7"/>
        <v>#REF!</v>
      </c>
      <c r="M238" s="33">
        <v>3</v>
      </c>
      <c r="N238" s="15">
        <f t="shared" si="6"/>
        <v>0</v>
      </c>
    </row>
    <row r="239" spans="1:14" ht="12.75" customHeight="1" x14ac:dyDescent="0.25">
      <c r="A239" s="20" t="s">
        <v>186</v>
      </c>
      <c r="B239" s="21">
        <v>662</v>
      </c>
      <c r="C239" s="21">
        <v>66</v>
      </c>
      <c r="D239" s="20" t="s">
        <v>186</v>
      </c>
      <c r="E239" s="20" t="s">
        <v>1165</v>
      </c>
      <c r="F239" s="20" t="s">
        <v>1166</v>
      </c>
      <c r="G239" s="20" t="s">
        <v>1167</v>
      </c>
      <c r="H239" s="20" t="s">
        <v>1168</v>
      </c>
      <c r="I239" s="15">
        <f>IFERROR(VLOOKUP(A239,Guildes_revues_ER!$A$2:$E$138,3,FALSE),0)</f>
        <v>18</v>
      </c>
      <c r="J239" t="str">
        <f>IFERROR(VLOOKUP(A239,Guildes_revues_ER!$A$2:$E$138,4,FALSE)," ")</f>
        <v>landes et forêts de conifères d'altitude</v>
      </c>
      <c r="K239" s="15" t="e">
        <f>VLOOKUP(LEFT(A239,3),#REF!,1,FALSE)</f>
        <v>#REF!</v>
      </c>
      <c r="L239" s="15" t="e">
        <f t="shared" si="7"/>
        <v>#REF!</v>
      </c>
      <c r="M239" s="33">
        <v>3</v>
      </c>
      <c r="N239" s="15">
        <f t="shared" si="6"/>
        <v>0</v>
      </c>
    </row>
    <row r="240" spans="1:14" ht="12.75" customHeight="1" x14ac:dyDescent="0.25">
      <c r="A240" s="20" t="s">
        <v>187</v>
      </c>
      <c r="B240" s="21">
        <v>663</v>
      </c>
      <c r="C240" s="21">
        <v>66</v>
      </c>
      <c r="D240" s="20" t="s">
        <v>187</v>
      </c>
      <c r="E240" s="20" t="s">
        <v>1169</v>
      </c>
      <c r="F240" s="20" t="s">
        <v>1170</v>
      </c>
      <c r="G240" s="20" t="s">
        <v>1171</v>
      </c>
      <c r="H240" s="20" t="s">
        <v>1172</v>
      </c>
      <c r="I240" s="15">
        <f>IFERROR(VLOOKUP(A240,Guildes_revues_ER!$A$2:$E$138,3,FALSE),0)</f>
        <v>18</v>
      </c>
      <c r="J240" t="str">
        <f>IFERROR(VLOOKUP(A240,Guildes_revues_ER!$A$2:$E$138,4,FALSE)," ")</f>
        <v>landes et forêts de conifères d'altitude</v>
      </c>
      <c r="K240" s="15" t="e">
        <f>VLOOKUP(LEFT(A240,3),#REF!,1,FALSE)</f>
        <v>#REF!</v>
      </c>
      <c r="L240" s="15" t="e">
        <f t="shared" si="7"/>
        <v>#REF!</v>
      </c>
      <c r="M240" s="33">
        <v>3</v>
      </c>
      <c r="N240" s="15">
        <f t="shared" si="6"/>
        <v>0</v>
      </c>
    </row>
    <row r="241" spans="1:14" ht="12.75" customHeight="1" x14ac:dyDescent="0.25">
      <c r="A241" s="20" t="s">
        <v>188</v>
      </c>
      <c r="B241" s="21">
        <v>664</v>
      </c>
      <c r="C241" s="21">
        <v>66</v>
      </c>
      <c r="D241" s="20" t="s">
        <v>188</v>
      </c>
      <c r="E241" s="20" t="s">
        <v>1173</v>
      </c>
      <c r="F241" s="20" t="s">
        <v>1174</v>
      </c>
      <c r="G241" s="20" t="s">
        <v>1175</v>
      </c>
      <c r="H241" s="20" t="s">
        <v>1176</v>
      </c>
      <c r="I241" s="15">
        <f>IFERROR(VLOOKUP(A241,Guildes_revues_ER!$A$2:$E$138,3,FALSE),0)</f>
        <v>18</v>
      </c>
      <c r="J241" t="str">
        <f>IFERROR(VLOOKUP(A241,Guildes_revues_ER!$A$2:$E$138,4,FALSE)," ")</f>
        <v>landes et forêts de conifères d'altitude</v>
      </c>
      <c r="K241" s="15" t="e">
        <f>VLOOKUP(LEFT(A241,3),#REF!,1,FALSE)</f>
        <v>#REF!</v>
      </c>
      <c r="L241" s="15" t="e">
        <f t="shared" si="7"/>
        <v>#REF!</v>
      </c>
      <c r="M241" s="33">
        <v>3</v>
      </c>
      <c r="N241" s="15">
        <f t="shared" si="6"/>
        <v>0</v>
      </c>
    </row>
    <row r="242" spans="1:14" ht="12.75" customHeight="1" x14ac:dyDescent="0.25">
      <c r="A242" s="20" t="s">
        <v>189</v>
      </c>
      <c r="B242" s="21">
        <v>665</v>
      </c>
      <c r="C242" s="21">
        <v>66</v>
      </c>
      <c r="D242" s="20" t="s">
        <v>189</v>
      </c>
      <c r="E242" s="20" t="s">
        <v>1177</v>
      </c>
      <c r="F242" s="20" t="s">
        <v>1178</v>
      </c>
      <c r="G242" s="20" t="s">
        <v>1179</v>
      </c>
      <c r="H242" s="20" t="s">
        <v>1180</v>
      </c>
      <c r="I242" s="15">
        <f>IFERROR(VLOOKUP(A242,Guildes_revues_ER!$A$2:$E$138,3,FALSE),0)</f>
        <v>18</v>
      </c>
      <c r="J242" t="str">
        <f>IFERROR(VLOOKUP(A242,Guildes_revues_ER!$A$2:$E$138,4,FALSE)," ")</f>
        <v>landes et forêts de conifères d'altitude</v>
      </c>
      <c r="K242" s="15" t="e">
        <f>VLOOKUP(LEFT(A242,3),#REF!,1,FALSE)</f>
        <v>#REF!</v>
      </c>
      <c r="L242" s="15" t="e">
        <f t="shared" si="7"/>
        <v>#REF!</v>
      </c>
      <c r="M242" s="33">
        <v>3</v>
      </c>
      <c r="N242" s="15">
        <f t="shared" si="6"/>
        <v>0</v>
      </c>
    </row>
    <row r="243" spans="1:14" ht="12.75" hidden="1" customHeight="1" x14ac:dyDescent="0.25">
      <c r="A243" s="20" t="s">
        <v>1181</v>
      </c>
      <c r="B243" s="21">
        <v>6651</v>
      </c>
      <c r="C243" s="21">
        <v>665</v>
      </c>
      <c r="D243" s="20" t="s">
        <v>1181</v>
      </c>
      <c r="E243" s="20" t="s">
        <v>1182</v>
      </c>
      <c r="F243" s="20" t="s">
        <v>1183</v>
      </c>
      <c r="G243" s="20" t="s">
        <v>1184</v>
      </c>
      <c r="H243" s="20" t="s">
        <v>1185</v>
      </c>
      <c r="I243">
        <f>IFERROR(VLOOKUP(A243,Guildes_revues_ER!$A$2:$E$138,3,FALSE),0)</f>
        <v>0</v>
      </c>
      <c r="J243" t="str">
        <f>IFERROR(VLOOKUP(A243,Guildes_revues_ER!$A$2:$E$138,4,FALSE)," ")</f>
        <v xml:space="preserve"> </v>
      </c>
      <c r="K243" t="e">
        <f>VLOOKUP(LEFT(A243,3),#REF!,1,FALSE)</f>
        <v>#REF!</v>
      </c>
      <c r="L243" t="e">
        <f t="shared" si="7"/>
        <v>#REF!</v>
      </c>
      <c r="M243" s="21">
        <v>4</v>
      </c>
      <c r="N243">
        <f t="shared" si="6"/>
        <v>1</v>
      </c>
    </row>
    <row r="244" spans="1:14" ht="12.75" hidden="1" customHeight="1" x14ac:dyDescent="0.25">
      <c r="A244" s="20" t="s">
        <v>1186</v>
      </c>
      <c r="B244" s="21">
        <v>6652</v>
      </c>
      <c r="C244" s="21">
        <v>665</v>
      </c>
      <c r="D244" s="20" t="s">
        <v>1186</v>
      </c>
      <c r="E244" s="20" t="s">
        <v>1187</v>
      </c>
      <c r="F244" s="20" t="s">
        <v>1188</v>
      </c>
      <c r="G244" s="20" t="s">
        <v>1189</v>
      </c>
      <c r="H244" s="20" t="s">
        <v>1180</v>
      </c>
      <c r="I244">
        <f>IFERROR(VLOOKUP(A244,Guildes_revues_ER!$A$2:$E$138,3,FALSE),0)</f>
        <v>0</v>
      </c>
      <c r="J244" t="str">
        <f>IFERROR(VLOOKUP(A244,Guildes_revues_ER!$A$2:$E$138,4,FALSE)," ")</f>
        <v xml:space="preserve"> </v>
      </c>
      <c r="K244" t="e">
        <f>VLOOKUP(LEFT(A244,3),#REF!,1,FALSE)</f>
        <v>#REF!</v>
      </c>
      <c r="L244" t="e">
        <f t="shared" si="7"/>
        <v>#REF!</v>
      </c>
      <c r="M244" s="21">
        <v>4</v>
      </c>
      <c r="N244">
        <f t="shared" si="6"/>
        <v>1</v>
      </c>
    </row>
    <row r="245" spans="1:14" ht="12.75" hidden="1" customHeight="1" x14ac:dyDescent="0.25">
      <c r="A245" s="20" t="s">
        <v>1190</v>
      </c>
      <c r="B245" s="21">
        <v>7</v>
      </c>
      <c r="C245" s="22"/>
      <c r="D245" s="20" t="s">
        <v>1190</v>
      </c>
      <c r="E245" s="20" t="s">
        <v>1191</v>
      </c>
      <c r="F245" s="20" t="s">
        <v>1192</v>
      </c>
      <c r="G245" s="20" t="s">
        <v>1193</v>
      </c>
      <c r="H245" s="20" t="s">
        <v>206</v>
      </c>
      <c r="I245">
        <f>IFERROR(VLOOKUP(A245,Guildes_revues_ER!$A$2:$E$138,3,FALSE),0)</f>
        <v>0</v>
      </c>
      <c r="J245" t="str">
        <f>IFERROR(VLOOKUP(A245,Guildes_revues_ER!$A$2:$E$138,4,FALSE)," ")</f>
        <v xml:space="preserve"> </v>
      </c>
      <c r="K245" t="e">
        <f>VLOOKUP(LEFT(A245,3),#REF!,1,FALSE)</f>
        <v>#REF!</v>
      </c>
      <c r="L245" t="e">
        <f t="shared" si="7"/>
        <v>#REF!</v>
      </c>
      <c r="M245" s="21">
        <v>1</v>
      </c>
      <c r="N245">
        <f t="shared" si="6"/>
        <v>1</v>
      </c>
    </row>
    <row r="246" spans="1:14" ht="12.75" hidden="1" customHeight="1" x14ac:dyDescent="0.25">
      <c r="A246" s="20" t="s">
        <v>1194</v>
      </c>
      <c r="B246" s="21">
        <v>71</v>
      </c>
      <c r="C246" s="21">
        <v>7</v>
      </c>
      <c r="D246" s="20" t="s">
        <v>1194</v>
      </c>
      <c r="E246" s="20" t="s">
        <v>1195</v>
      </c>
      <c r="F246" s="20" t="s">
        <v>1196</v>
      </c>
      <c r="G246" s="20" t="s">
        <v>1197</v>
      </c>
      <c r="H246" s="20" t="s">
        <v>206</v>
      </c>
      <c r="I246">
        <f>IFERROR(VLOOKUP(A246,Guildes_revues_ER!$A$2:$E$138,3,FALSE),0)</f>
        <v>0</v>
      </c>
      <c r="J246" t="str">
        <f>IFERROR(VLOOKUP(A246,Guildes_revues_ER!$A$2:$E$138,4,FALSE)," ")</f>
        <v xml:space="preserve"> </v>
      </c>
      <c r="K246" t="e">
        <f>VLOOKUP(LEFT(A246,3),#REF!,1,FALSE)</f>
        <v>#REF!</v>
      </c>
      <c r="L246" t="e">
        <f t="shared" si="7"/>
        <v>#REF!</v>
      </c>
      <c r="M246" s="21">
        <v>2</v>
      </c>
      <c r="N246">
        <f t="shared" si="6"/>
        <v>1</v>
      </c>
    </row>
    <row r="247" spans="1:14" s="27" customFormat="1" ht="12.75" customHeight="1" x14ac:dyDescent="0.25">
      <c r="A247" s="25" t="s">
        <v>1198</v>
      </c>
      <c r="B247" s="26">
        <v>710</v>
      </c>
      <c r="C247" s="26">
        <v>71</v>
      </c>
      <c r="D247" s="25" t="s">
        <v>1198</v>
      </c>
      <c r="E247" s="25" t="s">
        <v>1199</v>
      </c>
      <c r="F247" s="20" t="s">
        <v>1200</v>
      </c>
      <c r="G247" s="20" t="s">
        <v>1201</v>
      </c>
      <c r="H247" s="25" t="s">
        <v>206</v>
      </c>
      <c r="I247" s="31">
        <f>IFERROR(VLOOKUP(A247,Guildes_revues_ER!$A$2:$E$138,3,FALSE),0)</f>
        <v>0</v>
      </c>
      <c r="J247" s="27" t="str">
        <f>IFERROR(VLOOKUP(A247,Guildes_revues_ER!$A$2:$E$138,4,FALSE)," ")</f>
        <v xml:space="preserve"> </v>
      </c>
      <c r="K247" s="31" t="e">
        <f>VLOOKUP(LEFT(A247,3),#REF!,1,FALSE)</f>
        <v>#REF!</v>
      </c>
      <c r="L247" s="31" t="e">
        <f t="shared" si="7"/>
        <v>#REF!</v>
      </c>
      <c r="M247" s="32">
        <v>3</v>
      </c>
      <c r="N247" s="31">
        <f t="shared" si="6"/>
        <v>1</v>
      </c>
    </row>
    <row r="248" spans="1:14" ht="12.75" customHeight="1" x14ac:dyDescent="0.25">
      <c r="A248" s="20" t="s">
        <v>109</v>
      </c>
      <c r="B248" s="21">
        <v>711</v>
      </c>
      <c r="C248" s="21">
        <v>71</v>
      </c>
      <c r="D248" s="20" t="s">
        <v>109</v>
      </c>
      <c r="E248" s="20" t="s">
        <v>1202</v>
      </c>
      <c r="F248" s="20" t="s">
        <v>1203</v>
      </c>
      <c r="G248" s="20" t="s">
        <v>1204</v>
      </c>
      <c r="H248" s="20" t="s">
        <v>1205</v>
      </c>
      <c r="I248" s="15">
        <f>IFERROR(VLOOKUP(A248,Guildes_revues_ER!$A$2:$E$138,3,FALSE),0)</f>
        <v>10</v>
      </c>
      <c r="J248" t="str">
        <f>IFERROR(VLOOKUP(A248,Guildes_revues_ER!$A$2:$E$138,4,FALSE)," ")</f>
        <v>friches et adventices (agriculture)</v>
      </c>
      <c r="K248" s="15" t="e">
        <f>VLOOKUP(LEFT(A248,3),#REF!,1,FALSE)</f>
        <v>#REF!</v>
      </c>
      <c r="L248" s="15" t="e">
        <f t="shared" si="7"/>
        <v>#REF!</v>
      </c>
      <c r="M248" s="33">
        <v>3</v>
      </c>
      <c r="N248" s="15">
        <f t="shared" si="6"/>
        <v>0</v>
      </c>
    </row>
    <row r="249" spans="1:14" s="27" customFormat="1" ht="12.75" customHeight="1" x14ac:dyDescent="0.25">
      <c r="A249" s="25" t="s">
        <v>1206</v>
      </c>
      <c r="B249" s="26">
        <v>712</v>
      </c>
      <c r="C249" s="26">
        <v>71</v>
      </c>
      <c r="D249" s="25" t="s">
        <v>1206</v>
      </c>
      <c r="E249" s="25" t="s">
        <v>1207</v>
      </c>
      <c r="F249" s="20" t="s">
        <v>1208</v>
      </c>
      <c r="G249" s="20" t="s">
        <v>1209</v>
      </c>
      <c r="H249" s="25" t="s">
        <v>1210</v>
      </c>
      <c r="I249" s="31">
        <f>IFERROR(VLOOKUP(A249,Guildes_revues_ER!$A$2:$E$138,3,FALSE),0)</f>
        <v>0</v>
      </c>
      <c r="J249" s="27" t="str">
        <f>IFERROR(VLOOKUP(A249,Guildes_revues_ER!$A$2:$E$138,4,FALSE)," ")</f>
        <v xml:space="preserve"> </v>
      </c>
      <c r="K249" s="31" t="e">
        <f>VLOOKUP(LEFT(A249,3),#REF!,1,FALSE)</f>
        <v>#REF!</v>
      </c>
      <c r="L249" s="31" t="e">
        <f t="shared" si="7"/>
        <v>#REF!</v>
      </c>
      <c r="M249" s="32">
        <v>3</v>
      </c>
      <c r="N249" s="31">
        <f t="shared" si="6"/>
        <v>1</v>
      </c>
    </row>
    <row r="250" spans="1:14" s="27" customFormat="1" ht="12.75" customHeight="1" x14ac:dyDescent="0.25">
      <c r="A250" s="25" t="s">
        <v>1211</v>
      </c>
      <c r="B250" s="26">
        <v>713</v>
      </c>
      <c r="C250" s="26">
        <v>71</v>
      </c>
      <c r="D250" s="25" t="s">
        <v>1211</v>
      </c>
      <c r="E250" s="25" t="s">
        <v>1212</v>
      </c>
      <c r="F250" s="20" t="s">
        <v>1213</v>
      </c>
      <c r="G250" s="20" t="s">
        <v>1214</v>
      </c>
      <c r="H250" s="25" t="s">
        <v>1215</v>
      </c>
      <c r="I250" s="31">
        <f>IFERROR(VLOOKUP(A250,Guildes_revues_ER!$A$2:$E$138,3,FALSE),0)</f>
        <v>0</v>
      </c>
      <c r="J250" s="27" t="str">
        <f>IFERROR(VLOOKUP(A250,Guildes_revues_ER!$A$2:$E$138,4,FALSE)," ")</f>
        <v xml:space="preserve"> </v>
      </c>
      <c r="K250" s="31" t="e">
        <f>VLOOKUP(LEFT(A250,3),#REF!,1,FALSE)</f>
        <v>#REF!</v>
      </c>
      <c r="L250" s="31" t="e">
        <f t="shared" si="7"/>
        <v>#REF!</v>
      </c>
      <c r="M250" s="32">
        <v>3</v>
      </c>
      <c r="N250" s="31">
        <f t="shared" si="6"/>
        <v>1</v>
      </c>
    </row>
    <row r="251" spans="1:14" ht="12.75" customHeight="1" x14ac:dyDescent="0.25">
      <c r="A251" s="20" t="s">
        <v>110</v>
      </c>
      <c r="B251" s="21">
        <v>714</v>
      </c>
      <c r="C251" s="21">
        <v>71</v>
      </c>
      <c r="D251" s="20" t="s">
        <v>110</v>
      </c>
      <c r="E251" s="20" t="s">
        <v>1216</v>
      </c>
      <c r="F251" s="20" t="s">
        <v>1217</v>
      </c>
      <c r="G251" s="20" t="s">
        <v>1218</v>
      </c>
      <c r="H251" s="20" t="s">
        <v>1219</v>
      </c>
      <c r="I251" s="15">
        <f>IFERROR(VLOOKUP(A251,Guildes_revues_ER!$A$2:$E$138,3,FALSE),0)</f>
        <v>10</v>
      </c>
      <c r="J251" t="str">
        <f>IFERROR(VLOOKUP(A251,Guildes_revues_ER!$A$2:$E$138,4,FALSE)," ")</f>
        <v>friches et adventices (agriculture)</v>
      </c>
      <c r="K251" s="15" t="e">
        <f>VLOOKUP(LEFT(A251,3),#REF!,1,FALSE)</f>
        <v>#REF!</v>
      </c>
      <c r="L251" s="15" t="e">
        <f t="shared" si="7"/>
        <v>#REF!</v>
      </c>
      <c r="M251" s="33">
        <v>3</v>
      </c>
      <c r="N251" s="15">
        <f t="shared" si="6"/>
        <v>0</v>
      </c>
    </row>
    <row r="252" spans="1:14" ht="12.75" customHeight="1" x14ac:dyDescent="0.25">
      <c r="A252" s="20" t="s">
        <v>111</v>
      </c>
      <c r="B252" s="21">
        <v>715</v>
      </c>
      <c r="C252" s="21">
        <v>71</v>
      </c>
      <c r="D252" s="20" t="s">
        <v>111</v>
      </c>
      <c r="E252" s="20" t="s">
        <v>1220</v>
      </c>
      <c r="F252" s="20" t="s">
        <v>1221</v>
      </c>
      <c r="G252" s="20" t="s">
        <v>1222</v>
      </c>
      <c r="H252" s="20" t="s">
        <v>1223</v>
      </c>
      <c r="I252" s="15">
        <f>IFERROR(VLOOKUP(A252,Guildes_revues_ER!$A$2:$E$138,3,FALSE),0)</f>
        <v>10</v>
      </c>
      <c r="J252" t="str">
        <f>IFERROR(VLOOKUP(A252,Guildes_revues_ER!$A$2:$E$138,4,FALSE)," ")</f>
        <v>friches et adventices (agriculture)</v>
      </c>
      <c r="K252" s="15" t="e">
        <f>VLOOKUP(LEFT(A252,3),#REF!,1,FALSE)</f>
        <v>#REF!</v>
      </c>
      <c r="L252" s="15" t="e">
        <f t="shared" si="7"/>
        <v>#REF!</v>
      </c>
      <c r="M252" s="33">
        <v>3</v>
      </c>
      <c r="N252" s="15">
        <f t="shared" si="6"/>
        <v>0</v>
      </c>
    </row>
    <row r="253" spans="1:14" ht="12.75" customHeight="1" x14ac:dyDescent="0.25">
      <c r="A253" s="20" t="s">
        <v>112</v>
      </c>
      <c r="B253" s="21">
        <v>716</v>
      </c>
      <c r="C253" s="21">
        <v>71</v>
      </c>
      <c r="D253" s="20" t="s">
        <v>112</v>
      </c>
      <c r="E253" s="20" t="s">
        <v>1224</v>
      </c>
      <c r="F253" s="20" t="s">
        <v>1225</v>
      </c>
      <c r="G253" s="20" t="s">
        <v>1226</v>
      </c>
      <c r="H253" s="20" t="s">
        <v>1227</v>
      </c>
      <c r="I253" s="15">
        <f>IFERROR(VLOOKUP(A253,Guildes_revues_ER!$A$2:$E$138,3,FALSE),0)</f>
        <v>10</v>
      </c>
      <c r="J253" t="str">
        <f>IFERROR(VLOOKUP(A253,Guildes_revues_ER!$A$2:$E$138,4,FALSE)," ")</f>
        <v>friches et adventices (agriculture)</v>
      </c>
      <c r="K253" s="15" t="e">
        <f>VLOOKUP(LEFT(A253,3),#REF!,1,FALSE)</f>
        <v>#REF!</v>
      </c>
      <c r="L253" s="15" t="e">
        <f t="shared" si="7"/>
        <v>#REF!</v>
      </c>
      <c r="M253" s="33">
        <v>3</v>
      </c>
      <c r="N253" s="15">
        <f t="shared" si="6"/>
        <v>0</v>
      </c>
    </row>
    <row r="254" spans="1:14" s="27" customFormat="1" ht="12.75" customHeight="1" x14ac:dyDescent="0.25">
      <c r="A254" s="25" t="s">
        <v>1228</v>
      </c>
      <c r="B254" s="26">
        <v>717</v>
      </c>
      <c r="C254" s="26">
        <v>71</v>
      </c>
      <c r="D254" s="25" t="s">
        <v>1228</v>
      </c>
      <c r="E254" s="25" t="s">
        <v>1229</v>
      </c>
      <c r="F254" s="20" t="s">
        <v>1230</v>
      </c>
      <c r="G254" s="20" t="s">
        <v>1231</v>
      </c>
      <c r="H254" s="25" t="s">
        <v>1232</v>
      </c>
      <c r="I254" s="31">
        <f>IFERROR(VLOOKUP(A254,Guildes_revues_ER!$A$2:$E$138,3,FALSE),0)</f>
        <v>0</v>
      </c>
      <c r="J254" s="27" t="str">
        <f>IFERROR(VLOOKUP(A254,Guildes_revues_ER!$A$2:$E$138,4,FALSE)," ")</f>
        <v xml:space="preserve"> </v>
      </c>
      <c r="K254" s="31" t="e">
        <f>VLOOKUP(LEFT(A254,3),#REF!,1,FALSE)</f>
        <v>#REF!</v>
      </c>
      <c r="L254" s="31" t="e">
        <f t="shared" si="7"/>
        <v>#REF!</v>
      </c>
      <c r="M254" s="32">
        <v>3</v>
      </c>
      <c r="N254" s="31">
        <f t="shared" si="6"/>
        <v>1</v>
      </c>
    </row>
    <row r="255" spans="1:14" ht="12.75" customHeight="1" x14ac:dyDescent="0.25">
      <c r="A255" s="20" t="s">
        <v>113</v>
      </c>
      <c r="B255" s="21">
        <v>718</v>
      </c>
      <c r="C255" s="21">
        <v>71</v>
      </c>
      <c r="D255" s="20" t="s">
        <v>113</v>
      </c>
      <c r="E255" s="20" t="s">
        <v>1233</v>
      </c>
      <c r="F255" s="20" t="s">
        <v>1234</v>
      </c>
      <c r="G255" s="20" t="s">
        <v>1235</v>
      </c>
      <c r="H255" s="20" t="s">
        <v>1236</v>
      </c>
      <c r="I255" s="15">
        <f>IFERROR(VLOOKUP(A255,Guildes_revues_ER!$A$2:$E$138,3,FALSE),0)</f>
        <v>10</v>
      </c>
      <c r="J255" t="str">
        <f>IFERROR(VLOOKUP(A255,Guildes_revues_ER!$A$2:$E$138,4,FALSE)," ")</f>
        <v>friches et adventices (agriculture)</v>
      </c>
      <c r="K255" s="15" t="e">
        <f>VLOOKUP(LEFT(A255,3),#REF!,1,FALSE)</f>
        <v>#REF!</v>
      </c>
      <c r="L255" s="15" t="e">
        <f t="shared" si="7"/>
        <v>#REF!</v>
      </c>
      <c r="M255" s="33">
        <v>3</v>
      </c>
      <c r="N255" s="15">
        <f t="shared" si="6"/>
        <v>0</v>
      </c>
    </row>
    <row r="256" spans="1:14" ht="12.75" hidden="1" customHeight="1" x14ac:dyDescent="0.25">
      <c r="A256" s="20" t="s">
        <v>1237</v>
      </c>
      <c r="B256" s="21">
        <v>72</v>
      </c>
      <c r="C256" s="21">
        <v>7</v>
      </c>
      <c r="D256" s="20" t="s">
        <v>1237</v>
      </c>
      <c r="E256" s="20" t="s">
        <v>1238</v>
      </c>
      <c r="F256" s="20" t="s">
        <v>1239</v>
      </c>
      <c r="G256" s="20" t="s">
        <v>1240</v>
      </c>
      <c r="H256" s="20" t="s">
        <v>206</v>
      </c>
      <c r="I256">
        <f>IFERROR(VLOOKUP(A256,Guildes_revues_ER!$A$2:$E$138,3,FALSE),0)</f>
        <v>0</v>
      </c>
      <c r="J256" t="str">
        <f>IFERROR(VLOOKUP(A256,Guildes_revues_ER!$A$2:$E$138,4,FALSE)," ")</f>
        <v xml:space="preserve"> </v>
      </c>
      <c r="K256" t="e">
        <f>VLOOKUP(LEFT(A256,3),#REF!,1,FALSE)</f>
        <v>#REF!</v>
      </c>
      <c r="L256" t="e">
        <f t="shared" si="7"/>
        <v>#REF!</v>
      </c>
      <c r="M256" s="21">
        <v>2</v>
      </c>
      <c r="N256">
        <f t="shared" si="6"/>
        <v>1</v>
      </c>
    </row>
    <row r="257" spans="1:14" ht="12.75" customHeight="1" x14ac:dyDescent="0.25">
      <c r="A257" s="20" t="s">
        <v>1241</v>
      </c>
      <c r="B257" s="21">
        <v>720</v>
      </c>
      <c r="C257" s="21">
        <v>72</v>
      </c>
      <c r="D257" s="20" t="s">
        <v>1241</v>
      </c>
      <c r="E257" s="20" t="s">
        <v>1242</v>
      </c>
      <c r="F257" s="20" t="s">
        <v>1243</v>
      </c>
      <c r="G257" s="20" t="s">
        <v>1244</v>
      </c>
      <c r="H257" s="20" t="s">
        <v>206</v>
      </c>
      <c r="I257" s="15">
        <f>IFERROR(VLOOKUP(A257,Guildes_revues_ER!$A$2:$E$138,3,FALSE),0)</f>
        <v>0</v>
      </c>
      <c r="J257" t="str">
        <f>IFERROR(VLOOKUP(A257,Guildes_revues_ER!$A$2:$E$138,4,FALSE)," ")</f>
        <v xml:space="preserve"> </v>
      </c>
      <c r="K257" s="15" t="e">
        <f>VLOOKUP(LEFT(A257,3),#REF!,1,FALSE)</f>
        <v>#REF!</v>
      </c>
      <c r="L257" s="15" t="e">
        <f t="shared" si="7"/>
        <v>#REF!</v>
      </c>
      <c r="M257" s="33">
        <v>3</v>
      </c>
      <c r="N257" s="15">
        <f t="shared" si="6"/>
        <v>1</v>
      </c>
    </row>
    <row r="258" spans="1:14" ht="12.75" customHeight="1" x14ac:dyDescent="0.25">
      <c r="A258" s="20" t="s">
        <v>117</v>
      </c>
      <c r="B258" s="21">
        <v>721</v>
      </c>
      <c r="C258" s="21">
        <v>72</v>
      </c>
      <c r="D258" s="20" t="s">
        <v>117</v>
      </c>
      <c r="E258" s="20" t="s">
        <v>1245</v>
      </c>
      <c r="F258" s="20" t="s">
        <v>1246</v>
      </c>
      <c r="G258" s="20" t="s">
        <v>1247</v>
      </c>
      <c r="H258" s="20" t="s">
        <v>1248</v>
      </c>
      <c r="I258" s="15">
        <f>IFERROR(VLOOKUP(A258,Guildes_revues_ER!$A$2:$E$138,3,FALSE),0)</f>
        <v>12</v>
      </c>
      <c r="J258" t="str">
        <f>IFERROR(VLOOKUP(A258,Guildes_revues_ER!$A$2:$E$138,4,FALSE)," ")</f>
        <v>vignes riches en espèces</v>
      </c>
      <c r="K258" s="15" t="e">
        <f>VLOOKUP(LEFT(A258,3),#REF!,1,FALSE)</f>
        <v>#REF!</v>
      </c>
      <c r="L258" s="15" t="e">
        <f t="shared" si="7"/>
        <v>#REF!</v>
      </c>
      <c r="M258" s="33">
        <v>3</v>
      </c>
      <c r="N258" s="15">
        <f t="shared" si="6"/>
        <v>0</v>
      </c>
    </row>
    <row r="259" spans="1:14" ht="12.75" customHeight="1" x14ac:dyDescent="0.25">
      <c r="A259" s="20" t="s">
        <v>1249</v>
      </c>
      <c r="B259" s="21">
        <v>722</v>
      </c>
      <c r="C259" s="21">
        <v>72</v>
      </c>
      <c r="D259" s="20" t="s">
        <v>1249</v>
      </c>
      <c r="E259" s="20" t="s">
        <v>1250</v>
      </c>
      <c r="F259" s="20" t="s">
        <v>1251</v>
      </c>
      <c r="G259" s="20" t="s">
        <v>1252</v>
      </c>
      <c r="H259" s="20" t="s">
        <v>1253</v>
      </c>
      <c r="I259" s="15">
        <f>IFERROR(VLOOKUP(A259,Guildes_revues_ER!$A$2:$E$138,3,FALSE),0)</f>
        <v>0</v>
      </c>
      <c r="J259" t="str">
        <f>IFERROR(VLOOKUP(A259,Guildes_revues_ER!$A$2:$E$138,4,FALSE)," ")</f>
        <v xml:space="preserve"> </v>
      </c>
      <c r="K259" s="15" t="e">
        <f>VLOOKUP(LEFT(A259,3),#REF!,1,FALSE)</f>
        <v>#REF!</v>
      </c>
      <c r="L259" s="15" t="e">
        <f t="shared" si="7"/>
        <v>#REF!</v>
      </c>
      <c r="M259" s="33">
        <v>3</v>
      </c>
      <c r="N259" s="15">
        <f t="shared" ref="N259:N322" si="8">IF(AND(VALUE(I259)&gt;0,M259&lt;4),0,1)</f>
        <v>1</v>
      </c>
    </row>
    <row r="260" spans="1:14" ht="12.75" hidden="1" customHeight="1" x14ac:dyDescent="0.25">
      <c r="A260" s="20" t="s">
        <v>1254</v>
      </c>
      <c r="B260" s="21">
        <v>8</v>
      </c>
      <c r="C260" s="22"/>
      <c r="D260" s="20" t="s">
        <v>1254</v>
      </c>
      <c r="E260" s="20" t="s">
        <v>1255</v>
      </c>
      <c r="F260" s="20" t="s">
        <v>1256</v>
      </c>
      <c r="G260" s="20" t="s">
        <v>1257</v>
      </c>
      <c r="H260" s="20" t="s">
        <v>206</v>
      </c>
      <c r="I260">
        <f>IFERROR(VLOOKUP(A260,Guildes_revues_ER!$A$2:$E$138,3,FALSE),0)</f>
        <v>0</v>
      </c>
      <c r="J260" t="str">
        <f>IFERROR(VLOOKUP(A260,Guildes_revues_ER!$A$2:$E$138,4,FALSE)," ")</f>
        <v xml:space="preserve"> </v>
      </c>
      <c r="K260" t="e">
        <f>VLOOKUP(LEFT(A260,3),#REF!,1,FALSE)</f>
        <v>#REF!</v>
      </c>
      <c r="L260" t="e">
        <f t="shared" ref="L260:L323" si="9">IF(VALUE(K260)-VALUE(I260)=VALUE(K260),1,0)</f>
        <v>#REF!</v>
      </c>
      <c r="M260" s="21">
        <v>1</v>
      </c>
      <c r="N260">
        <f t="shared" si="8"/>
        <v>1</v>
      </c>
    </row>
    <row r="261" spans="1:14" ht="12.75" hidden="1" customHeight="1" x14ac:dyDescent="0.25">
      <c r="A261" s="20" t="s">
        <v>1258</v>
      </c>
      <c r="B261" s="21">
        <v>81</v>
      </c>
      <c r="C261" s="21">
        <v>8</v>
      </c>
      <c r="D261" s="20" t="s">
        <v>1258</v>
      </c>
      <c r="E261" s="20" t="s">
        <v>1259</v>
      </c>
      <c r="F261" s="20" t="s">
        <v>1260</v>
      </c>
      <c r="G261" s="20" t="s">
        <v>1261</v>
      </c>
      <c r="H261" s="20" t="s">
        <v>206</v>
      </c>
      <c r="I261">
        <f>IFERROR(VLOOKUP(A261,Guildes_revues_ER!$A$2:$E$138,3,FALSE),0)</f>
        <v>0</v>
      </c>
      <c r="J261" t="str">
        <f>IFERROR(VLOOKUP(A261,Guildes_revues_ER!$A$2:$E$138,4,FALSE)," ")</f>
        <v xml:space="preserve"> </v>
      </c>
      <c r="K261" t="e">
        <f>VLOOKUP(LEFT(A261,3),#REF!,1,FALSE)</f>
        <v>#REF!</v>
      </c>
      <c r="L261" t="e">
        <f t="shared" si="9"/>
        <v>#REF!</v>
      </c>
      <c r="M261" s="21">
        <v>2</v>
      </c>
      <c r="N261">
        <f t="shared" si="8"/>
        <v>1</v>
      </c>
    </row>
    <row r="262" spans="1:14" s="27" customFormat="1" ht="12.75" customHeight="1" x14ac:dyDescent="0.25">
      <c r="A262" s="25" t="s">
        <v>1262</v>
      </c>
      <c r="B262" s="26">
        <v>811</v>
      </c>
      <c r="C262" s="26">
        <v>81</v>
      </c>
      <c r="D262" s="25" t="s">
        <v>1262</v>
      </c>
      <c r="E262" s="25" t="s">
        <v>1263</v>
      </c>
      <c r="F262" s="20" t="s">
        <v>1264</v>
      </c>
      <c r="G262" s="20" t="s">
        <v>1265</v>
      </c>
      <c r="H262" s="25" t="s">
        <v>206</v>
      </c>
      <c r="I262" s="31">
        <f>IFERROR(VLOOKUP(A262,Guildes_revues_ER!$A$2:$E$138,3,FALSE),0)</f>
        <v>0</v>
      </c>
      <c r="J262" s="27" t="str">
        <f>IFERROR(VLOOKUP(A262,Guildes_revues_ER!$A$2:$E$138,4,FALSE)," ")</f>
        <v xml:space="preserve"> </v>
      </c>
      <c r="K262" s="31" t="e">
        <f>VLOOKUP(LEFT(A262,3),#REF!,1,FALSE)</f>
        <v>#REF!</v>
      </c>
      <c r="L262" s="31" t="e">
        <f t="shared" si="9"/>
        <v>#REF!</v>
      </c>
      <c r="M262" s="32">
        <v>3</v>
      </c>
      <c r="N262" s="31">
        <f t="shared" si="8"/>
        <v>1</v>
      </c>
    </row>
    <row r="263" spans="1:14" s="27" customFormat="1" ht="12.75" customHeight="1" x14ac:dyDescent="0.25">
      <c r="A263" s="25" t="s">
        <v>1266</v>
      </c>
      <c r="B263" s="26">
        <v>812</v>
      </c>
      <c r="C263" s="26">
        <v>81</v>
      </c>
      <c r="D263" s="25" t="s">
        <v>1266</v>
      </c>
      <c r="E263" s="25" t="s">
        <v>1267</v>
      </c>
      <c r="F263" s="20" t="s">
        <v>1268</v>
      </c>
      <c r="G263" s="20" t="s">
        <v>1269</v>
      </c>
      <c r="H263" s="25" t="s">
        <v>206</v>
      </c>
      <c r="I263" s="31">
        <f>IFERROR(VLOOKUP(A263,Guildes_revues_ER!$A$2:$E$138,3,FALSE),0)</f>
        <v>0</v>
      </c>
      <c r="J263" s="27" t="str">
        <f>IFERROR(VLOOKUP(A263,Guildes_revues_ER!$A$2:$E$138,4,FALSE)," ")</f>
        <v xml:space="preserve"> </v>
      </c>
      <c r="K263" s="31" t="e">
        <f>VLOOKUP(LEFT(A263,3),#REF!,1,FALSE)</f>
        <v>#REF!</v>
      </c>
      <c r="L263" s="31" t="e">
        <f t="shared" si="9"/>
        <v>#REF!</v>
      </c>
      <c r="M263" s="32">
        <v>3</v>
      </c>
      <c r="N263" s="31">
        <f t="shared" si="8"/>
        <v>1</v>
      </c>
    </row>
    <row r="264" spans="1:14" s="27" customFormat="1" ht="12.75" customHeight="1" x14ac:dyDescent="0.25">
      <c r="A264" s="25" t="s">
        <v>1270</v>
      </c>
      <c r="B264" s="26">
        <v>813</v>
      </c>
      <c r="C264" s="26">
        <v>81</v>
      </c>
      <c r="D264" s="25" t="s">
        <v>1270</v>
      </c>
      <c r="E264" s="25" t="s">
        <v>1271</v>
      </c>
      <c r="F264" s="20" t="s">
        <v>1272</v>
      </c>
      <c r="G264" s="20" t="s">
        <v>1273</v>
      </c>
      <c r="H264" s="25" t="s">
        <v>206</v>
      </c>
      <c r="I264" s="31">
        <f>IFERROR(VLOOKUP(A264,Guildes_revues_ER!$A$2:$E$138,3,FALSE),0)</f>
        <v>0</v>
      </c>
      <c r="J264" s="27" t="str">
        <f>IFERROR(VLOOKUP(A264,Guildes_revues_ER!$A$2:$E$138,4,FALSE)," ")</f>
        <v xml:space="preserve"> </v>
      </c>
      <c r="K264" s="31" t="e">
        <f>VLOOKUP(LEFT(A264,3),#REF!,1,FALSE)</f>
        <v>#REF!</v>
      </c>
      <c r="L264" s="31" t="e">
        <f t="shared" si="9"/>
        <v>#REF!</v>
      </c>
      <c r="M264" s="32">
        <v>3</v>
      </c>
      <c r="N264" s="31">
        <f t="shared" si="8"/>
        <v>1</v>
      </c>
    </row>
    <row r="265" spans="1:14" s="39" customFormat="1" ht="12.75" customHeight="1" x14ac:dyDescent="0.25">
      <c r="A265" s="36" t="s">
        <v>60</v>
      </c>
      <c r="B265" s="37">
        <v>814</v>
      </c>
      <c r="C265" s="37">
        <v>81</v>
      </c>
      <c r="D265" s="36" t="s">
        <v>60</v>
      </c>
      <c r="E265" s="36" t="s">
        <v>1274</v>
      </c>
      <c r="F265" s="20" t="s">
        <v>1275</v>
      </c>
      <c r="G265" s="20" t="s">
        <v>1276</v>
      </c>
      <c r="H265" s="36" t="s">
        <v>206</v>
      </c>
      <c r="I265" s="38">
        <f>IFERROR(VLOOKUP(A265,Guildes_revues_ER!$A$2:$E$138,3,FALSE),0)</f>
        <v>11</v>
      </c>
      <c r="J265" s="39" t="str">
        <f>IFERROR(VLOOKUP(A265,Guildes_revues_ER!$A$2:$E$138,4,FALSE)," ")</f>
        <v>vergers</v>
      </c>
      <c r="K265" s="38" t="e">
        <f>VLOOKUP(LEFT(A265,3),#REF!,1,FALSE)</f>
        <v>#REF!</v>
      </c>
      <c r="L265" s="38" t="e">
        <f t="shared" si="9"/>
        <v>#REF!</v>
      </c>
      <c r="M265" s="40">
        <v>3</v>
      </c>
      <c r="N265" s="38">
        <f t="shared" si="8"/>
        <v>0</v>
      </c>
    </row>
    <row r="266" spans="1:14" s="27" customFormat="1" ht="12.75" customHeight="1" x14ac:dyDescent="0.25">
      <c r="A266" s="25" t="s">
        <v>1277</v>
      </c>
      <c r="B266" s="26">
        <v>815</v>
      </c>
      <c r="C266" s="26">
        <v>81</v>
      </c>
      <c r="D266" s="25" t="s">
        <v>1277</v>
      </c>
      <c r="E266" s="25" t="s">
        <v>1278</v>
      </c>
      <c r="F266" s="20" t="s">
        <v>1279</v>
      </c>
      <c r="G266" s="20" t="s">
        <v>1280</v>
      </c>
      <c r="H266" s="25" t="s">
        <v>206</v>
      </c>
      <c r="I266" s="31">
        <f>IFERROR(VLOOKUP(A266,Guildes_revues_ER!$A$2:$E$138,3,FALSE),0)</f>
        <v>0</v>
      </c>
      <c r="J266" s="27" t="str">
        <f>IFERROR(VLOOKUP(A266,Guildes_revues_ER!$A$2:$E$138,4,FALSE)," ")</f>
        <v xml:space="preserve"> </v>
      </c>
      <c r="K266" s="31" t="e">
        <f>VLOOKUP(LEFT(A266,3),#REF!,1,FALSE)</f>
        <v>#REF!</v>
      </c>
      <c r="L266" s="31" t="e">
        <f t="shared" si="9"/>
        <v>#REF!</v>
      </c>
      <c r="M266" s="32">
        <v>3</v>
      </c>
      <c r="N266" s="31">
        <f t="shared" si="8"/>
        <v>1</v>
      </c>
    </row>
    <row r="267" spans="1:14" ht="12.75" customHeight="1" x14ac:dyDescent="0.25">
      <c r="A267" s="20" t="s">
        <v>118</v>
      </c>
      <c r="B267" s="21">
        <v>816</v>
      </c>
      <c r="C267" s="21">
        <v>81</v>
      </c>
      <c r="D267" s="20" t="s">
        <v>118</v>
      </c>
      <c r="E267" s="20" t="s">
        <v>1281</v>
      </c>
      <c r="F267" s="20" t="s">
        <v>1282</v>
      </c>
      <c r="G267" s="20" t="s">
        <v>1283</v>
      </c>
      <c r="H267" s="20" t="s">
        <v>206</v>
      </c>
      <c r="I267" s="15">
        <f>IFERROR(VLOOKUP(A267,Guildes_revues_ER!$A$2:$E$138,3,FALSE),0)</f>
        <v>12</v>
      </c>
      <c r="J267" t="str">
        <f>IFERROR(VLOOKUP(A267,Guildes_revues_ER!$A$2:$E$138,4,FALSE)," ")</f>
        <v>vignes riches en espèces</v>
      </c>
      <c r="K267" s="15" t="e">
        <f>VLOOKUP(LEFT(A267,3),#REF!,1,FALSE)</f>
        <v>#REF!</v>
      </c>
      <c r="L267" s="15" t="e">
        <f t="shared" si="9"/>
        <v>#REF!</v>
      </c>
      <c r="M267" s="33">
        <v>3</v>
      </c>
      <c r="N267" s="15">
        <f t="shared" si="8"/>
        <v>0</v>
      </c>
    </row>
    <row r="268" spans="1:14" ht="12.75" customHeight="1" x14ac:dyDescent="0.25">
      <c r="A268" s="20" t="s">
        <v>1284</v>
      </c>
      <c r="B268" s="21">
        <v>817</v>
      </c>
      <c r="C268" s="21">
        <v>81</v>
      </c>
      <c r="D268" s="20" t="s">
        <v>1284</v>
      </c>
      <c r="E268" s="20" t="s">
        <v>1285</v>
      </c>
      <c r="F268" s="20" t="s">
        <v>1286</v>
      </c>
      <c r="G268" s="20" t="s">
        <v>1287</v>
      </c>
      <c r="H268" s="20" t="s">
        <v>206</v>
      </c>
      <c r="I268" s="15">
        <f>IFERROR(VLOOKUP(A268,Guildes_revues_ER!$A$2:$E$138,3,FALSE),0)</f>
        <v>0</v>
      </c>
      <c r="J268" t="str">
        <f>IFERROR(VLOOKUP(A268,Guildes_revues_ER!$A$2:$E$138,4,FALSE)," ")</f>
        <v xml:space="preserve"> </v>
      </c>
      <c r="K268" s="15" t="e">
        <f>VLOOKUP(LEFT(A268,3),#REF!,1,FALSE)</f>
        <v>#REF!</v>
      </c>
      <c r="L268" s="15" t="e">
        <f t="shared" si="9"/>
        <v>#REF!</v>
      </c>
      <c r="M268" s="33">
        <v>3</v>
      </c>
      <c r="N268" s="15">
        <f t="shared" si="8"/>
        <v>1</v>
      </c>
    </row>
    <row r="269" spans="1:14" ht="12.75" hidden="1" customHeight="1" x14ac:dyDescent="0.25">
      <c r="A269" s="20" t="s">
        <v>1288</v>
      </c>
      <c r="B269" s="21">
        <v>82</v>
      </c>
      <c r="C269" s="21">
        <v>8</v>
      </c>
      <c r="D269" s="20" t="s">
        <v>1288</v>
      </c>
      <c r="E269" s="20" t="s">
        <v>1289</v>
      </c>
      <c r="F269" s="20" t="s">
        <v>1290</v>
      </c>
      <c r="G269" s="20" t="s">
        <v>1291</v>
      </c>
      <c r="H269" s="20" t="s">
        <v>206</v>
      </c>
      <c r="I269">
        <f>IFERROR(VLOOKUP(A269,Guildes_revues_ER!$A$2:$E$138,3,FALSE),0)</f>
        <v>0</v>
      </c>
      <c r="J269" t="str">
        <f>IFERROR(VLOOKUP(A269,Guildes_revues_ER!$A$2:$E$138,4,FALSE)," ")</f>
        <v xml:space="preserve"> </v>
      </c>
      <c r="K269" t="e">
        <f>VLOOKUP(LEFT(A269,3),#REF!,1,FALSE)</f>
        <v>#REF!</v>
      </c>
      <c r="L269" t="e">
        <f t="shared" si="9"/>
        <v>#REF!</v>
      </c>
      <c r="M269" s="21">
        <v>2</v>
      </c>
      <c r="N269">
        <f t="shared" si="8"/>
        <v>1</v>
      </c>
    </row>
    <row r="270" spans="1:14" ht="12.75" customHeight="1" x14ac:dyDescent="0.25">
      <c r="A270" s="20" t="s">
        <v>1292</v>
      </c>
      <c r="B270" s="21">
        <v>820</v>
      </c>
      <c r="C270" s="21">
        <v>82</v>
      </c>
      <c r="D270" s="20" t="s">
        <v>1292</v>
      </c>
      <c r="E270" s="20" t="s">
        <v>1293</v>
      </c>
      <c r="F270" s="20" t="s">
        <v>1294</v>
      </c>
      <c r="G270" s="20" t="s">
        <v>1295</v>
      </c>
      <c r="H270" s="20" t="s">
        <v>206</v>
      </c>
      <c r="I270" s="15">
        <f>IFERROR(VLOOKUP(A270,Guildes_revues_ER!$A$2:$E$138,3,FALSE),0)</f>
        <v>0</v>
      </c>
      <c r="J270" t="str">
        <f>IFERROR(VLOOKUP(A270,Guildes_revues_ER!$A$2:$E$138,4,FALSE)," ")</f>
        <v xml:space="preserve"> </v>
      </c>
      <c r="K270" s="15" t="e">
        <f>VLOOKUP(LEFT(A270,3),#REF!,1,FALSE)</f>
        <v>#REF!</v>
      </c>
      <c r="L270" s="15" t="e">
        <f t="shared" si="9"/>
        <v>#REF!</v>
      </c>
      <c r="M270" s="33">
        <v>3</v>
      </c>
      <c r="N270" s="15">
        <f t="shared" si="8"/>
        <v>1</v>
      </c>
    </row>
    <row r="271" spans="1:14" ht="12.75" customHeight="1" x14ac:dyDescent="0.25">
      <c r="A271" s="20" t="s">
        <v>1296</v>
      </c>
      <c r="B271" s="21">
        <v>821</v>
      </c>
      <c r="C271" s="21">
        <v>82</v>
      </c>
      <c r="D271" s="20" t="s">
        <v>1296</v>
      </c>
      <c r="E271" s="20" t="s">
        <v>1297</v>
      </c>
      <c r="F271" s="20" t="s">
        <v>1298</v>
      </c>
      <c r="G271" s="20" t="s">
        <v>1299</v>
      </c>
      <c r="H271" s="20" t="s">
        <v>206</v>
      </c>
      <c r="I271" s="15">
        <f>IFERROR(VLOOKUP(A271,Guildes_revues_ER!$A$2:$E$138,3,FALSE),0)</f>
        <v>0</v>
      </c>
      <c r="J271" t="str">
        <f>IFERROR(VLOOKUP(A271,Guildes_revues_ER!$A$2:$E$138,4,FALSE)," ")</f>
        <v xml:space="preserve"> </v>
      </c>
      <c r="K271" s="15" t="e">
        <f>VLOOKUP(LEFT(A271,3),#REF!,1,FALSE)</f>
        <v>#REF!</v>
      </c>
      <c r="L271" s="15" t="e">
        <f t="shared" si="9"/>
        <v>#REF!</v>
      </c>
      <c r="M271" s="33">
        <v>3</v>
      </c>
      <c r="N271" s="15">
        <f t="shared" si="8"/>
        <v>1</v>
      </c>
    </row>
    <row r="272" spans="1:14" ht="12.75" hidden="1" customHeight="1" x14ac:dyDescent="0.25">
      <c r="A272" s="20" t="s">
        <v>1300</v>
      </c>
      <c r="B272" s="21">
        <v>8210</v>
      </c>
      <c r="C272" s="21">
        <v>821</v>
      </c>
      <c r="D272" s="20" t="s">
        <v>1300</v>
      </c>
      <c r="E272" s="20" t="s">
        <v>1301</v>
      </c>
      <c r="F272" s="20" t="s">
        <v>1302</v>
      </c>
      <c r="G272" s="20" t="s">
        <v>1303</v>
      </c>
      <c r="H272" s="20" t="s">
        <v>206</v>
      </c>
      <c r="I272">
        <f>IFERROR(VLOOKUP(A272,Guildes_revues_ER!$A$2:$E$138,3,FALSE),0)</f>
        <v>0</v>
      </c>
      <c r="J272" t="str">
        <f>IFERROR(VLOOKUP(A272,Guildes_revues_ER!$A$2:$E$138,4,FALSE)," ")</f>
        <v xml:space="preserve"> </v>
      </c>
      <c r="K272" t="e">
        <f>VLOOKUP(LEFT(A272,3),#REF!,1,FALSE)</f>
        <v>#REF!</v>
      </c>
      <c r="L272" t="e">
        <f t="shared" si="9"/>
        <v>#REF!</v>
      </c>
      <c r="M272" s="21">
        <v>4</v>
      </c>
      <c r="N272">
        <f t="shared" si="8"/>
        <v>1</v>
      </c>
    </row>
    <row r="273" spans="1:14" ht="12.75" hidden="1" customHeight="1" x14ac:dyDescent="0.25">
      <c r="A273" s="20" t="s">
        <v>114</v>
      </c>
      <c r="B273" s="21">
        <v>8211</v>
      </c>
      <c r="C273" s="21">
        <v>821</v>
      </c>
      <c r="D273" s="20" t="s">
        <v>114</v>
      </c>
      <c r="E273" s="20" t="s">
        <v>1304</v>
      </c>
      <c r="F273" s="20" t="s">
        <v>1305</v>
      </c>
      <c r="G273" s="20" t="s">
        <v>1306</v>
      </c>
      <c r="H273" s="20" t="s">
        <v>1307</v>
      </c>
      <c r="I273">
        <f>IFERROR(VLOOKUP(A273,Guildes_revues_ER!$A$2:$E$138,3,FALSE),0)</f>
        <v>10</v>
      </c>
      <c r="J273" t="str">
        <f>IFERROR(VLOOKUP(A273,Guildes_revues_ER!$A$2:$E$138,4,FALSE)," ")</f>
        <v>friches et adventices (agriculture)</v>
      </c>
      <c r="K273" t="e">
        <f>VLOOKUP(LEFT(A273,3),#REF!,1,FALSE)</f>
        <v>#REF!</v>
      </c>
      <c r="L273" t="e">
        <f t="shared" si="9"/>
        <v>#REF!</v>
      </c>
      <c r="M273" s="21">
        <v>4</v>
      </c>
      <c r="N273">
        <f t="shared" si="8"/>
        <v>1</v>
      </c>
    </row>
    <row r="274" spans="1:14" ht="12.75" hidden="1" customHeight="1" x14ac:dyDescent="0.25">
      <c r="A274" s="20" t="s">
        <v>115</v>
      </c>
      <c r="B274" s="21">
        <v>8212</v>
      </c>
      <c r="C274" s="21">
        <v>821</v>
      </c>
      <c r="D274" s="20" t="s">
        <v>115</v>
      </c>
      <c r="E274" s="20" t="s">
        <v>1308</v>
      </c>
      <c r="F274" s="20" t="s">
        <v>1309</v>
      </c>
      <c r="G274" s="20" t="s">
        <v>1310</v>
      </c>
      <c r="H274" s="20" t="s">
        <v>1311</v>
      </c>
      <c r="I274">
        <f>IFERROR(VLOOKUP(A274,Guildes_revues_ER!$A$2:$E$138,3,FALSE),0)</f>
        <v>10</v>
      </c>
      <c r="J274" t="str">
        <f>IFERROR(VLOOKUP(A274,Guildes_revues_ER!$A$2:$E$138,4,FALSE)," ")</f>
        <v>friches et adventices (agriculture)</v>
      </c>
      <c r="K274" t="e">
        <f>VLOOKUP(LEFT(A274,3),#REF!,1,FALSE)</f>
        <v>#REF!</v>
      </c>
      <c r="L274" t="e">
        <f t="shared" si="9"/>
        <v>#REF!</v>
      </c>
      <c r="M274" s="21">
        <v>4</v>
      </c>
      <c r="N274">
        <f t="shared" si="8"/>
        <v>1</v>
      </c>
    </row>
    <row r="275" spans="1:14" ht="12.75" customHeight="1" x14ac:dyDescent="0.25">
      <c r="A275" s="20" t="s">
        <v>1312</v>
      </c>
      <c r="B275" s="21">
        <v>822</v>
      </c>
      <c r="C275" s="21">
        <v>82</v>
      </c>
      <c r="D275" s="20" t="s">
        <v>1312</v>
      </c>
      <c r="E275" s="20" t="s">
        <v>1313</v>
      </c>
      <c r="F275" s="20" t="s">
        <v>1314</v>
      </c>
      <c r="G275" s="20" t="s">
        <v>1315</v>
      </c>
      <c r="H275" s="20" t="s">
        <v>206</v>
      </c>
      <c r="I275" s="15">
        <f>IFERROR(VLOOKUP(A275,Guildes_revues_ER!$A$2:$E$138,3,FALSE),0)</f>
        <v>0</v>
      </c>
      <c r="J275" t="str">
        <f>IFERROR(VLOOKUP(A275,Guildes_revues_ER!$A$2:$E$138,4,FALSE)," ")</f>
        <v xml:space="preserve"> </v>
      </c>
      <c r="K275" s="15" t="e">
        <f>VLOOKUP(LEFT(A275,3),#REF!,1,FALSE)</f>
        <v>#REF!</v>
      </c>
      <c r="L275" s="15" t="e">
        <f t="shared" si="9"/>
        <v>#REF!</v>
      </c>
      <c r="M275" s="33">
        <v>3</v>
      </c>
      <c r="N275" s="15">
        <f t="shared" si="8"/>
        <v>1</v>
      </c>
    </row>
    <row r="276" spans="1:14" ht="12.75" customHeight="1" x14ac:dyDescent="0.25">
      <c r="A276" s="20" t="s">
        <v>1316</v>
      </c>
      <c r="B276" s="21">
        <v>823</v>
      </c>
      <c r="C276" s="21">
        <v>82</v>
      </c>
      <c r="D276" s="20" t="s">
        <v>1316</v>
      </c>
      <c r="E276" s="20" t="s">
        <v>1317</v>
      </c>
      <c r="F276" s="20" t="s">
        <v>1318</v>
      </c>
      <c r="G276" s="20" t="s">
        <v>1319</v>
      </c>
      <c r="H276" s="20" t="s">
        <v>206</v>
      </c>
      <c r="I276" s="15">
        <f>IFERROR(VLOOKUP(A276,Guildes_revues_ER!$A$2:$E$138,3,FALSE),0)</f>
        <v>0</v>
      </c>
      <c r="J276" t="str">
        <f>IFERROR(VLOOKUP(A276,Guildes_revues_ER!$A$2:$E$138,4,FALSE)," ")</f>
        <v xml:space="preserve"> </v>
      </c>
      <c r="K276" s="15" t="e">
        <f>VLOOKUP(LEFT(A276,3),#REF!,1,FALSE)</f>
        <v>#REF!</v>
      </c>
      <c r="L276" s="15" t="e">
        <f t="shared" si="9"/>
        <v>#REF!</v>
      </c>
      <c r="M276" s="33">
        <v>3</v>
      </c>
      <c r="N276" s="15">
        <f t="shared" si="8"/>
        <v>1</v>
      </c>
    </row>
    <row r="277" spans="1:14" ht="12.75" hidden="1" customHeight="1" x14ac:dyDescent="0.25">
      <c r="A277" s="20" t="s">
        <v>1320</v>
      </c>
      <c r="B277" s="21">
        <v>8230</v>
      </c>
      <c r="C277" s="21">
        <v>823</v>
      </c>
      <c r="D277" s="20" t="s">
        <v>1320</v>
      </c>
      <c r="E277" s="20" t="s">
        <v>1321</v>
      </c>
      <c r="F277" s="20" t="s">
        <v>1322</v>
      </c>
      <c r="G277" s="20" t="s">
        <v>1323</v>
      </c>
      <c r="H277" s="20" t="s">
        <v>206</v>
      </c>
      <c r="I277">
        <f>IFERROR(VLOOKUP(A277,Guildes_revues_ER!$A$2:$E$138,3,FALSE),0)</f>
        <v>0</v>
      </c>
      <c r="J277" t="str">
        <f>IFERROR(VLOOKUP(A277,Guildes_revues_ER!$A$2:$E$138,4,FALSE)," ")</f>
        <v xml:space="preserve"> </v>
      </c>
      <c r="K277" t="e">
        <f>VLOOKUP(LEFT(A277,3),#REF!,1,FALSE)</f>
        <v>#REF!</v>
      </c>
      <c r="L277" t="e">
        <f t="shared" si="9"/>
        <v>#REF!</v>
      </c>
      <c r="M277" s="21">
        <v>4</v>
      </c>
      <c r="N277">
        <f t="shared" si="8"/>
        <v>1</v>
      </c>
    </row>
    <row r="278" spans="1:14" ht="12.75" hidden="1" customHeight="1" x14ac:dyDescent="0.25">
      <c r="A278" s="20" t="s">
        <v>1324</v>
      </c>
      <c r="B278" s="21">
        <v>8231</v>
      </c>
      <c r="C278" s="21">
        <v>823</v>
      </c>
      <c r="D278" s="20" t="s">
        <v>1324</v>
      </c>
      <c r="E278" s="20" t="s">
        <v>1325</v>
      </c>
      <c r="F278" s="20" t="s">
        <v>1326</v>
      </c>
      <c r="G278" s="20" t="s">
        <v>1327</v>
      </c>
      <c r="H278" s="20" t="s">
        <v>1328</v>
      </c>
      <c r="I278">
        <f>IFERROR(VLOOKUP(A278,Guildes_revues_ER!$A$2:$E$138,3,FALSE),0)</f>
        <v>0</v>
      </c>
      <c r="J278" t="str">
        <f>IFERROR(VLOOKUP(A278,Guildes_revues_ER!$A$2:$E$138,4,FALSE)," ")</f>
        <v xml:space="preserve"> </v>
      </c>
      <c r="K278" t="e">
        <f>VLOOKUP(LEFT(A278,3),#REF!,1,FALSE)</f>
        <v>#REF!</v>
      </c>
      <c r="L278" t="e">
        <f t="shared" si="9"/>
        <v>#REF!</v>
      </c>
      <c r="M278" s="21">
        <v>4</v>
      </c>
      <c r="N278">
        <f t="shared" si="8"/>
        <v>1</v>
      </c>
    </row>
    <row r="279" spans="1:14" ht="12.75" hidden="1" customHeight="1" x14ac:dyDescent="0.25">
      <c r="A279" s="20" t="s">
        <v>119</v>
      </c>
      <c r="B279" s="21">
        <v>8232</v>
      </c>
      <c r="C279" s="21">
        <v>823</v>
      </c>
      <c r="D279" s="20" t="s">
        <v>119</v>
      </c>
      <c r="E279" s="20" t="s">
        <v>1329</v>
      </c>
      <c r="F279" s="20" t="s">
        <v>1330</v>
      </c>
      <c r="G279" s="20" t="s">
        <v>1331</v>
      </c>
      <c r="H279" s="20" t="s">
        <v>1332</v>
      </c>
      <c r="I279">
        <f>IFERROR(VLOOKUP(A279,Guildes_revues_ER!$A$2:$E$138,3,FALSE),0)</f>
        <v>12</v>
      </c>
      <c r="J279" t="str">
        <f>IFERROR(VLOOKUP(A279,Guildes_revues_ER!$A$2:$E$138,4,FALSE)," ")</f>
        <v>vignes riches en espèces</v>
      </c>
      <c r="K279" t="e">
        <f>VLOOKUP(LEFT(A279,3),#REF!,1,FALSE)</f>
        <v>#REF!</v>
      </c>
      <c r="L279" t="e">
        <f t="shared" si="9"/>
        <v>#REF!</v>
      </c>
      <c r="M279" s="21">
        <v>4</v>
      </c>
      <c r="N279">
        <f t="shared" si="8"/>
        <v>1</v>
      </c>
    </row>
    <row r="280" spans="1:14" ht="12.75" hidden="1" customHeight="1" x14ac:dyDescent="0.25">
      <c r="A280" s="20" t="s">
        <v>1333</v>
      </c>
      <c r="B280" s="21">
        <v>8233</v>
      </c>
      <c r="C280" s="21">
        <v>823</v>
      </c>
      <c r="D280" s="20" t="s">
        <v>1333</v>
      </c>
      <c r="E280" s="20" t="s">
        <v>1334</v>
      </c>
      <c r="F280" s="20" t="s">
        <v>1335</v>
      </c>
      <c r="G280" s="20" t="s">
        <v>1336</v>
      </c>
      <c r="H280" s="20" t="s">
        <v>1337</v>
      </c>
      <c r="I280">
        <f>IFERROR(VLOOKUP(A280,Guildes_revues_ER!$A$2:$E$138,3,FALSE),0)</f>
        <v>0</v>
      </c>
      <c r="J280" t="str">
        <f>IFERROR(VLOOKUP(A280,Guildes_revues_ER!$A$2:$E$138,4,FALSE)," ")</f>
        <v xml:space="preserve"> </v>
      </c>
      <c r="K280" t="e">
        <f>VLOOKUP(LEFT(A280,3),#REF!,1,FALSE)</f>
        <v>#REF!</v>
      </c>
      <c r="L280" t="e">
        <f t="shared" si="9"/>
        <v>#REF!</v>
      </c>
      <c r="M280" s="21">
        <v>4</v>
      </c>
      <c r="N280">
        <f t="shared" si="8"/>
        <v>1</v>
      </c>
    </row>
    <row r="281" spans="1:14" ht="12.75" hidden="1" customHeight="1" x14ac:dyDescent="0.25">
      <c r="A281" s="20" t="s">
        <v>1338</v>
      </c>
      <c r="B281" s="21">
        <v>8234</v>
      </c>
      <c r="C281" s="21">
        <v>823</v>
      </c>
      <c r="D281" s="20" t="s">
        <v>1338</v>
      </c>
      <c r="E281" s="20" t="s">
        <v>1339</v>
      </c>
      <c r="F281" s="20" t="s">
        <v>1340</v>
      </c>
      <c r="G281" s="20" t="s">
        <v>1341</v>
      </c>
      <c r="H281" s="20" t="s">
        <v>1342</v>
      </c>
      <c r="I281">
        <f>IFERROR(VLOOKUP(A281,Guildes_revues_ER!$A$2:$E$138,3,FALSE),0)</f>
        <v>0</v>
      </c>
      <c r="J281" t="str">
        <f>IFERROR(VLOOKUP(A281,Guildes_revues_ER!$A$2:$E$138,4,FALSE)," ")</f>
        <v xml:space="preserve"> </v>
      </c>
      <c r="K281" t="e">
        <f>VLOOKUP(LEFT(A281,3),#REF!,1,FALSE)</f>
        <v>#REF!</v>
      </c>
      <c r="L281" t="e">
        <f t="shared" si="9"/>
        <v>#REF!</v>
      </c>
      <c r="M281" s="21">
        <v>4</v>
      </c>
      <c r="N281">
        <f t="shared" si="8"/>
        <v>1</v>
      </c>
    </row>
    <row r="282" spans="1:14" ht="12.75" hidden="1" customHeight="1" x14ac:dyDescent="0.25">
      <c r="A282" s="20" t="s">
        <v>1343</v>
      </c>
      <c r="B282" s="21">
        <v>9</v>
      </c>
      <c r="C282" s="22"/>
      <c r="D282" s="20" t="s">
        <v>1343</v>
      </c>
      <c r="E282" s="20" t="s">
        <v>1344</v>
      </c>
      <c r="F282" s="20" t="s">
        <v>1345</v>
      </c>
      <c r="G282" s="20" t="s">
        <v>1346</v>
      </c>
      <c r="H282" s="20" t="s">
        <v>206</v>
      </c>
      <c r="I282">
        <f>IFERROR(VLOOKUP(A282,Guildes_revues_ER!$A$2:$E$138,3,FALSE),0)</f>
        <v>0</v>
      </c>
      <c r="J282" t="str">
        <f>IFERROR(VLOOKUP(A282,Guildes_revues_ER!$A$2:$E$138,4,FALSE)," ")</f>
        <v xml:space="preserve"> </v>
      </c>
      <c r="K282" t="e">
        <f>VLOOKUP(LEFT(A282,3),#REF!,1,FALSE)</f>
        <v>#REF!</v>
      </c>
      <c r="L282" t="e">
        <f t="shared" si="9"/>
        <v>#REF!</v>
      </c>
      <c r="M282" s="21">
        <v>1</v>
      </c>
      <c r="N282">
        <f t="shared" si="8"/>
        <v>1</v>
      </c>
    </row>
    <row r="283" spans="1:14" ht="12.75" hidden="1" customHeight="1" x14ac:dyDescent="0.25">
      <c r="A283" s="20" t="s">
        <v>1347</v>
      </c>
      <c r="B283" s="21">
        <v>91</v>
      </c>
      <c r="C283" s="21">
        <v>9</v>
      </c>
      <c r="D283" s="20" t="s">
        <v>1347</v>
      </c>
      <c r="E283" s="20" t="s">
        <v>1348</v>
      </c>
      <c r="F283" s="20" t="s">
        <v>1349</v>
      </c>
      <c r="G283" s="20" t="s">
        <v>1350</v>
      </c>
      <c r="H283" s="20" t="s">
        <v>206</v>
      </c>
      <c r="I283">
        <f>IFERROR(VLOOKUP(A283,Guildes_revues_ER!$A$2:$E$138,3,FALSE),0)</f>
        <v>0</v>
      </c>
      <c r="J283" t="str">
        <f>IFERROR(VLOOKUP(A283,Guildes_revues_ER!$A$2:$E$138,4,FALSE)," ")</f>
        <v xml:space="preserve"> </v>
      </c>
      <c r="K283" t="e">
        <f>VLOOKUP(LEFT(A283,3),#REF!,1,FALSE)</f>
        <v>#REF!</v>
      </c>
      <c r="L283" t="e">
        <f t="shared" si="9"/>
        <v>#REF!</v>
      </c>
      <c r="M283" s="21">
        <v>2</v>
      </c>
      <c r="N283">
        <f t="shared" si="8"/>
        <v>1</v>
      </c>
    </row>
    <row r="284" spans="1:14" ht="12.75" customHeight="1" x14ac:dyDescent="0.25">
      <c r="A284" s="20" t="s">
        <v>1351</v>
      </c>
      <c r="B284" s="21">
        <v>911</v>
      </c>
      <c r="C284" s="21">
        <v>91</v>
      </c>
      <c r="D284" s="20" t="s">
        <v>1351</v>
      </c>
      <c r="E284" s="20" t="s">
        <v>1352</v>
      </c>
      <c r="F284" s="20" t="s">
        <v>1353</v>
      </c>
      <c r="G284" s="20" t="s">
        <v>1354</v>
      </c>
      <c r="H284" s="20" t="s">
        <v>206</v>
      </c>
      <c r="I284" s="15">
        <f>IFERROR(VLOOKUP(A284,Guildes_revues_ER!$A$2:$E$138,3,FALSE),0)</f>
        <v>0</v>
      </c>
      <c r="J284" t="str">
        <f>IFERROR(VLOOKUP(A284,Guildes_revues_ER!$A$2:$E$138,4,FALSE)," ")</f>
        <v xml:space="preserve"> </v>
      </c>
      <c r="K284" s="15" t="e">
        <f>VLOOKUP(LEFT(A284,3),#REF!,1,FALSE)</f>
        <v>#REF!</v>
      </c>
      <c r="L284" s="15" t="e">
        <f t="shared" si="9"/>
        <v>#REF!</v>
      </c>
      <c r="M284" s="33">
        <v>3</v>
      </c>
      <c r="N284" s="15">
        <f t="shared" si="8"/>
        <v>1</v>
      </c>
    </row>
    <row r="285" spans="1:14" ht="12.75" customHeight="1" x14ac:dyDescent="0.25">
      <c r="A285" s="20" t="s">
        <v>1355</v>
      </c>
      <c r="B285" s="21">
        <v>912</v>
      </c>
      <c r="C285" s="21">
        <v>91</v>
      </c>
      <c r="D285" s="20" t="s">
        <v>1355</v>
      </c>
      <c r="E285" s="20" t="s">
        <v>1356</v>
      </c>
      <c r="F285" s="20" t="s">
        <v>1357</v>
      </c>
      <c r="G285" s="20" t="s">
        <v>1358</v>
      </c>
      <c r="H285" s="20" t="s">
        <v>206</v>
      </c>
      <c r="I285" s="15">
        <f>IFERROR(VLOOKUP(A285,Guildes_revues_ER!$A$2:$E$138,3,FALSE),0)</f>
        <v>0</v>
      </c>
      <c r="J285" t="str">
        <f>IFERROR(VLOOKUP(A285,Guildes_revues_ER!$A$2:$E$138,4,FALSE)," ")</f>
        <v xml:space="preserve"> </v>
      </c>
      <c r="K285" s="15" t="e">
        <f>VLOOKUP(LEFT(A285,3),#REF!,1,FALSE)</f>
        <v>#REF!</v>
      </c>
      <c r="L285" s="15" t="e">
        <f t="shared" si="9"/>
        <v>#REF!</v>
      </c>
      <c r="M285" s="33">
        <v>3</v>
      </c>
      <c r="N285" s="15">
        <f t="shared" si="8"/>
        <v>1</v>
      </c>
    </row>
    <row r="286" spans="1:14" ht="12.75" hidden="1" customHeight="1" x14ac:dyDescent="0.25">
      <c r="A286" s="20" t="s">
        <v>1359</v>
      </c>
      <c r="B286" s="21">
        <v>92</v>
      </c>
      <c r="C286" s="21">
        <v>9</v>
      </c>
      <c r="D286" s="20" t="s">
        <v>1359</v>
      </c>
      <c r="E286" s="20" t="s">
        <v>1360</v>
      </c>
      <c r="F286" s="20" t="s">
        <v>1361</v>
      </c>
      <c r="G286" s="20" t="s">
        <v>1362</v>
      </c>
      <c r="H286" s="20" t="s">
        <v>206</v>
      </c>
      <c r="I286">
        <f>IFERROR(VLOOKUP(A286,Guildes_revues_ER!$A$2:$E$138,3,FALSE),0)</f>
        <v>0</v>
      </c>
      <c r="J286" t="str">
        <f>IFERROR(VLOOKUP(A286,Guildes_revues_ER!$A$2:$E$138,4,FALSE)," ")</f>
        <v xml:space="preserve"> </v>
      </c>
      <c r="K286" t="e">
        <f>VLOOKUP(LEFT(A286,3),#REF!,1,FALSE)</f>
        <v>#REF!</v>
      </c>
      <c r="L286" t="e">
        <f t="shared" si="9"/>
        <v>#REF!</v>
      </c>
      <c r="M286" s="21">
        <v>2</v>
      </c>
      <c r="N286">
        <f t="shared" si="8"/>
        <v>1</v>
      </c>
    </row>
    <row r="287" spans="1:14" ht="12.75" customHeight="1" x14ac:dyDescent="0.25">
      <c r="A287" s="20" t="s">
        <v>1363</v>
      </c>
      <c r="B287" s="21">
        <v>921</v>
      </c>
      <c r="C287" s="21">
        <v>92</v>
      </c>
      <c r="D287" s="20" t="s">
        <v>1363</v>
      </c>
      <c r="E287" s="20" t="s">
        <v>1364</v>
      </c>
      <c r="F287" s="20" t="s">
        <v>1365</v>
      </c>
      <c r="G287" s="20" t="s">
        <v>1366</v>
      </c>
      <c r="H287" s="20" t="s">
        <v>206</v>
      </c>
      <c r="I287" s="15">
        <f>IFERROR(VLOOKUP(A287,Guildes_revues_ER!$A$2:$E$138,3,FALSE),0)</f>
        <v>0</v>
      </c>
      <c r="J287" t="str">
        <f>IFERROR(VLOOKUP(A287,Guildes_revues_ER!$A$2:$E$138,4,FALSE)," ")</f>
        <v xml:space="preserve"> </v>
      </c>
      <c r="K287" s="15" t="e">
        <f>VLOOKUP(LEFT(A287,3),#REF!,1,FALSE)</f>
        <v>#REF!</v>
      </c>
      <c r="L287" s="15" t="e">
        <f t="shared" si="9"/>
        <v>#REF!</v>
      </c>
      <c r="M287" s="33">
        <v>3</v>
      </c>
      <c r="N287" s="15">
        <f t="shared" si="8"/>
        <v>1</v>
      </c>
    </row>
    <row r="288" spans="1:14" ht="12.75" hidden="1" customHeight="1" x14ac:dyDescent="0.25">
      <c r="A288" s="20" t="s">
        <v>1367</v>
      </c>
      <c r="B288" s="21">
        <v>9211</v>
      </c>
      <c r="C288" s="21">
        <v>921</v>
      </c>
      <c r="D288" s="20" t="s">
        <v>1367</v>
      </c>
      <c r="E288" s="20" t="s">
        <v>1368</v>
      </c>
      <c r="F288" s="20" t="s">
        <v>1369</v>
      </c>
      <c r="G288" s="20" t="s">
        <v>1370</v>
      </c>
      <c r="H288" s="20" t="s">
        <v>206</v>
      </c>
      <c r="I288">
        <f>IFERROR(VLOOKUP(A288,Guildes_revues_ER!$A$2:$E$138,3,FALSE),0)</f>
        <v>0</v>
      </c>
      <c r="J288" t="str">
        <f>IFERROR(VLOOKUP(A288,Guildes_revues_ER!$A$2:$E$138,4,FALSE)," ")</f>
        <v xml:space="preserve"> </v>
      </c>
      <c r="K288" t="e">
        <f>VLOOKUP(LEFT(A288,3),#REF!,1,FALSE)</f>
        <v>#REF!</v>
      </c>
      <c r="L288" t="e">
        <f t="shared" si="9"/>
        <v>#REF!</v>
      </c>
      <c r="M288" s="21">
        <v>4</v>
      </c>
      <c r="N288">
        <f t="shared" si="8"/>
        <v>1</v>
      </c>
    </row>
    <row r="289" spans="1:14" ht="12.75" hidden="1" customHeight="1" x14ac:dyDescent="0.25">
      <c r="A289" s="20" t="s">
        <v>1371</v>
      </c>
      <c r="B289" s="21">
        <v>9212</v>
      </c>
      <c r="C289" s="21">
        <v>921</v>
      </c>
      <c r="D289" s="20" t="s">
        <v>1371</v>
      </c>
      <c r="E289" s="20" t="s">
        <v>1372</v>
      </c>
      <c r="F289" s="20" t="s">
        <v>1373</v>
      </c>
      <c r="G289" s="20" t="s">
        <v>1372</v>
      </c>
      <c r="H289" s="20" t="s">
        <v>206</v>
      </c>
      <c r="I289">
        <f>IFERROR(VLOOKUP(A289,Guildes_revues_ER!$A$2:$E$138,3,FALSE),0)</f>
        <v>0</v>
      </c>
      <c r="J289" t="str">
        <f>IFERROR(VLOOKUP(A289,Guildes_revues_ER!$A$2:$E$138,4,FALSE)," ")</f>
        <v xml:space="preserve"> </v>
      </c>
      <c r="K289" t="e">
        <f>VLOOKUP(LEFT(A289,3),#REF!,1,FALSE)</f>
        <v>#REF!</v>
      </c>
      <c r="L289" t="e">
        <f t="shared" si="9"/>
        <v>#REF!</v>
      </c>
      <c r="M289" s="21">
        <v>4</v>
      </c>
      <c r="N289">
        <f t="shared" si="8"/>
        <v>1</v>
      </c>
    </row>
    <row r="290" spans="1:14" ht="12.75" hidden="1" customHeight="1" x14ac:dyDescent="0.25">
      <c r="A290" s="20" t="s">
        <v>1374</v>
      </c>
      <c r="B290" s="21">
        <v>9213</v>
      </c>
      <c r="C290" s="21">
        <v>921</v>
      </c>
      <c r="D290" s="20" t="s">
        <v>1374</v>
      </c>
      <c r="E290" s="20" t="s">
        <v>1375</v>
      </c>
      <c r="F290" s="20" t="s">
        <v>1376</v>
      </c>
      <c r="G290" s="20" t="s">
        <v>1377</v>
      </c>
      <c r="H290" s="20" t="s">
        <v>206</v>
      </c>
      <c r="I290">
        <f>IFERROR(VLOOKUP(A290,Guildes_revues_ER!$A$2:$E$138,3,FALSE),0)</f>
        <v>0</v>
      </c>
      <c r="J290" t="str">
        <f>IFERROR(VLOOKUP(A290,Guildes_revues_ER!$A$2:$E$138,4,FALSE)," ")</f>
        <v xml:space="preserve"> </v>
      </c>
      <c r="K290" t="e">
        <f>VLOOKUP(LEFT(A290,3),#REF!,1,FALSE)</f>
        <v>#REF!</v>
      </c>
      <c r="L290" t="e">
        <f t="shared" si="9"/>
        <v>#REF!</v>
      </c>
      <c r="M290" s="21">
        <v>4</v>
      </c>
      <c r="N290">
        <f t="shared" si="8"/>
        <v>1</v>
      </c>
    </row>
    <row r="291" spans="1:14" ht="12.75" hidden="1" customHeight="1" x14ac:dyDescent="0.25">
      <c r="A291" s="20" t="s">
        <v>1378</v>
      </c>
      <c r="B291" s="21">
        <v>9214</v>
      </c>
      <c r="C291" s="21">
        <v>921</v>
      </c>
      <c r="D291" s="20" t="s">
        <v>1378</v>
      </c>
      <c r="E291" s="20" t="s">
        <v>1379</v>
      </c>
      <c r="F291" s="20" t="s">
        <v>1380</v>
      </c>
      <c r="G291" s="20" t="s">
        <v>1381</v>
      </c>
      <c r="H291" s="20" t="s">
        <v>206</v>
      </c>
      <c r="I291">
        <f>IFERROR(VLOOKUP(A291,Guildes_revues_ER!$A$2:$E$138,3,FALSE),0)</f>
        <v>0</v>
      </c>
      <c r="J291" t="str">
        <f>IFERROR(VLOOKUP(A291,Guildes_revues_ER!$A$2:$E$138,4,FALSE)," ")</f>
        <v xml:space="preserve"> </v>
      </c>
      <c r="K291" t="e">
        <f>VLOOKUP(LEFT(A291,3),#REF!,1,FALSE)</f>
        <v>#REF!</v>
      </c>
      <c r="L291" t="e">
        <f t="shared" si="9"/>
        <v>#REF!</v>
      </c>
      <c r="M291" s="21">
        <v>4</v>
      </c>
      <c r="N291">
        <f t="shared" si="8"/>
        <v>1</v>
      </c>
    </row>
    <row r="292" spans="1:14" ht="12.75" customHeight="1" x14ac:dyDescent="0.25">
      <c r="A292" s="20" t="s">
        <v>1382</v>
      </c>
      <c r="B292" s="21">
        <v>922</v>
      </c>
      <c r="C292" s="21">
        <v>92</v>
      </c>
      <c r="D292" s="20" t="s">
        <v>1382</v>
      </c>
      <c r="E292" s="20" t="s">
        <v>1383</v>
      </c>
      <c r="F292" s="20" t="s">
        <v>1384</v>
      </c>
      <c r="G292" s="20" t="s">
        <v>1385</v>
      </c>
      <c r="H292" s="20" t="s">
        <v>206</v>
      </c>
      <c r="I292" s="15">
        <f>IFERROR(VLOOKUP(A292,Guildes_revues_ER!$A$2:$E$138,3,FALSE),0)</f>
        <v>0</v>
      </c>
      <c r="J292" t="str">
        <f>IFERROR(VLOOKUP(A292,Guildes_revues_ER!$A$2:$E$138,4,FALSE)," ")</f>
        <v xml:space="preserve"> </v>
      </c>
      <c r="K292" s="15" t="e">
        <f>VLOOKUP(LEFT(A292,3),#REF!,1,FALSE)</f>
        <v>#REF!</v>
      </c>
      <c r="L292" s="15" t="e">
        <f t="shared" si="9"/>
        <v>#REF!</v>
      </c>
      <c r="M292" s="33">
        <v>3</v>
      </c>
      <c r="N292" s="15">
        <f t="shared" si="8"/>
        <v>1</v>
      </c>
    </row>
    <row r="293" spans="1:14" ht="12.75" hidden="1" customHeight="1" x14ac:dyDescent="0.25">
      <c r="A293" s="20" t="s">
        <v>1386</v>
      </c>
      <c r="B293" s="21">
        <v>9221</v>
      </c>
      <c r="C293" s="21">
        <v>922</v>
      </c>
      <c r="D293" s="20" t="s">
        <v>1386</v>
      </c>
      <c r="E293" s="20" t="s">
        <v>1387</v>
      </c>
      <c r="F293" s="20" t="s">
        <v>1388</v>
      </c>
      <c r="G293" s="20" t="s">
        <v>1389</v>
      </c>
      <c r="H293" s="20" t="s">
        <v>206</v>
      </c>
      <c r="I293">
        <f>IFERROR(VLOOKUP(A293,Guildes_revues_ER!$A$2:$E$138,3,FALSE),0)</f>
        <v>0</v>
      </c>
      <c r="J293" t="str">
        <f>IFERROR(VLOOKUP(A293,Guildes_revues_ER!$A$2:$E$138,4,FALSE)," ")</f>
        <v xml:space="preserve"> </v>
      </c>
      <c r="K293" t="e">
        <f>VLOOKUP(LEFT(A293,3),#REF!,1,FALSE)</f>
        <v>#REF!</v>
      </c>
      <c r="L293" t="e">
        <f t="shared" si="9"/>
        <v>#REF!</v>
      </c>
      <c r="M293" s="21">
        <v>4</v>
      </c>
      <c r="N293">
        <f t="shared" si="8"/>
        <v>1</v>
      </c>
    </row>
    <row r="294" spans="1:14" ht="12.75" hidden="1" customHeight="1" x14ac:dyDescent="0.25">
      <c r="A294" s="20" t="s">
        <v>1390</v>
      </c>
      <c r="B294" s="21">
        <v>9222</v>
      </c>
      <c r="C294" s="21">
        <v>922</v>
      </c>
      <c r="D294" s="20" t="s">
        <v>1390</v>
      </c>
      <c r="E294" s="20" t="s">
        <v>1391</v>
      </c>
      <c r="F294" s="20" t="s">
        <v>1392</v>
      </c>
      <c r="G294" s="20" t="s">
        <v>1393</v>
      </c>
      <c r="H294" s="20" t="s">
        <v>206</v>
      </c>
      <c r="I294">
        <f>IFERROR(VLOOKUP(A294,Guildes_revues_ER!$A$2:$E$138,3,FALSE),0)</f>
        <v>0</v>
      </c>
      <c r="J294" t="str">
        <f>IFERROR(VLOOKUP(A294,Guildes_revues_ER!$A$2:$E$138,4,FALSE)," ")</f>
        <v xml:space="preserve"> </v>
      </c>
      <c r="K294" t="e">
        <f>VLOOKUP(LEFT(A294,3),#REF!,1,FALSE)</f>
        <v>#REF!</v>
      </c>
      <c r="L294" t="e">
        <f t="shared" si="9"/>
        <v>#REF!</v>
      </c>
      <c r="M294" s="21">
        <v>4</v>
      </c>
      <c r="N294">
        <f t="shared" si="8"/>
        <v>1</v>
      </c>
    </row>
    <row r="295" spans="1:14" ht="12.75" hidden="1" customHeight="1" x14ac:dyDescent="0.25">
      <c r="A295" s="20" t="s">
        <v>1394</v>
      </c>
      <c r="B295" s="21">
        <v>9223</v>
      </c>
      <c r="C295" s="21">
        <v>922</v>
      </c>
      <c r="D295" s="20" t="s">
        <v>1394</v>
      </c>
      <c r="E295" s="20" t="s">
        <v>1395</v>
      </c>
      <c r="F295" s="20" t="s">
        <v>1396</v>
      </c>
      <c r="G295" s="20" t="s">
        <v>1397</v>
      </c>
      <c r="H295" s="20" t="s">
        <v>206</v>
      </c>
      <c r="I295">
        <f>IFERROR(VLOOKUP(A295,Guildes_revues_ER!$A$2:$E$138,3,FALSE),0)</f>
        <v>0</v>
      </c>
      <c r="J295" t="str">
        <f>IFERROR(VLOOKUP(A295,Guildes_revues_ER!$A$2:$E$138,4,FALSE)," ")</f>
        <v xml:space="preserve"> </v>
      </c>
      <c r="K295" t="e">
        <f>VLOOKUP(LEFT(A295,3),#REF!,1,FALSE)</f>
        <v>#REF!</v>
      </c>
      <c r="L295" t="e">
        <f t="shared" si="9"/>
        <v>#REF!</v>
      </c>
      <c r="M295" s="21">
        <v>4</v>
      </c>
      <c r="N295">
        <f t="shared" si="8"/>
        <v>1</v>
      </c>
    </row>
    <row r="296" spans="1:14" ht="12.75" hidden="1" customHeight="1" x14ac:dyDescent="0.25">
      <c r="A296" s="20" t="s">
        <v>1398</v>
      </c>
      <c r="B296" s="21">
        <v>9224</v>
      </c>
      <c r="C296" s="21">
        <v>922</v>
      </c>
      <c r="D296" s="20" t="s">
        <v>1398</v>
      </c>
      <c r="E296" s="20" t="s">
        <v>1399</v>
      </c>
      <c r="F296" s="20" t="s">
        <v>1400</v>
      </c>
      <c r="G296" s="20" t="s">
        <v>1399</v>
      </c>
      <c r="H296" s="20" t="s">
        <v>206</v>
      </c>
      <c r="I296">
        <f>IFERROR(VLOOKUP(A296,Guildes_revues_ER!$A$2:$E$138,3,FALSE),0)</f>
        <v>0</v>
      </c>
      <c r="J296" t="str">
        <f>IFERROR(VLOOKUP(A296,Guildes_revues_ER!$A$2:$E$138,4,FALSE)," ")</f>
        <v xml:space="preserve"> </v>
      </c>
      <c r="K296" t="e">
        <f>VLOOKUP(LEFT(A296,3),#REF!,1,FALSE)</f>
        <v>#REF!</v>
      </c>
      <c r="L296" t="e">
        <f t="shared" si="9"/>
        <v>#REF!</v>
      </c>
      <c r="M296" s="21">
        <v>4</v>
      </c>
      <c r="N296">
        <f t="shared" si="8"/>
        <v>1</v>
      </c>
    </row>
    <row r="297" spans="1:14" ht="12.75" customHeight="1" x14ac:dyDescent="0.25">
      <c r="A297" s="20" t="s">
        <v>1401</v>
      </c>
      <c r="B297" s="21">
        <v>923</v>
      </c>
      <c r="C297" s="21">
        <v>92</v>
      </c>
      <c r="D297" s="20" t="s">
        <v>1401</v>
      </c>
      <c r="E297" s="20" t="s">
        <v>1402</v>
      </c>
      <c r="F297" s="20" t="s">
        <v>1403</v>
      </c>
      <c r="G297" s="20" t="s">
        <v>1404</v>
      </c>
      <c r="H297" s="20" t="s">
        <v>206</v>
      </c>
      <c r="I297" s="15">
        <f>IFERROR(VLOOKUP(A297,Guildes_revues_ER!$A$2:$E$138,3,FALSE),0)</f>
        <v>0</v>
      </c>
      <c r="J297" t="str">
        <f>IFERROR(VLOOKUP(A297,Guildes_revues_ER!$A$2:$E$138,4,FALSE)," ")</f>
        <v xml:space="preserve"> </v>
      </c>
      <c r="K297" s="15" t="e">
        <f>VLOOKUP(LEFT(A297,3),#REF!,1,FALSE)</f>
        <v>#REF!</v>
      </c>
      <c r="L297" s="15" t="e">
        <f t="shared" si="9"/>
        <v>#REF!</v>
      </c>
      <c r="M297" s="33">
        <v>3</v>
      </c>
      <c r="N297" s="15">
        <f t="shared" si="8"/>
        <v>1</v>
      </c>
    </row>
    <row r="298" spans="1:14" ht="12.75" hidden="1" customHeight="1" x14ac:dyDescent="0.25">
      <c r="A298" s="20" t="s">
        <v>1405</v>
      </c>
      <c r="B298" s="21">
        <v>9231</v>
      </c>
      <c r="C298" s="21">
        <v>923</v>
      </c>
      <c r="D298" s="20" t="s">
        <v>1405</v>
      </c>
      <c r="E298" s="20" t="s">
        <v>1406</v>
      </c>
      <c r="F298" s="20" t="s">
        <v>1407</v>
      </c>
      <c r="G298" s="20" t="s">
        <v>1408</v>
      </c>
      <c r="H298" s="20" t="s">
        <v>206</v>
      </c>
      <c r="I298">
        <f>IFERROR(VLOOKUP(A298,Guildes_revues_ER!$A$2:$E$138,3,FALSE),0)</f>
        <v>0</v>
      </c>
      <c r="J298" t="str">
        <f>IFERROR(VLOOKUP(A298,Guildes_revues_ER!$A$2:$E$138,4,FALSE)," ")</f>
        <v xml:space="preserve"> </v>
      </c>
      <c r="K298" t="e">
        <f>VLOOKUP(LEFT(A298,3),#REF!,1,FALSE)</f>
        <v>#REF!</v>
      </c>
      <c r="L298" t="e">
        <f t="shared" si="9"/>
        <v>#REF!</v>
      </c>
      <c r="M298" s="21">
        <v>4</v>
      </c>
      <c r="N298">
        <f t="shared" si="8"/>
        <v>1</v>
      </c>
    </row>
    <row r="299" spans="1:14" ht="12.75" hidden="1" customHeight="1" x14ac:dyDescent="0.25">
      <c r="A299" s="20" t="s">
        <v>1409</v>
      </c>
      <c r="B299" s="21">
        <v>9232</v>
      </c>
      <c r="C299" s="21">
        <v>923</v>
      </c>
      <c r="D299" s="20" t="s">
        <v>1409</v>
      </c>
      <c r="E299" s="20" t="s">
        <v>1410</v>
      </c>
      <c r="F299" s="20" t="s">
        <v>1410</v>
      </c>
      <c r="G299" s="20" t="s">
        <v>1410</v>
      </c>
      <c r="H299" s="20" t="s">
        <v>206</v>
      </c>
      <c r="I299">
        <f>IFERROR(VLOOKUP(A299,Guildes_revues_ER!$A$2:$E$138,3,FALSE),0)</f>
        <v>0</v>
      </c>
      <c r="J299" t="str">
        <f>IFERROR(VLOOKUP(A299,Guildes_revues_ER!$A$2:$E$138,4,FALSE)," ")</f>
        <v xml:space="preserve"> </v>
      </c>
      <c r="K299" t="e">
        <f>VLOOKUP(LEFT(A299,3),#REF!,1,FALSE)</f>
        <v>#REF!</v>
      </c>
      <c r="L299" t="e">
        <f t="shared" si="9"/>
        <v>#REF!</v>
      </c>
      <c r="M299" s="21">
        <v>4</v>
      </c>
      <c r="N299">
        <f t="shared" si="8"/>
        <v>1</v>
      </c>
    </row>
    <row r="300" spans="1:14" ht="12.75" hidden="1" customHeight="1" x14ac:dyDescent="0.25">
      <c r="A300" s="20" t="s">
        <v>1411</v>
      </c>
      <c r="B300" s="21">
        <v>9233</v>
      </c>
      <c r="C300" s="21">
        <v>923</v>
      </c>
      <c r="D300" s="20" t="s">
        <v>1411</v>
      </c>
      <c r="E300" s="20" t="s">
        <v>1412</v>
      </c>
      <c r="F300" s="20" t="s">
        <v>1413</v>
      </c>
      <c r="G300" s="20" t="s">
        <v>1414</v>
      </c>
      <c r="H300" s="20" t="s">
        <v>206</v>
      </c>
      <c r="I300">
        <f>IFERROR(VLOOKUP(A300,Guildes_revues_ER!$A$2:$E$138,3,FALSE),0)</f>
        <v>0</v>
      </c>
      <c r="J300" t="str">
        <f>IFERROR(VLOOKUP(A300,Guildes_revues_ER!$A$2:$E$138,4,FALSE)," ")</f>
        <v xml:space="preserve"> </v>
      </c>
      <c r="K300" t="e">
        <f>VLOOKUP(LEFT(A300,3),#REF!,1,FALSE)</f>
        <v>#REF!</v>
      </c>
      <c r="L300" t="e">
        <f t="shared" si="9"/>
        <v>#REF!</v>
      </c>
      <c r="M300" s="21">
        <v>4</v>
      </c>
      <c r="N300">
        <f t="shared" si="8"/>
        <v>1</v>
      </c>
    </row>
    <row r="301" spans="1:14" ht="12.75" hidden="1" customHeight="1" x14ac:dyDescent="0.25">
      <c r="A301" s="20" t="s">
        <v>1415</v>
      </c>
      <c r="B301" s="21">
        <v>9234</v>
      </c>
      <c r="C301" s="21">
        <v>923</v>
      </c>
      <c r="D301" s="20" t="s">
        <v>1415</v>
      </c>
      <c r="E301" s="20" t="s">
        <v>1416</v>
      </c>
      <c r="F301" s="20" t="s">
        <v>1416</v>
      </c>
      <c r="G301" s="20" t="s">
        <v>1416</v>
      </c>
      <c r="H301" s="20" t="s">
        <v>206</v>
      </c>
      <c r="I301">
        <f>IFERROR(VLOOKUP(A301,Guildes_revues_ER!$A$2:$E$138,3,FALSE),0)</f>
        <v>0</v>
      </c>
      <c r="J301" t="str">
        <f>IFERROR(VLOOKUP(A301,Guildes_revues_ER!$A$2:$E$138,4,FALSE)," ")</f>
        <v xml:space="preserve"> </v>
      </c>
      <c r="K301" t="e">
        <f>VLOOKUP(LEFT(A301,3),#REF!,1,FALSE)</f>
        <v>#REF!</v>
      </c>
      <c r="L301" t="e">
        <f t="shared" si="9"/>
        <v>#REF!</v>
      </c>
      <c r="M301" s="21">
        <v>4</v>
      </c>
      <c r="N301">
        <f t="shared" si="8"/>
        <v>1</v>
      </c>
    </row>
    <row r="302" spans="1:14" ht="12.75" hidden="1" customHeight="1" x14ac:dyDescent="0.25">
      <c r="A302" s="20" t="s">
        <v>1417</v>
      </c>
      <c r="B302" s="21">
        <v>9235</v>
      </c>
      <c r="C302" s="21">
        <v>923</v>
      </c>
      <c r="D302" s="20" t="s">
        <v>1417</v>
      </c>
      <c r="E302" s="20" t="s">
        <v>1418</v>
      </c>
      <c r="F302" s="20" t="s">
        <v>1419</v>
      </c>
      <c r="G302" s="20" t="s">
        <v>1420</v>
      </c>
      <c r="H302" s="20" t="s">
        <v>206</v>
      </c>
      <c r="I302">
        <f>IFERROR(VLOOKUP(A302,Guildes_revues_ER!$A$2:$E$138,3,FALSE),0)</f>
        <v>0</v>
      </c>
      <c r="J302" t="str">
        <f>IFERROR(VLOOKUP(A302,Guildes_revues_ER!$A$2:$E$138,4,FALSE)," ")</f>
        <v xml:space="preserve"> </v>
      </c>
      <c r="K302" t="e">
        <f>VLOOKUP(LEFT(A302,3),#REF!,1,FALSE)</f>
        <v>#REF!</v>
      </c>
      <c r="L302" t="e">
        <f t="shared" si="9"/>
        <v>#REF!</v>
      </c>
      <c r="M302" s="21">
        <v>4</v>
      </c>
      <c r="N302">
        <f t="shared" si="8"/>
        <v>1</v>
      </c>
    </row>
    <row r="303" spans="1:14" ht="12.75" customHeight="1" x14ac:dyDescent="0.25">
      <c r="A303" s="20" t="s">
        <v>1421</v>
      </c>
      <c r="B303" s="21">
        <v>924</v>
      </c>
      <c r="C303" s="21">
        <v>92</v>
      </c>
      <c r="D303" s="20" t="s">
        <v>1421</v>
      </c>
      <c r="E303" s="20" t="s">
        <v>1422</v>
      </c>
      <c r="F303" s="20" t="s">
        <v>1423</v>
      </c>
      <c r="G303" s="20" t="s">
        <v>1424</v>
      </c>
      <c r="H303" s="20" t="s">
        <v>206</v>
      </c>
      <c r="I303" s="15">
        <f>IFERROR(VLOOKUP(A303,Guildes_revues_ER!$A$2:$E$138,3,FALSE),0)</f>
        <v>0</v>
      </c>
      <c r="J303" t="str">
        <f>IFERROR(VLOOKUP(A303,Guildes_revues_ER!$A$2:$E$138,4,FALSE)," ")</f>
        <v xml:space="preserve"> </v>
      </c>
      <c r="K303" s="15" t="e">
        <f>VLOOKUP(LEFT(A303,3),#REF!,1,FALSE)</f>
        <v>#REF!</v>
      </c>
      <c r="L303" s="15" t="e">
        <f t="shared" si="9"/>
        <v>#REF!</v>
      </c>
      <c r="M303" s="33">
        <v>3</v>
      </c>
      <c r="N303" s="15">
        <f t="shared" si="8"/>
        <v>1</v>
      </c>
    </row>
    <row r="304" spans="1:14" ht="12.75" hidden="1" customHeight="1" x14ac:dyDescent="0.25">
      <c r="A304" s="20" t="s">
        <v>1425</v>
      </c>
      <c r="B304" s="21">
        <v>9241</v>
      </c>
      <c r="C304" s="21">
        <v>924</v>
      </c>
      <c r="D304" s="20" t="s">
        <v>1425</v>
      </c>
      <c r="E304" s="20" t="s">
        <v>1426</v>
      </c>
      <c r="F304" s="20" t="s">
        <v>1427</v>
      </c>
      <c r="G304" s="20" t="s">
        <v>1428</v>
      </c>
      <c r="H304" s="20" t="s">
        <v>206</v>
      </c>
      <c r="I304">
        <f>IFERROR(VLOOKUP(A304,Guildes_revues_ER!$A$2:$E$138,3,FALSE),0)</f>
        <v>0</v>
      </c>
      <c r="J304" t="str">
        <f>IFERROR(VLOOKUP(A304,Guildes_revues_ER!$A$2:$E$138,4,FALSE)," ")</f>
        <v xml:space="preserve"> </v>
      </c>
      <c r="K304" t="e">
        <f>VLOOKUP(LEFT(A304,3),#REF!,1,FALSE)</f>
        <v>#REF!</v>
      </c>
      <c r="L304" t="e">
        <f t="shared" si="9"/>
        <v>#REF!</v>
      </c>
      <c r="M304" s="21">
        <v>4</v>
      </c>
      <c r="N304">
        <f t="shared" si="8"/>
        <v>1</v>
      </c>
    </row>
    <row r="305" spans="1:14" ht="12.75" hidden="1" customHeight="1" x14ac:dyDescent="0.25">
      <c r="A305" s="20" t="s">
        <v>1429</v>
      </c>
      <c r="B305" s="21">
        <v>9242</v>
      </c>
      <c r="C305" s="21">
        <v>924</v>
      </c>
      <c r="D305" s="20" t="s">
        <v>1429</v>
      </c>
      <c r="E305" s="20" t="s">
        <v>1430</v>
      </c>
      <c r="F305" s="20" t="s">
        <v>1431</v>
      </c>
      <c r="G305" s="20" t="s">
        <v>1432</v>
      </c>
      <c r="H305" s="20" t="s">
        <v>206</v>
      </c>
      <c r="I305">
        <f>IFERROR(VLOOKUP(A305,Guildes_revues_ER!$A$2:$E$138,3,FALSE),0)</f>
        <v>0</v>
      </c>
      <c r="J305" t="str">
        <f>IFERROR(VLOOKUP(A305,Guildes_revues_ER!$A$2:$E$138,4,FALSE)," ")</f>
        <v xml:space="preserve"> </v>
      </c>
      <c r="K305" t="e">
        <f>VLOOKUP(LEFT(A305,3),#REF!,1,FALSE)</f>
        <v>#REF!</v>
      </c>
      <c r="L305" t="e">
        <f t="shared" si="9"/>
        <v>#REF!</v>
      </c>
      <c r="M305" s="21">
        <v>4</v>
      </c>
      <c r="N305">
        <f t="shared" si="8"/>
        <v>1</v>
      </c>
    </row>
    <row r="306" spans="1:14" ht="12.75" hidden="1" customHeight="1" x14ac:dyDescent="0.25">
      <c r="A306" s="20" t="s">
        <v>1433</v>
      </c>
      <c r="B306" s="21">
        <v>9243</v>
      </c>
      <c r="C306" s="21">
        <v>924</v>
      </c>
      <c r="D306" s="20" t="s">
        <v>1433</v>
      </c>
      <c r="E306" s="20" t="s">
        <v>1434</v>
      </c>
      <c r="F306" s="20" t="s">
        <v>1435</v>
      </c>
      <c r="G306" s="20" t="s">
        <v>1436</v>
      </c>
      <c r="H306" s="20" t="s">
        <v>206</v>
      </c>
      <c r="I306">
        <f>IFERROR(VLOOKUP(A306,Guildes_revues_ER!$A$2:$E$138,3,FALSE),0)</f>
        <v>0</v>
      </c>
      <c r="J306" t="str">
        <f>IFERROR(VLOOKUP(A306,Guildes_revues_ER!$A$2:$E$138,4,FALSE)," ")</f>
        <v xml:space="preserve"> </v>
      </c>
      <c r="K306" t="e">
        <f>VLOOKUP(LEFT(A306,3),#REF!,1,FALSE)</f>
        <v>#REF!</v>
      </c>
      <c r="L306" t="e">
        <f t="shared" si="9"/>
        <v>#REF!</v>
      </c>
      <c r="M306" s="21">
        <v>4</v>
      </c>
      <c r="N306">
        <f t="shared" si="8"/>
        <v>1</v>
      </c>
    </row>
    <row r="307" spans="1:14" ht="12.75" hidden="1" customHeight="1" x14ac:dyDescent="0.25">
      <c r="A307" s="20" t="s">
        <v>1437</v>
      </c>
      <c r="B307" s="21">
        <v>9244</v>
      </c>
      <c r="C307" s="21">
        <v>924</v>
      </c>
      <c r="D307" s="20" t="s">
        <v>1437</v>
      </c>
      <c r="E307" s="20" t="s">
        <v>1438</v>
      </c>
      <c r="F307" s="20" t="s">
        <v>1439</v>
      </c>
      <c r="G307" s="20" t="s">
        <v>1440</v>
      </c>
      <c r="H307" s="20" t="s">
        <v>206</v>
      </c>
      <c r="I307">
        <f>IFERROR(VLOOKUP(A307,Guildes_revues_ER!$A$2:$E$138,3,FALSE),0)</f>
        <v>0</v>
      </c>
      <c r="J307" t="str">
        <f>IFERROR(VLOOKUP(A307,Guildes_revues_ER!$A$2:$E$138,4,FALSE)," ")</f>
        <v xml:space="preserve"> </v>
      </c>
      <c r="K307" t="e">
        <f>VLOOKUP(LEFT(A307,3),#REF!,1,FALSE)</f>
        <v>#REF!</v>
      </c>
      <c r="L307" t="e">
        <f t="shared" si="9"/>
        <v>#REF!</v>
      </c>
      <c r="M307" s="21">
        <v>4</v>
      </c>
      <c r="N307">
        <f t="shared" si="8"/>
        <v>1</v>
      </c>
    </row>
    <row r="308" spans="1:14" ht="12.75" hidden="1" customHeight="1" x14ac:dyDescent="0.25">
      <c r="A308" s="20" t="s">
        <v>1441</v>
      </c>
      <c r="B308" s="21">
        <v>9245</v>
      </c>
      <c r="C308" s="21">
        <v>924</v>
      </c>
      <c r="D308" s="20" t="s">
        <v>1441</v>
      </c>
      <c r="E308" s="20" t="s">
        <v>1442</v>
      </c>
      <c r="F308" s="20" t="s">
        <v>1442</v>
      </c>
      <c r="G308" s="20" t="s">
        <v>1443</v>
      </c>
      <c r="H308" s="20" t="s">
        <v>206</v>
      </c>
      <c r="I308">
        <f>IFERROR(VLOOKUP(A308,Guildes_revues_ER!$A$2:$E$138,3,FALSE),0)</f>
        <v>0</v>
      </c>
      <c r="J308" t="str">
        <f>IFERROR(VLOOKUP(A308,Guildes_revues_ER!$A$2:$E$138,4,FALSE)," ")</f>
        <v xml:space="preserve"> </v>
      </c>
      <c r="K308" t="e">
        <f>VLOOKUP(LEFT(A308,3),#REF!,1,FALSE)</f>
        <v>#REF!</v>
      </c>
      <c r="L308" t="e">
        <f t="shared" si="9"/>
        <v>#REF!</v>
      </c>
      <c r="M308" s="21">
        <v>4</v>
      </c>
      <c r="N308">
        <f t="shared" si="8"/>
        <v>1</v>
      </c>
    </row>
    <row r="309" spans="1:14" ht="12.75" hidden="1" customHeight="1" x14ac:dyDescent="0.25">
      <c r="A309" s="20" t="s">
        <v>1444</v>
      </c>
      <c r="B309" s="21">
        <v>9246</v>
      </c>
      <c r="C309" s="21">
        <v>924</v>
      </c>
      <c r="D309" s="20" t="s">
        <v>1444</v>
      </c>
      <c r="E309" s="20" t="s">
        <v>1445</v>
      </c>
      <c r="F309" s="20" t="s">
        <v>1446</v>
      </c>
      <c r="G309" s="20" t="s">
        <v>1447</v>
      </c>
      <c r="H309" s="20" t="s">
        <v>206</v>
      </c>
      <c r="I309">
        <f>IFERROR(VLOOKUP(A309,Guildes_revues_ER!$A$2:$E$138,3,FALSE),0)</f>
        <v>0</v>
      </c>
      <c r="J309" t="str">
        <f>IFERROR(VLOOKUP(A309,Guildes_revues_ER!$A$2:$E$138,4,FALSE)," ")</f>
        <v xml:space="preserve"> </v>
      </c>
      <c r="K309" t="e">
        <f>VLOOKUP(LEFT(A309,3),#REF!,1,FALSE)</f>
        <v>#REF!</v>
      </c>
      <c r="L309" t="e">
        <f t="shared" si="9"/>
        <v>#REF!</v>
      </c>
      <c r="M309" s="21">
        <v>4</v>
      </c>
      <c r="N309">
        <f t="shared" si="8"/>
        <v>1</v>
      </c>
    </row>
    <row r="310" spans="1:14" ht="12.75" customHeight="1" x14ac:dyDescent="0.25">
      <c r="A310" s="20" t="s">
        <v>1448</v>
      </c>
      <c r="B310" s="21">
        <v>925</v>
      </c>
      <c r="C310" s="21">
        <v>92</v>
      </c>
      <c r="D310" s="20" t="s">
        <v>1448</v>
      </c>
      <c r="E310" s="20" t="s">
        <v>1449</v>
      </c>
      <c r="F310" s="20" t="s">
        <v>1450</v>
      </c>
      <c r="G310" s="20" t="s">
        <v>1451</v>
      </c>
      <c r="H310" s="20" t="s">
        <v>206</v>
      </c>
      <c r="I310" s="15">
        <f>IFERROR(VLOOKUP(A310,Guildes_revues_ER!$A$2:$E$138,3,FALSE),0)</f>
        <v>0</v>
      </c>
      <c r="J310" t="str">
        <f>IFERROR(VLOOKUP(A310,Guildes_revues_ER!$A$2:$E$138,4,FALSE)," ")</f>
        <v xml:space="preserve"> </v>
      </c>
      <c r="K310" s="15" t="e">
        <f>VLOOKUP(LEFT(A310,3),#REF!,1,FALSE)</f>
        <v>#REF!</v>
      </c>
      <c r="L310" s="15" t="e">
        <f t="shared" si="9"/>
        <v>#REF!</v>
      </c>
      <c r="M310" s="33">
        <v>3</v>
      </c>
      <c r="N310" s="15">
        <f t="shared" si="8"/>
        <v>1</v>
      </c>
    </row>
    <row r="311" spans="1:14" ht="12.75" hidden="1" customHeight="1" x14ac:dyDescent="0.25">
      <c r="A311" s="20" t="s">
        <v>1452</v>
      </c>
      <c r="B311" s="21">
        <v>9251</v>
      </c>
      <c r="C311" s="21">
        <v>925</v>
      </c>
      <c r="D311" s="20" t="s">
        <v>1452</v>
      </c>
      <c r="E311" s="20" t="s">
        <v>1453</v>
      </c>
      <c r="F311" s="20" t="s">
        <v>1454</v>
      </c>
      <c r="G311" s="20" t="s">
        <v>1455</v>
      </c>
      <c r="H311" s="20" t="s">
        <v>206</v>
      </c>
      <c r="I311">
        <f>IFERROR(VLOOKUP(A311,Guildes_revues_ER!$A$2:$E$138,3,FALSE),0)</f>
        <v>0</v>
      </c>
      <c r="J311" t="str">
        <f>IFERROR(VLOOKUP(A311,Guildes_revues_ER!$A$2:$E$138,4,FALSE)," ")</f>
        <v xml:space="preserve"> </v>
      </c>
      <c r="K311" t="e">
        <f>VLOOKUP(LEFT(A311,3),#REF!,1,FALSE)</f>
        <v>#REF!</v>
      </c>
      <c r="L311" t="e">
        <f t="shared" si="9"/>
        <v>#REF!</v>
      </c>
      <c r="M311" s="21">
        <v>4</v>
      </c>
      <c r="N311">
        <f t="shared" si="8"/>
        <v>1</v>
      </c>
    </row>
    <row r="312" spans="1:14" ht="12.75" hidden="1" customHeight="1" x14ac:dyDescent="0.25">
      <c r="A312" s="20" t="s">
        <v>1456</v>
      </c>
      <c r="B312" s="21">
        <v>9252</v>
      </c>
      <c r="C312" s="21">
        <v>925</v>
      </c>
      <c r="D312" s="20" t="s">
        <v>1456</v>
      </c>
      <c r="E312" s="20" t="s">
        <v>1457</v>
      </c>
      <c r="F312" s="20" t="s">
        <v>1458</v>
      </c>
      <c r="G312" s="20" t="s">
        <v>1459</v>
      </c>
      <c r="H312" s="20" t="s">
        <v>206</v>
      </c>
      <c r="I312">
        <f>IFERROR(VLOOKUP(A312,Guildes_revues_ER!$A$2:$E$138,3,FALSE),0)</f>
        <v>0</v>
      </c>
      <c r="J312" t="str">
        <f>IFERROR(VLOOKUP(A312,Guildes_revues_ER!$A$2:$E$138,4,FALSE)," ")</f>
        <v xml:space="preserve"> </v>
      </c>
      <c r="K312" t="e">
        <f>VLOOKUP(LEFT(A312,3),#REF!,1,FALSE)</f>
        <v>#REF!</v>
      </c>
      <c r="L312" t="e">
        <f t="shared" si="9"/>
        <v>#REF!</v>
      </c>
      <c r="M312" s="21">
        <v>4</v>
      </c>
      <c r="N312">
        <f t="shared" si="8"/>
        <v>1</v>
      </c>
    </row>
    <row r="313" spans="1:14" ht="12.75" hidden="1" customHeight="1" x14ac:dyDescent="0.25">
      <c r="A313" s="20" t="s">
        <v>1460</v>
      </c>
      <c r="B313" s="21">
        <v>9253</v>
      </c>
      <c r="C313" s="21">
        <v>925</v>
      </c>
      <c r="D313" s="20" t="s">
        <v>1460</v>
      </c>
      <c r="E313" s="20" t="s">
        <v>1461</v>
      </c>
      <c r="F313" s="20" t="s">
        <v>1462</v>
      </c>
      <c r="G313" s="20" t="s">
        <v>1463</v>
      </c>
      <c r="H313" s="20" t="s">
        <v>206</v>
      </c>
      <c r="I313">
        <f>IFERROR(VLOOKUP(A313,Guildes_revues_ER!$A$2:$E$138,3,FALSE),0)</f>
        <v>0</v>
      </c>
      <c r="J313" t="str">
        <f>IFERROR(VLOOKUP(A313,Guildes_revues_ER!$A$2:$E$138,4,FALSE)," ")</f>
        <v xml:space="preserve"> </v>
      </c>
      <c r="K313" t="e">
        <f>VLOOKUP(LEFT(A313,3),#REF!,1,FALSE)</f>
        <v>#REF!</v>
      </c>
      <c r="L313" t="e">
        <f t="shared" si="9"/>
        <v>#REF!</v>
      </c>
      <c r="M313" s="21">
        <v>4</v>
      </c>
      <c r="N313">
        <f t="shared" si="8"/>
        <v>1</v>
      </c>
    </row>
    <row r="314" spans="1:14" ht="12.75" hidden="1" customHeight="1" x14ac:dyDescent="0.25">
      <c r="A314" s="20" t="s">
        <v>1464</v>
      </c>
      <c r="B314" s="21">
        <v>9254</v>
      </c>
      <c r="C314" s="21">
        <v>925</v>
      </c>
      <c r="D314" s="20" t="s">
        <v>1464</v>
      </c>
      <c r="E314" s="20" t="s">
        <v>1465</v>
      </c>
      <c r="F314" s="20" t="s">
        <v>1466</v>
      </c>
      <c r="G314" s="20" t="s">
        <v>1467</v>
      </c>
      <c r="H314" s="20" t="s">
        <v>206</v>
      </c>
      <c r="I314">
        <f>IFERROR(VLOOKUP(A314,Guildes_revues_ER!$A$2:$E$138,3,FALSE),0)</f>
        <v>0</v>
      </c>
      <c r="J314" t="str">
        <f>IFERROR(VLOOKUP(A314,Guildes_revues_ER!$A$2:$E$138,4,FALSE)," ")</f>
        <v xml:space="preserve"> </v>
      </c>
      <c r="K314" t="e">
        <f>VLOOKUP(LEFT(A314,3),#REF!,1,FALSE)</f>
        <v>#REF!</v>
      </c>
      <c r="L314" t="e">
        <f t="shared" si="9"/>
        <v>#REF!</v>
      </c>
      <c r="M314" s="21">
        <v>4</v>
      </c>
      <c r="N314">
        <f t="shared" si="8"/>
        <v>1</v>
      </c>
    </row>
    <row r="315" spans="1:14" ht="12.75" hidden="1" customHeight="1" x14ac:dyDescent="0.25">
      <c r="A315" s="20" t="s">
        <v>1468</v>
      </c>
      <c r="B315" s="21">
        <v>93</v>
      </c>
      <c r="C315" s="21">
        <v>9</v>
      </c>
      <c r="D315" s="20" t="s">
        <v>1468</v>
      </c>
      <c r="E315" s="20" t="s">
        <v>1469</v>
      </c>
      <c r="F315" s="20" t="s">
        <v>1470</v>
      </c>
      <c r="G315" s="20" t="s">
        <v>1471</v>
      </c>
      <c r="H315" s="20" t="s">
        <v>206</v>
      </c>
      <c r="I315">
        <f>IFERROR(VLOOKUP(A315,Guildes_revues_ER!$A$2:$E$138,3,FALSE),0)</f>
        <v>0</v>
      </c>
      <c r="J315" t="str">
        <f>IFERROR(VLOOKUP(A315,Guildes_revues_ER!$A$2:$E$138,4,FALSE)," ")</f>
        <v xml:space="preserve"> </v>
      </c>
      <c r="K315" t="e">
        <f>VLOOKUP(LEFT(A315,3),#REF!,1,FALSE)</f>
        <v>#REF!</v>
      </c>
      <c r="L315" t="e">
        <f t="shared" si="9"/>
        <v>#REF!</v>
      </c>
      <c r="M315" s="21">
        <v>2</v>
      </c>
      <c r="N315">
        <f t="shared" si="8"/>
        <v>1</v>
      </c>
    </row>
    <row r="316" spans="1:14" ht="12.75" customHeight="1" x14ac:dyDescent="0.25">
      <c r="A316" s="20" t="s">
        <v>1472</v>
      </c>
      <c r="B316" s="21">
        <v>932</v>
      </c>
      <c r="C316" s="21">
        <v>93</v>
      </c>
      <c r="D316" s="20" t="s">
        <v>1472</v>
      </c>
      <c r="E316" s="20" t="s">
        <v>1473</v>
      </c>
      <c r="F316" s="20" t="s">
        <v>1474</v>
      </c>
      <c r="G316" s="20" t="s">
        <v>1475</v>
      </c>
      <c r="H316" s="20" t="s">
        <v>206</v>
      </c>
      <c r="I316" s="15">
        <f>IFERROR(VLOOKUP(A316,Guildes_revues_ER!$A$2:$E$138,3,FALSE),0)</f>
        <v>0</v>
      </c>
      <c r="J316" t="str">
        <f>IFERROR(VLOOKUP(A316,Guildes_revues_ER!$A$2:$E$138,4,FALSE)," ")</f>
        <v xml:space="preserve"> </v>
      </c>
      <c r="K316" s="15" t="e">
        <f>VLOOKUP(LEFT(A316,3),#REF!,1,FALSE)</f>
        <v>#REF!</v>
      </c>
      <c r="L316" s="15" t="e">
        <f t="shared" si="9"/>
        <v>#REF!</v>
      </c>
      <c r="M316" s="33">
        <v>3</v>
      </c>
      <c r="N316" s="15">
        <f t="shared" si="8"/>
        <v>1</v>
      </c>
    </row>
    <row r="317" spans="1:14" ht="12.75" hidden="1" customHeight="1" x14ac:dyDescent="0.25">
      <c r="A317" s="20" t="s">
        <v>1476</v>
      </c>
      <c r="B317" s="21">
        <v>9321</v>
      </c>
      <c r="C317" s="21">
        <v>932</v>
      </c>
      <c r="D317" s="20" t="s">
        <v>1476</v>
      </c>
      <c r="E317" s="20" t="s">
        <v>1477</v>
      </c>
      <c r="F317" s="20" t="s">
        <v>1478</v>
      </c>
      <c r="G317" s="20" t="s">
        <v>1479</v>
      </c>
      <c r="H317" s="20" t="s">
        <v>206</v>
      </c>
      <c r="I317">
        <f>IFERROR(VLOOKUP(A317,Guildes_revues_ER!$A$2:$E$138,3,FALSE),0)</f>
        <v>0</v>
      </c>
      <c r="J317" t="str">
        <f>IFERROR(VLOOKUP(A317,Guildes_revues_ER!$A$2:$E$138,4,FALSE)," ")</f>
        <v xml:space="preserve"> </v>
      </c>
      <c r="K317" t="e">
        <f>VLOOKUP(LEFT(A317,3),#REF!,1,FALSE)</f>
        <v>#REF!</v>
      </c>
      <c r="L317" t="e">
        <f t="shared" si="9"/>
        <v>#REF!</v>
      </c>
      <c r="M317" s="21">
        <v>4</v>
      </c>
      <c r="N317">
        <f t="shared" si="8"/>
        <v>1</v>
      </c>
    </row>
    <row r="318" spans="1:14" ht="12.75" hidden="1" customHeight="1" x14ac:dyDescent="0.25">
      <c r="A318" s="20" t="s">
        <v>1480</v>
      </c>
      <c r="B318" s="21">
        <v>9322</v>
      </c>
      <c r="C318" s="21">
        <v>932</v>
      </c>
      <c r="D318" s="20" t="s">
        <v>1480</v>
      </c>
      <c r="E318" s="20" t="s">
        <v>1481</v>
      </c>
      <c r="F318" s="20" t="s">
        <v>1482</v>
      </c>
      <c r="G318" s="20" t="s">
        <v>1483</v>
      </c>
      <c r="H318" s="20" t="s">
        <v>206</v>
      </c>
      <c r="I318">
        <f>IFERROR(VLOOKUP(A318,Guildes_revues_ER!$A$2:$E$138,3,FALSE),0)</f>
        <v>0</v>
      </c>
      <c r="J318" t="str">
        <f>IFERROR(VLOOKUP(A318,Guildes_revues_ER!$A$2:$E$138,4,FALSE)," ")</f>
        <v xml:space="preserve"> </v>
      </c>
      <c r="K318" t="e">
        <f>VLOOKUP(LEFT(A318,3),#REF!,1,FALSE)</f>
        <v>#REF!</v>
      </c>
      <c r="L318" t="e">
        <f t="shared" si="9"/>
        <v>#REF!</v>
      </c>
      <c r="M318" s="21">
        <v>4</v>
      </c>
      <c r="N318">
        <f t="shared" si="8"/>
        <v>1</v>
      </c>
    </row>
    <row r="319" spans="1:14" ht="12.75" hidden="1" customHeight="1" x14ac:dyDescent="0.25">
      <c r="A319" s="20" t="s">
        <v>1484</v>
      </c>
      <c r="B319" s="21">
        <v>9323</v>
      </c>
      <c r="C319" s="21">
        <v>932</v>
      </c>
      <c r="D319" s="20" t="s">
        <v>1484</v>
      </c>
      <c r="E319" s="20" t="s">
        <v>1485</v>
      </c>
      <c r="F319" s="20" t="s">
        <v>1486</v>
      </c>
      <c r="G319" s="20" t="s">
        <v>1487</v>
      </c>
      <c r="H319" s="20" t="s">
        <v>206</v>
      </c>
      <c r="I319">
        <f>IFERROR(VLOOKUP(A319,Guildes_revues_ER!$A$2:$E$138,3,FALSE),0)</f>
        <v>0</v>
      </c>
      <c r="J319" t="str">
        <f>IFERROR(VLOOKUP(A319,Guildes_revues_ER!$A$2:$E$138,4,FALSE)," ")</f>
        <v xml:space="preserve"> </v>
      </c>
      <c r="K319" t="e">
        <f>VLOOKUP(LEFT(A319,3),#REF!,1,FALSE)</f>
        <v>#REF!</v>
      </c>
      <c r="L319" t="e">
        <f t="shared" si="9"/>
        <v>#REF!</v>
      </c>
      <c r="M319" s="21">
        <v>4</v>
      </c>
      <c r="N319">
        <f t="shared" si="8"/>
        <v>1</v>
      </c>
    </row>
    <row r="320" spans="1:14" ht="12.75" customHeight="1" x14ac:dyDescent="0.25">
      <c r="A320" s="20" t="s">
        <v>1488</v>
      </c>
      <c r="B320" s="21">
        <v>933</v>
      </c>
      <c r="C320" s="21">
        <v>93</v>
      </c>
      <c r="D320" s="20" t="s">
        <v>1488</v>
      </c>
      <c r="E320" s="20" t="s">
        <v>1489</v>
      </c>
      <c r="F320" s="20" t="s">
        <v>1490</v>
      </c>
      <c r="G320" s="20" t="s">
        <v>1491</v>
      </c>
      <c r="H320" s="20" t="s">
        <v>206</v>
      </c>
      <c r="I320" s="15">
        <f>IFERROR(VLOOKUP(A320,Guildes_revues_ER!$A$2:$E$138,3,FALSE),0)</f>
        <v>0</v>
      </c>
      <c r="J320" t="str">
        <f>IFERROR(VLOOKUP(A320,Guildes_revues_ER!$A$2:$E$138,4,FALSE)," ")</f>
        <v xml:space="preserve"> </v>
      </c>
      <c r="K320" s="15" t="e">
        <f>VLOOKUP(LEFT(A320,3),#REF!,1,FALSE)</f>
        <v>#REF!</v>
      </c>
      <c r="L320" s="15" t="e">
        <f t="shared" si="9"/>
        <v>#REF!</v>
      </c>
      <c r="M320" s="33">
        <v>3</v>
      </c>
      <c r="N320" s="15">
        <f t="shared" si="8"/>
        <v>1</v>
      </c>
    </row>
    <row r="321" spans="1:14" ht="12.75" hidden="1" customHeight="1" x14ac:dyDescent="0.25">
      <c r="A321" s="20" t="s">
        <v>1492</v>
      </c>
      <c r="B321" s="21">
        <v>9331</v>
      </c>
      <c r="C321" s="21">
        <v>933</v>
      </c>
      <c r="D321" s="20" t="s">
        <v>1492</v>
      </c>
      <c r="E321" s="20" t="s">
        <v>1493</v>
      </c>
      <c r="F321" s="20" t="s">
        <v>1494</v>
      </c>
      <c r="G321" s="20" t="s">
        <v>1495</v>
      </c>
      <c r="H321" s="20" t="s">
        <v>206</v>
      </c>
      <c r="I321">
        <f>IFERROR(VLOOKUP(A321,Guildes_revues_ER!$A$2:$E$138,3,FALSE),0)</f>
        <v>0</v>
      </c>
      <c r="J321" t="str">
        <f>IFERROR(VLOOKUP(A321,Guildes_revues_ER!$A$2:$E$138,4,FALSE)," ")</f>
        <v xml:space="preserve"> </v>
      </c>
      <c r="K321" t="e">
        <f>VLOOKUP(LEFT(A321,3),#REF!,1,FALSE)</f>
        <v>#REF!</v>
      </c>
      <c r="L321" t="e">
        <f t="shared" si="9"/>
        <v>#REF!</v>
      </c>
      <c r="M321" s="21">
        <v>4</v>
      </c>
      <c r="N321">
        <f t="shared" si="8"/>
        <v>1</v>
      </c>
    </row>
    <row r="322" spans="1:14" ht="12.75" hidden="1" customHeight="1" x14ac:dyDescent="0.25">
      <c r="A322" s="20" t="s">
        <v>1496</v>
      </c>
      <c r="B322" s="21">
        <v>9332</v>
      </c>
      <c r="C322" s="21">
        <v>933</v>
      </c>
      <c r="D322" s="20" t="s">
        <v>1496</v>
      </c>
      <c r="E322" s="20" t="s">
        <v>1497</v>
      </c>
      <c r="F322" s="20" t="s">
        <v>1498</v>
      </c>
      <c r="G322" s="20" t="s">
        <v>1499</v>
      </c>
      <c r="H322" s="20" t="s">
        <v>206</v>
      </c>
      <c r="I322">
        <f>IFERROR(VLOOKUP(A322,Guildes_revues_ER!$A$2:$E$138,3,FALSE),0)</f>
        <v>0</v>
      </c>
      <c r="J322" t="str">
        <f>IFERROR(VLOOKUP(A322,Guildes_revues_ER!$A$2:$E$138,4,FALSE)," ")</f>
        <v xml:space="preserve"> </v>
      </c>
      <c r="K322" t="e">
        <f>VLOOKUP(LEFT(A322,3),#REF!,1,FALSE)</f>
        <v>#REF!</v>
      </c>
      <c r="L322" t="e">
        <f t="shared" si="9"/>
        <v>#REF!</v>
      </c>
      <c r="M322" s="21">
        <v>4</v>
      </c>
      <c r="N322">
        <f t="shared" si="8"/>
        <v>1</v>
      </c>
    </row>
    <row r="323" spans="1:14" ht="12.75" hidden="1" customHeight="1" x14ac:dyDescent="0.25">
      <c r="A323" s="20" t="s">
        <v>1500</v>
      </c>
      <c r="B323" s="21">
        <v>9333</v>
      </c>
      <c r="C323" s="21">
        <v>933</v>
      </c>
      <c r="D323" s="20" t="s">
        <v>1500</v>
      </c>
      <c r="E323" s="20" t="s">
        <v>1501</v>
      </c>
      <c r="F323" s="20" t="s">
        <v>1502</v>
      </c>
      <c r="G323" s="20" t="s">
        <v>1503</v>
      </c>
      <c r="H323" s="20" t="s">
        <v>206</v>
      </c>
      <c r="I323">
        <f>IFERROR(VLOOKUP(A323,Guildes_revues_ER!$A$2:$E$138,3,FALSE),0)</f>
        <v>0</v>
      </c>
      <c r="J323" t="str">
        <f>IFERROR(VLOOKUP(A323,Guildes_revues_ER!$A$2:$E$138,4,FALSE)," ")</f>
        <v xml:space="preserve"> </v>
      </c>
      <c r="K323" t="e">
        <f>VLOOKUP(LEFT(A323,3),#REF!,1,FALSE)</f>
        <v>#REF!</v>
      </c>
      <c r="L323" t="e">
        <f t="shared" si="9"/>
        <v>#REF!</v>
      </c>
      <c r="M323" s="21">
        <v>4</v>
      </c>
      <c r="N323">
        <f t="shared" ref="N323:N325" si="10">IF(AND(VALUE(I323)&gt;0,M323&lt;4),0,1)</f>
        <v>1</v>
      </c>
    </row>
    <row r="324" spans="1:14" ht="12.75" customHeight="1" x14ac:dyDescent="0.25">
      <c r="A324" s="20" t="s">
        <v>1504</v>
      </c>
      <c r="B324" s="21">
        <v>934</v>
      </c>
      <c r="C324" s="21">
        <v>93</v>
      </c>
      <c r="D324" s="20" t="s">
        <v>1504</v>
      </c>
      <c r="E324" s="20" t="s">
        <v>1505</v>
      </c>
      <c r="F324" s="20" t="s">
        <v>1506</v>
      </c>
      <c r="G324" s="20" t="s">
        <v>1507</v>
      </c>
      <c r="H324" s="20" t="s">
        <v>206</v>
      </c>
      <c r="I324" s="15">
        <f>IFERROR(VLOOKUP(A324,Guildes_revues_ER!$A$2:$E$138,3,FALSE),0)</f>
        <v>0</v>
      </c>
      <c r="J324" t="str">
        <f>IFERROR(VLOOKUP(A324,Guildes_revues_ER!$A$2:$E$138,4,FALSE)," ")</f>
        <v xml:space="preserve"> </v>
      </c>
      <c r="K324" s="15" t="e">
        <f>VLOOKUP(LEFT(A324,3),#REF!,1,FALSE)</f>
        <v>#REF!</v>
      </c>
      <c r="L324" s="15" t="e">
        <f t="shared" ref="L324:L325" si="11">IF(VALUE(K324)-VALUE(I324)=VALUE(K324),1,0)</f>
        <v>#REF!</v>
      </c>
      <c r="M324" s="33">
        <v>3</v>
      </c>
      <c r="N324" s="15">
        <f t="shared" si="10"/>
        <v>1</v>
      </c>
    </row>
    <row r="325" spans="1:14" ht="12.75" hidden="1" customHeight="1" x14ac:dyDescent="0.25">
      <c r="A325" s="20" t="s">
        <v>1508</v>
      </c>
      <c r="B325" s="21">
        <v>94</v>
      </c>
      <c r="C325" s="21">
        <v>9</v>
      </c>
      <c r="D325" s="20" t="s">
        <v>1508</v>
      </c>
      <c r="E325" s="20" t="s">
        <v>1509</v>
      </c>
      <c r="F325" s="20" t="s">
        <v>1510</v>
      </c>
      <c r="G325" s="20" t="s">
        <v>1511</v>
      </c>
      <c r="H325" s="20" t="s">
        <v>206</v>
      </c>
      <c r="I325">
        <f>IFERROR(VLOOKUP(A325,Guildes_revues_ER!$A$2:$E$138,3,FALSE),0)</f>
        <v>0</v>
      </c>
      <c r="J325" t="str">
        <f>IFERROR(VLOOKUP(A325,Guildes_revues_ER!$A$2:$E$138,4,FALSE)," ")</f>
        <v xml:space="preserve"> </v>
      </c>
      <c r="K325" t="e">
        <f>VLOOKUP(LEFT(A325,3),#REF!,1,FALSE)</f>
        <v>#REF!</v>
      </c>
      <c r="L325" t="e">
        <f t="shared" si="11"/>
        <v>#REF!</v>
      </c>
      <c r="M325" s="21">
        <v>2</v>
      </c>
      <c r="N325">
        <f t="shared" si="10"/>
        <v>1</v>
      </c>
    </row>
  </sheetData>
  <autoFilter ref="A1:N325">
    <filterColumn colId="12">
      <filters>
        <filter val="3"/>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4"/>
  <sheetViews>
    <sheetView workbookViewId="0">
      <pane ySplit="1" topLeftCell="A2" activePane="bottomLeft" state="frozen"/>
      <selection pane="bottomLeft" activeCell="D47" sqref="D47"/>
    </sheetView>
  </sheetViews>
  <sheetFormatPr baseColWidth="10" defaultColWidth="11.42578125" defaultRowHeight="15" x14ac:dyDescent="0.25"/>
  <cols>
    <col min="1" max="1" width="13" style="9" bestFit="1" customWidth="1"/>
    <col min="2" max="2" width="11.85546875" style="2" bestFit="1" customWidth="1"/>
    <col min="3" max="3" width="9.42578125" style="2" bestFit="1" customWidth="1"/>
    <col min="4" max="4" width="54.85546875" style="2" bestFit="1" customWidth="1"/>
    <col min="5" max="5" width="44.28515625" style="2" bestFit="1" customWidth="1"/>
  </cols>
  <sheetData>
    <row r="1" spans="1:5" x14ac:dyDescent="0.25">
      <c r="A1" s="9" t="s">
        <v>73</v>
      </c>
      <c r="B1" s="2" t="s">
        <v>69</v>
      </c>
      <c r="C1" s="2" t="s">
        <v>70</v>
      </c>
      <c r="D1" s="2" t="s">
        <v>71</v>
      </c>
      <c r="E1" s="2" t="s">
        <v>72</v>
      </c>
    </row>
    <row r="2" spans="1:5" x14ac:dyDescent="0.25">
      <c r="A2" s="10" t="s">
        <v>68</v>
      </c>
      <c r="B2" s="3" t="s">
        <v>14</v>
      </c>
      <c r="C2" s="4">
        <v>1</v>
      </c>
      <c r="D2" s="8" t="s">
        <v>40</v>
      </c>
      <c r="E2" s="3" t="s">
        <v>47</v>
      </c>
    </row>
    <row r="3" spans="1:5" x14ac:dyDescent="0.25">
      <c r="A3" s="11" t="s">
        <v>65</v>
      </c>
      <c r="B3" s="3" t="s">
        <v>14</v>
      </c>
      <c r="C3" s="4">
        <v>1</v>
      </c>
      <c r="D3" s="8" t="s">
        <v>40</v>
      </c>
      <c r="E3" s="3" t="s">
        <v>47</v>
      </c>
    </row>
    <row r="4" spans="1:5" x14ac:dyDescent="0.25">
      <c r="A4" s="10" t="s">
        <v>66</v>
      </c>
      <c r="B4" s="3" t="s">
        <v>14</v>
      </c>
      <c r="C4" s="4">
        <v>1</v>
      </c>
      <c r="D4" s="8" t="s">
        <v>40</v>
      </c>
      <c r="E4" s="3" t="s">
        <v>47</v>
      </c>
    </row>
    <row r="5" spans="1:5" x14ac:dyDescent="0.25">
      <c r="A5" s="11" t="s">
        <v>67</v>
      </c>
      <c r="B5" s="3" t="s">
        <v>14</v>
      </c>
      <c r="C5" s="4">
        <v>1</v>
      </c>
      <c r="D5" s="8" t="s">
        <v>40</v>
      </c>
      <c r="E5" s="3" t="s">
        <v>47</v>
      </c>
    </row>
    <row r="6" spans="1:5" x14ac:dyDescent="0.25">
      <c r="A6" s="12" t="s">
        <v>79</v>
      </c>
      <c r="B6" s="3" t="s">
        <v>14</v>
      </c>
      <c r="C6" s="4">
        <v>2</v>
      </c>
      <c r="D6" s="8" t="s">
        <v>41</v>
      </c>
      <c r="E6" s="3" t="s">
        <v>42</v>
      </c>
    </row>
    <row r="7" spans="1:5" x14ac:dyDescent="0.25">
      <c r="A7" s="13" t="s">
        <v>74</v>
      </c>
      <c r="B7" s="3" t="s">
        <v>14</v>
      </c>
      <c r="C7" s="4">
        <v>2</v>
      </c>
      <c r="D7" s="8" t="s">
        <v>41</v>
      </c>
      <c r="E7" s="3" t="s">
        <v>42</v>
      </c>
    </row>
    <row r="8" spans="1:5" x14ac:dyDescent="0.25">
      <c r="A8" s="14" t="s">
        <v>75</v>
      </c>
      <c r="B8" s="3" t="s">
        <v>14</v>
      </c>
      <c r="C8" s="4">
        <v>2</v>
      </c>
      <c r="D8" s="8" t="s">
        <v>41</v>
      </c>
      <c r="E8" s="3" t="s">
        <v>42</v>
      </c>
    </row>
    <row r="9" spans="1:5" x14ac:dyDescent="0.25">
      <c r="A9" s="11" t="s">
        <v>77</v>
      </c>
      <c r="B9" s="3" t="s">
        <v>14</v>
      </c>
      <c r="C9" s="4">
        <v>2</v>
      </c>
      <c r="D9" s="8" t="s">
        <v>41</v>
      </c>
      <c r="E9" s="3" t="s">
        <v>42</v>
      </c>
    </row>
    <row r="10" spans="1:5" x14ac:dyDescent="0.25">
      <c r="A10" s="13" t="s">
        <v>78</v>
      </c>
      <c r="B10" s="3" t="s">
        <v>14</v>
      </c>
      <c r="C10" s="4">
        <v>2</v>
      </c>
      <c r="D10" s="8" t="s">
        <v>41</v>
      </c>
      <c r="E10" s="3" t="s">
        <v>42</v>
      </c>
    </row>
    <row r="11" spans="1:5" x14ac:dyDescent="0.25">
      <c r="A11" s="11" t="s">
        <v>76</v>
      </c>
      <c r="B11" s="3" t="s">
        <v>14</v>
      </c>
      <c r="C11" s="4">
        <v>2</v>
      </c>
      <c r="D11" s="8" t="s">
        <v>41</v>
      </c>
      <c r="E11" s="3" t="s">
        <v>42</v>
      </c>
    </row>
    <row r="12" spans="1:5" x14ac:dyDescent="0.25">
      <c r="A12" s="10" t="s">
        <v>87</v>
      </c>
      <c r="B12" s="3" t="s">
        <v>17</v>
      </c>
      <c r="C12" s="4">
        <v>4</v>
      </c>
      <c r="D12" s="8" t="s">
        <v>13</v>
      </c>
      <c r="E12" s="3" t="s">
        <v>43</v>
      </c>
    </row>
    <row r="13" spans="1:5" x14ac:dyDescent="0.25">
      <c r="A13" s="11" t="s">
        <v>83</v>
      </c>
      <c r="B13" s="3" t="s">
        <v>17</v>
      </c>
      <c r="C13" s="4">
        <v>4</v>
      </c>
      <c r="D13" s="8" t="s">
        <v>13</v>
      </c>
      <c r="E13" s="3" t="s">
        <v>43</v>
      </c>
    </row>
    <row r="14" spans="1:5" x14ac:dyDescent="0.25">
      <c r="A14" s="11" t="s">
        <v>80</v>
      </c>
      <c r="B14" s="3" t="s">
        <v>17</v>
      </c>
      <c r="C14" s="4">
        <v>4</v>
      </c>
      <c r="D14" s="8" t="s">
        <v>13</v>
      </c>
      <c r="E14" s="3" t="s">
        <v>43</v>
      </c>
    </row>
    <row r="15" spans="1:5" x14ac:dyDescent="0.25">
      <c r="A15" s="11" t="s">
        <v>81</v>
      </c>
      <c r="B15" s="3" t="s">
        <v>17</v>
      </c>
      <c r="C15" s="4">
        <v>4</v>
      </c>
      <c r="D15" s="8" t="s">
        <v>13</v>
      </c>
      <c r="E15" s="3" t="s">
        <v>43</v>
      </c>
    </row>
    <row r="16" spans="1:5" x14ac:dyDescent="0.25">
      <c r="A16" s="13" t="s">
        <v>85</v>
      </c>
      <c r="B16" s="3" t="s">
        <v>17</v>
      </c>
      <c r="C16" s="4">
        <v>4</v>
      </c>
      <c r="D16" s="8" t="s">
        <v>13</v>
      </c>
      <c r="E16" s="3" t="s">
        <v>43</v>
      </c>
    </row>
    <row r="17" spans="1:5" x14ac:dyDescent="0.25">
      <c r="A17" s="11" t="s">
        <v>82</v>
      </c>
      <c r="B17" s="3" t="s">
        <v>17</v>
      </c>
      <c r="C17" s="4">
        <v>4</v>
      </c>
      <c r="D17" s="8" t="s">
        <v>13</v>
      </c>
      <c r="E17" s="3" t="s">
        <v>43</v>
      </c>
    </row>
    <row r="18" spans="1:5" x14ac:dyDescent="0.25">
      <c r="A18" s="11" t="s">
        <v>86</v>
      </c>
      <c r="B18" s="3" t="s">
        <v>17</v>
      </c>
      <c r="C18" s="4">
        <v>4</v>
      </c>
      <c r="D18" s="8" t="s">
        <v>13</v>
      </c>
      <c r="E18" s="3" t="s">
        <v>43</v>
      </c>
    </row>
    <row r="19" spans="1:5" x14ac:dyDescent="0.25">
      <c r="A19" s="11" t="s">
        <v>84</v>
      </c>
      <c r="B19" s="3" t="s">
        <v>17</v>
      </c>
      <c r="C19" s="4">
        <v>4</v>
      </c>
      <c r="D19" s="8" t="s">
        <v>13</v>
      </c>
      <c r="E19" s="3" t="s">
        <v>43</v>
      </c>
    </row>
    <row r="20" spans="1:5" x14ac:dyDescent="0.25">
      <c r="A20" s="14" t="s">
        <v>88</v>
      </c>
      <c r="B20" s="3" t="s">
        <v>16</v>
      </c>
      <c r="C20" s="5">
        <v>5</v>
      </c>
      <c r="D20" s="8" t="s">
        <v>46</v>
      </c>
      <c r="E20" s="3" t="s">
        <v>2</v>
      </c>
    </row>
    <row r="21" spans="1:5" x14ac:dyDescent="0.25">
      <c r="A21" s="11" t="s">
        <v>89</v>
      </c>
      <c r="B21" s="3" t="s">
        <v>16</v>
      </c>
      <c r="C21" s="5">
        <v>5</v>
      </c>
      <c r="D21" s="8" t="s">
        <v>46</v>
      </c>
      <c r="E21" s="3" t="s">
        <v>2</v>
      </c>
    </row>
    <row r="22" spans="1:5" x14ac:dyDescent="0.25">
      <c r="A22" s="11" t="s">
        <v>90</v>
      </c>
      <c r="B22" s="3" t="s">
        <v>16</v>
      </c>
      <c r="C22" s="5">
        <v>5</v>
      </c>
      <c r="D22" s="8" t="s">
        <v>46</v>
      </c>
      <c r="E22" s="3" t="s">
        <v>2</v>
      </c>
    </row>
    <row r="23" spans="1:5" x14ac:dyDescent="0.25">
      <c r="A23" s="12" t="s">
        <v>91</v>
      </c>
      <c r="B23" s="3" t="s">
        <v>16</v>
      </c>
      <c r="C23" s="5">
        <v>5</v>
      </c>
      <c r="D23" s="8" t="s">
        <v>46</v>
      </c>
      <c r="E23" s="3" t="s">
        <v>2</v>
      </c>
    </row>
    <row r="24" spans="1:5" x14ac:dyDescent="0.25">
      <c r="A24" s="10" t="s">
        <v>88</v>
      </c>
      <c r="B24" s="3" t="s">
        <v>18</v>
      </c>
      <c r="C24" s="5">
        <v>6</v>
      </c>
      <c r="D24" s="8" t="s">
        <v>57</v>
      </c>
      <c r="E24" s="3" t="s">
        <v>58</v>
      </c>
    </row>
    <row r="25" spans="1:5" x14ac:dyDescent="0.25">
      <c r="A25" s="11" t="s">
        <v>98</v>
      </c>
      <c r="B25" s="3" t="s">
        <v>18</v>
      </c>
      <c r="C25" s="5">
        <v>6</v>
      </c>
      <c r="D25" s="8" t="s">
        <v>57</v>
      </c>
      <c r="E25" s="3" t="s">
        <v>58</v>
      </c>
    </row>
    <row r="26" spans="1:5" x14ac:dyDescent="0.25">
      <c r="A26" s="11" t="s">
        <v>95</v>
      </c>
      <c r="B26" s="3" t="s">
        <v>18</v>
      </c>
      <c r="C26" s="5">
        <v>6</v>
      </c>
      <c r="D26" s="8" t="s">
        <v>57</v>
      </c>
      <c r="E26" s="3" t="s">
        <v>58</v>
      </c>
    </row>
    <row r="27" spans="1:5" x14ac:dyDescent="0.25">
      <c r="A27" s="13" t="s">
        <v>96</v>
      </c>
      <c r="B27" s="3" t="s">
        <v>18</v>
      </c>
      <c r="C27" s="5">
        <v>6</v>
      </c>
      <c r="D27" s="8" t="s">
        <v>57</v>
      </c>
      <c r="E27" s="3" t="s">
        <v>58</v>
      </c>
    </row>
    <row r="28" spans="1:5" x14ac:dyDescent="0.25">
      <c r="A28" s="11" t="s">
        <v>97</v>
      </c>
      <c r="B28" s="3" t="s">
        <v>18</v>
      </c>
      <c r="C28" s="5">
        <v>6</v>
      </c>
      <c r="D28" s="8" t="s">
        <v>57</v>
      </c>
      <c r="E28" s="3" t="s">
        <v>58</v>
      </c>
    </row>
    <row r="29" spans="1:5" x14ac:dyDescent="0.25">
      <c r="A29" s="13" t="s">
        <v>99</v>
      </c>
      <c r="B29" s="3" t="s">
        <v>18</v>
      </c>
      <c r="C29" s="5">
        <v>6</v>
      </c>
      <c r="D29" s="8" t="s">
        <v>57</v>
      </c>
      <c r="E29" s="3" t="s">
        <v>58</v>
      </c>
    </row>
    <row r="30" spans="1:5" x14ac:dyDescent="0.25">
      <c r="A30" s="11" t="s">
        <v>92</v>
      </c>
      <c r="B30" s="3" t="s">
        <v>18</v>
      </c>
      <c r="C30" s="5">
        <v>6</v>
      </c>
      <c r="D30" s="8" t="s">
        <v>57</v>
      </c>
      <c r="E30" s="3" t="s">
        <v>58</v>
      </c>
    </row>
    <row r="31" spans="1:5" x14ac:dyDescent="0.25">
      <c r="A31" s="13" t="s">
        <v>93</v>
      </c>
      <c r="B31" s="3" t="s">
        <v>18</v>
      </c>
      <c r="C31" s="5">
        <v>6</v>
      </c>
      <c r="D31" s="8" t="s">
        <v>57</v>
      </c>
      <c r="E31" s="3" t="s">
        <v>58</v>
      </c>
    </row>
    <row r="32" spans="1:5" x14ac:dyDescent="0.25">
      <c r="A32" s="11" t="s">
        <v>94</v>
      </c>
      <c r="B32" s="3" t="s">
        <v>18</v>
      </c>
      <c r="C32" s="5">
        <v>6</v>
      </c>
      <c r="D32" s="8" t="s">
        <v>57</v>
      </c>
      <c r="E32" s="3" t="s">
        <v>58</v>
      </c>
    </row>
    <row r="33" spans="1:5" x14ac:dyDescent="0.25">
      <c r="A33" s="14" t="s">
        <v>89</v>
      </c>
      <c r="B33" s="3" t="s">
        <v>18</v>
      </c>
      <c r="C33" s="5">
        <v>7</v>
      </c>
      <c r="D33" s="8" t="s">
        <v>24</v>
      </c>
      <c r="E33" s="3" t="s">
        <v>6</v>
      </c>
    </row>
    <row r="34" spans="1:5" x14ac:dyDescent="0.25">
      <c r="A34" s="12" t="s">
        <v>102</v>
      </c>
      <c r="B34" s="3" t="s">
        <v>18</v>
      </c>
      <c r="C34" s="5">
        <v>7</v>
      </c>
      <c r="D34" s="8" t="s">
        <v>24</v>
      </c>
      <c r="E34" s="3" t="s">
        <v>6</v>
      </c>
    </row>
    <row r="35" spans="1:5" x14ac:dyDescent="0.25">
      <c r="A35" s="11" t="s">
        <v>90</v>
      </c>
      <c r="B35" s="3" t="s">
        <v>18</v>
      </c>
      <c r="C35" s="5">
        <v>7</v>
      </c>
      <c r="D35" s="8" t="s">
        <v>24</v>
      </c>
      <c r="E35" s="3" t="s">
        <v>6</v>
      </c>
    </row>
    <row r="36" spans="1:5" x14ac:dyDescent="0.25">
      <c r="A36" s="11" t="s">
        <v>100</v>
      </c>
      <c r="B36" s="3" t="s">
        <v>18</v>
      </c>
      <c r="C36" s="5">
        <v>7</v>
      </c>
      <c r="D36" s="8" t="s">
        <v>24</v>
      </c>
      <c r="E36" s="3" t="s">
        <v>6</v>
      </c>
    </row>
    <row r="37" spans="1:5" x14ac:dyDescent="0.25">
      <c r="A37" s="11" t="s">
        <v>101</v>
      </c>
      <c r="B37" s="3" t="s">
        <v>18</v>
      </c>
      <c r="C37" s="5">
        <v>7</v>
      </c>
      <c r="D37" s="8" t="s">
        <v>24</v>
      </c>
      <c r="E37" s="3" t="s">
        <v>6</v>
      </c>
    </row>
    <row r="38" spans="1:5" x14ac:dyDescent="0.25">
      <c r="A38" s="10" t="s">
        <v>174</v>
      </c>
      <c r="B38" s="3" t="s">
        <v>27</v>
      </c>
      <c r="C38" s="5">
        <v>8</v>
      </c>
      <c r="D38" s="8" t="s">
        <v>12</v>
      </c>
      <c r="E38" s="3" t="s">
        <v>11</v>
      </c>
    </row>
    <row r="39" spans="1:5" x14ac:dyDescent="0.25">
      <c r="A39" s="10" t="s">
        <v>175</v>
      </c>
      <c r="B39" s="3" t="s">
        <v>27</v>
      </c>
      <c r="C39" s="5">
        <v>8</v>
      </c>
      <c r="D39" s="8" t="s">
        <v>12</v>
      </c>
      <c r="E39" s="3" t="s">
        <v>11</v>
      </c>
    </row>
    <row r="40" spans="1:5" x14ac:dyDescent="0.25">
      <c r="A40" s="10" t="s">
        <v>176</v>
      </c>
      <c r="B40" s="3" t="s">
        <v>27</v>
      </c>
      <c r="C40" s="5">
        <v>8</v>
      </c>
      <c r="D40" s="8" t="s">
        <v>12</v>
      </c>
      <c r="E40" s="3" t="s">
        <v>11</v>
      </c>
    </row>
    <row r="41" spans="1:5" x14ac:dyDescent="0.25">
      <c r="A41" s="10" t="s">
        <v>177</v>
      </c>
      <c r="B41" s="3" t="s">
        <v>27</v>
      </c>
      <c r="C41" s="5">
        <v>8</v>
      </c>
      <c r="D41" s="8" t="s">
        <v>12</v>
      </c>
      <c r="E41" s="3" t="s">
        <v>11</v>
      </c>
    </row>
    <row r="42" spans="1:5" x14ac:dyDescent="0.25">
      <c r="A42" s="10" t="s">
        <v>88</v>
      </c>
      <c r="B42" s="3" t="s">
        <v>22</v>
      </c>
      <c r="C42" s="5">
        <v>9</v>
      </c>
      <c r="D42" s="8" t="s">
        <v>0</v>
      </c>
      <c r="E42" s="3" t="s">
        <v>3</v>
      </c>
    </row>
    <row r="43" spans="1:5" x14ac:dyDescent="0.25">
      <c r="A43" s="11" t="s">
        <v>103</v>
      </c>
      <c r="B43" s="3" t="s">
        <v>22</v>
      </c>
      <c r="C43" s="5">
        <v>9</v>
      </c>
      <c r="D43" s="8" t="s">
        <v>0</v>
      </c>
      <c r="E43" s="3" t="s">
        <v>3</v>
      </c>
    </row>
    <row r="44" spans="1:5" x14ac:dyDescent="0.25">
      <c r="A44" s="11" t="s">
        <v>105</v>
      </c>
      <c r="B44" s="3" t="s">
        <v>22</v>
      </c>
      <c r="C44" s="5">
        <v>9</v>
      </c>
      <c r="D44" s="8" t="s">
        <v>0</v>
      </c>
      <c r="E44" s="3" t="s">
        <v>3</v>
      </c>
    </row>
    <row r="45" spans="1:5" x14ac:dyDescent="0.25">
      <c r="A45" s="13" t="s">
        <v>106</v>
      </c>
      <c r="B45" s="3" t="s">
        <v>22</v>
      </c>
      <c r="C45" s="5">
        <v>9</v>
      </c>
      <c r="D45" s="8" t="s">
        <v>0</v>
      </c>
      <c r="E45" s="3" t="s">
        <v>3</v>
      </c>
    </row>
    <row r="46" spans="1:5" x14ac:dyDescent="0.25">
      <c r="A46" s="11" t="s">
        <v>107</v>
      </c>
      <c r="B46" s="3" t="s">
        <v>22</v>
      </c>
      <c r="C46" s="5">
        <v>9</v>
      </c>
      <c r="D46" s="8" t="s">
        <v>0</v>
      </c>
      <c r="E46" s="3" t="s">
        <v>3</v>
      </c>
    </row>
    <row r="47" spans="1:5" x14ac:dyDescent="0.25">
      <c r="A47" s="13" t="s">
        <v>97</v>
      </c>
      <c r="B47" s="3" t="s">
        <v>22</v>
      </c>
      <c r="C47" s="5">
        <v>9</v>
      </c>
      <c r="D47" s="8" t="s">
        <v>0</v>
      </c>
      <c r="E47" s="3" t="s">
        <v>3</v>
      </c>
    </row>
    <row r="48" spans="1:5" x14ac:dyDescent="0.25">
      <c r="A48" s="11" t="s">
        <v>108</v>
      </c>
      <c r="B48" s="3" t="s">
        <v>22</v>
      </c>
      <c r="C48" s="5">
        <v>9</v>
      </c>
      <c r="D48" s="8" t="s">
        <v>0</v>
      </c>
      <c r="E48" s="3" t="s">
        <v>3</v>
      </c>
    </row>
    <row r="49" spans="1:5" x14ac:dyDescent="0.25">
      <c r="A49" s="13" t="s">
        <v>99</v>
      </c>
      <c r="B49" s="3" t="s">
        <v>22</v>
      </c>
      <c r="C49" s="5">
        <v>9</v>
      </c>
      <c r="D49" s="8" t="s">
        <v>0</v>
      </c>
      <c r="E49" s="3" t="s">
        <v>3</v>
      </c>
    </row>
    <row r="50" spans="1:5" x14ac:dyDescent="0.25">
      <c r="A50" s="11" t="s">
        <v>104</v>
      </c>
      <c r="B50" s="3" t="s">
        <v>22</v>
      </c>
      <c r="C50" s="5">
        <v>9</v>
      </c>
      <c r="D50" s="8" t="s">
        <v>0</v>
      </c>
      <c r="E50" s="3" t="s">
        <v>3</v>
      </c>
    </row>
    <row r="51" spans="1:5" x14ac:dyDescent="0.25">
      <c r="A51" s="14" t="s">
        <v>109</v>
      </c>
      <c r="B51" s="3" t="s">
        <v>19</v>
      </c>
      <c r="C51" s="5">
        <v>10</v>
      </c>
      <c r="D51" s="8" t="s">
        <v>8</v>
      </c>
      <c r="E51" s="3" t="s">
        <v>7</v>
      </c>
    </row>
    <row r="52" spans="1:5" x14ac:dyDescent="0.25">
      <c r="A52" s="13" t="s">
        <v>110</v>
      </c>
      <c r="B52" s="3" t="s">
        <v>19</v>
      </c>
      <c r="C52" s="5">
        <v>10</v>
      </c>
      <c r="D52" s="8" t="s">
        <v>8</v>
      </c>
      <c r="E52" s="3" t="s">
        <v>7</v>
      </c>
    </row>
    <row r="53" spans="1:5" x14ac:dyDescent="0.25">
      <c r="A53" s="11" t="s">
        <v>111</v>
      </c>
      <c r="B53" s="3" t="s">
        <v>19</v>
      </c>
      <c r="C53" s="5">
        <v>10</v>
      </c>
      <c r="D53" s="8" t="s">
        <v>8</v>
      </c>
      <c r="E53" s="3" t="s">
        <v>7</v>
      </c>
    </row>
    <row r="54" spans="1:5" x14ac:dyDescent="0.25">
      <c r="A54" s="11" t="s">
        <v>112</v>
      </c>
      <c r="B54" s="3" t="s">
        <v>19</v>
      </c>
      <c r="C54" s="5">
        <v>10</v>
      </c>
      <c r="D54" s="8" t="s">
        <v>8</v>
      </c>
      <c r="E54" s="3" t="s">
        <v>7</v>
      </c>
    </row>
    <row r="55" spans="1:5" x14ac:dyDescent="0.25">
      <c r="A55" s="11" t="s">
        <v>113</v>
      </c>
      <c r="B55" s="3" t="s">
        <v>19</v>
      </c>
      <c r="C55" s="5">
        <v>10</v>
      </c>
      <c r="D55" s="8" t="s">
        <v>8</v>
      </c>
      <c r="E55" s="3" t="s">
        <v>7</v>
      </c>
    </row>
    <row r="56" spans="1:5" x14ac:dyDescent="0.25">
      <c r="A56" s="12" t="s">
        <v>116</v>
      </c>
      <c r="B56" s="3" t="s">
        <v>19</v>
      </c>
      <c r="C56" s="5">
        <v>10</v>
      </c>
      <c r="D56" s="8" t="s">
        <v>8</v>
      </c>
      <c r="E56" s="3" t="s">
        <v>7</v>
      </c>
    </row>
    <row r="57" spans="1:5" x14ac:dyDescent="0.25">
      <c r="A57" s="13" t="s">
        <v>114</v>
      </c>
      <c r="B57" s="3" t="s">
        <v>19</v>
      </c>
      <c r="C57" s="5">
        <v>10</v>
      </c>
      <c r="D57" s="8" t="s">
        <v>8</v>
      </c>
      <c r="E57" s="3" t="s">
        <v>7</v>
      </c>
    </row>
    <row r="58" spans="1:5" x14ac:dyDescent="0.25">
      <c r="A58" s="11" t="s">
        <v>115</v>
      </c>
      <c r="B58" s="3" t="s">
        <v>19</v>
      </c>
      <c r="C58" s="5">
        <v>10</v>
      </c>
      <c r="D58" s="8" t="s">
        <v>8</v>
      </c>
      <c r="E58" s="3" t="s">
        <v>7</v>
      </c>
    </row>
    <row r="59" spans="1:5" x14ac:dyDescent="0.25">
      <c r="A59" s="10" t="s">
        <v>60</v>
      </c>
      <c r="B59" s="3" t="s">
        <v>20</v>
      </c>
      <c r="C59" s="5">
        <v>11</v>
      </c>
      <c r="D59" s="8" t="s">
        <v>30</v>
      </c>
      <c r="E59" s="3"/>
    </row>
    <row r="60" spans="1:5" x14ac:dyDescent="0.25">
      <c r="A60" s="14" t="s">
        <v>117</v>
      </c>
      <c r="B60" s="3" t="s">
        <v>20</v>
      </c>
      <c r="C60" s="5">
        <v>12</v>
      </c>
      <c r="D60" s="8" t="s">
        <v>25</v>
      </c>
      <c r="E60" s="3" t="s">
        <v>10</v>
      </c>
    </row>
    <row r="61" spans="1:5" x14ac:dyDescent="0.25">
      <c r="A61" s="12" t="s">
        <v>111</v>
      </c>
      <c r="B61" s="3" t="s">
        <v>20</v>
      </c>
      <c r="C61" s="5">
        <v>12</v>
      </c>
      <c r="D61" s="8" t="s">
        <v>25</v>
      </c>
      <c r="E61" s="3" t="s">
        <v>10</v>
      </c>
    </row>
    <row r="62" spans="1:5" x14ac:dyDescent="0.25">
      <c r="A62" s="11" t="s">
        <v>112</v>
      </c>
      <c r="B62" s="3" t="s">
        <v>20</v>
      </c>
      <c r="C62" s="5">
        <v>12</v>
      </c>
      <c r="D62" s="8" t="s">
        <v>25</v>
      </c>
      <c r="E62" s="3" t="s">
        <v>10</v>
      </c>
    </row>
    <row r="63" spans="1:5" x14ac:dyDescent="0.25">
      <c r="A63" s="11" t="s">
        <v>118</v>
      </c>
      <c r="B63" s="3" t="s">
        <v>20</v>
      </c>
      <c r="C63" s="5">
        <v>12</v>
      </c>
      <c r="D63" s="8" t="s">
        <v>25</v>
      </c>
      <c r="E63" s="3" t="s">
        <v>10</v>
      </c>
    </row>
    <row r="64" spans="1:5" x14ac:dyDescent="0.25">
      <c r="A64" s="11" t="s">
        <v>119</v>
      </c>
      <c r="B64" s="3" t="s">
        <v>20</v>
      </c>
      <c r="C64" s="5">
        <v>12</v>
      </c>
      <c r="D64" s="8" t="s">
        <v>25</v>
      </c>
      <c r="E64" s="3" t="s">
        <v>10</v>
      </c>
    </row>
    <row r="65" spans="1:5" x14ac:dyDescent="0.25">
      <c r="A65" s="10" t="s">
        <v>136</v>
      </c>
      <c r="B65" s="3" t="s">
        <v>26</v>
      </c>
      <c r="C65" s="5">
        <v>13</v>
      </c>
      <c r="D65" s="8" t="s">
        <v>52</v>
      </c>
      <c r="E65" s="3" t="s">
        <v>53</v>
      </c>
    </row>
    <row r="66" spans="1:5" x14ac:dyDescent="0.25">
      <c r="A66" s="11" t="s">
        <v>122</v>
      </c>
      <c r="B66" s="3" t="s">
        <v>26</v>
      </c>
      <c r="C66" s="5">
        <v>13</v>
      </c>
      <c r="D66" s="8" t="s">
        <v>52</v>
      </c>
      <c r="E66" s="3" t="s">
        <v>53</v>
      </c>
    </row>
    <row r="67" spans="1:5" x14ac:dyDescent="0.25">
      <c r="A67" s="13" t="s">
        <v>120</v>
      </c>
      <c r="B67" s="3" t="s">
        <v>26</v>
      </c>
      <c r="C67" s="5">
        <v>13</v>
      </c>
      <c r="D67" s="8" t="s">
        <v>52</v>
      </c>
      <c r="E67" s="3" t="s">
        <v>53</v>
      </c>
    </row>
    <row r="68" spans="1:5" x14ac:dyDescent="0.25">
      <c r="A68" s="11" t="s">
        <v>123</v>
      </c>
      <c r="B68" s="3" t="s">
        <v>26</v>
      </c>
      <c r="C68" s="5">
        <v>13</v>
      </c>
      <c r="D68" s="8" t="s">
        <v>52</v>
      </c>
      <c r="E68" s="3" t="s">
        <v>53</v>
      </c>
    </row>
    <row r="69" spans="1:5" x14ac:dyDescent="0.25">
      <c r="A69" s="11" t="s">
        <v>121</v>
      </c>
      <c r="B69" s="3" t="s">
        <v>26</v>
      </c>
      <c r="C69" s="5">
        <v>13</v>
      </c>
      <c r="D69" s="8" t="s">
        <v>52</v>
      </c>
      <c r="E69" s="3" t="s">
        <v>53</v>
      </c>
    </row>
    <row r="70" spans="1:5" x14ac:dyDescent="0.25">
      <c r="A70" s="10" t="s">
        <v>133</v>
      </c>
      <c r="B70" s="3" t="s">
        <v>21</v>
      </c>
      <c r="C70" s="5">
        <v>14</v>
      </c>
      <c r="D70" s="8" t="s">
        <v>34</v>
      </c>
      <c r="E70" s="3" t="s">
        <v>35</v>
      </c>
    </row>
    <row r="71" spans="1:5" x14ac:dyDescent="0.25">
      <c r="A71" s="11" t="s">
        <v>127</v>
      </c>
      <c r="B71" s="3" t="s">
        <v>21</v>
      </c>
      <c r="C71" s="5">
        <v>14</v>
      </c>
      <c r="D71" s="8" t="s">
        <v>34</v>
      </c>
      <c r="E71" s="3" t="s">
        <v>35</v>
      </c>
    </row>
    <row r="72" spans="1:5" x14ac:dyDescent="0.25">
      <c r="A72" s="13" t="s">
        <v>132</v>
      </c>
      <c r="B72" s="3" t="s">
        <v>21</v>
      </c>
      <c r="C72" s="5">
        <v>14</v>
      </c>
      <c r="D72" s="8" t="s">
        <v>34</v>
      </c>
      <c r="E72" s="3" t="s">
        <v>35</v>
      </c>
    </row>
    <row r="73" spans="1:5" x14ac:dyDescent="0.25">
      <c r="A73" s="11" t="s">
        <v>124</v>
      </c>
      <c r="B73" s="3" t="s">
        <v>21</v>
      </c>
      <c r="C73" s="5">
        <v>14</v>
      </c>
      <c r="D73" s="8" t="s">
        <v>34</v>
      </c>
      <c r="E73" s="3" t="s">
        <v>35</v>
      </c>
    </row>
    <row r="74" spans="1:5" x14ac:dyDescent="0.25">
      <c r="A74" s="13" t="s">
        <v>128</v>
      </c>
      <c r="B74" s="3" t="s">
        <v>21</v>
      </c>
      <c r="C74" s="5">
        <v>14</v>
      </c>
      <c r="D74" s="8" t="s">
        <v>34</v>
      </c>
      <c r="E74" s="3" t="s">
        <v>35</v>
      </c>
    </row>
    <row r="75" spans="1:5" x14ac:dyDescent="0.25">
      <c r="A75" s="13" t="s">
        <v>129</v>
      </c>
      <c r="B75" s="3" t="s">
        <v>21</v>
      </c>
      <c r="C75" s="5">
        <v>14</v>
      </c>
      <c r="D75" s="8" t="s">
        <v>34</v>
      </c>
      <c r="E75" s="3" t="s">
        <v>35</v>
      </c>
    </row>
    <row r="76" spans="1:5" x14ac:dyDescent="0.25">
      <c r="A76" s="13" t="s">
        <v>125</v>
      </c>
      <c r="B76" s="3" t="s">
        <v>21</v>
      </c>
      <c r="C76" s="5">
        <v>14</v>
      </c>
      <c r="D76" s="8" t="s">
        <v>34</v>
      </c>
      <c r="E76" s="3" t="s">
        <v>35</v>
      </c>
    </row>
    <row r="77" spans="1:5" x14ac:dyDescent="0.25">
      <c r="A77" s="11" t="s">
        <v>126</v>
      </c>
      <c r="B77" s="3" t="s">
        <v>21</v>
      </c>
      <c r="C77" s="5">
        <v>14</v>
      </c>
      <c r="D77" s="8" t="s">
        <v>34</v>
      </c>
      <c r="E77" s="3" t="s">
        <v>35</v>
      </c>
    </row>
    <row r="78" spans="1:5" x14ac:dyDescent="0.25">
      <c r="A78" s="11" t="s">
        <v>130</v>
      </c>
      <c r="B78" s="3" t="s">
        <v>21</v>
      </c>
      <c r="C78" s="5">
        <v>14</v>
      </c>
      <c r="D78" s="8" t="s">
        <v>34</v>
      </c>
      <c r="E78" s="3" t="s">
        <v>35</v>
      </c>
    </row>
    <row r="79" spans="1:5" x14ac:dyDescent="0.25">
      <c r="A79" s="11" t="s">
        <v>131</v>
      </c>
      <c r="B79" s="3" t="s">
        <v>21</v>
      </c>
      <c r="C79" s="5">
        <v>14</v>
      </c>
      <c r="D79" s="8" t="s">
        <v>34</v>
      </c>
      <c r="E79" s="3" t="s">
        <v>35</v>
      </c>
    </row>
    <row r="80" spans="1:5" x14ac:dyDescent="0.25">
      <c r="A80" s="10" t="s">
        <v>136</v>
      </c>
      <c r="B80" s="3" t="s">
        <v>26</v>
      </c>
      <c r="C80" s="5">
        <v>15</v>
      </c>
      <c r="D80" s="8" t="s">
        <v>38</v>
      </c>
      <c r="E80" s="3" t="s">
        <v>39</v>
      </c>
    </row>
    <row r="81" spans="1:5" x14ac:dyDescent="0.25">
      <c r="A81" s="11" t="s">
        <v>122</v>
      </c>
      <c r="B81" s="3" t="s">
        <v>26</v>
      </c>
      <c r="C81" s="5">
        <v>15</v>
      </c>
      <c r="D81" s="8" t="s">
        <v>38</v>
      </c>
      <c r="E81" s="3" t="s">
        <v>39</v>
      </c>
    </row>
    <row r="82" spans="1:5" x14ac:dyDescent="0.25">
      <c r="A82" s="11" t="s">
        <v>120</v>
      </c>
      <c r="B82" s="3" t="s">
        <v>26</v>
      </c>
      <c r="C82" s="5">
        <v>15</v>
      </c>
      <c r="D82" s="8" t="s">
        <v>38</v>
      </c>
      <c r="E82" s="3" t="s">
        <v>39</v>
      </c>
    </row>
    <row r="83" spans="1:5" x14ac:dyDescent="0.25">
      <c r="A83" s="11" t="s">
        <v>123</v>
      </c>
      <c r="B83" s="3" t="s">
        <v>26</v>
      </c>
      <c r="C83" s="5">
        <v>15</v>
      </c>
      <c r="D83" s="8" t="s">
        <v>38</v>
      </c>
      <c r="E83" s="3" t="s">
        <v>39</v>
      </c>
    </row>
    <row r="84" spans="1:5" x14ac:dyDescent="0.25">
      <c r="A84" s="11" t="s">
        <v>134</v>
      </c>
      <c r="B84" s="3" t="s">
        <v>26</v>
      </c>
      <c r="C84" s="5">
        <v>15</v>
      </c>
      <c r="D84" s="8" t="s">
        <v>38</v>
      </c>
      <c r="E84" s="3" t="s">
        <v>39</v>
      </c>
    </row>
    <row r="85" spans="1:5" x14ac:dyDescent="0.25">
      <c r="A85" s="13" t="s">
        <v>121</v>
      </c>
      <c r="B85" s="3" t="s">
        <v>26</v>
      </c>
      <c r="C85" s="5">
        <v>15</v>
      </c>
      <c r="D85" s="8" t="s">
        <v>38</v>
      </c>
      <c r="E85" s="3" t="s">
        <v>39</v>
      </c>
    </row>
    <row r="86" spans="1:5" x14ac:dyDescent="0.25">
      <c r="A86" s="11" t="s">
        <v>135</v>
      </c>
      <c r="B86" s="3" t="s">
        <v>26</v>
      </c>
      <c r="C86" s="5">
        <v>15</v>
      </c>
      <c r="D86" s="8" t="s">
        <v>38</v>
      </c>
      <c r="E86" s="3" t="s">
        <v>39</v>
      </c>
    </row>
    <row r="87" spans="1:5" x14ac:dyDescent="0.25">
      <c r="A87" s="10" t="s">
        <v>148</v>
      </c>
      <c r="B87" s="3" t="s">
        <v>23</v>
      </c>
      <c r="C87" s="5">
        <v>16</v>
      </c>
      <c r="D87" s="8" t="s">
        <v>49</v>
      </c>
      <c r="E87" s="3" t="s">
        <v>4</v>
      </c>
    </row>
    <row r="88" spans="1:5" x14ac:dyDescent="0.25">
      <c r="A88" s="13" t="s">
        <v>144</v>
      </c>
      <c r="B88" s="3" t="s">
        <v>23</v>
      </c>
      <c r="C88" s="5">
        <v>16</v>
      </c>
      <c r="D88" s="8" t="s">
        <v>49</v>
      </c>
      <c r="E88" s="3" t="s">
        <v>4</v>
      </c>
    </row>
    <row r="89" spans="1:5" x14ac:dyDescent="0.25">
      <c r="A89" s="11" t="s">
        <v>137</v>
      </c>
      <c r="B89" s="3" t="s">
        <v>23</v>
      </c>
      <c r="C89" s="5">
        <v>16</v>
      </c>
      <c r="D89" s="8" t="s">
        <v>49</v>
      </c>
      <c r="E89" s="3" t="s">
        <v>4</v>
      </c>
    </row>
    <row r="90" spans="1:5" x14ac:dyDescent="0.25">
      <c r="A90" s="13" t="s">
        <v>138</v>
      </c>
      <c r="B90" s="3" t="s">
        <v>23</v>
      </c>
      <c r="C90" s="5">
        <v>16</v>
      </c>
      <c r="D90" s="8" t="s">
        <v>49</v>
      </c>
      <c r="E90" s="3" t="s">
        <v>4</v>
      </c>
    </row>
    <row r="91" spans="1:5" x14ac:dyDescent="0.25">
      <c r="A91" s="11" t="s">
        <v>145</v>
      </c>
      <c r="B91" s="3" t="s">
        <v>23</v>
      </c>
      <c r="C91" s="5">
        <v>16</v>
      </c>
      <c r="D91" s="8" t="s">
        <v>49</v>
      </c>
      <c r="E91" s="3" t="s">
        <v>4</v>
      </c>
    </row>
    <row r="92" spans="1:5" x14ac:dyDescent="0.25">
      <c r="A92" s="13" t="s">
        <v>139</v>
      </c>
      <c r="B92" s="3" t="s">
        <v>23</v>
      </c>
      <c r="C92" s="5">
        <v>16</v>
      </c>
      <c r="D92" s="8" t="s">
        <v>49</v>
      </c>
      <c r="E92" s="3" t="s">
        <v>4</v>
      </c>
    </row>
    <row r="93" spans="1:5" x14ac:dyDescent="0.25">
      <c r="A93" s="11" t="s">
        <v>146</v>
      </c>
      <c r="B93" s="3" t="s">
        <v>23</v>
      </c>
      <c r="C93" s="5">
        <v>16</v>
      </c>
      <c r="D93" s="8" t="s">
        <v>49</v>
      </c>
      <c r="E93" s="3" t="s">
        <v>4</v>
      </c>
    </row>
    <row r="94" spans="1:5" x14ac:dyDescent="0.25">
      <c r="A94" s="11" t="s">
        <v>140</v>
      </c>
      <c r="B94" s="3" t="s">
        <v>23</v>
      </c>
      <c r="C94" s="5">
        <v>16</v>
      </c>
      <c r="D94" s="8" t="s">
        <v>49</v>
      </c>
      <c r="E94" s="3" t="s">
        <v>4</v>
      </c>
    </row>
    <row r="95" spans="1:5" x14ac:dyDescent="0.25">
      <c r="A95" s="11" t="s">
        <v>147</v>
      </c>
      <c r="B95" s="3" t="s">
        <v>23</v>
      </c>
      <c r="C95" s="5">
        <v>16</v>
      </c>
      <c r="D95" s="8" t="s">
        <v>49</v>
      </c>
      <c r="E95" s="3" t="s">
        <v>4</v>
      </c>
    </row>
    <row r="96" spans="1:5" x14ac:dyDescent="0.25">
      <c r="A96" s="13" t="s">
        <v>141</v>
      </c>
      <c r="B96" s="3" t="s">
        <v>23</v>
      </c>
      <c r="C96" s="5">
        <v>16</v>
      </c>
      <c r="D96" s="8" t="s">
        <v>49</v>
      </c>
      <c r="E96" s="3" t="s">
        <v>4</v>
      </c>
    </row>
    <row r="97" spans="1:5" x14ac:dyDescent="0.25">
      <c r="A97" s="11" t="s">
        <v>142</v>
      </c>
      <c r="B97" s="3" t="s">
        <v>23</v>
      </c>
      <c r="C97" s="5">
        <v>16</v>
      </c>
      <c r="D97" s="8" t="s">
        <v>49</v>
      </c>
      <c r="E97" s="3" t="s">
        <v>4</v>
      </c>
    </row>
    <row r="98" spans="1:5" x14ac:dyDescent="0.25">
      <c r="A98" s="11" t="s">
        <v>143</v>
      </c>
      <c r="B98" s="3" t="s">
        <v>23</v>
      </c>
      <c r="C98" s="5">
        <v>16</v>
      </c>
      <c r="D98" s="8" t="s">
        <v>49</v>
      </c>
      <c r="E98" s="3" t="s">
        <v>4</v>
      </c>
    </row>
    <row r="99" spans="1:5" x14ac:dyDescent="0.25">
      <c r="A99" s="10" t="s">
        <v>151</v>
      </c>
      <c r="B99" s="3"/>
      <c r="C99" s="5">
        <v>17</v>
      </c>
      <c r="D99" s="8" t="s">
        <v>1</v>
      </c>
      <c r="E99" s="3" t="s">
        <v>5</v>
      </c>
    </row>
    <row r="100" spans="1:5" x14ac:dyDescent="0.25">
      <c r="A100" s="11" t="s">
        <v>149</v>
      </c>
      <c r="B100" s="6"/>
      <c r="C100" s="5">
        <v>17</v>
      </c>
      <c r="D100" s="8" t="s">
        <v>1</v>
      </c>
      <c r="E100" s="3" t="s">
        <v>5</v>
      </c>
    </row>
    <row r="101" spans="1:5" x14ac:dyDescent="0.25">
      <c r="A101" s="11" t="s">
        <v>150</v>
      </c>
      <c r="B101" s="7"/>
      <c r="C101" s="5">
        <v>17</v>
      </c>
      <c r="D101" s="8" t="s">
        <v>1</v>
      </c>
      <c r="E101" s="3" t="s">
        <v>5</v>
      </c>
    </row>
    <row r="102" spans="1:5" x14ac:dyDescent="0.25">
      <c r="A102" s="10" t="s">
        <v>158</v>
      </c>
      <c r="B102" s="3"/>
      <c r="C102" s="5">
        <v>18</v>
      </c>
      <c r="D102" s="8" t="s">
        <v>59</v>
      </c>
      <c r="E102" s="3" t="s">
        <v>54</v>
      </c>
    </row>
    <row r="103" spans="1:5" x14ac:dyDescent="0.25">
      <c r="A103" s="13" t="s">
        <v>153</v>
      </c>
      <c r="B103" s="3"/>
      <c r="C103" s="5">
        <v>18</v>
      </c>
      <c r="D103" s="8" t="s">
        <v>59</v>
      </c>
      <c r="E103" s="3" t="s">
        <v>54</v>
      </c>
    </row>
    <row r="104" spans="1:5" x14ac:dyDescent="0.25">
      <c r="A104" s="13" t="s">
        <v>152</v>
      </c>
      <c r="B104" s="3"/>
      <c r="C104" s="5">
        <v>18</v>
      </c>
      <c r="D104" s="8" t="s">
        <v>59</v>
      </c>
      <c r="E104" s="3" t="s">
        <v>54</v>
      </c>
    </row>
    <row r="105" spans="1:5" x14ac:dyDescent="0.25">
      <c r="A105" s="11" t="s">
        <v>154</v>
      </c>
      <c r="B105" s="3"/>
      <c r="C105" s="5">
        <v>18</v>
      </c>
      <c r="D105" s="8" t="s">
        <v>59</v>
      </c>
      <c r="E105" s="3" t="s">
        <v>54</v>
      </c>
    </row>
    <row r="106" spans="1:5" x14ac:dyDescent="0.25">
      <c r="A106" s="13" t="s">
        <v>157</v>
      </c>
      <c r="B106" s="3"/>
      <c r="C106" s="5">
        <v>18</v>
      </c>
      <c r="D106" s="8" t="s">
        <v>59</v>
      </c>
      <c r="E106" s="3" t="s">
        <v>54</v>
      </c>
    </row>
    <row r="107" spans="1:5" x14ac:dyDescent="0.25">
      <c r="A107" s="11" t="s">
        <v>155</v>
      </c>
      <c r="B107" s="3"/>
      <c r="C107" s="5">
        <v>18</v>
      </c>
      <c r="D107" s="8" t="s">
        <v>59</v>
      </c>
      <c r="E107" s="3" t="s">
        <v>54</v>
      </c>
    </row>
    <row r="108" spans="1:5" x14ac:dyDescent="0.25">
      <c r="A108" s="11" t="s">
        <v>156</v>
      </c>
      <c r="B108" s="3"/>
      <c r="C108" s="5">
        <v>18</v>
      </c>
      <c r="D108" s="8" t="s">
        <v>59</v>
      </c>
      <c r="E108" s="3" t="s">
        <v>54</v>
      </c>
    </row>
    <row r="109" spans="1:5" x14ac:dyDescent="0.25">
      <c r="A109" s="11" t="s">
        <v>185</v>
      </c>
      <c r="B109" s="3"/>
      <c r="C109" s="5">
        <v>18</v>
      </c>
      <c r="D109" s="8" t="s">
        <v>59</v>
      </c>
      <c r="E109" s="3" t="s">
        <v>54</v>
      </c>
    </row>
    <row r="110" spans="1:5" x14ac:dyDescent="0.25">
      <c r="A110" s="10" t="s">
        <v>178</v>
      </c>
      <c r="B110" s="3" t="s">
        <v>29</v>
      </c>
      <c r="C110" s="5">
        <v>19</v>
      </c>
      <c r="D110" s="8" t="s">
        <v>36</v>
      </c>
      <c r="E110" s="3" t="s">
        <v>61</v>
      </c>
    </row>
    <row r="111" spans="1:5" x14ac:dyDescent="0.25">
      <c r="A111" s="13" t="s">
        <v>160</v>
      </c>
      <c r="B111" s="3" t="s">
        <v>29</v>
      </c>
      <c r="C111" s="5">
        <v>19</v>
      </c>
      <c r="D111" s="8" t="s">
        <v>36</v>
      </c>
      <c r="E111" s="3" t="s">
        <v>61</v>
      </c>
    </row>
    <row r="112" spans="1:5" x14ac:dyDescent="0.25">
      <c r="A112" s="13" t="s">
        <v>161</v>
      </c>
      <c r="B112" s="3" t="s">
        <v>29</v>
      </c>
      <c r="C112" s="5">
        <v>19</v>
      </c>
      <c r="D112" s="8" t="s">
        <v>36</v>
      </c>
      <c r="E112" s="3" t="s">
        <v>61</v>
      </c>
    </row>
    <row r="113" spans="1:5" x14ac:dyDescent="0.25">
      <c r="A113" s="11" t="s">
        <v>162</v>
      </c>
      <c r="B113" s="3" t="s">
        <v>29</v>
      </c>
      <c r="C113" s="5">
        <v>19</v>
      </c>
      <c r="D113" s="8" t="s">
        <v>36</v>
      </c>
      <c r="E113" s="3" t="s">
        <v>61</v>
      </c>
    </row>
    <row r="114" spans="1:5" x14ac:dyDescent="0.25">
      <c r="A114" s="13" t="s">
        <v>159</v>
      </c>
      <c r="B114" s="3" t="s">
        <v>29</v>
      </c>
      <c r="C114" s="5">
        <v>19</v>
      </c>
      <c r="D114" s="8" t="s">
        <v>36</v>
      </c>
      <c r="E114" s="3" t="s">
        <v>61</v>
      </c>
    </row>
    <row r="115" spans="1:5" x14ac:dyDescent="0.25">
      <c r="A115" s="11" t="s">
        <v>163</v>
      </c>
      <c r="B115" s="3" t="s">
        <v>29</v>
      </c>
      <c r="C115" s="5">
        <v>19</v>
      </c>
      <c r="D115" s="8" t="s">
        <v>36</v>
      </c>
      <c r="E115" s="3" t="s">
        <v>61</v>
      </c>
    </row>
    <row r="116" spans="1:5" x14ac:dyDescent="0.25">
      <c r="A116" s="11" t="s">
        <v>164</v>
      </c>
      <c r="B116" s="3" t="s">
        <v>29</v>
      </c>
      <c r="C116" s="5">
        <v>19</v>
      </c>
      <c r="D116" s="8" t="s">
        <v>36</v>
      </c>
      <c r="E116" s="3" t="s">
        <v>61</v>
      </c>
    </row>
    <row r="117" spans="1:5" x14ac:dyDescent="0.25">
      <c r="A117" s="11" t="s">
        <v>165</v>
      </c>
      <c r="B117" s="3" t="s">
        <v>29</v>
      </c>
      <c r="C117" s="5">
        <v>19</v>
      </c>
      <c r="D117" s="8" t="s">
        <v>36</v>
      </c>
      <c r="E117" s="3" t="s">
        <v>61</v>
      </c>
    </row>
    <row r="118" spans="1:5" x14ac:dyDescent="0.25">
      <c r="A118" s="11" t="s">
        <v>166</v>
      </c>
      <c r="B118" s="3" t="s">
        <v>29</v>
      </c>
      <c r="C118" s="5">
        <v>19</v>
      </c>
      <c r="D118" s="8" t="s">
        <v>36</v>
      </c>
      <c r="E118" s="3" t="s">
        <v>61</v>
      </c>
    </row>
    <row r="119" spans="1:5" x14ac:dyDescent="0.25">
      <c r="A119" s="10" t="s">
        <v>173</v>
      </c>
      <c r="B119" s="6"/>
      <c r="C119" s="5">
        <v>20</v>
      </c>
      <c r="D119" s="8" t="s">
        <v>48</v>
      </c>
      <c r="E119" s="3" t="s">
        <v>62</v>
      </c>
    </row>
    <row r="120" spans="1:5" x14ac:dyDescent="0.25">
      <c r="A120" s="11" t="s">
        <v>167</v>
      </c>
      <c r="B120" s="6"/>
      <c r="C120" s="5">
        <v>20</v>
      </c>
      <c r="D120" s="8" t="s">
        <v>48</v>
      </c>
      <c r="E120" s="3" t="s">
        <v>62</v>
      </c>
    </row>
    <row r="121" spans="1:5" x14ac:dyDescent="0.25">
      <c r="A121" s="11" t="s">
        <v>168</v>
      </c>
      <c r="B121" s="6"/>
      <c r="C121" s="5">
        <v>20</v>
      </c>
      <c r="D121" s="8" t="s">
        <v>48</v>
      </c>
      <c r="E121" s="3" t="s">
        <v>62</v>
      </c>
    </row>
    <row r="122" spans="1:5" x14ac:dyDescent="0.25">
      <c r="A122" s="11" t="s">
        <v>169</v>
      </c>
      <c r="B122" s="6"/>
      <c r="C122" s="5">
        <v>20</v>
      </c>
      <c r="D122" s="8" t="s">
        <v>48</v>
      </c>
      <c r="E122" s="3" t="s">
        <v>62</v>
      </c>
    </row>
    <row r="123" spans="1:5" x14ac:dyDescent="0.25">
      <c r="A123" s="13" t="s">
        <v>170</v>
      </c>
      <c r="B123" s="6"/>
      <c r="C123" s="5">
        <v>20</v>
      </c>
      <c r="D123" s="8" t="s">
        <v>48</v>
      </c>
      <c r="E123" s="3" t="s">
        <v>62</v>
      </c>
    </row>
    <row r="124" spans="1:5" x14ac:dyDescent="0.25">
      <c r="A124" s="11" t="s">
        <v>171</v>
      </c>
      <c r="B124" s="6"/>
      <c r="C124" s="5">
        <v>20</v>
      </c>
      <c r="D124" s="8" t="s">
        <v>48</v>
      </c>
      <c r="E124" s="3" t="s">
        <v>62</v>
      </c>
    </row>
    <row r="125" spans="1:5" x14ac:dyDescent="0.25">
      <c r="A125" s="11" t="s">
        <v>172</v>
      </c>
      <c r="B125" s="6"/>
      <c r="C125" s="5">
        <v>20</v>
      </c>
      <c r="D125" s="8" t="s">
        <v>48</v>
      </c>
      <c r="E125" s="3" t="s">
        <v>62</v>
      </c>
    </row>
    <row r="126" spans="1:5" x14ac:dyDescent="0.25">
      <c r="A126" s="14" t="s">
        <v>117</v>
      </c>
      <c r="B126" s="3" t="s">
        <v>28</v>
      </c>
      <c r="C126" s="5">
        <v>21</v>
      </c>
      <c r="D126" s="8" t="s">
        <v>33</v>
      </c>
      <c r="E126" s="3" t="s">
        <v>9</v>
      </c>
    </row>
    <row r="127" spans="1:5" x14ac:dyDescent="0.25">
      <c r="A127" s="11" t="s">
        <v>112</v>
      </c>
      <c r="B127" s="3" t="s">
        <v>28</v>
      </c>
      <c r="C127" s="5">
        <v>21</v>
      </c>
      <c r="D127" s="8" t="s">
        <v>33</v>
      </c>
      <c r="E127" s="3" t="s">
        <v>9</v>
      </c>
    </row>
    <row r="128" spans="1:5" x14ac:dyDescent="0.25">
      <c r="A128" s="12" t="s">
        <v>116</v>
      </c>
      <c r="B128" s="3" t="s">
        <v>28</v>
      </c>
      <c r="C128" s="5">
        <v>21</v>
      </c>
      <c r="D128" s="8" t="s">
        <v>33</v>
      </c>
      <c r="E128" s="3" t="s">
        <v>9</v>
      </c>
    </row>
    <row r="129" spans="1:5" x14ac:dyDescent="0.25">
      <c r="A129" s="11" t="s">
        <v>179</v>
      </c>
      <c r="B129" s="6"/>
      <c r="C129" s="5">
        <v>20</v>
      </c>
      <c r="D129" s="8" t="s">
        <v>48</v>
      </c>
      <c r="E129" s="3" t="s">
        <v>62</v>
      </c>
    </row>
    <row r="130" spans="1:5" x14ac:dyDescent="0.25">
      <c r="A130" s="11" t="s">
        <v>180</v>
      </c>
      <c r="B130" s="6"/>
      <c r="C130" s="5">
        <v>20</v>
      </c>
      <c r="D130" s="8" t="s">
        <v>48</v>
      </c>
      <c r="E130" s="3" t="s">
        <v>62</v>
      </c>
    </row>
    <row r="131" spans="1:5" x14ac:dyDescent="0.25">
      <c r="A131" s="11" t="s">
        <v>181</v>
      </c>
      <c r="B131" s="6"/>
      <c r="C131" s="5">
        <v>20</v>
      </c>
      <c r="D131" s="8" t="s">
        <v>48</v>
      </c>
      <c r="E131" s="3" t="s">
        <v>62</v>
      </c>
    </row>
    <row r="132" spans="1:5" x14ac:dyDescent="0.25">
      <c r="A132" s="11" t="s">
        <v>182</v>
      </c>
      <c r="B132" s="6"/>
      <c r="C132" s="5">
        <v>20</v>
      </c>
      <c r="D132" s="8" t="s">
        <v>48</v>
      </c>
      <c r="E132" s="3" t="s">
        <v>62</v>
      </c>
    </row>
    <row r="133" spans="1:5" x14ac:dyDescent="0.25">
      <c r="A133" s="11" t="s">
        <v>183</v>
      </c>
      <c r="B133" s="6"/>
      <c r="C133" s="5">
        <v>20</v>
      </c>
      <c r="D133" s="8" t="s">
        <v>48</v>
      </c>
      <c r="E133" s="3" t="s">
        <v>62</v>
      </c>
    </row>
    <row r="134" spans="1:5" x14ac:dyDescent="0.25">
      <c r="A134" s="11" t="s">
        <v>184</v>
      </c>
      <c r="B134" s="6"/>
      <c r="C134" s="5">
        <v>20</v>
      </c>
      <c r="D134" s="8" t="s">
        <v>48</v>
      </c>
      <c r="E134" s="3" t="s">
        <v>62</v>
      </c>
    </row>
    <row r="135" spans="1:5" x14ac:dyDescent="0.25">
      <c r="A135" s="11" t="s">
        <v>186</v>
      </c>
      <c r="C135" s="5">
        <v>18</v>
      </c>
      <c r="D135" s="8" t="s">
        <v>59</v>
      </c>
      <c r="E135" s="3" t="s">
        <v>54</v>
      </c>
    </row>
    <row r="136" spans="1:5" x14ac:dyDescent="0.25">
      <c r="A136" s="11" t="s">
        <v>187</v>
      </c>
      <c r="C136" s="5">
        <v>18</v>
      </c>
      <c r="D136" s="8" t="s">
        <v>59</v>
      </c>
      <c r="E136" s="3" t="s">
        <v>54</v>
      </c>
    </row>
    <row r="137" spans="1:5" x14ac:dyDescent="0.25">
      <c r="A137" s="11" t="s">
        <v>188</v>
      </c>
      <c r="C137" s="5">
        <v>18</v>
      </c>
      <c r="D137" s="8" t="s">
        <v>59</v>
      </c>
      <c r="E137" s="3" t="s">
        <v>54</v>
      </c>
    </row>
    <row r="138" spans="1:5" x14ac:dyDescent="0.25">
      <c r="A138" s="11" t="s">
        <v>189</v>
      </c>
      <c r="C138" s="5">
        <v>18</v>
      </c>
      <c r="D138" s="8" t="s">
        <v>59</v>
      </c>
      <c r="E138" s="3" t="s">
        <v>54</v>
      </c>
    </row>
    <row r="139" spans="1:5" x14ac:dyDescent="0.25">
      <c r="A139" s="11"/>
    </row>
    <row r="140" spans="1:5" x14ac:dyDescent="0.25">
      <c r="A140" s="11"/>
    </row>
    <row r="141" spans="1:5" x14ac:dyDescent="0.25">
      <c r="A141" s="11"/>
    </row>
    <row r="142" spans="1:5" x14ac:dyDescent="0.25">
      <c r="A142" s="11"/>
    </row>
    <row r="143" spans="1:5" x14ac:dyDescent="0.25">
      <c r="A143" s="11"/>
    </row>
    <row r="144" spans="1:5" x14ac:dyDescent="0.25">
      <c r="A144" s="11"/>
    </row>
    <row r="145" spans="1:1" x14ac:dyDescent="0.25">
      <c r="A145" s="11"/>
    </row>
    <row r="146" spans="1:1" x14ac:dyDescent="0.25">
      <c r="A146" s="11"/>
    </row>
    <row r="147" spans="1:1" x14ac:dyDescent="0.25">
      <c r="A147" s="11"/>
    </row>
    <row r="148" spans="1:1" x14ac:dyDescent="0.25">
      <c r="A148" s="11"/>
    </row>
    <row r="149" spans="1:1" x14ac:dyDescent="0.25">
      <c r="A149" s="11"/>
    </row>
    <row r="150" spans="1:1" x14ac:dyDescent="0.25">
      <c r="A150" s="11"/>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11"/>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11"/>
    </row>
    <row r="185" spans="1:1" x14ac:dyDescent="0.25">
      <c r="A185" s="11"/>
    </row>
    <row r="186" spans="1:1" x14ac:dyDescent="0.25">
      <c r="A186" s="11"/>
    </row>
    <row r="187" spans="1:1" x14ac:dyDescent="0.25">
      <c r="A187" s="11"/>
    </row>
    <row r="188" spans="1:1" x14ac:dyDescent="0.25">
      <c r="A188" s="11"/>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11"/>
    </row>
    <row r="197" spans="1:1" x14ac:dyDescent="0.25">
      <c r="A197" s="11"/>
    </row>
    <row r="198" spans="1:1" x14ac:dyDescent="0.25">
      <c r="A198" s="11"/>
    </row>
    <row r="199" spans="1:1" x14ac:dyDescent="0.25">
      <c r="A199" s="11"/>
    </row>
    <row r="200" spans="1:1" x14ac:dyDescent="0.25">
      <c r="A200" s="11"/>
    </row>
    <row r="201" spans="1:1" x14ac:dyDescent="0.25">
      <c r="A201" s="11"/>
    </row>
    <row r="202" spans="1:1" x14ac:dyDescent="0.25">
      <c r="A202" s="11"/>
    </row>
    <row r="203" spans="1:1" x14ac:dyDescent="0.25">
      <c r="A203" s="11"/>
    </row>
    <row r="204" spans="1:1" x14ac:dyDescent="0.25">
      <c r="A204" s="11"/>
    </row>
    <row r="205" spans="1:1" x14ac:dyDescent="0.25">
      <c r="A205" s="11"/>
    </row>
    <row r="206" spans="1:1" x14ac:dyDescent="0.25">
      <c r="A206" s="11"/>
    </row>
    <row r="207" spans="1:1" x14ac:dyDescent="0.25">
      <c r="A207" s="11"/>
    </row>
    <row r="208" spans="1:1" x14ac:dyDescent="0.25">
      <c r="A208" s="11"/>
    </row>
    <row r="209" spans="1:1" x14ac:dyDescent="0.25">
      <c r="A209" s="11"/>
    </row>
    <row r="210" spans="1:1" x14ac:dyDescent="0.25">
      <c r="A210" s="11"/>
    </row>
    <row r="211" spans="1:1" x14ac:dyDescent="0.25">
      <c r="A211" s="11"/>
    </row>
    <row r="212" spans="1:1" x14ac:dyDescent="0.25">
      <c r="A212" s="11"/>
    </row>
    <row r="213" spans="1:1" x14ac:dyDescent="0.25">
      <c r="A213" s="11"/>
    </row>
    <row r="214" spans="1:1" x14ac:dyDescent="0.25">
      <c r="A214" s="11"/>
    </row>
    <row r="215" spans="1:1" x14ac:dyDescent="0.25">
      <c r="A215" s="11"/>
    </row>
    <row r="216" spans="1:1" x14ac:dyDescent="0.25">
      <c r="A216" s="11"/>
    </row>
    <row r="217" spans="1:1" x14ac:dyDescent="0.25">
      <c r="A217" s="11"/>
    </row>
    <row r="218" spans="1:1" x14ac:dyDescent="0.25">
      <c r="A218" s="11"/>
    </row>
    <row r="219" spans="1:1" x14ac:dyDescent="0.25">
      <c r="A219" s="11"/>
    </row>
    <row r="220" spans="1:1" x14ac:dyDescent="0.25">
      <c r="A220" s="11"/>
    </row>
    <row r="221" spans="1:1" x14ac:dyDescent="0.25">
      <c r="A221" s="11"/>
    </row>
    <row r="222" spans="1:1" x14ac:dyDescent="0.25">
      <c r="A222" s="11"/>
    </row>
    <row r="223" spans="1:1" x14ac:dyDescent="0.25">
      <c r="A223" s="11"/>
    </row>
    <row r="224" spans="1:1" x14ac:dyDescent="0.25">
      <c r="A224" s="11"/>
    </row>
    <row r="225" spans="1:1" x14ac:dyDescent="0.25">
      <c r="A225" s="11"/>
    </row>
    <row r="226" spans="1:1" x14ac:dyDescent="0.25">
      <c r="A226" s="11"/>
    </row>
    <row r="227" spans="1:1" x14ac:dyDescent="0.25">
      <c r="A227" s="11"/>
    </row>
    <row r="228" spans="1:1" x14ac:dyDescent="0.25">
      <c r="A228" s="11"/>
    </row>
    <row r="229" spans="1:1" x14ac:dyDescent="0.25">
      <c r="A229" s="11"/>
    </row>
    <row r="230" spans="1:1" x14ac:dyDescent="0.25">
      <c r="A230" s="11"/>
    </row>
    <row r="231" spans="1:1" x14ac:dyDescent="0.25">
      <c r="A231" s="11"/>
    </row>
    <row r="232" spans="1:1" x14ac:dyDescent="0.25">
      <c r="A232" s="11"/>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1"/>
    </row>
    <row r="239" spans="1:1" x14ac:dyDescent="0.25">
      <c r="A239" s="11"/>
    </row>
    <row r="240" spans="1:1" x14ac:dyDescent="0.25">
      <c r="A240" s="11"/>
    </row>
    <row r="241" spans="1:1" x14ac:dyDescent="0.25">
      <c r="A241" s="11"/>
    </row>
    <row r="242" spans="1:1" x14ac:dyDescent="0.25">
      <c r="A242" s="11"/>
    </row>
    <row r="243" spans="1:1" x14ac:dyDescent="0.25">
      <c r="A243" s="11"/>
    </row>
    <row r="244" spans="1:1" x14ac:dyDescent="0.25">
      <c r="A244" s="11"/>
    </row>
    <row r="245" spans="1:1" x14ac:dyDescent="0.25">
      <c r="A245" s="11"/>
    </row>
    <row r="246" spans="1:1" x14ac:dyDescent="0.25">
      <c r="A246" s="11"/>
    </row>
    <row r="247" spans="1:1" x14ac:dyDescent="0.25">
      <c r="A247" s="11"/>
    </row>
    <row r="248" spans="1:1" x14ac:dyDescent="0.25">
      <c r="A248" s="11"/>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1"/>
    </row>
    <row r="255" spans="1:1" x14ac:dyDescent="0.25">
      <c r="A255" s="11"/>
    </row>
    <row r="256" spans="1:1" x14ac:dyDescent="0.25">
      <c r="A256" s="11"/>
    </row>
    <row r="257" spans="1:1" x14ac:dyDescent="0.25">
      <c r="A257" s="11"/>
    </row>
    <row r="258" spans="1:1" x14ac:dyDescent="0.25">
      <c r="A258" s="11"/>
    </row>
    <row r="259" spans="1:1" x14ac:dyDescent="0.25">
      <c r="A259" s="11"/>
    </row>
    <row r="260" spans="1:1" x14ac:dyDescent="0.25">
      <c r="A260" s="11"/>
    </row>
    <row r="261" spans="1:1" x14ac:dyDescent="0.25">
      <c r="A261" s="11"/>
    </row>
    <row r="262" spans="1:1" x14ac:dyDescent="0.25">
      <c r="A262" s="11"/>
    </row>
    <row r="263" spans="1:1" x14ac:dyDescent="0.25">
      <c r="A263" s="11"/>
    </row>
    <row r="264" spans="1:1" x14ac:dyDescent="0.25">
      <c r="A264" s="11"/>
    </row>
    <row r="265" spans="1:1" x14ac:dyDescent="0.25">
      <c r="A265" s="11"/>
    </row>
    <row r="266" spans="1:1" x14ac:dyDescent="0.25">
      <c r="A266" s="11"/>
    </row>
    <row r="267" spans="1:1" x14ac:dyDescent="0.25">
      <c r="A267" s="11"/>
    </row>
    <row r="268" spans="1:1" x14ac:dyDescent="0.25">
      <c r="A268" s="11"/>
    </row>
    <row r="269" spans="1:1" x14ac:dyDescent="0.25">
      <c r="A269" s="11"/>
    </row>
    <row r="270" spans="1:1" x14ac:dyDescent="0.25">
      <c r="A270" s="11"/>
    </row>
    <row r="271" spans="1:1" x14ac:dyDescent="0.25">
      <c r="A271" s="11"/>
    </row>
    <row r="272" spans="1:1" x14ac:dyDescent="0.25">
      <c r="A272" s="11"/>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1"/>
    </row>
    <row r="279" spans="1:1" x14ac:dyDescent="0.25">
      <c r="A279" s="11"/>
    </row>
    <row r="280" spans="1:1" x14ac:dyDescent="0.25">
      <c r="A280" s="11"/>
    </row>
    <row r="281" spans="1:1" x14ac:dyDescent="0.25">
      <c r="A281" s="11"/>
    </row>
    <row r="282" spans="1:1" x14ac:dyDescent="0.25">
      <c r="A282" s="11"/>
    </row>
    <row r="283" spans="1:1" x14ac:dyDescent="0.25">
      <c r="A283" s="11"/>
    </row>
    <row r="284" spans="1:1" x14ac:dyDescent="0.25">
      <c r="A284" s="11"/>
    </row>
    <row r="285" spans="1:1" x14ac:dyDescent="0.25">
      <c r="A285" s="11"/>
    </row>
    <row r="286" spans="1:1" x14ac:dyDescent="0.25">
      <c r="A286" s="11"/>
    </row>
    <row r="287" spans="1:1" x14ac:dyDescent="0.25">
      <c r="A287" s="11"/>
    </row>
    <row r="288" spans="1:1" x14ac:dyDescent="0.25">
      <c r="A288" s="11"/>
    </row>
    <row r="289" spans="1:1" x14ac:dyDescent="0.25">
      <c r="A289" s="11"/>
    </row>
    <row r="290" spans="1:1" x14ac:dyDescent="0.25">
      <c r="A290" s="11"/>
    </row>
    <row r="291" spans="1:1" x14ac:dyDescent="0.25">
      <c r="A291" s="11"/>
    </row>
    <row r="292" spans="1:1" x14ac:dyDescent="0.25">
      <c r="A292" s="11"/>
    </row>
    <row r="293" spans="1:1" x14ac:dyDescent="0.25">
      <c r="A293" s="11"/>
    </row>
    <row r="294" spans="1:1" x14ac:dyDescent="0.25">
      <c r="A294" s="11"/>
    </row>
    <row r="295" spans="1:1" x14ac:dyDescent="0.25">
      <c r="A295" s="11"/>
    </row>
    <row r="296" spans="1:1" x14ac:dyDescent="0.25">
      <c r="A296" s="11"/>
    </row>
    <row r="297" spans="1:1" x14ac:dyDescent="0.25">
      <c r="A297" s="11"/>
    </row>
    <row r="298" spans="1:1" x14ac:dyDescent="0.25">
      <c r="A298" s="11"/>
    </row>
    <row r="299" spans="1:1" x14ac:dyDescent="0.25">
      <c r="A299" s="11"/>
    </row>
    <row r="300" spans="1:1" x14ac:dyDescent="0.25">
      <c r="A300" s="11"/>
    </row>
    <row r="301" spans="1:1" x14ac:dyDescent="0.25">
      <c r="A301" s="11"/>
    </row>
    <row r="302" spans="1:1" x14ac:dyDescent="0.25">
      <c r="A302" s="11"/>
    </row>
    <row r="303" spans="1:1" x14ac:dyDescent="0.25">
      <c r="A303" s="11"/>
    </row>
    <row r="304" spans="1:1" x14ac:dyDescent="0.25">
      <c r="A304" s="11"/>
    </row>
    <row r="305" spans="1:1" x14ac:dyDescent="0.25">
      <c r="A305" s="11"/>
    </row>
    <row r="306" spans="1:1" x14ac:dyDescent="0.25">
      <c r="A306" s="11"/>
    </row>
    <row r="307" spans="1:1" x14ac:dyDescent="0.25">
      <c r="A307" s="11"/>
    </row>
    <row r="308" spans="1:1" x14ac:dyDescent="0.25">
      <c r="A308" s="11"/>
    </row>
    <row r="309" spans="1:1" x14ac:dyDescent="0.25">
      <c r="A309" s="11"/>
    </row>
    <row r="310" spans="1:1" x14ac:dyDescent="0.25">
      <c r="A310" s="11"/>
    </row>
    <row r="311" spans="1:1" x14ac:dyDescent="0.25">
      <c r="A311" s="11"/>
    </row>
    <row r="312" spans="1:1" x14ac:dyDescent="0.25">
      <c r="A312" s="11"/>
    </row>
    <row r="313" spans="1:1" x14ac:dyDescent="0.25">
      <c r="A313" s="11"/>
    </row>
    <row r="314" spans="1:1" x14ac:dyDescent="0.25">
      <c r="A314" s="11"/>
    </row>
    <row r="315" spans="1:1" x14ac:dyDescent="0.25">
      <c r="A315" s="11"/>
    </row>
    <row r="316" spans="1:1" x14ac:dyDescent="0.25">
      <c r="A316" s="11"/>
    </row>
    <row r="317" spans="1:1" x14ac:dyDescent="0.25">
      <c r="A317" s="11"/>
    </row>
    <row r="318" spans="1:1" x14ac:dyDescent="0.25">
      <c r="A318" s="11"/>
    </row>
    <row r="319" spans="1:1" x14ac:dyDescent="0.25">
      <c r="A319" s="11"/>
    </row>
    <row r="320" spans="1:1" x14ac:dyDescent="0.25">
      <c r="A320" s="11"/>
    </row>
    <row r="321" spans="1:1" x14ac:dyDescent="0.25">
      <c r="A321" s="11"/>
    </row>
    <row r="322" spans="1:1" x14ac:dyDescent="0.25">
      <c r="A322" s="11"/>
    </row>
    <row r="323" spans="1:1" x14ac:dyDescent="0.25">
      <c r="A323" s="11"/>
    </row>
    <row r="324" spans="1:1" x14ac:dyDescent="0.25">
      <c r="A324" s="11"/>
    </row>
    <row r="325" spans="1:1" x14ac:dyDescent="0.25">
      <c r="A325" s="11"/>
    </row>
    <row r="326" spans="1:1" x14ac:dyDescent="0.25">
      <c r="A326" s="11"/>
    </row>
    <row r="327" spans="1:1" x14ac:dyDescent="0.25">
      <c r="A327" s="11"/>
    </row>
    <row r="328" spans="1:1" x14ac:dyDescent="0.25">
      <c r="A328" s="11"/>
    </row>
    <row r="329" spans="1:1" x14ac:dyDescent="0.25">
      <c r="A329" s="11"/>
    </row>
    <row r="330" spans="1:1" x14ac:dyDescent="0.25">
      <c r="A330" s="11"/>
    </row>
    <row r="331" spans="1:1" x14ac:dyDescent="0.25">
      <c r="A331" s="11"/>
    </row>
    <row r="332" spans="1:1" x14ac:dyDescent="0.25">
      <c r="A332" s="11"/>
    </row>
    <row r="333" spans="1:1" x14ac:dyDescent="0.25">
      <c r="A333" s="11"/>
    </row>
    <row r="334" spans="1:1" x14ac:dyDescent="0.25">
      <c r="A334" s="11"/>
    </row>
    <row r="335" spans="1:1" x14ac:dyDescent="0.25">
      <c r="A335" s="11"/>
    </row>
    <row r="336" spans="1:1" x14ac:dyDescent="0.25">
      <c r="A336" s="11"/>
    </row>
    <row r="337" spans="1:1" x14ac:dyDescent="0.25">
      <c r="A337" s="11"/>
    </row>
    <row r="338" spans="1:1" x14ac:dyDescent="0.25">
      <c r="A338" s="11"/>
    </row>
    <row r="339" spans="1:1" x14ac:dyDescent="0.25">
      <c r="A339" s="11"/>
    </row>
    <row r="340" spans="1:1" x14ac:dyDescent="0.25">
      <c r="A340" s="11"/>
    </row>
    <row r="341" spans="1:1" x14ac:dyDescent="0.25">
      <c r="A341" s="11"/>
    </row>
    <row r="342" spans="1:1" x14ac:dyDescent="0.25">
      <c r="A342" s="11"/>
    </row>
    <row r="343" spans="1:1" x14ac:dyDescent="0.25">
      <c r="A343" s="11"/>
    </row>
    <row r="344" spans="1:1" x14ac:dyDescent="0.25">
      <c r="A344" s="11"/>
    </row>
    <row r="345" spans="1:1" x14ac:dyDescent="0.25">
      <c r="A345" s="11"/>
    </row>
    <row r="346" spans="1:1" x14ac:dyDescent="0.25">
      <c r="A346" s="11"/>
    </row>
    <row r="347" spans="1:1" x14ac:dyDescent="0.25">
      <c r="A347" s="11"/>
    </row>
    <row r="348" spans="1:1" x14ac:dyDescent="0.25">
      <c r="A348" s="11"/>
    </row>
    <row r="349" spans="1:1" x14ac:dyDescent="0.25">
      <c r="A349" s="11"/>
    </row>
    <row r="350" spans="1:1" x14ac:dyDescent="0.25">
      <c r="A350" s="11"/>
    </row>
    <row r="351" spans="1:1" x14ac:dyDescent="0.25">
      <c r="A351" s="11"/>
    </row>
    <row r="352" spans="1:1" x14ac:dyDescent="0.25">
      <c r="A352" s="11"/>
    </row>
    <row r="353" spans="1:1" x14ac:dyDescent="0.25">
      <c r="A353" s="11"/>
    </row>
    <row r="354" spans="1:1" x14ac:dyDescent="0.25">
      <c r="A354" s="11"/>
    </row>
    <row r="355" spans="1:1" x14ac:dyDescent="0.25">
      <c r="A355" s="11"/>
    </row>
    <row r="356" spans="1:1" x14ac:dyDescent="0.25">
      <c r="A356" s="11"/>
    </row>
    <row r="357" spans="1:1" x14ac:dyDescent="0.25">
      <c r="A357" s="11"/>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1"/>
    </row>
    <row r="364" spans="1:1" x14ac:dyDescent="0.25">
      <c r="A364" s="11"/>
    </row>
    <row r="365" spans="1:1" x14ac:dyDescent="0.25">
      <c r="A365" s="11"/>
    </row>
    <row r="366" spans="1:1" x14ac:dyDescent="0.25">
      <c r="A366" s="11"/>
    </row>
    <row r="367" spans="1:1" x14ac:dyDescent="0.25">
      <c r="A367" s="11"/>
    </row>
    <row r="368" spans="1:1" x14ac:dyDescent="0.25">
      <c r="A368" s="11"/>
    </row>
    <row r="369" spans="1:1" x14ac:dyDescent="0.25">
      <c r="A369" s="11"/>
    </row>
    <row r="370" spans="1:1" x14ac:dyDescent="0.25">
      <c r="A370" s="11"/>
    </row>
    <row r="371" spans="1:1" x14ac:dyDescent="0.25">
      <c r="A371" s="11"/>
    </row>
    <row r="372" spans="1:1" x14ac:dyDescent="0.25">
      <c r="A372" s="11"/>
    </row>
    <row r="373" spans="1:1" x14ac:dyDescent="0.25">
      <c r="A373" s="11"/>
    </row>
    <row r="374" spans="1:1" x14ac:dyDescent="0.25">
      <c r="A374" s="11"/>
    </row>
    <row r="375" spans="1:1" x14ac:dyDescent="0.25">
      <c r="A375" s="11"/>
    </row>
    <row r="376" spans="1:1" x14ac:dyDescent="0.25">
      <c r="A376" s="11"/>
    </row>
    <row r="377" spans="1:1" x14ac:dyDescent="0.25">
      <c r="A377" s="11"/>
    </row>
    <row r="378" spans="1:1" x14ac:dyDescent="0.25">
      <c r="A378" s="11"/>
    </row>
    <row r="379" spans="1:1" x14ac:dyDescent="0.25">
      <c r="A379" s="11"/>
    </row>
    <row r="380" spans="1:1" x14ac:dyDescent="0.25">
      <c r="A380" s="11"/>
    </row>
    <row r="381" spans="1:1" x14ac:dyDescent="0.25">
      <c r="A381" s="11"/>
    </row>
    <row r="382" spans="1:1" x14ac:dyDescent="0.25">
      <c r="A382" s="11"/>
    </row>
    <row r="383" spans="1:1" x14ac:dyDescent="0.25">
      <c r="A383" s="11"/>
    </row>
    <row r="384" spans="1:1" x14ac:dyDescent="0.25">
      <c r="A384" s="11"/>
    </row>
    <row r="385" spans="1:1" x14ac:dyDescent="0.25">
      <c r="A385" s="11"/>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1"/>
    </row>
    <row r="392" spans="1:1" x14ac:dyDescent="0.25">
      <c r="A392" s="11"/>
    </row>
    <row r="393" spans="1:1" x14ac:dyDescent="0.25">
      <c r="A393" s="11"/>
    </row>
    <row r="394" spans="1:1" x14ac:dyDescent="0.25">
      <c r="A394" s="11"/>
    </row>
    <row r="395" spans="1:1" x14ac:dyDescent="0.25">
      <c r="A395" s="11"/>
    </row>
    <row r="396" spans="1:1" x14ac:dyDescent="0.25">
      <c r="A396" s="11"/>
    </row>
    <row r="397" spans="1:1" x14ac:dyDescent="0.25">
      <c r="A397" s="11"/>
    </row>
    <row r="398" spans="1:1" x14ac:dyDescent="0.25">
      <c r="A398" s="11"/>
    </row>
    <row r="399" spans="1:1" x14ac:dyDescent="0.25">
      <c r="A399" s="11"/>
    </row>
    <row r="400" spans="1:1" x14ac:dyDescent="0.25">
      <c r="A400" s="11"/>
    </row>
    <row r="401" spans="1:1" x14ac:dyDescent="0.25">
      <c r="A401" s="11"/>
    </row>
    <row r="402" spans="1:1" x14ac:dyDescent="0.25">
      <c r="A402" s="11"/>
    </row>
    <row r="403" spans="1:1" x14ac:dyDescent="0.25">
      <c r="A403" s="11"/>
    </row>
    <row r="404" spans="1:1" x14ac:dyDescent="0.25">
      <c r="A404" s="11"/>
    </row>
    <row r="405" spans="1:1" x14ac:dyDescent="0.25">
      <c r="A405" s="11"/>
    </row>
    <row r="406" spans="1:1" x14ac:dyDescent="0.25">
      <c r="A406" s="11"/>
    </row>
    <row r="407" spans="1:1" x14ac:dyDescent="0.25">
      <c r="A407" s="11"/>
    </row>
    <row r="408" spans="1:1" x14ac:dyDescent="0.25">
      <c r="A408" s="11"/>
    </row>
    <row r="409" spans="1:1" x14ac:dyDescent="0.25">
      <c r="A409" s="11"/>
    </row>
    <row r="410" spans="1:1" x14ac:dyDescent="0.25">
      <c r="A410" s="11"/>
    </row>
    <row r="411" spans="1:1" x14ac:dyDescent="0.25">
      <c r="A411" s="11"/>
    </row>
    <row r="412" spans="1:1" x14ac:dyDescent="0.25">
      <c r="A412" s="11"/>
    </row>
    <row r="413" spans="1:1" x14ac:dyDescent="0.25">
      <c r="A413" s="11"/>
    </row>
    <row r="414" spans="1:1" x14ac:dyDescent="0.25">
      <c r="A414" s="11"/>
    </row>
    <row r="415" spans="1:1" x14ac:dyDescent="0.25">
      <c r="A415" s="11"/>
    </row>
    <row r="416" spans="1:1" x14ac:dyDescent="0.25">
      <c r="A416" s="11"/>
    </row>
    <row r="417" spans="1:1" x14ac:dyDescent="0.25">
      <c r="A417" s="11"/>
    </row>
    <row r="418" spans="1:1" x14ac:dyDescent="0.25">
      <c r="A418" s="11"/>
    </row>
    <row r="419" spans="1:1" x14ac:dyDescent="0.25">
      <c r="A419" s="11"/>
    </row>
    <row r="420" spans="1:1" x14ac:dyDescent="0.25">
      <c r="A420" s="11"/>
    </row>
    <row r="421" spans="1:1" x14ac:dyDescent="0.25">
      <c r="A421" s="11"/>
    </row>
    <row r="422" spans="1:1" x14ac:dyDescent="0.25">
      <c r="A422" s="11"/>
    </row>
    <row r="423" spans="1:1" x14ac:dyDescent="0.25">
      <c r="A423" s="11"/>
    </row>
    <row r="424" spans="1:1" x14ac:dyDescent="0.25">
      <c r="A424" s="11"/>
    </row>
  </sheetData>
  <autoFilter ref="B1:E138"/>
  <sortState ref="B2:F128">
    <sortCondition ref="C2:C12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13" workbookViewId="0">
      <selection activeCell="C52" sqref="C52:C53"/>
    </sheetView>
  </sheetViews>
  <sheetFormatPr baseColWidth="10" defaultColWidth="11.42578125" defaultRowHeight="15" x14ac:dyDescent="0.25"/>
  <cols>
    <col min="1" max="1" width="7.140625" customWidth="1"/>
    <col min="2" max="2" width="35.7109375" customWidth="1"/>
    <col min="3" max="3" width="36.28515625" bestFit="1" customWidth="1"/>
    <col min="4" max="4" width="37.5703125" customWidth="1"/>
    <col min="6" max="6" width="11.85546875" customWidth="1"/>
  </cols>
  <sheetData>
    <row r="1" spans="1:6" ht="30" x14ac:dyDescent="0.25">
      <c r="B1" s="41" t="s">
        <v>198</v>
      </c>
      <c r="C1" s="41" t="s">
        <v>199</v>
      </c>
      <c r="D1" s="42" t="s">
        <v>64</v>
      </c>
      <c r="E1" s="42" t="s">
        <v>1522</v>
      </c>
      <c r="F1" s="43" t="s">
        <v>1521</v>
      </c>
    </row>
    <row r="2" spans="1:6" ht="30" x14ac:dyDescent="0.25">
      <c r="A2" s="44" t="s">
        <v>133</v>
      </c>
      <c r="B2" s="44" t="s">
        <v>654</v>
      </c>
      <c r="C2" s="44" t="s">
        <v>655</v>
      </c>
      <c r="D2" s="45" t="s">
        <v>34</v>
      </c>
      <c r="E2" s="46">
        <v>14</v>
      </c>
      <c r="F2" s="47" t="s">
        <v>650</v>
      </c>
    </row>
    <row r="3" spans="1:6" ht="30" x14ac:dyDescent="0.25">
      <c r="A3" s="48" t="s">
        <v>178</v>
      </c>
      <c r="B3" s="48" t="s">
        <v>658</v>
      </c>
      <c r="C3" s="48" t="s">
        <v>659</v>
      </c>
      <c r="D3" s="49" t="s">
        <v>36</v>
      </c>
      <c r="E3" s="47">
        <v>19</v>
      </c>
      <c r="F3" s="47" t="s">
        <v>650</v>
      </c>
    </row>
    <row r="4" spans="1:6" ht="30" x14ac:dyDescent="0.25">
      <c r="A4" s="44" t="s">
        <v>124</v>
      </c>
      <c r="B4" s="44" t="s">
        <v>662</v>
      </c>
      <c r="C4" s="44" t="s">
        <v>663</v>
      </c>
      <c r="D4" s="45" t="s">
        <v>34</v>
      </c>
      <c r="E4" s="46">
        <v>14</v>
      </c>
      <c r="F4" s="47" t="s">
        <v>650</v>
      </c>
    </row>
    <row r="5" spans="1:6" ht="30" x14ac:dyDescent="0.25">
      <c r="A5" s="48" t="s">
        <v>159</v>
      </c>
      <c r="B5" s="48" t="s">
        <v>666</v>
      </c>
      <c r="C5" s="48" t="s">
        <v>667</v>
      </c>
      <c r="D5" s="49" t="s">
        <v>36</v>
      </c>
      <c r="E5" s="47">
        <v>19</v>
      </c>
      <c r="F5" s="47" t="s">
        <v>650</v>
      </c>
    </row>
    <row r="6" spans="1:6" ht="45" x14ac:dyDescent="0.25">
      <c r="A6" s="48" t="s">
        <v>674</v>
      </c>
      <c r="B6" s="48" t="s">
        <v>675</v>
      </c>
      <c r="C6" s="48" t="s">
        <v>676</v>
      </c>
      <c r="D6" s="49" t="s">
        <v>1520</v>
      </c>
      <c r="E6" s="47">
        <v>0</v>
      </c>
      <c r="F6" s="47" t="s">
        <v>670</v>
      </c>
    </row>
    <row r="7" spans="1:6" ht="30" x14ac:dyDescent="0.25">
      <c r="A7" s="44" t="s">
        <v>127</v>
      </c>
      <c r="B7" s="44" t="s">
        <v>697</v>
      </c>
      <c r="C7" s="44" t="s">
        <v>698</v>
      </c>
      <c r="D7" s="45" t="s">
        <v>34</v>
      </c>
      <c r="E7" s="46">
        <v>14</v>
      </c>
      <c r="F7" s="47" t="s">
        <v>670</v>
      </c>
    </row>
    <row r="8" spans="1:6" ht="30" x14ac:dyDescent="0.25">
      <c r="A8" s="44" t="s">
        <v>128</v>
      </c>
      <c r="B8" s="44" t="s">
        <v>701</v>
      </c>
      <c r="C8" s="44" t="s">
        <v>702</v>
      </c>
      <c r="D8" s="45" t="s">
        <v>34</v>
      </c>
      <c r="E8" s="46">
        <v>14</v>
      </c>
      <c r="F8" s="47" t="s">
        <v>670</v>
      </c>
    </row>
    <row r="9" spans="1:6" ht="30" x14ac:dyDescent="0.25">
      <c r="A9" s="44" t="s">
        <v>129</v>
      </c>
      <c r="B9" s="44" t="s">
        <v>705</v>
      </c>
      <c r="C9" s="44" t="s">
        <v>706</v>
      </c>
      <c r="D9" s="45" t="s">
        <v>34</v>
      </c>
      <c r="E9" s="46">
        <v>14</v>
      </c>
      <c r="F9" s="47" t="s">
        <v>670</v>
      </c>
    </row>
    <row r="10" spans="1:6" ht="30" x14ac:dyDescent="0.25">
      <c r="A10" s="48" t="s">
        <v>961</v>
      </c>
      <c r="B10" s="48" t="s">
        <v>962</v>
      </c>
      <c r="C10" s="48" t="s">
        <v>963</v>
      </c>
      <c r="D10" s="49" t="s">
        <v>1520</v>
      </c>
      <c r="E10" s="47">
        <v>0</v>
      </c>
      <c r="F10" s="47" t="s">
        <v>957</v>
      </c>
    </row>
    <row r="11" spans="1:6" ht="30" x14ac:dyDescent="0.25">
      <c r="A11" s="44" t="s">
        <v>132</v>
      </c>
      <c r="B11" s="44" t="s">
        <v>972</v>
      </c>
      <c r="C11" s="44" t="s">
        <v>973</v>
      </c>
      <c r="D11" s="45" t="s">
        <v>34</v>
      </c>
      <c r="E11" s="46">
        <v>14</v>
      </c>
      <c r="F11" s="47" t="s">
        <v>957</v>
      </c>
    </row>
    <row r="12" spans="1:6" x14ac:dyDescent="0.25">
      <c r="A12" s="48" t="s">
        <v>153</v>
      </c>
      <c r="B12" s="48" t="s">
        <v>976</v>
      </c>
      <c r="C12" s="48" t="s">
        <v>977</v>
      </c>
      <c r="D12" s="49" t="s">
        <v>59</v>
      </c>
      <c r="E12" s="47">
        <v>18</v>
      </c>
      <c r="F12" s="47" t="s">
        <v>957</v>
      </c>
    </row>
    <row r="13" spans="1:6" ht="30" x14ac:dyDescent="0.25">
      <c r="A13" s="48" t="s">
        <v>154</v>
      </c>
      <c r="B13" s="48" t="s">
        <v>980</v>
      </c>
      <c r="C13" s="48" t="s">
        <v>981</v>
      </c>
      <c r="D13" s="49" t="s">
        <v>59</v>
      </c>
      <c r="E13" s="47">
        <v>18</v>
      </c>
      <c r="F13" s="47" t="s">
        <v>957</v>
      </c>
    </row>
    <row r="14" spans="1:6" ht="30" x14ac:dyDescent="0.25">
      <c r="A14" s="48" t="s">
        <v>155</v>
      </c>
      <c r="B14" s="48" t="s">
        <v>984</v>
      </c>
      <c r="C14" s="48" t="s">
        <v>985</v>
      </c>
      <c r="D14" s="49" t="s">
        <v>59</v>
      </c>
      <c r="E14" s="47">
        <v>18</v>
      </c>
      <c r="F14" s="47" t="s">
        <v>957</v>
      </c>
    </row>
    <row r="15" spans="1:6" x14ac:dyDescent="0.25">
      <c r="A15" s="48" t="s">
        <v>156</v>
      </c>
      <c r="B15" s="48" t="s">
        <v>988</v>
      </c>
      <c r="C15" s="48" t="s">
        <v>989</v>
      </c>
      <c r="D15" s="49" t="s">
        <v>59</v>
      </c>
      <c r="E15" s="47">
        <v>18</v>
      </c>
      <c r="F15" s="47" t="s">
        <v>957</v>
      </c>
    </row>
    <row r="23" spans="1:14" ht="12.75" customHeight="1" x14ac:dyDescent="0.25">
      <c r="A23" s="20"/>
      <c r="B23" s="21"/>
      <c r="C23" s="21"/>
      <c r="D23" s="20"/>
      <c r="E23" s="20"/>
      <c r="F23" s="20"/>
      <c r="G23" s="20"/>
      <c r="H23" s="20"/>
      <c r="I23" s="15"/>
      <c r="K23" s="15"/>
      <c r="L23" s="15"/>
      <c r="M23" s="33"/>
      <c r="N23" s="15"/>
    </row>
    <row r="24" spans="1:14" ht="12.75" customHeight="1" x14ac:dyDescent="0.25">
      <c r="A24" s="20"/>
      <c r="B24" s="21"/>
      <c r="C24" s="21"/>
      <c r="D24" s="20"/>
      <c r="E24" s="20"/>
      <c r="F24" s="20"/>
      <c r="G24" s="20"/>
      <c r="H24" s="20"/>
      <c r="I24" s="15"/>
      <c r="K24" s="15"/>
      <c r="L24" s="15"/>
      <c r="M24" s="33"/>
      <c r="N24" s="15"/>
    </row>
    <row r="25" spans="1:14" ht="12.75" customHeight="1" x14ac:dyDescent="0.25">
      <c r="A25" s="20"/>
      <c r="B25" s="21"/>
      <c r="C25" s="21"/>
      <c r="D25" s="20"/>
      <c r="E25" s="20"/>
      <c r="F25" s="20"/>
      <c r="G25" s="20"/>
      <c r="H25" s="20"/>
      <c r="I25" s="15"/>
      <c r="K25" s="15"/>
      <c r="L25" s="15"/>
      <c r="M25" s="33"/>
      <c r="N25" s="15"/>
    </row>
    <row r="26" spans="1:14" ht="12.75" customHeight="1" x14ac:dyDescent="0.25">
      <c r="A26" s="20"/>
      <c r="B26" s="21"/>
      <c r="C26" s="21"/>
      <c r="D26" s="20"/>
      <c r="E26" s="20"/>
      <c r="F26" s="20"/>
      <c r="G26" s="20"/>
      <c r="H26" s="20"/>
      <c r="I26" s="15"/>
      <c r="K26" s="15"/>
      <c r="L26" s="15"/>
      <c r="M26" s="33"/>
      <c r="N26" s="15"/>
    </row>
    <row r="27" spans="1:14" ht="12.75" customHeight="1" x14ac:dyDescent="0.25">
      <c r="A27" s="20"/>
      <c r="B27" s="21"/>
      <c r="C27" s="21"/>
      <c r="D27" s="20"/>
      <c r="E27" s="20"/>
      <c r="F27" s="20"/>
      <c r="G27" s="20"/>
      <c r="H27" s="20"/>
      <c r="I27" s="15"/>
      <c r="K27" s="15"/>
      <c r="L27" s="15"/>
      <c r="M27" s="33"/>
      <c r="N27" s="15"/>
    </row>
    <row r="28" spans="1:14" ht="12.75" customHeight="1" x14ac:dyDescent="0.25">
      <c r="A28" s="20"/>
      <c r="B28" s="21" t="s">
        <v>1687</v>
      </c>
      <c r="C28" s="21" t="s">
        <v>1688</v>
      </c>
      <c r="D28" s="20"/>
      <c r="E28" s="20"/>
      <c r="F28" s="20"/>
      <c r="G28" s="20"/>
      <c r="H28" s="20"/>
      <c r="I28" s="15"/>
      <c r="K28" s="15"/>
      <c r="L28" s="15"/>
      <c r="M28" s="33"/>
      <c r="N28" s="15"/>
    </row>
    <row r="29" spans="1:14" ht="12.75" customHeight="1" x14ac:dyDescent="0.25">
      <c r="A29" s="20"/>
      <c r="B29" s="21">
        <v>1</v>
      </c>
      <c r="C29" s="21" t="s">
        <v>1689</v>
      </c>
      <c r="D29" s="20"/>
      <c r="E29" s="20"/>
      <c r="F29" s="20"/>
      <c r="G29" s="20"/>
      <c r="H29" s="20"/>
      <c r="I29" s="15"/>
      <c r="K29" s="15"/>
      <c r="L29" s="15"/>
      <c r="M29" s="33"/>
      <c r="N29" s="15"/>
    </row>
    <row r="30" spans="1:14" ht="12.75" customHeight="1" x14ac:dyDescent="0.25">
      <c r="A30" s="20"/>
      <c r="B30" s="128">
        <v>2</v>
      </c>
      <c r="C30" s="128" t="s">
        <v>1702</v>
      </c>
      <c r="D30" s="20"/>
      <c r="E30" s="20"/>
      <c r="F30" s="20"/>
      <c r="G30" s="20"/>
      <c r="H30" s="20"/>
      <c r="I30" s="15"/>
      <c r="K30" s="15"/>
      <c r="L30" s="15"/>
      <c r="M30" s="33"/>
      <c r="N30" s="15"/>
    </row>
    <row r="31" spans="1:14" ht="12.75" customHeight="1" x14ac:dyDescent="0.25">
      <c r="A31" s="20"/>
      <c r="B31" s="128">
        <v>3</v>
      </c>
      <c r="C31" s="128" t="s">
        <v>1706</v>
      </c>
      <c r="D31" s="20"/>
      <c r="E31" s="20"/>
      <c r="F31" s="20"/>
      <c r="G31" s="20"/>
      <c r="H31" s="20"/>
      <c r="I31" s="15"/>
      <c r="K31" s="15"/>
      <c r="L31" s="15"/>
      <c r="M31" s="33"/>
      <c r="N31" s="15"/>
    </row>
    <row r="32" spans="1:14" ht="12.75" customHeight="1" x14ac:dyDescent="0.25">
      <c r="A32" s="20"/>
      <c r="B32" s="128">
        <v>4</v>
      </c>
      <c r="C32" s="128" t="s">
        <v>1707</v>
      </c>
      <c r="D32" s="20"/>
      <c r="E32" s="20"/>
      <c r="F32" s="20"/>
      <c r="G32" s="20"/>
      <c r="H32" s="20"/>
      <c r="I32" s="15"/>
      <c r="K32" s="15"/>
      <c r="L32" s="15"/>
      <c r="M32" s="33"/>
      <c r="N32" s="15"/>
    </row>
    <row r="33" spans="1:14" ht="12.75" customHeight="1" x14ac:dyDescent="0.25">
      <c r="A33" s="20"/>
      <c r="B33" s="128">
        <v>5</v>
      </c>
      <c r="C33" s="128" t="s">
        <v>1708</v>
      </c>
      <c r="D33" s="20"/>
      <c r="E33" s="20"/>
      <c r="F33" s="20"/>
      <c r="G33" s="20"/>
      <c r="H33" s="20"/>
      <c r="I33" s="15"/>
      <c r="K33" s="15"/>
      <c r="L33" s="15"/>
      <c r="M33" s="33"/>
      <c r="N33" s="15"/>
    </row>
    <row r="34" spans="1:14" ht="12.75" customHeight="1" x14ac:dyDescent="0.25">
      <c r="A34" s="20"/>
      <c r="B34" s="128">
        <v>6</v>
      </c>
      <c r="C34" s="128" t="s">
        <v>1709</v>
      </c>
      <c r="D34" s="20"/>
      <c r="E34" s="20"/>
      <c r="F34" s="20"/>
      <c r="G34" s="20"/>
      <c r="H34" s="20"/>
      <c r="I34" s="15"/>
      <c r="K34" s="15"/>
      <c r="L34" s="15"/>
      <c r="M34" s="33"/>
      <c r="N34" s="15"/>
    </row>
    <row r="35" spans="1:14" ht="12.75" customHeight="1" x14ac:dyDescent="0.25">
      <c r="A35" s="20"/>
      <c r="B35" s="128">
        <v>7</v>
      </c>
      <c r="C35" s="128" t="s">
        <v>1710</v>
      </c>
      <c r="D35" s="20"/>
      <c r="E35" s="20"/>
      <c r="F35" s="20"/>
      <c r="G35" s="20"/>
      <c r="H35" s="20"/>
      <c r="I35" s="15"/>
      <c r="K35" s="15"/>
      <c r="L35" s="15"/>
      <c r="M35" s="33"/>
      <c r="N35" s="15"/>
    </row>
    <row r="36" spans="1:14" ht="12.75" customHeight="1" x14ac:dyDescent="0.25">
      <c r="A36" s="20"/>
      <c r="B36" s="128">
        <v>8</v>
      </c>
      <c r="C36" s="128" t="s">
        <v>1711</v>
      </c>
      <c r="D36" s="20"/>
      <c r="E36" s="20"/>
      <c r="F36" s="20"/>
      <c r="G36" s="20"/>
      <c r="H36" s="20"/>
      <c r="I36" s="15"/>
      <c r="K36" s="15"/>
      <c r="L36" s="15"/>
      <c r="M36" s="33"/>
      <c r="N36" s="15"/>
    </row>
    <row r="37" spans="1:14" x14ac:dyDescent="0.25">
      <c r="B37">
        <v>9</v>
      </c>
      <c r="C37" t="s">
        <v>1712</v>
      </c>
    </row>
    <row r="38" spans="1:14" x14ac:dyDescent="0.25">
      <c r="B38" s="129">
        <v>10</v>
      </c>
      <c r="C38" s="129" t="s">
        <v>1690</v>
      </c>
    </row>
    <row r="39" spans="1:14" x14ac:dyDescent="0.25">
      <c r="B39" s="129">
        <v>11</v>
      </c>
      <c r="C39" s="129" t="s">
        <v>1693</v>
      </c>
    </row>
    <row r="40" spans="1:14" x14ac:dyDescent="0.25">
      <c r="B40" s="129">
        <v>12</v>
      </c>
      <c r="C40" s="129" t="s">
        <v>1693</v>
      </c>
    </row>
    <row r="41" spans="1:14" x14ac:dyDescent="0.25">
      <c r="B41" s="129">
        <v>13</v>
      </c>
      <c r="C41" s="129" t="s">
        <v>1694</v>
      </c>
    </row>
    <row r="42" spans="1:14" x14ac:dyDescent="0.25">
      <c r="B42" s="129">
        <v>14</v>
      </c>
      <c r="C42" s="129" t="s">
        <v>1695</v>
      </c>
    </row>
    <row r="43" spans="1:14" x14ac:dyDescent="0.25">
      <c r="B43">
        <v>15</v>
      </c>
      <c r="C43" t="s">
        <v>1696</v>
      </c>
    </row>
    <row r="44" spans="1:14" x14ac:dyDescent="0.25">
      <c r="B44">
        <v>16</v>
      </c>
      <c r="C44" t="s">
        <v>1697</v>
      </c>
    </row>
    <row r="45" spans="1:14" x14ac:dyDescent="0.25">
      <c r="B45">
        <v>17</v>
      </c>
      <c r="C45" t="s">
        <v>1698</v>
      </c>
    </row>
    <row r="46" spans="1:14" x14ac:dyDescent="0.25">
      <c r="B46" t="s">
        <v>1603</v>
      </c>
      <c r="C46" t="s">
        <v>1699</v>
      </c>
    </row>
    <row r="47" spans="1:14" x14ac:dyDescent="0.25">
      <c r="B47" t="s">
        <v>1604</v>
      </c>
      <c r="C47" t="s">
        <v>1700</v>
      </c>
    </row>
    <row r="48" spans="1:14" x14ac:dyDescent="0.25">
      <c r="B48">
        <v>19</v>
      </c>
      <c r="C48" t="s">
        <v>1701</v>
      </c>
    </row>
    <row r="49" spans="2:3" x14ac:dyDescent="0.25">
      <c r="B49">
        <v>20</v>
      </c>
      <c r="C49" t="s">
        <v>1703</v>
      </c>
    </row>
    <row r="50" spans="2:3" x14ac:dyDescent="0.25">
      <c r="B50">
        <v>21</v>
      </c>
      <c r="C50" t="s">
        <v>1704</v>
      </c>
    </row>
    <row r="51" spans="2:3" x14ac:dyDescent="0.25">
      <c r="B51">
        <v>22</v>
      </c>
      <c r="C51" t="s">
        <v>1705</v>
      </c>
    </row>
    <row r="52" spans="2:3" x14ac:dyDescent="0.25">
      <c r="B52" s="129">
        <v>101</v>
      </c>
      <c r="C52" s="129" t="s">
        <v>1691</v>
      </c>
    </row>
    <row r="53" spans="2:3" x14ac:dyDescent="0.25">
      <c r="B53" s="129">
        <v>102</v>
      </c>
      <c r="C53" s="129" t="s">
        <v>1692</v>
      </c>
    </row>
  </sheetData>
  <sortState ref="B29:C53">
    <sortCondition ref="B29:B5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Guildes_nov19</vt:lpstr>
      <vt:lpstr>Sources_info</vt:lpstr>
      <vt:lpstr>Espace_prospection</vt:lpstr>
      <vt:lpstr>Espace_guilde</vt:lpstr>
      <vt:lpstr>Filtre_IST</vt:lpstr>
      <vt:lpstr>Agenda_guildes</vt:lpstr>
      <vt:lpstr>CorrespondanceGinzler</vt:lpstr>
      <vt:lpstr>Guildes_revues_ER</vt:lpstr>
      <vt:lpstr>Feuil3</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gonseth</dc:creator>
  <cp:lastModifiedBy>Ervan Rutishauser</cp:lastModifiedBy>
  <cp:lastPrinted>2019-06-15T11:15:51Z</cp:lastPrinted>
  <dcterms:created xsi:type="dcterms:W3CDTF">2019-02-26T17:28:31Z</dcterms:created>
  <dcterms:modified xsi:type="dcterms:W3CDTF">2021-03-15T16:52:39Z</dcterms:modified>
</cp:coreProperties>
</file>