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5" yWindow="2775" windowWidth="16140" windowHeight="9990"/>
  </bookViews>
  <sheets>
    <sheet name="ReportexPlanillaSinFiltros" sheetId="1" r:id="rId1"/>
  </sheets>
  <calcPr calcId="162913"/>
  <fileRecoveryPr autoRecover="0" repairLoad="1"/>
</workbook>
</file>

<file path=xl/calcChain.xml><?xml version="1.0" encoding="utf-8"?>
<calcChain xmlns="http://schemas.openxmlformats.org/spreadsheetml/2006/main">
  <c r="CD14" i="1" l="1"/>
  <c r="CB14" i="1"/>
  <c r="BZ14" i="1"/>
  <c r="BW14" i="1"/>
  <c r="BU14" i="1"/>
  <c r="BO14" i="1"/>
  <c r="BH14" i="1"/>
  <c r="BB14" i="1"/>
  <c r="AU14" i="1"/>
</calcChain>
</file>

<file path=xl/sharedStrings.xml><?xml version="1.0" encoding="utf-8"?>
<sst xmlns="http://schemas.openxmlformats.org/spreadsheetml/2006/main" count="250" uniqueCount="156">
  <si>
    <t>No. Planilla</t>
  </si>
  <si>
    <t>18116437</t>
  </si>
  <si>
    <t>Estado</t>
  </si>
  <si>
    <t>Pagada</t>
  </si>
  <si>
    <t>Empresa</t>
  </si>
  <si>
    <t>EXSIS SOFTWARE Y SOLUCIONES SAS</t>
  </si>
  <si>
    <t>Nit</t>
  </si>
  <si>
    <t>800245974</t>
  </si>
  <si>
    <t>Nombre Sucursal</t>
  </si>
  <si>
    <t>EMPLEADO DTO VALLE CAUCA</t>
  </si>
  <si>
    <t>Codigo Sucursal</t>
  </si>
  <si>
    <t>04</t>
  </si>
  <si>
    <t>Periodo de Pago</t>
  </si>
  <si>
    <t>Feb-2017</t>
  </si>
  <si>
    <t>Periodo de Pago Salud</t>
  </si>
  <si>
    <t>Mar-2017</t>
  </si>
  <si>
    <t>Total de Empleados</t>
  </si>
  <si>
    <t>1</t>
  </si>
  <si>
    <t>Fecha de Pago</t>
  </si>
  <si>
    <t>Tipo Planilla</t>
  </si>
  <si>
    <t>E</t>
  </si>
  <si>
    <t>Fecha de Vencimiento</t>
  </si>
  <si>
    <t>Forma Presentación</t>
  </si>
  <si>
    <t>Sucursal</t>
  </si>
  <si>
    <t>Monto Pagado</t>
  </si>
  <si>
    <t>Se acoge a los Beneficios de Ley 1429 de 2010 a Cajas de Compensación</t>
  </si>
  <si>
    <t>No</t>
  </si>
  <si>
    <t>Aportante Exonerado Pago de Parafiscales y Salud</t>
  </si>
  <si>
    <t>Si</t>
  </si>
  <si>
    <t>DETALLE</t>
  </si>
  <si>
    <t>NOVEDADES</t>
  </si>
  <si>
    <t>PENSION</t>
  </si>
  <si>
    <t>SALUD</t>
  </si>
  <si>
    <t>RIESGOS</t>
  </si>
  <si>
    <t>CAJAS</t>
  </si>
  <si>
    <t>SENA E ICBF</t>
  </si>
  <si>
    <t>ESAP-MINEDU</t>
  </si>
  <si>
    <t>FECHA DE NOVEDADES</t>
  </si>
  <si>
    <t>Tipo de Identificación</t>
  </si>
  <si>
    <t>No. de Identificación</t>
  </si>
  <si>
    <t>Primer Apellido</t>
  </si>
  <si>
    <t>Segundo Apellido</t>
  </si>
  <si>
    <t>Primer Nombre</t>
  </si>
  <si>
    <t>Segundo Nombre</t>
  </si>
  <si>
    <t>Salario Básico</t>
  </si>
  <si>
    <t>Horas Laboradas</t>
  </si>
  <si>
    <t>Salario Integral</t>
  </si>
  <si>
    <t>Tipo Cotizante</t>
  </si>
  <si>
    <t>Sub-Tipo Cotizante</t>
  </si>
  <si>
    <t>Cotizante Extranjero</t>
  </si>
  <si>
    <t>Colombiano residente en el exterior</t>
  </si>
  <si>
    <t>Fecha radicacion en el exterior
AAAA-MM-DD</t>
  </si>
  <si>
    <t>Código Municipio</t>
  </si>
  <si>
    <t>Código Departamento</t>
  </si>
  <si>
    <t>Cotizante Exonerado Pago de Parafiscales y Salud</t>
  </si>
  <si>
    <t>ING</t>
  </si>
  <si>
    <t>RET</t>
  </si>
  <si>
    <t>TDE</t>
  </si>
  <si>
    <t>TAE</t>
  </si>
  <si>
    <t>TDP</t>
  </si>
  <si>
    <t>TAP</t>
  </si>
  <si>
    <t>VSP</t>
  </si>
  <si>
    <t>Correcciones</t>
  </si>
  <si>
    <t>VST</t>
  </si>
  <si>
    <t>SLN</t>
  </si>
  <si>
    <t>IGE</t>
  </si>
  <si>
    <t>LMA</t>
  </si>
  <si>
    <t>VAC</t>
  </si>
  <si>
    <t>AVP</t>
  </si>
  <si>
    <t>VCT</t>
  </si>
  <si>
    <t>IRL</t>
  </si>
  <si>
    <t>Código Adm. de pensión</t>
  </si>
  <si>
    <t>Nombre fondo de pensión</t>
  </si>
  <si>
    <t>Código pensiones translado</t>
  </si>
  <si>
    <t>Días cotizados pensión</t>
  </si>
  <si>
    <t>IBC Pensión</t>
  </si>
  <si>
    <t>Tarifa pensión</t>
  </si>
  <si>
    <t>Cotización obligatoria pensiones</t>
  </si>
  <si>
    <t>Aporte voluntario pensiones afiliado</t>
  </si>
  <si>
    <t>Aporte voluntario pensiones aportante</t>
  </si>
  <si>
    <t>Total cotización pensión</t>
  </si>
  <si>
    <t>Fondo pensional de solidaridad</t>
  </si>
  <si>
    <t>Fondo pensional de subsistencia</t>
  </si>
  <si>
    <t>Valor no retenido aportes pensión</t>
  </si>
  <si>
    <t>TOTAL A PAGAR ANTES DE INTERES MORA</t>
  </si>
  <si>
    <t>Código EPS</t>
  </si>
  <si>
    <t>Nombre EPS</t>
  </si>
  <si>
    <t>Cod. EPS Translado</t>
  </si>
  <si>
    <t>Días cotizados EPS</t>
  </si>
  <si>
    <t>IBC EPS</t>
  </si>
  <si>
    <t>Tarifa EPS</t>
  </si>
  <si>
    <t>Cotización obligatoria EPS</t>
  </si>
  <si>
    <t>EPS UPC Adicional</t>
  </si>
  <si>
    <t>No. autorización incapacidad general</t>
  </si>
  <si>
    <t>Valor autorización incapacidad general</t>
  </si>
  <si>
    <t>No. autorización incapacidad licencia maternidad</t>
  </si>
  <si>
    <t>Valor autorización licencia maternidad</t>
  </si>
  <si>
    <t>TOTAL A PAGAR ANTES DE IGE, LMA, E INTERES MORA</t>
  </si>
  <si>
    <t xml:space="preserve">Cod. ARL </t>
  </si>
  <si>
    <t>Días cotizados ARL.</t>
  </si>
  <si>
    <t>IBC ARL</t>
  </si>
  <si>
    <t>Código centro trabajo</t>
  </si>
  <si>
    <t>Tarifa centro trabajo</t>
  </si>
  <si>
    <t>Clase de Riesgo</t>
  </si>
  <si>
    <t>Cotización obligatoria ARL</t>
  </si>
  <si>
    <t>Código CCF</t>
  </si>
  <si>
    <t>Nombre CCF</t>
  </si>
  <si>
    <t>Días  cotizados CCF</t>
  </si>
  <si>
    <t>IBC CCF</t>
  </si>
  <si>
    <t>Tarifa Aporte CCF</t>
  </si>
  <si>
    <t>Valor aporte CCF</t>
  </si>
  <si>
    <t>IBC otros parafiscales</t>
  </si>
  <si>
    <t>Tarifa aporte SENA</t>
  </si>
  <si>
    <t>Valor aporte SENA</t>
  </si>
  <si>
    <t>Tarifa aporte ICBF</t>
  </si>
  <si>
    <t>Valor aporte ICBF</t>
  </si>
  <si>
    <t>Tarifa Aporte ESAP</t>
  </si>
  <si>
    <t>Valor aporte ESAP</t>
  </si>
  <si>
    <t>Tarifa Aporte MINEDU</t>
  </si>
  <si>
    <t>Valor aporte MINEDU</t>
  </si>
  <si>
    <t>TIPO DE DOCUMENTO RESPONSABLE DE PAGO DE UPC ADICIONAL</t>
  </si>
  <si>
    <t>NUMERO DE DOCUMENTO RESPONSABLE DE PAGO DE UPC ADICIONAL</t>
  </si>
  <si>
    <t>FECHA INGRESO AAAA-MM-DD</t>
  </si>
  <si>
    <t>FECHA RETIRO  AAAA-MM-DD</t>
  </si>
  <si>
    <t>FECHA INICIO VSP  AAAA-MM-DD</t>
  </si>
  <si>
    <t>FECHA INICIO SLN 
AAAA-MM-DD</t>
  </si>
  <si>
    <t>FECHA FIN SLN 
AAAA-MM-DD</t>
  </si>
  <si>
    <t>FECHA INICIO IGE 
AAAA-MM-DD</t>
  </si>
  <si>
    <t>FECHA FIN IGE 
AAAA-MM-DD</t>
  </si>
  <si>
    <t>FECHA INICIO LMA 
AAAA-MM-DD</t>
  </si>
  <si>
    <t>FECHA FIN LMA 
AAAA-MM-DD</t>
  </si>
  <si>
    <t>FECHA INICIO VAC-LR 
AAAA-MM-DD</t>
  </si>
  <si>
    <t>FECHA FIN VAC-LR
AAAA-MM-DD</t>
  </si>
  <si>
    <t>FECHA INICIO VCT 
AAAA-MM-DD</t>
  </si>
  <si>
    <t>FECHA FIN VCT
AAAA-MM-DD</t>
  </si>
  <si>
    <t>FECHA INICIO IRL 
AAAA-MM-DD</t>
  </si>
  <si>
    <t>FECHA FIN IRL
AAAA-MM-DD</t>
  </si>
  <si>
    <t>NIT RELACIONADO CON EL EMPLEADO</t>
  </si>
  <si>
    <t>CC</t>
  </si>
  <si>
    <t>94332160</t>
  </si>
  <si>
    <t>ESTRADA</t>
  </si>
  <si>
    <t>SANCHEZ</t>
  </si>
  <si>
    <t>RICARDO</t>
  </si>
  <si>
    <t>JAVIER</t>
  </si>
  <si>
    <t/>
  </si>
  <si>
    <t>001</t>
  </si>
  <si>
    <t>76</t>
  </si>
  <si>
    <t>231001</t>
  </si>
  <si>
    <t>Colfondos</t>
  </si>
  <si>
    <t>EPS010</t>
  </si>
  <si>
    <t>EPS Sura</t>
  </si>
  <si>
    <t>14-17</t>
  </si>
  <si>
    <t>0</t>
  </si>
  <si>
    <t>CCF57</t>
  </si>
  <si>
    <t>Comfamiliar Andi  Comfandi Caja de Compensacion Fliar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</si>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</sst>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$#,##0_);\(\$#,##0\)"/>
    <numFmt numFmtId="165" formatCode="[$-409]d/m/yy\ h:mm\ AM/PM;@"/>
    <numFmt numFmtId="166" formatCode="d/m/yy"/>
  </numFmts>
  <fonts count="7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1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0"/>
        <bgColor indexed="0"/>
      </patternFill>
    </fill>
    <fill>
      <patternFill patternType="solid">
        <fgColor rgb="FFD3D3D3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Font="1" applyFill="1" applyBorder="1"/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1" fillId="2" borderId="7" xfId="0" applyFont="1" applyFill="1" applyBorder="1" applyAlignment="1" applyProtection="1">
      <alignment horizontal="center" vertical="top" wrapText="1" readingOrder="1"/>
      <protection locked="0"/>
    </xf>
    <xf numFmtId="0" fontId="0" fillId="0" borderId="3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/>
    <xf numFmtId="0" fontId="1" fillId="2" borderId="10" xfId="0" applyFont="1" applyFill="1" applyBorder="1" applyAlignment="1" applyProtection="1">
      <alignment vertical="top" wrapText="1" readingOrder="1"/>
      <protection locked="0"/>
    </xf>
    <xf numFmtId="0" fontId="1" fillId="2" borderId="9" xfId="0" applyFont="1" applyFill="1" applyBorder="1" applyAlignment="1" applyProtection="1">
      <alignment vertical="top" wrapText="1" readingOrder="1"/>
      <protection locked="0"/>
    </xf>
    <xf numFmtId="0" fontId="0" fillId="0" borderId="2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>
      <alignment readingOrder="1"/>
    </xf>
    <xf numFmtId="0" fontId="1" fillId="2" borderId="14" xfId="0" applyFont="1" applyFill="1" applyBorder="1" applyAlignment="1" applyProtection="1">
      <alignment vertical="top" wrapText="1" readingOrder="1"/>
      <protection locked="0"/>
    </xf>
    <xf numFmtId="0" fontId="1" fillId="2" borderId="15" xfId="0" applyFont="1" applyFill="1" applyBorder="1" applyAlignment="1" applyProtection="1">
      <alignment vertical="top" wrapText="1" readingOrder="1"/>
      <protection locked="0"/>
    </xf>
    <xf numFmtId="0" fontId="1" fillId="2" borderId="16" xfId="0" applyFont="1" applyFill="1" applyBorder="1" applyAlignment="1" applyProtection="1">
      <alignment vertical="top" wrapText="1" readingOrder="1"/>
      <protection locked="0"/>
    </xf>
    <xf numFmtId="0" fontId="1" fillId="2" borderId="18" xfId="0" applyFont="1" applyFill="1" applyBorder="1" applyAlignment="1" applyProtection="1">
      <alignment vertical="top" wrapText="1" readingOrder="1"/>
      <protection locked="0"/>
    </xf>
    <xf numFmtId="0" fontId="1" fillId="2" borderId="17" xfId="0" applyFont="1" applyFill="1" applyBorder="1" applyAlignment="1" applyProtection="1">
      <alignment vertical="top" wrapText="1" readingOrder="1"/>
      <protection locked="0"/>
    </xf>
    <xf numFmtId="0" fontId="1" fillId="2" borderId="19" xfId="0" applyFont="1" applyFill="1" applyBorder="1" applyAlignment="1" applyProtection="1">
      <alignment vertical="top" wrapText="1" readingOrder="1"/>
      <protection locked="0"/>
    </xf>
    <xf numFmtId="0" fontId="1" fillId="2" borderId="21" xfId="0" applyFont="1" applyFill="1" applyBorder="1" applyAlignment="1" applyProtection="1">
      <alignment horizontal="left" vertical="top" wrapText="1" readingOrder="1"/>
      <protection locked="0"/>
    </xf>
    <xf numFmtId="0" fontId="1" fillId="2" borderId="20" xfId="0" applyFont="1" applyFill="1" applyBorder="1" applyAlignment="1" applyProtection="1">
      <alignment horizontal="left" vertical="top" wrapText="1" readingOrder="1"/>
      <protection locked="0"/>
    </xf>
    <xf numFmtId="164" fontId="0" fillId="0" borderId="0" xfId="0" applyNumberFormat="1" applyFont="1" applyFill="1" applyBorder="1"/>
    <xf numFmtId="164" fontId="2" fillId="3" borderId="1" xfId="0" applyNumberFormat="1" applyFont="1" applyFill="1" applyBorder="1" applyAlignment="1" applyProtection="1">
      <alignment vertical="top" wrapText="1" readingOrder="1"/>
      <protection locked="0"/>
    </xf>
    <xf numFmtId="165" fontId="0" fillId="0" borderId="11" xfId="0" applyNumberFormat="1" applyFont="1" applyFill="1" applyBorder="1" applyAlignment="1" applyProtection="1">
      <alignment horizontal="left" vertical="top" wrapText="1"/>
      <protection locked="0"/>
    </xf>
    <xf numFmtId="166" fontId="0" fillId="0" borderId="13" xfId="0" applyNumberFormat="1" applyFont="1" applyFill="1" applyBorder="1" applyAlignment="1">
      <alignment horizontal="left"/>
    </xf>
    <xf numFmtId="164" fontId="0" fillId="0" borderId="12" xfId="0" applyNumberFormat="1" applyFont="1" applyFill="1" applyBorder="1" applyAlignment="1" applyProtection="1">
      <alignment vertical="top" wrapText="1"/>
      <protection locked="0"/>
    </xf>
    <xf numFmtId="0" fontId="6" fillId="4" borderId="24" xfId="0" applyFont="1" applyFill="1" applyBorder="1"/>
    <xf numFmtId="0" fontId="6" fillId="4" borderId="23" xfId="0" applyFont="1" applyFill="1" applyBorder="1"/>
    <xf numFmtId="164" fontId="6" fillId="4" borderId="23" xfId="0" applyNumberFormat="1" applyFont="1" applyFill="1" applyBorder="1"/>
    <xf numFmtId="0" fontId="6" fillId="4" borderId="25" xfId="0" applyFont="1" applyFill="1" applyBorder="1"/>
    <xf numFmtId="0" fontId="2" fillId="3" borderId="1" xfId="0" applyFont="1" applyFill="1" applyBorder="1" applyAlignment="1" applyProtection="1">
      <alignment vertical="top" wrapText="1" readingOrder="1"/>
      <protection locked="0"/>
    </xf>
    <xf numFmtId="0" fontId="2" fillId="3" borderId="26" xfId="0" applyFont="1" applyFill="1" applyBorder="1" applyAlignment="1" applyProtection="1">
      <alignment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0" fontId="4" fillId="3" borderId="1" xfId="0" applyFont="1" applyFill="1" applyBorder="1" applyAlignment="1" applyProtection="1">
      <alignment horizontal="center" textRotation="180" wrapText="1" readingOrder="1"/>
      <protection locked="0"/>
    </xf>
    <xf numFmtId="0" fontId="5" fillId="3" borderId="1" xfId="0" applyFont="1" applyFill="1" applyBorder="1" applyAlignment="1" applyProtection="1">
      <alignment vertical="top" wrapText="1" readingOrder="1"/>
      <protection locked="0"/>
    </xf>
    <xf numFmtId="0" fontId="0" fillId="0" borderId="27" xfId="0" applyFont="1" applyFill="1" applyBorder="1"/>
    <xf numFmtId="164" fontId="0" fillId="0" borderId="27" xfId="0" applyNumberFormat="1" applyFont="1" applyFill="1" applyBorder="1"/>
    <xf numFmtId="164" fontId="0" fillId="4" borderId="27" xfId="0" applyNumberFormat="1" applyFont="1" applyFill="1" applyBorder="1"/>
    <xf numFmtId="0" fontId="0" fillId="4" borderId="27" xfId="0" applyFont="1" applyFill="1" applyBorder="1"/>
    <xf numFmtId="0" fontId="1" fillId="2" borderId="8" xfId="0" applyFont="1" applyFill="1" applyBorder="1" applyAlignment="1" applyProtection="1">
      <alignment horizontal="center" vertical="top" wrapText="1" readingOrder="1"/>
      <protection locked="0"/>
    </xf>
    <xf numFmtId="0" fontId="1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2" borderId="3" xfId="0" applyFont="1" applyFill="1" applyBorder="1" applyAlignment="1" applyProtection="1">
      <alignment horizontal="center" vertical="top" wrapText="1" readingOrder="1"/>
      <protection locked="0"/>
    </xf>
    <xf numFmtId="0" fontId="1" fillId="2" borderId="6" xfId="0" applyFont="1" applyFill="1" applyBorder="1" applyAlignment="1" applyProtection="1">
      <alignment horizontal="center" vertical="top" wrapText="1" readingOrder="1"/>
      <protection locked="0"/>
    </xf>
    <xf numFmtId="164" fontId="0" fillId="0" borderId="2" xfId="0" applyNumberFormat="1" applyFont="1" applyFill="1" applyBorder="1" applyAlignment="1" applyProtection="1">
      <alignment vertical="top" wrapText="1"/>
      <protection locked="0"/>
    </xf>
    <xf numFmtId="0" fontId="0" fillId="0" borderId="2" xfId="0" applyFont="1" applyFill="1" applyBorder="1" applyAlignment="1" applyProtection="1">
      <alignment vertical="top" wrapText="1"/>
      <protection locked="0"/>
    </xf>
    <xf numFmtId="164" fontId="0" fillId="0" borderId="5" xfId="0" applyNumberFormat="1" applyFont="1" applyFill="1" applyBorder="1" applyAlignment="1" applyProtection="1">
      <alignment vertical="top" wrapText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0" fillId="0" borderId="5" xfId="0" applyFont="1" applyFill="1" applyBorder="1" applyAlignment="1" applyProtection="1">
      <alignment vertical="top" wrapText="1"/>
      <protection locked="0"/>
    </xf>
    <xf numFmtId="164" fontId="1" fillId="2" borderId="22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2" borderId="5" xfId="0" applyNumberFormat="1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0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talles" displayName="Detalles" ref="A12:CV14" totalsRowCount="1">
  <autoFilter ref="A12:CV13"/>
  <tableColumns count="100">
    <tableColumn id="1" name="Tipo de Identificación"/>
    <tableColumn id="2" name="No. de Identificación" totalsRowLabel="TOTALES"/>
    <tableColumn id="3" name="Primer Apellido"/>
    <tableColumn id="4" name="Segundo Apellido"/>
    <tableColumn id="5" name="Primer Nombre"/>
    <tableColumn id="6" name="Segundo Nombre"/>
    <tableColumn id="7" name="Salario Básico"/>
    <tableColumn id="8" name="Horas Laboradas"/>
    <tableColumn id="9" name="Salario Integral"/>
    <tableColumn id="10" name="Tipo Cotizante"/>
    <tableColumn id="11" name="Sub-Tipo Cotizante"/>
    <tableColumn id="12" name="Cotizante Extranjero"/>
    <tableColumn id="13" name="Colombiano residente en el exterior"/>
    <tableColumn id="14" name="Fecha radicacion en el exterior_x000a_AAAA-MM-DD"/>
    <tableColumn id="15" name="Código Municipio"/>
    <tableColumn id="16" name="Código Departamento"/>
    <tableColumn id="17" name="Cotizante Exonerado Pago de Parafiscales y Salud_x000a_"/>
    <tableColumn id="18" name="ING"/>
    <tableColumn id="19" name="RET"/>
    <tableColumn id="20" name="TDE"/>
    <tableColumn id="21" name="TAE"/>
    <tableColumn id="22" name="TDP"/>
    <tableColumn id="23" name="TAP"/>
    <tableColumn id="24" name="VSP_x000a__x000a__x000a__x000a_"/>
    <tableColumn id="25" name="Correcciones"/>
    <tableColumn id="26" name="VST_x000a__x000a__x000a__x000a_"/>
    <tableColumn id="27" name="SLN"/>
    <tableColumn id="28" name="IGE"/>
    <tableColumn id="29" name="LMA"/>
    <tableColumn id="30" name="VAC"/>
    <tableColumn id="31" name="AVP"/>
    <tableColumn id="32" name="VCT"/>
    <tableColumn id="33" name="IRL"/>
    <tableColumn id="34" name="Código Adm. de pensión"/>
    <tableColumn id="35" name="Nombre fondo de pensión"/>
    <tableColumn id="36" name="Código pensiones translado"/>
    <tableColumn id="37" name="Días cotizados pensión"/>
    <tableColumn id="38" name="IBC Pensión"/>
    <tableColumn id="39" name="Tarifa pensión"/>
    <tableColumn id="40" name="Cotización obligatoria pensiones"/>
    <tableColumn id="41" name="Aporte voluntario pensiones afiliado"/>
    <tableColumn id="42" name="Aporte voluntario pensiones aportante"/>
    <tableColumn id="43" name="Total cotización pensión"/>
    <tableColumn id="44" name="Fondo pensional de solidaridad"/>
    <tableColumn id="45" name="Fondo pensional de subsistencia"/>
    <tableColumn id="46" name="Valor no retenido aportes pensión"/>
    <tableColumn id="47" name="TOTAL A PAGAR ANTES DE INTERES MORA" totalsRowFunction="sum"/>
    <tableColumn id="48" name="Código EPS"/>
    <tableColumn id="49" name="Nombre EPS"/>
    <tableColumn id="50" name="Cod. EPS Translado"/>
    <tableColumn id="51" name="Días cotizados EPS"/>
    <tableColumn id="52" name="IBC EPS"/>
    <tableColumn id="53" name="Tarifa EPS"/>
    <tableColumn id="54" name="Cotización obligatoria EPS" totalsRowFunction="sum"/>
    <tableColumn id="55" name="EPS UPC Adicional"/>
    <tableColumn id="56" name="No. autorización incapacidad general"/>
    <tableColumn id="57" name="Valor autorización incapacidad general"/>
    <tableColumn id="58" name="No. autorización incapacidad licencia maternidad"/>
    <tableColumn id="59" name="Valor autorización licencia maternidad"/>
    <tableColumn id="60" name="TOTAL A PAGAR ANTES DE IGE, LMA, E INTERES MORA" totalsRowFunction="sum"/>
    <tableColumn id="61" name="Cod. ARL "/>
    <tableColumn id="62" name="Días cotizados ARL."/>
    <tableColumn id="63" name="IBC ARL"/>
    <tableColumn id="64" name="Código centro trabajo"/>
    <tableColumn id="65" name="Tarifa centro trabajo"/>
    <tableColumn id="66" name="Clase de Riesgo"/>
    <tableColumn id="67" name="Cotización obligatoria ARL" totalsRowFunction="sum"/>
    <tableColumn id="68" name="Código CCF"/>
    <tableColumn id="69" name="Nombre CCF"/>
    <tableColumn id="70" name="Días  cotizados CCF"/>
    <tableColumn id="71" name="IBC CCF"/>
    <tableColumn id="72" name="Tarifa Aporte CCF"/>
    <tableColumn id="73" name="Valor aporte CCF" totalsRowFunction="sum"/>
    <tableColumn id="74" name="IBC otros parafiscales"/>
    <tableColumn id="75" name="Tarifa aporte SENA" totalsRowFunction="sum"/>
    <tableColumn id="76" name="Valor aporte SENA"/>
    <tableColumn id="77" name="Tarifa aporte ICBF"/>
    <tableColumn id="78" name="Valor aporte ICBF" totalsRowFunction="sum"/>
    <tableColumn id="79" name="Tarifa Aporte ESAP"/>
    <tableColumn id="80" name="Valor aporte ESAP" totalsRowFunction="sum"/>
    <tableColumn id="81" name="Tarifa Aporte MINEDU"/>
    <tableColumn id="82" name="Valor aporte MINEDU" totalsRowFunction="sum"/>
    <tableColumn id="83" name="TIPO DE DOCUMENTO RESPONSABLE DE PAGO DE UPC ADICIONAL"/>
    <tableColumn id="84" name="NUMERO DE DOCUMENTO RESPONSABLE DE PAGO DE UPC ADICIONAL"/>
    <tableColumn id="85" name="FECHA INGRESO AAAA-MM-DD"/>
    <tableColumn id="86" name="FECHA RETIRO  AAAA-MM-DD"/>
    <tableColumn id="87" name="FECHA INICIO VSP  AAAA-MM-DD"/>
    <tableColumn id="88" name="FECHA INICIO SLN _x000a_AAAA-MM-DD"/>
    <tableColumn id="89" name="FECHA FIN SLN _x000a_AAAA-MM-DD"/>
    <tableColumn id="90" name="FECHA INICIO IGE _x000a_AAAA-MM-DD"/>
    <tableColumn id="91" name="FECHA FIN IGE _x000a_AAAA-MM-DD"/>
    <tableColumn id="92" name="FECHA INICIO LMA _x000a_AAAA-MM-DD"/>
    <tableColumn id="93" name="FECHA FIN LMA _x000a_AAAA-MM-DD"/>
    <tableColumn id="94" name="FECHA INICIO VAC-LR _x000a_AAAA-MM-DD"/>
    <tableColumn id="95" name="FECHA FIN VAC-LR_x000a_AAAA-MM-DD"/>
    <tableColumn id="96" name="FECHA INICIO VCT _x000a_AAAA-MM-DD"/>
    <tableColumn id="97" name="FECHA FIN VCT_x000a_AAAA-MM-DD"/>
    <tableColumn id="98" name="FECHA INICIO IRL _x000a_AAAA-MM-DD"/>
    <tableColumn id="99" name="FECHA FIN IRL_x000a_AAAA-MM-DD"/>
    <tableColumn id="100" name="NIT RELACIONADO CON EL EMPLE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"/>
  <sheetViews>
    <sheetView showGridLines="0" tabSelected="1" topLeftCell="AK4" workbookViewId="0">
      <selection activeCell="C13" sqref="C13:G13"/>
    </sheetView>
  </sheetViews>
  <sheetFormatPr baseColWidth="10" defaultColWidth="9.140625" defaultRowHeight="12.75" x14ac:dyDescent="0.2"/>
  <cols>
    <col min="1" max="1" width="23.85546875" customWidth="1"/>
    <col min="2" max="2" width="27.28515625" customWidth="1"/>
    <col min="3" max="3" width="22.85546875" customWidth="1"/>
    <col min="4" max="4" width="22" customWidth="1"/>
    <col min="5" max="5" width="23.28515625" customWidth="1"/>
    <col min="6" max="6" width="21.5703125" customWidth="1"/>
    <col min="7" max="7" width="17.140625" style="17" customWidth="1"/>
    <col min="8" max="8" width="17.140625" style="4" customWidth="1"/>
    <col min="9" max="9" width="12" customWidth="1"/>
    <col min="10" max="10" width="13.7109375" customWidth="1"/>
    <col min="11" max="11" width="12" customWidth="1"/>
    <col min="12" max="12" width="13.7109375" customWidth="1"/>
    <col min="13" max="13" width="15.42578125" customWidth="1"/>
    <col min="14" max="14" width="15.42578125" style="4" customWidth="1"/>
    <col min="15" max="15" width="12" customWidth="1"/>
    <col min="16" max="16" width="15" customWidth="1"/>
    <col min="17" max="17" width="15.5703125" customWidth="1"/>
    <col min="18" max="33" width="6.85546875" customWidth="1"/>
    <col min="34" max="34" width="13.7109375" customWidth="1"/>
    <col min="35" max="35" width="54.85546875" customWidth="1"/>
    <col min="36" max="36" width="15.42578125" customWidth="1"/>
    <col min="37" max="37" width="12" customWidth="1"/>
    <col min="38" max="38" width="15.42578125" style="17" customWidth="1"/>
    <col min="39" max="39" width="10.28515625" customWidth="1"/>
    <col min="40" max="41" width="15.42578125" style="17" customWidth="1"/>
    <col min="42" max="42" width="13.7109375" style="17" customWidth="1"/>
    <col min="43" max="47" width="15.42578125" style="17" customWidth="1"/>
    <col min="48" max="48" width="10.28515625" customWidth="1"/>
    <col min="49" max="49" width="54.85546875" customWidth="1"/>
    <col min="50" max="51" width="13.7109375" customWidth="1"/>
    <col min="52" max="52" width="15.42578125" style="17" customWidth="1"/>
    <col min="53" max="53" width="8.5703125" customWidth="1"/>
    <col min="54" max="55" width="15.42578125" style="17" customWidth="1"/>
    <col min="56" max="56" width="17.7109375" customWidth="1"/>
    <col min="57" max="57" width="17.7109375" style="17" customWidth="1"/>
    <col min="58" max="58" width="17.7109375" customWidth="1"/>
    <col min="59" max="59" width="17.7109375" style="17" customWidth="1"/>
    <col min="60" max="60" width="20.5703125" style="17" customWidth="1"/>
    <col min="61" max="62" width="12.28515625" customWidth="1"/>
    <col min="63" max="63" width="15.42578125" style="17" customWidth="1"/>
    <col min="64" max="65" width="16.42578125" customWidth="1"/>
    <col min="67" max="67" width="15.42578125" style="17" customWidth="1"/>
    <col min="68" max="68" width="16.42578125" customWidth="1"/>
    <col min="69" max="69" width="54.85546875" customWidth="1"/>
    <col min="70" max="70" width="15.42578125" customWidth="1"/>
    <col min="71" max="71" width="12" style="17" customWidth="1"/>
    <col min="72" max="72" width="10.85546875" customWidth="1"/>
    <col min="73" max="74" width="15.42578125" style="17" customWidth="1"/>
    <col min="75" max="75" width="10.85546875" customWidth="1"/>
    <col min="76" max="76" width="15.42578125" style="17" customWidth="1"/>
    <col min="77" max="77" width="10.85546875" customWidth="1"/>
    <col min="78" max="78" width="15.42578125" style="17" customWidth="1"/>
    <col min="79" max="79" width="10.85546875" customWidth="1"/>
    <col min="80" max="80" width="15.42578125" style="17" customWidth="1"/>
    <col min="81" max="81" width="10.85546875" customWidth="1"/>
    <col min="82" max="82" width="15.42578125" style="17" customWidth="1"/>
    <col min="83" max="83" width="20.85546875" customWidth="1"/>
    <col min="84" max="84" width="23.5703125" customWidth="1"/>
    <col min="85" max="99" width="13.5703125" customWidth="1"/>
    <col min="100" max="100" width="17.85546875" customWidth="1"/>
  </cols>
  <sheetData>
    <row r="1" spans="1:100" ht="18" customHeight="1" x14ac:dyDescent="0.2"/>
    <row r="2" spans="1:100" ht="18" customHeight="1" x14ac:dyDescent="0.2">
      <c r="A2" s="5" t="s">
        <v>0</v>
      </c>
      <c r="B2" s="7" t="s">
        <v>1</v>
      </c>
      <c r="C2" s="9" t="s">
        <v>2</v>
      </c>
      <c r="D2" s="3" t="s">
        <v>3</v>
      </c>
      <c r="E2" s="4"/>
      <c r="F2" s="4"/>
    </row>
    <row r="3" spans="1:100" ht="18" customHeight="1" x14ac:dyDescent="0.2">
      <c r="A3" s="6" t="s">
        <v>4</v>
      </c>
      <c r="B3" s="7" t="s">
        <v>5</v>
      </c>
      <c r="C3" s="10" t="s">
        <v>6</v>
      </c>
      <c r="D3" s="3" t="s">
        <v>7</v>
      </c>
      <c r="E3" s="4"/>
      <c r="F3" s="4"/>
    </row>
    <row r="4" spans="1:100" ht="18" customHeight="1" x14ac:dyDescent="0.2">
      <c r="A4" s="6" t="s">
        <v>8</v>
      </c>
      <c r="B4" s="7" t="s">
        <v>9</v>
      </c>
      <c r="C4" s="11" t="s">
        <v>10</v>
      </c>
      <c r="D4" s="3" t="s">
        <v>11</v>
      </c>
      <c r="E4" s="4"/>
      <c r="F4" s="4"/>
    </row>
    <row r="5" spans="1:100" ht="18" customHeight="1" x14ac:dyDescent="0.2">
      <c r="A5" s="6" t="s">
        <v>12</v>
      </c>
      <c r="B5" s="7" t="s">
        <v>13</v>
      </c>
      <c r="C5" s="11" t="s">
        <v>14</v>
      </c>
      <c r="D5" s="3" t="s">
        <v>15</v>
      </c>
      <c r="E5" s="4"/>
      <c r="F5" s="4"/>
    </row>
    <row r="6" spans="1:100" ht="18" customHeight="1" x14ac:dyDescent="0.2">
      <c r="A6" s="6" t="s">
        <v>16</v>
      </c>
      <c r="B6" s="7" t="s">
        <v>17</v>
      </c>
      <c r="C6" s="12" t="s">
        <v>18</v>
      </c>
      <c r="D6" s="19">
        <v>42793</v>
      </c>
      <c r="E6" s="4"/>
      <c r="F6" s="4"/>
    </row>
    <row r="7" spans="1:100" ht="18" customHeight="1" x14ac:dyDescent="0.2">
      <c r="A7" s="6" t="s">
        <v>19</v>
      </c>
      <c r="B7" s="7" t="s">
        <v>20</v>
      </c>
      <c r="C7" s="14" t="s">
        <v>21</v>
      </c>
      <c r="D7" s="20">
        <v>42808</v>
      </c>
      <c r="E7" s="4"/>
      <c r="F7" s="4"/>
    </row>
    <row r="8" spans="1:100" ht="39" customHeight="1" x14ac:dyDescent="0.2">
      <c r="A8" s="16" t="s">
        <v>22</v>
      </c>
      <c r="B8" s="7" t="s">
        <v>23</v>
      </c>
      <c r="C8" s="14" t="s">
        <v>24</v>
      </c>
      <c r="D8" s="21">
        <v>944300</v>
      </c>
      <c r="E8" s="4"/>
      <c r="F8" s="4"/>
    </row>
    <row r="9" spans="1:100" ht="45.75" customHeight="1" x14ac:dyDescent="0.2">
      <c r="A9" s="15" t="s">
        <v>25</v>
      </c>
      <c r="B9" s="7" t="s">
        <v>26</v>
      </c>
      <c r="C9" s="13" t="s">
        <v>27</v>
      </c>
      <c r="D9" s="3" t="s">
        <v>28</v>
      </c>
      <c r="E9" s="8"/>
      <c r="F9" s="4"/>
    </row>
    <row r="10" spans="1:100" ht="23.25" customHeight="1" x14ac:dyDescent="0.2"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1:100" x14ac:dyDescent="0.2">
      <c r="A11" s="42" t="s">
        <v>29</v>
      </c>
      <c r="B11" s="40"/>
      <c r="C11" s="40"/>
      <c r="D11" s="40"/>
      <c r="E11" s="40"/>
      <c r="F11" s="40"/>
      <c r="G11" s="39"/>
      <c r="H11" s="40"/>
      <c r="I11" s="40"/>
      <c r="J11" s="40"/>
      <c r="K11" s="40"/>
      <c r="L11" s="40"/>
      <c r="M11" s="40"/>
      <c r="N11" s="40"/>
      <c r="O11" s="40"/>
      <c r="P11" s="43"/>
      <c r="Q11" s="1"/>
      <c r="R11" s="38" t="s">
        <v>30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3"/>
      <c r="AH11" s="38" t="s">
        <v>31</v>
      </c>
      <c r="AI11" s="40"/>
      <c r="AJ11" s="40"/>
      <c r="AK11" s="40"/>
      <c r="AL11" s="39"/>
      <c r="AM11" s="40"/>
      <c r="AN11" s="39"/>
      <c r="AO11" s="39"/>
      <c r="AP11" s="39"/>
      <c r="AQ11" s="39"/>
      <c r="AR11" s="39"/>
      <c r="AS11" s="39"/>
      <c r="AT11" s="39"/>
      <c r="AU11" s="41"/>
      <c r="AV11" s="38" t="s">
        <v>32</v>
      </c>
      <c r="AW11" s="40"/>
      <c r="AX11" s="40"/>
      <c r="AY11" s="40"/>
      <c r="AZ11" s="39"/>
      <c r="BA11" s="40"/>
      <c r="BB11" s="39"/>
      <c r="BC11" s="39"/>
      <c r="BD11" s="40"/>
      <c r="BE11" s="39"/>
      <c r="BF11" s="40"/>
      <c r="BG11" s="39"/>
      <c r="BH11" s="41"/>
      <c r="BI11" s="38" t="s">
        <v>33</v>
      </c>
      <c r="BJ11" s="40"/>
      <c r="BK11" s="39"/>
      <c r="BL11" s="40"/>
      <c r="BM11" s="40"/>
      <c r="BN11" s="40"/>
      <c r="BO11" s="41"/>
      <c r="BP11" s="38" t="s">
        <v>34</v>
      </c>
      <c r="BQ11" s="40"/>
      <c r="BR11" s="40"/>
      <c r="BS11" s="39"/>
      <c r="BT11" s="40"/>
      <c r="BU11" s="41"/>
      <c r="BV11" s="44" t="s">
        <v>35</v>
      </c>
      <c r="BW11" s="36"/>
      <c r="BX11" s="45"/>
      <c r="BY11" s="36"/>
      <c r="BZ11" s="46"/>
      <c r="CA11" s="38" t="s">
        <v>36</v>
      </c>
      <c r="CB11" s="39"/>
      <c r="CC11" s="40"/>
      <c r="CD11" s="41"/>
      <c r="CE11" s="2"/>
      <c r="CF11" s="2"/>
      <c r="CG11" s="35" t="s">
        <v>37</v>
      </c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7"/>
      <c r="CV11" s="2"/>
    </row>
    <row r="12" spans="1:100" ht="76.5" customHeight="1" x14ac:dyDescent="0.2">
      <c r="A12" s="26" t="s">
        <v>38</v>
      </c>
      <c r="B12" s="27" t="s">
        <v>39</v>
      </c>
      <c r="C12" s="26" t="s">
        <v>40</v>
      </c>
      <c r="D12" s="27" t="s">
        <v>41</v>
      </c>
      <c r="E12" s="27" t="s">
        <v>42</v>
      </c>
      <c r="F12" s="27" t="s">
        <v>43</v>
      </c>
      <c r="G12" s="18" t="s">
        <v>44</v>
      </c>
      <c r="H12" s="26" t="s">
        <v>45</v>
      </c>
      <c r="I12" s="26" t="s">
        <v>46</v>
      </c>
      <c r="J12" s="26" t="s">
        <v>47</v>
      </c>
      <c r="K12" s="26" t="s">
        <v>48</v>
      </c>
      <c r="L12" s="26" t="s">
        <v>49</v>
      </c>
      <c r="M12" s="26" t="s">
        <v>50</v>
      </c>
      <c r="N12" s="26" t="s">
        <v>51</v>
      </c>
      <c r="O12" s="26" t="s">
        <v>52</v>
      </c>
      <c r="P12" s="26" t="s">
        <v>53</v>
      </c>
      <c r="Q12" s="28" t="s">
        <v>54</v>
      </c>
      <c r="R12" s="26" t="s">
        <v>55</v>
      </c>
      <c r="S12" s="26" t="s">
        <v>56</v>
      </c>
      <c r="T12" s="26" t="s">
        <v>57</v>
      </c>
      <c r="U12" s="26" t="s">
        <v>58</v>
      </c>
      <c r="V12" s="26" t="s">
        <v>59</v>
      </c>
      <c r="W12" s="26" t="s">
        <v>60</v>
      </c>
      <c r="X12" s="26" t="s">
        <v>61</v>
      </c>
      <c r="Y12" s="29" t="s">
        <v>62</v>
      </c>
      <c r="Z12" s="26" t="s">
        <v>63</v>
      </c>
      <c r="AA12" s="26" t="s">
        <v>64</v>
      </c>
      <c r="AB12" s="26" t="s">
        <v>65</v>
      </c>
      <c r="AC12" s="26" t="s">
        <v>66</v>
      </c>
      <c r="AD12" s="26" t="s">
        <v>67</v>
      </c>
      <c r="AE12" s="26" t="s">
        <v>68</v>
      </c>
      <c r="AF12" s="26" t="s">
        <v>69</v>
      </c>
      <c r="AG12" s="26" t="s">
        <v>70</v>
      </c>
      <c r="AH12" s="26" t="s">
        <v>71</v>
      </c>
      <c r="AI12" s="26" t="s">
        <v>72</v>
      </c>
      <c r="AJ12" s="26" t="s">
        <v>73</v>
      </c>
      <c r="AK12" s="26" t="s">
        <v>74</v>
      </c>
      <c r="AL12" s="18" t="s">
        <v>75</v>
      </c>
      <c r="AM12" s="26" t="s">
        <v>76</v>
      </c>
      <c r="AN12" s="18" t="s">
        <v>77</v>
      </c>
      <c r="AO12" s="18" t="s">
        <v>78</v>
      </c>
      <c r="AP12" s="18" t="s">
        <v>79</v>
      </c>
      <c r="AQ12" s="18" t="s">
        <v>80</v>
      </c>
      <c r="AR12" s="18" t="s">
        <v>81</v>
      </c>
      <c r="AS12" s="18" t="s">
        <v>82</v>
      </c>
      <c r="AT12" s="18" t="s">
        <v>83</v>
      </c>
      <c r="AU12" s="18" t="s">
        <v>84</v>
      </c>
      <c r="AV12" s="26" t="s">
        <v>85</v>
      </c>
      <c r="AW12" s="26" t="s">
        <v>86</v>
      </c>
      <c r="AX12" s="26" t="s">
        <v>87</v>
      </c>
      <c r="AY12" s="26" t="s">
        <v>88</v>
      </c>
      <c r="AZ12" s="18" t="s">
        <v>89</v>
      </c>
      <c r="BA12" s="26" t="s">
        <v>90</v>
      </c>
      <c r="BB12" s="18" t="s">
        <v>91</v>
      </c>
      <c r="BC12" s="18" t="s">
        <v>92</v>
      </c>
      <c r="BD12" s="26" t="s">
        <v>93</v>
      </c>
      <c r="BE12" s="18" t="s">
        <v>94</v>
      </c>
      <c r="BF12" s="26" t="s">
        <v>95</v>
      </c>
      <c r="BG12" s="18" t="s">
        <v>96</v>
      </c>
      <c r="BH12" s="18" t="s">
        <v>97</v>
      </c>
      <c r="BI12" s="26" t="s">
        <v>98</v>
      </c>
      <c r="BJ12" s="26" t="s">
        <v>99</v>
      </c>
      <c r="BK12" s="18" t="s">
        <v>100</v>
      </c>
      <c r="BL12" s="26" t="s">
        <v>101</v>
      </c>
      <c r="BM12" s="26" t="s">
        <v>102</v>
      </c>
      <c r="BN12" s="26" t="s">
        <v>103</v>
      </c>
      <c r="BO12" s="18" t="s">
        <v>104</v>
      </c>
      <c r="BP12" s="26" t="s">
        <v>105</v>
      </c>
      <c r="BQ12" s="26" t="s">
        <v>106</v>
      </c>
      <c r="BR12" s="26" t="s">
        <v>107</v>
      </c>
      <c r="BS12" s="18" t="s">
        <v>108</v>
      </c>
      <c r="BT12" s="26" t="s">
        <v>109</v>
      </c>
      <c r="BU12" s="18" t="s">
        <v>110</v>
      </c>
      <c r="BV12" s="18" t="s">
        <v>111</v>
      </c>
      <c r="BW12" s="26" t="s">
        <v>112</v>
      </c>
      <c r="BX12" s="18" t="s">
        <v>113</v>
      </c>
      <c r="BY12" s="26" t="s">
        <v>114</v>
      </c>
      <c r="BZ12" s="18" t="s">
        <v>115</v>
      </c>
      <c r="CA12" s="26" t="s">
        <v>116</v>
      </c>
      <c r="CB12" s="18" t="s">
        <v>117</v>
      </c>
      <c r="CC12" s="26" t="s">
        <v>118</v>
      </c>
      <c r="CD12" s="18" t="s">
        <v>119</v>
      </c>
      <c r="CE12" s="26" t="s">
        <v>120</v>
      </c>
      <c r="CF12" s="26" t="s">
        <v>121</v>
      </c>
      <c r="CG12" s="30" t="s">
        <v>122</v>
      </c>
      <c r="CH12" s="30" t="s">
        <v>123</v>
      </c>
      <c r="CI12" s="30" t="s">
        <v>124</v>
      </c>
      <c r="CJ12" s="30" t="s">
        <v>125</v>
      </c>
      <c r="CK12" s="30" t="s">
        <v>126</v>
      </c>
      <c r="CL12" s="30" t="s">
        <v>127</v>
      </c>
      <c r="CM12" s="30" t="s">
        <v>128</v>
      </c>
      <c r="CN12" s="30" t="s">
        <v>129</v>
      </c>
      <c r="CO12" s="30" t="s">
        <v>130</v>
      </c>
      <c r="CP12" s="30" t="s">
        <v>131</v>
      </c>
      <c r="CQ12" s="30" t="s">
        <v>132</v>
      </c>
      <c r="CR12" s="30" t="s">
        <v>133</v>
      </c>
      <c r="CS12" s="30" t="s">
        <v>134</v>
      </c>
      <c r="CT12" s="30" t="s">
        <v>135</v>
      </c>
      <c r="CU12" s="30" t="s">
        <v>136</v>
      </c>
      <c r="CV12" s="26" t="s">
        <v>137</v>
      </c>
    </row>
    <row r="13" spans="1:100" x14ac:dyDescent="0.2">
      <c r="A13" s="31" t="s">
        <v>138</v>
      </c>
      <c r="B13" s="31" t="s">
        <v>139</v>
      </c>
      <c r="C13" s="31" t="s">
        <v>140</v>
      </c>
      <c r="D13" s="31" t="s">
        <v>141</v>
      </c>
      <c r="E13" s="31" t="s">
        <v>142</v>
      </c>
      <c r="F13" s="31" t="s">
        <v>143</v>
      </c>
      <c r="G13" s="32">
        <v>3700000</v>
      </c>
      <c r="H13" s="31">
        <v>0</v>
      </c>
      <c r="I13" s="31" t="s">
        <v>144</v>
      </c>
      <c r="J13" s="31">
        <v>1</v>
      </c>
      <c r="K13" s="31">
        <v>0</v>
      </c>
      <c r="L13" s="31" t="s">
        <v>144</v>
      </c>
      <c r="M13" s="31" t="s">
        <v>144</v>
      </c>
      <c r="N13" s="31" t="s">
        <v>144</v>
      </c>
      <c r="O13" s="31" t="s">
        <v>145</v>
      </c>
      <c r="P13" s="31" t="s">
        <v>146</v>
      </c>
      <c r="Q13" s="31" t="s">
        <v>28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147</v>
      </c>
      <c r="AI13" s="31" t="s">
        <v>148</v>
      </c>
      <c r="AJ13" s="31"/>
      <c r="AK13" s="31">
        <v>30</v>
      </c>
      <c r="AL13" s="32">
        <v>3700000</v>
      </c>
      <c r="AM13" s="31">
        <v>0.16</v>
      </c>
      <c r="AN13" s="32">
        <v>592000</v>
      </c>
      <c r="AO13" s="32">
        <v>0</v>
      </c>
      <c r="AP13" s="32">
        <v>0</v>
      </c>
      <c r="AQ13" s="32">
        <v>592000</v>
      </c>
      <c r="AR13" s="32">
        <v>18500</v>
      </c>
      <c r="AS13" s="32">
        <v>18500</v>
      </c>
      <c r="AT13" s="32">
        <v>0</v>
      </c>
      <c r="AU13" s="33">
        <v>629000</v>
      </c>
      <c r="AV13" s="31" t="s">
        <v>149</v>
      </c>
      <c r="AW13" s="31" t="s">
        <v>150</v>
      </c>
      <c r="AX13" s="31"/>
      <c r="AY13" s="31">
        <v>30</v>
      </c>
      <c r="AZ13" s="32">
        <v>3700000</v>
      </c>
      <c r="BA13" s="31">
        <v>0.04</v>
      </c>
      <c r="BB13" s="33">
        <v>148000</v>
      </c>
      <c r="BC13" s="32">
        <v>0</v>
      </c>
      <c r="BD13" s="31"/>
      <c r="BE13" s="32">
        <v>0</v>
      </c>
      <c r="BF13" s="31"/>
      <c r="BG13" s="32">
        <v>0</v>
      </c>
      <c r="BH13" s="33">
        <v>148000</v>
      </c>
      <c r="BI13" s="31" t="s">
        <v>151</v>
      </c>
      <c r="BJ13" s="31">
        <v>30</v>
      </c>
      <c r="BK13" s="32">
        <v>3700000</v>
      </c>
      <c r="BL13" s="31" t="s">
        <v>152</v>
      </c>
      <c r="BM13" s="31">
        <v>5.2199999999999998E-3</v>
      </c>
      <c r="BN13" s="31">
        <v>1</v>
      </c>
      <c r="BO13" s="33">
        <v>19300</v>
      </c>
      <c r="BP13" s="31" t="s">
        <v>153</v>
      </c>
      <c r="BQ13" s="31" t="s">
        <v>154</v>
      </c>
      <c r="BR13" s="31">
        <v>30</v>
      </c>
      <c r="BS13" s="32">
        <v>3700000</v>
      </c>
      <c r="BT13" s="31">
        <v>0.04</v>
      </c>
      <c r="BU13" s="33">
        <v>148000</v>
      </c>
      <c r="BV13" s="32">
        <v>0</v>
      </c>
      <c r="BW13" s="34">
        <v>0</v>
      </c>
      <c r="BX13" s="32">
        <v>0</v>
      </c>
      <c r="BY13" s="31">
        <v>0</v>
      </c>
      <c r="BZ13" s="33">
        <v>0</v>
      </c>
      <c r="CA13" s="31">
        <v>0</v>
      </c>
      <c r="CB13" s="33">
        <v>0</v>
      </c>
      <c r="CC13" s="31">
        <v>0</v>
      </c>
      <c r="CD13" s="33">
        <v>0</v>
      </c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</row>
    <row r="14" spans="1:100" x14ac:dyDescent="0.2">
      <c r="A14" s="22" t="s">
        <v>144</v>
      </c>
      <c r="B14" s="23" t="s">
        <v>155</v>
      </c>
      <c r="C14" s="23" t="s">
        <v>144</v>
      </c>
      <c r="D14" s="23" t="s">
        <v>144</v>
      </c>
      <c r="E14" s="23" t="s">
        <v>144</v>
      </c>
      <c r="F14" s="23" t="s">
        <v>144</v>
      </c>
      <c r="G14" s="24" t="s">
        <v>144</v>
      </c>
      <c r="H14" s="23" t="s">
        <v>144</v>
      </c>
      <c r="I14" s="23" t="s">
        <v>144</v>
      </c>
      <c r="J14" s="23" t="s">
        <v>144</v>
      </c>
      <c r="K14" s="23" t="s">
        <v>144</v>
      </c>
      <c r="L14" s="23" t="s">
        <v>144</v>
      </c>
      <c r="M14" s="23" t="s">
        <v>144</v>
      </c>
      <c r="N14" s="23" t="s">
        <v>144</v>
      </c>
      <c r="O14" s="23" t="s">
        <v>144</v>
      </c>
      <c r="P14" s="23" t="s">
        <v>144</v>
      </c>
      <c r="Q14" s="23" t="s">
        <v>144</v>
      </c>
      <c r="R14" s="23" t="s">
        <v>144</v>
      </c>
      <c r="S14" s="23" t="s">
        <v>144</v>
      </c>
      <c r="T14" s="23" t="s">
        <v>144</v>
      </c>
      <c r="U14" s="23" t="s">
        <v>144</v>
      </c>
      <c r="V14" s="23" t="s">
        <v>144</v>
      </c>
      <c r="W14" s="23" t="s">
        <v>144</v>
      </c>
      <c r="X14" s="23" t="s">
        <v>144</v>
      </c>
      <c r="Y14" s="23" t="s">
        <v>144</v>
      </c>
      <c r="Z14" s="23" t="s">
        <v>144</v>
      </c>
      <c r="AA14" s="23" t="s">
        <v>144</v>
      </c>
      <c r="AB14" s="23" t="s">
        <v>144</v>
      </c>
      <c r="AC14" s="23" t="s">
        <v>144</v>
      </c>
      <c r="AD14" s="23" t="s">
        <v>144</v>
      </c>
      <c r="AE14" s="23" t="s">
        <v>144</v>
      </c>
      <c r="AF14" s="23" t="s">
        <v>144</v>
      </c>
      <c r="AG14" s="23" t="s">
        <v>144</v>
      </c>
      <c r="AH14" s="23" t="s">
        <v>144</v>
      </c>
      <c r="AI14" s="23" t="s">
        <v>144</v>
      </c>
      <c r="AJ14" s="23" t="s">
        <v>144</v>
      </c>
      <c r="AK14" s="23" t="s">
        <v>144</v>
      </c>
      <c r="AL14" s="24" t="s">
        <v>144</v>
      </c>
      <c r="AM14" s="23" t="s">
        <v>144</v>
      </c>
      <c r="AN14" s="24" t="s">
        <v>144</v>
      </c>
      <c r="AO14" s="24" t="s">
        <v>144</v>
      </c>
      <c r="AP14" s="24" t="s">
        <v>144</v>
      </c>
      <c r="AQ14" s="24" t="s">
        <v>144</v>
      </c>
      <c r="AR14" s="24" t="s">
        <v>144</v>
      </c>
      <c r="AS14" s="24" t="s">
        <v>144</v>
      </c>
      <c r="AT14" s="24" t="s">
        <v>144</v>
      </c>
      <c r="AU14" s="24">
        <f>SUBTOTAL(109,Detalles[TOTAL A PAGAR ANTES DE INTERES MORA])</f>
        <v>629000</v>
      </c>
      <c r="AV14" s="23" t="s">
        <v>144</v>
      </c>
      <c r="AW14" s="23" t="s">
        <v>144</v>
      </c>
      <c r="AX14" s="23" t="s">
        <v>144</v>
      </c>
      <c r="AY14" s="23" t="s">
        <v>144</v>
      </c>
      <c r="AZ14" s="24" t="s">
        <v>144</v>
      </c>
      <c r="BA14" s="23" t="s">
        <v>144</v>
      </c>
      <c r="BB14" s="24">
        <f>SUBTOTAL(109,Detalles[Cotización obligatoria EPS])</f>
        <v>148000</v>
      </c>
      <c r="BC14" s="24" t="s">
        <v>144</v>
      </c>
      <c r="BD14" s="23" t="s">
        <v>144</v>
      </c>
      <c r="BE14" s="24" t="s">
        <v>144</v>
      </c>
      <c r="BF14" s="23" t="s">
        <v>144</v>
      </c>
      <c r="BG14" s="24" t="s">
        <v>144</v>
      </c>
      <c r="BH14" s="24">
        <f>SUBTOTAL(109,Detalles[TOTAL A PAGAR ANTES DE IGE, LMA, E INTERES MORA])</f>
        <v>148000</v>
      </c>
      <c r="BI14" s="23" t="s">
        <v>144</v>
      </c>
      <c r="BJ14" s="23" t="s">
        <v>144</v>
      </c>
      <c r="BK14" s="24" t="s">
        <v>144</v>
      </c>
      <c r="BL14" s="23" t="s">
        <v>144</v>
      </c>
      <c r="BM14" s="23" t="s">
        <v>144</v>
      </c>
      <c r="BN14" s="23" t="s">
        <v>144</v>
      </c>
      <c r="BO14" s="24">
        <f>SUBTOTAL(109,Detalles[Cotización obligatoria ARL])</f>
        <v>19300</v>
      </c>
      <c r="BP14" s="23" t="s">
        <v>144</v>
      </c>
      <c r="BQ14" s="23" t="s">
        <v>144</v>
      </c>
      <c r="BR14" s="23" t="s">
        <v>144</v>
      </c>
      <c r="BS14" s="24" t="s">
        <v>144</v>
      </c>
      <c r="BT14" s="23" t="s">
        <v>144</v>
      </c>
      <c r="BU14" s="24">
        <f>SUBTOTAL(109,Detalles[Valor aporte CCF])</f>
        <v>148000</v>
      </c>
      <c r="BV14" s="24" t="s">
        <v>144</v>
      </c>
      <c r="BW14" s="23">
        <f>SUBTOTAL(109,Detalles[Tarifa aporte SENA])</f>
        <v>0</v>
      </c>
      <c r="BX14" s="24" t="s">
        <v>144</v>
      </c>
      <c r="BY14" s="23" t="s">
        <v>144</v>
      </c>
      <c r="BZ14" s="24">
        <f>SUBTOTAL(109,Detalles[Valor aporte ICBF])</f>
        <v>0</v>
      </c>
      <c r="CA14" s="23" t="s">
        <v>144</v>
      </c>
      <c r="CB14" s="24">
        <f>SUBTOTAL(109,Detalles[Valor aporte ESAP])</f>
        <v>0</v>
      </c>
      <c r="CC14" s="23" t="s">
        <v>144</v>
      </c>
      <c r="CD14" s="24">
        <f>SUBTOTAL(109,Detalles[Valor aporte MINEDU])</f>
        <v>0</v>
      </c>
      <c r="CE14" s="23" t="s">
        <v>144</v>
      </c>
      <c r="CF14" s="23" t="s">
        <v>144</v>
      </c>
      <c r="CG14" s="23" t="s">
        <v>144</v>
      </c>
      <c r="CH14" s="23" t="s">
        <v>144</v>
      </c>
      <c r="CI14" s="23" t="s">
        <v>144</v>
      </c>
      <c r="CJ14" s="23" t="s">
        <v>144</v>
      </c>
      <c r="CK14" s="23" t="s">
        <v>144</v>
      </c>
      <c r="CL14" s="23" t="s">
        <v>144</v>
      </c>
      <c r="CM14" s="23" t="s">
        <v>144</v>
      </c>
      <c r="CN14" s="23" t="s">
        <v>144</v>
      </c>
      <c r="CO14" s="23" t="s">
        <v>144</v>
      </c>
      <c r="CP14" s="23" t="s">
        <v>144</v>
      </c>
      <c r="CQ14" s="23" t="s">
        <v>144</v>
      </c>
      <c r="CR14" s="23" t="s">
        <v>144</v>
      </c>
      <c r="CS14" s="23" t="s">
        <v>144</v>
      </c>
      <c r="CT14" s="23" t="s">
        <v>144</v>
      </c>
      <c r="CU14" s="23" t="s">
        <v>144</v>
      </c>
      <c r="CV14" s="25" t="s">
        <v>144</v>
      </c>
    </row>
  </sheetData>
  <mergeCells count="9">
    <mergeCell ref="CG11:CU11"/>
    <mergeCell ref="CA11:CD11"/>
    <mergeCell ref="A11:P11"/>
    <mergeCell ref="R11:AG11"/>
    <mergeCell ref="AH11:AU11"/>
    <mergeCell ref="AV11:BH11"/>
    <mergeCell ref="BI11:BO11"/>
    <mergeCell ref="BP11:BU11"/>
    <mergeCell ref="BV11:BZ11"/>
  </mergeCells>
  <phoneticPr fontId="0" type="noConversion"/>
  <pageMargins left="1" right="1" top="1" bottom="1.3383401574803151" header="1" footer="1"/>
  <pageSetup orientation="portrait" horizontalDpi="0" verticalDpi="0"/>
  <headerFooter alignWithMargins="0">
    <oddFooter>&amp;L&amp;C&amp;R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ReportexPlanillaSinFiltros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2014-07-28T22:06:51Z</dcterms:created>
  <dcterms:modified xsi:type="dcterms:W3CDTF">2017-04-10T12:42:01Z</dcterms:modified>
</cp:coreProperties>
</file>