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 Alvarez\Documents\4. Rafa\CoreBI\Admin\"/>
    </mc:Choice>
  </mc:AlternateContent>
  <bookViews>
    <workbookView xWindow="0" yWindow="0" windowWidth="15360" windowHeight="5196"/>
  </bookViews>
  <sheets>
    <sheet name="Sem 2" sheetId="1" r:id="rId1"/>
    <sheet name="Resumen Semanal" sheetId="7" r:id="rId2"/>
    <sheet name="Adelanto Nov" sheetId="8" state="hidden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" i="1" l="1"/>
  <c r="H39" i="1"/>
  <c r="F47" i="1"/>
  <c r="F35" i="1"/>
  <c r="E51" i="1"/>
  <c r="G40" i="1"/>
  <c r="H40" i="1"/>
  <c r="G38" i="1"/>
  <c r="H38" i="1"/>
  <c r="G37" i="1"/>
  <c r="H37" i="1"/>
  <c r="G36" i="1"/>
  <c r="H36" i="1"/>
  <c r="G45" i="1"/>
  <c r="H45" i="1"/>
  <c r="G23" i="1"/>
  <c r="G24" i="1"/>
  <c r="G25" i="1"/>
  <c r="G26" i="1"/>
  <c r="G27" i="1"/>
  <c r="G28" i="1"/>
  <c r="G29" i="1"/>
  <c r="F29" i="1"/>
  <c r="G47" i="1"/>
  <c r="F38" i="8"/>
  <c r="F44" i="8"/>
  <c r="F28" i="8"/>
  <c r="G27" i="8"/>
  <c r="G26" i="8"/>
  <c r="G25" i="8"/>
  <c r="G24" i="8"/>
  <c r="G23" i="8"/>
  <c r="G28" i="8"/>
  <c r="F16" i="8"/>
  <c r="E46" i="8"/>
  <c r="G35" i="1"/>
  <c r="H35" i="1"/>
  <c r="F17" i="1"/>
  <c r="E10" i="7"/>
  <c r="G46" i="1"/>
  <c r="H46" i="1"/>
  <c r="D11" i="7"/>
  <c r="D13" i="7"/>
  <c r="D16" i="7"/>
  <c r="C12" i="7"/>
  <c r="H47" i="1"/>
  <c r="E49" i="1"/>
  <c r="C13" i="7"/>
  <c r="C15" i="7"/>
</calcChain>
</file>

<file path=xl/comments1.xml><?xml version="1.0" encoding="utf-8"?>
<comments xmlns="http://schemas.openxmlformats.org/spreadsheetml/2006/main">
  <authors>
    <author>Romina Zamuner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 / no 
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 xml:space="preserve">Completa adm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>
      <text>
        <r>
          <rPr>
            <sz val="9"/>
            <color indexed="81"/>
            <rFont val="Tahoma"/>
            <family val="2"/>
          </rPr>
          <t xml:space="preserve">Completar por unica ves en la semana que se hizo el adelanto 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 xml:space="preserve">Arrastra saldo semana anterior
</t>
        </r>
      </text>
    </comment>
    <comment ref="F23" authorId="0" shapeId="0">
      <text>
        <r>
          <rPr>
            <sz val="9"/>
            <color indexed="81"/>
            <rFont val="Tahoma"/>
            <family val="2"/>
          </rPr>
          <t xml:space="preserve">Sumar adelanto en caso de corresponder
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>Completa Pablo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 shapeId="0">
      <text>
        <r>
          <rPr>
            <sz val="9"/>
            <color indexed="81"/>
            <rFont val="Tahoma"/>
            <family val="2"/>
          </rPr>
          <t xml:space="preserve">Completar por unica ves en la semana que se hizo el adelanto </t>
        </r>
      </text>
    </comment>
    <comment ref="D35" authorId="0" shapeId="0">
      <text>
        <r>
          <rPr>
            <sz val="9"/>
            <color indexed="81"/>
            <rFont val="Tahoma"/>
            <family val="2"/>
          </rPr>
          <t>Arrastra saldo semana anterior</t>
        </r>
      </text>
    </comment>
    <comment ref="F35" authorId="0" shapeId="0">
      <text>
        <r>
          <rPr>
            <sz val="9"/>
            <color indexed="81"/>
            <rFont val="Tahoma"/>
            <family val="2"/>
          </rPr>
          <t>sumar adelanto en caso de corresponder</t>
        </r>
      </text>
    </comment>
  </commentList>
</comments>
</file>

<file path=xl/comments2.xml><?xml version="1.0" encoding="utf-8"?>
<comments xmlns="http://schemas.openxmlformats.org/spreadsheetml/2006/main">
  <authors>
    <author>Romina Zamuner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 / no 
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 xml:space="preserve">Completa adm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sz val="9"/>
            <color indexed="81"/>
            <rFont val="Tahoma"/>
            <family val="2"/>
          </rPr>
          <t xml:space="preserve">Completar por unica ves en la semana que se hizo el adelanto </t>
        </r>
      </text>
    </comment>
    <comment ref="D22" authorId="0" shapeId="0">
      <text>
        <r>
          <rPr>
            <sz val="9"/>
            <color indexed="81"/>
            <rFont val="Tahoma"/>
            <family val="2"/>
          </rPr>
          <t xml:space="preserve">Arrastra saldo semana anterior
</t>
        </r>
      </text>
    </comment>
    <comment ref="F22" authorId="0" shapeId="0">
      <text>
        <r>
          <rPr>
            <sz val="9"/>
            <color indexed="81"/>
            <rFont val="Tahoma"/>
            <family val="2"/>
          </rPr>
          <t xml:space="preserve">Sumar adelanto en caso de corresponder
</t>
        </r>
      </text>
    </comment>
    <comment ref="E30" authorId="0" shapeId="0">
      <text>
        <r>
          <rPr>
            <sz val="9"/>
            <color indexed="81"/>
            <rFont val="Tahoma"/>
            <family val="2"/>
          </rPr>
          <t>Completa Pablo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 xml:space="preserve">Completar por unica ves en la semana que se hizo el adelanto </t>
        </r>
      </text>
    </comment>
    <comment ref="D34" authorId="0" shapeId="0">
      <text>
        <r>
          <rPr>
            <sz val="9"/>
            <color indexed="81"/>
            <rFont val="Tahoma"/>
            <family val="2"/>
          </rPr>
          <t>Arrastra saldo semana anterior</t>
        </r>
      </text>
    </comment>
    <comment ref="F34" authorId="0" shapeId="0">
      <text>
        <r>
          <rPr>
            <sz val="9"/>
            <color indexed="81"/>
            <rFont val="Tahoma"/>
            <family val="2"/>
          </rPr>
          <t>sumar adelanto en caso de corresponder</t>
        </r>
      </text>
    </comment>
  </commentList>
</comments>
</file>

<file path=xl/sharedStrings.xml><?xml version="1.0" encoding="utf-8"?>
<sst xmlns="http://schemas.openxmlformats.org/spreadsheetml/2006/main" count="127" uniqueCount="55">
  <si>
    <t>Fecha</t>
  </si>
  <si>
    <t>Solicita</t>
  </si>
  <si>
    <t>Area</t>
  </si>
  <si>
    <t>Semana</t>
  </si>
  <si>
    <t>Aprueba</t>
  </si>
  <si>
    <t>Comprobantes</t>
  </si>
  <si>
    <t>Tipo</t>
  </si>
  <si>
    <t>Nº</t>
  </si>
  <si>
    <t>Detalle</t>
  </si>
  <si>
    <t>Concepto</t>
  </si>
  <si>
    <t xml:space="preserve">Importe </t>
  </si>
  <si>
    <t>$ Arg</t>
  </si>
  <si>
    <t>$ Colom</t>
  </si>
  <si>
    <t>VISA</t>
  </si>
  <si>
    <t>USD</t>
  </si>
  <si>
    <t xml:space="preserve">EFECTIVO </t>
  </si>
  <si>
    <t>Valor USD Colombia</t>
  </si>
  <si>
    <t xml:space="preserve">Tipo de Cambio </t>
  </si>
  <si>
    <t>$ USD COL</t>
  </si>
  <si>
    <t>$ USD ARG</t>
  </si>
  <si>
    <t>LIQUIDACION DE GASTOS PARA REINTEGRO: COLOMBIA</t>
  </si>
  <si>
    <t>Aprob.</t>
  </si>
  <si>
    <t xml:space="preserve">P. Alemany </t>
  </si>
  <si>
    <t>Proyectos</t>
  </si>
  <si>
    <t>Mauricio Pinto</t>
  </si>
  <si>
    <t>Adelanto</t>
  </si>
  <si>
    <t>Saldo Inicio</t>
  </si>
  <si>
    <t xml:space="preserve">Total </t>
  </si>
  <si>
    <t>Total</t>
  </si>
  <si>
    <t>Total Gastos a Contabilizar</t>
  </si>
  <si>
    <t>COP</t>
  </si>
  <si>
    <t>Gastos USD Efectivo</t>
  </si>
  <si>
    <t>Gastos Efectivo</t>
  </si>
  <si>
    <t>Saldo a Devolver</t>
  </si>
  <si>
    <t>sem 3 Octubre</t>
  </si>
  <si>
    <t>Cobertura Salud</t>
  </si>
  <si>
    <t>Celular Nov</t>
  </si>
  <si>
    <t>Limpieza</t>
  </si>
  <si>
    <t>Movilidad</t>
  </si>
  <si>
    <t>Total Adelantos</t>
  </si>
  <si>
    <t>Total a Reintegrar</t>
  </si>
  <si>
    <t>Gastos c/Tarjeta COREBI</t>
  </si>
  <si>
    <t>Total Gastos Novimebre</t>
  </si>
  <si>
    <t>$Colomb</t>
  </si>
  <si>
    <t>S/C</t>
  </si>
  <si>
    <t>Taxi a Ferrero Rocher</t>
  </si>
  <si>
    <t>Tramites</t>
  </si>
  <si>
    <t>Devolver</t>
  </si>
  <si>
    <t>Pago ReteICA</t>
  </si>
  <si>
    <t>R.Raimondi</t>
  </si>
  <si>
    <t>Comercial</t>
  </si>
  <si>
    <t>sem 14 Mayo</t>
  </si>
  <si>
    <t>Taxi a Seeguros Alfa</t>
  </si>
  <si>
    <t>Taxi a Exsis</t>
  </si>
  <si>
    <t>Taxi a 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</si>
</sst>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* #,##0.00\ &quot;$&quot;_-;\-* #,##0.00\ &quot;$&quot;_-;_-* &quot;-&quot;??\ &quot;$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Font="1" applyBorder="1"/>
    <xf numFmtId="0" fontId="0" fillId="0" borderId="6" xfId="0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164" fontId="0" fillId="3" borderId="1" xfId="1" applyFont="1" applyFill="1" applyBorder="1"/>
    <xf numFmtId="14" fontId="0" fillId="0" borderId="1" xfId="0" applyNumberFormat="1" applyBorder="1"/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1" applyFont="1" applyFill="1" applyBorder="1"/>
    <xf numFmtId="0" fontId="0" fillId="0" borderId="0" xfId="0" applyFill="1"/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1" applyFont="1" applyFill="1" applyBorder="1" applyAlignment="1">
      <alignment horizontal="right"/>
    </xf>
    <xf numFmtId="164" fontId="0" fillId="4" borderId="1" xfId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4" borderId="1" xfId="0" applyNumberFormat="1" applyFill="1" applyBorder="1"/>
    <xf numFmtId="164" fontId="0" fillId="0" borderId="1" xfId="1" applyFont="1" applyFill="1" applyBorder="1"/>
    <xf numFmtId="164" fontId="0" fillId="0" borderId="1" xfId="0" applyNumberFormat="1" applyFill="1" applyBorder="1"/>
    <xf numFmtId="164" fontId="0" fillId="4" borderId="1" xfId="1" applyFont="1" applyFill="1" applyBorder="1" applyAlignment="1">
      <alignment horizontal="center" vertical="center"/>
    </xf>
    <xf numFmtId="0" fontId="0" fillId="0" borderId="7" xfId="0" applyBorder="1"/>
    <xf numFmtId="4" fontId="0" fillId="0" borderId="8" xfId="0" applyNumberFormat="1" applyBorder="1"/>
    <xf numFmtId="4" fontId="0" fillId="0" borderId="9" xfId="0" applyNumberFormat="1" applyBorder="1"/>
    <xf numFmtId="0" fontId="0" fillId="0" borderId="10" xfId="0" applyBorder="1"/>
    <xf numFmtId="4" fontId="0" fillId="0" borderId="0" xfId="0" applyNumberFormat="1" applyBorder="1"/>
    <xf numFmtId="4" fontId="0" fillId="0" borderId="11" xfId="0" applyNumberFormat="1" applyBorder="1"/>
    <xf numFmtId="0" fontId="0" fillId="0" borderId="12" xfId="0" applyBorder="1"/>
    <xf numFmtId="4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" fontId="4" fillId="0" borderId="14" xfId="0" applyNumberFormat="1" applyFont="1" applyBorder="1"/>
    <xf numFmtId="4" fontId="4" fillId="0" borderId="13" xfId="0" applyNumberFormat="1" applyFont="1" applyBorder="1"/>
    <xf numFmtId="4" fontId="0" fillId="0" borderId="11" xfId="0" applyNumberFormat="1" applyFont="1" applyBorder="1"/>
    <xf numFmtId="4" fontId="0" fillId="0" borderId="14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4" fillId="0" borderId="1" xfId="1" applyFont="1" applyBorder="1"/>
    <xf numFmtId="0" fontId="0" fillId="0" borderId="1" xfId="0" applyBorder="1" applyAlignment="1">
      <alignment vertical="center"/>
    </xf>
    <xf numFmtId="164" fontId="5" fillId="0" borderId="1" xfId="1" applyFont="1" applyBorder="1"/>
    <xf numFmtId="0" fontId="4" fillId="0" borderId="1" xfId="0" applyFont="1" applyBorder="1" applyAlignment="1">
      <alignment horizontal="right"/>
    </xf>
    <xf numFmtId="44" fontId="4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8"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showGridLines="0" tabSelected="1" workbookViewId="0">
      <selection activeCell="F42" sqref="F42"/>
    </sheetView>
  </sheetViews>
  <sheetFormatPr baseColWidth="10" defaultColWidth="11.44140625" defaultRowHeight="14.4" x14ac:dyDescent="0.3"/>
  <cols>
    <col min="1" max="1" width="11" customWidth="1"/>
    <col min="2" max="2" width="7.6640625" customWidth="1"/>
    <col min="3" max="3" width="7.33203125" customWidth="1"/>
    <col min="4" max="4" width="29.33203125" bestFit="1" customWidth="1"/>
    <col min="5" max="5" width="14.33203125" bestFit="1" customWidth="1"/>
    <col min="6" max="6" width="14.77734375" bestFit="1" customWidth="1"/>
    <col min="7" max="7" width="12.33203125" customWidth="1"/>
    <col min="8" max="9" width="12" bestFit="1" customWidth="1"/>
  </cols>
  <sheetData>
    <row r="1" spans="1:7" x14ac:dyDescent="0.3">
      <c r="B1" s="57" t="s">
        <v>20</v>
      </c>
      <c r="C1" s="57"/>
      <c r="D1" s="57"/>
      <c r="E1" s="57"/>
      <c r="F1" s="57"/>
      <c r="G1" s="57"/>
    </row>
    <row r="3" spans="1:7" x14ac:dyDescent="0.3">
      <c r="A3" s="2" t="s">
        <v>0</v>
      </c>
      <c r="B3" s="60">
        <v>43241</v>
      </c>
      <c r="C3" s="56"/>
      <c r="E3" s="2" t="s">
        <v>3</v>
      </c>
      <c r="F3" s="57" t="s">
        <v>51</v>
      </c>
      <c r="G3" s="57"/>
    </row>
    <row r="4" spans="1:7" x14ac:dyDescent="0.3">
      <c r="A4" s="2" t="s">
        <v>1</v>
      </c>
      <c r="B4" s="57" t="s">
        <v>49</v>
      </c>
      <c r="C4" s="57"/>
      <c r="E4" s="2" t="s">
        <v>4</v>
      </c>
      <c r="F4" s="57" t="s">
        <v>24</v>
      </c>
      <c r="G4" s="57"/>
    </row>
    <row r="5" spans="1:7" x14ac:dyDescent="0.3">
      <c r="A5" s="2" t="s">
        <v>2</v>
      </c>
      <c r="B5" s="57" t="s">
        <v>50</v>
      </c>
      <c r="C5" s="57"/>
      <c r="E5" s="2" t="s">
        <v>21</v>
      </c>
      <c r="F5" s="57"/>
      <c r="G5" s="57"/>
    </row>
    <row r="7" spans="1:7" hidden="1" x14ac:dyDescent="0.3">
      <c r="A7" s="52" t="s">
        <v>13</v>
      </c>
      <c r="B7" s="52"/>
      <c r="C7" s="52"/>
    </row>
    <row r="8" spans="1:7" hidden="1" x14ac:dyDescent="0.3">
      <c r="A8" s="50" t="s">
        <v>0</v>
      </c>
      <c r="B8" s="49" t="s">
        <v>5</v>
      </c>
      <c r="C8" s="49"/>
      <c r="D8" s="3"/>
      <c r="E8" s="3"/>
      <c r="F8" s="8" t="s">
        <v>10</v>
      </c>
    </row>
    <row r="9" spans="1:7" hidden="1" x14ac:dyDescent="0.3">
      <c r="A9" s="51"/>
      <c r="B9" s="4" t="s">
        <v>6</v>
      </c>
      <c r="C9" s="4" t="s">
        <v>7</v>
      </c>
      <c r="D9" s="4" t="s">
        <v>8</v>
      </c>
      <c r="E9" s="4" t="s">
        <v>9</v>
      </c>
      <c r="F9" s="4" t="s">
        <v>12</v>
      </c>
    </row>
    <row r="10" spans="1:7" hidden="1" x14ac:dyDescent="0.3">
      <c r="A10" s="11"/>
      <c r="B10" s="1"/>
      <c r="C10" s="1"/>
      <c r="D10" s="1"/>
      <c r="E10" s="1"/>
      <c r="F10" s="5"/>
    </row>
    <row r="11" spans="1:7" hidden="1" x14ac:dyDescent="0.3">
      <c r="A11" s="11"/>
      <c r="B11" s="1"/>
      <c r="C11" s="1"/>
      <c r="D11" s="1"/>
      <c r="E11" s="1"/>
      <c r="F11" s="5"/>
    </row>
    <row r="12" spans="1:7" hidden="1" x14ac:dyDescent="0.3">
      <c r="A12" s="11"/>
      <c r="B12" s="1"/>
      <c r="C12" s="1"/>
      <c r="D12" s="1"/>
      <c r="E12" s="1"/>
      <c r="F12" s="5"/>
    </row>
    <row r="13" spans="1:7" hidden="1" x14ac:dyDescent="0.3">
      <c r="A13" s="11"/>
      <c r="B13" s="1"/>
      <c r="C13" s="1"/>
      <c r="D13" s="1"/>
      <c r="E13" s="1"/>
      <c r="F13" s="5"/>
    </row>
    <row r="14" spans="1:7" hidden="1" x14ac:dyDescent="0.3">
      <c r="A14" s="11"/>
      <c r="B14" s="1"/>
      <c r="C14" s="1"/>
      <c r="D14" s="1"/>
      <c r="E14" s="1"/>
      <c r="F14" s="5"/>
    </row>
    <row r="15" spans="1:7" hidden="1" x14ac:dyDescent="0.3">
      <c r="A15" s="11"/>
      <c r="B15" s="1"/>
      <c r="C15" s="1"/>
      <c r="D15" s="1"/>
      <c r="E15" s="1"/>
      <c r="F15" s="5"/>
    </row>
    <row r="16" spans="1:7" hidden="1" x14ac:dyDescent="0.3">
      <c r="A16" s="11"/>
      <c r="B16" s="1"/>
      <c r="C16" s="1"/>
      <c r="D16" s="1"/>
      <c r="E16" s="1"/>
      <c r="F16" s="5"/>
    </row>
    <row r="17" spans="1:7" hidden="1" x14ac:dyDescent="0.3">
      <c r="F17" s="5">
        <f>SUM(F10:F16)</f>
        <v>0</v>
      </c>
    </row>
    <row r="18" spans="1:7" hidden="1" x14ac:dyDescent="0.3"/>
    <row r="19" spans="1:7" hidden="1" x14ac:dyDescent="0.3">
      <c r="A19" s="53" t="s">
        <v>14</v>
      </c>
      <c r="B19" s="54"/>
      <c r="C19" s="55"/>
      <c r="D19" s="9" t="s">
        <v>17</v>
      </c>
      <c r="E19" s="10">
        <v>20.5</v>
      </c>
    </row>
    <row r="20" spans="1:7" hidden="1" x14ac:dyDescent="0.3">
      <c r="A20" s="12"/>
      <c r="B20" s="12"/>
      <c r="C20" s="12"/>
      <c r="D20" s="13" t="s">
        <v>25</v>
      </c>
      <c r="E20" s="18"/>
      <c r="F20" s="15"/>
      <c r="G20" s="15"/>
    </row>
    <row r="21" spans="1:7" hidden="1" x14ac:dyDescent="0.3">
      <c r="A21" s="50" t="s">
        <v>0</v>
      </c>
      <c r="B21" s="61" t="s">
        <v>5</v>
      </c>
      <c r="C21" s="62"/>
      <c r="D21" s="3"/>
      <c r="E21" s="3"/>
      <c r="F21" s="58" t="s">
        <v>10</v>
      </c>
      <c r="G21" s="59"/>
    </row>
    <row r="22" spans="1:7" hidden="1" x14ac:dyDescent="0.3">
      <c r="A22" s="51"/>
      <c r="B22" s="4" t="s">
        <v>6</v>
      </c>
      <c r="C22" s="4" t="s">
        <v>7</v>
      </c>
      <c r="D22" s="4" t="s">
        <v>8</v>
      </c>
      <c r="E22" s="4" t="s">
        <v>9</v>
      </c>
      <c r="F22" s="4" t="s">
        <v>19</v>
      </c>
      <c r="G22" s="4" t="s">
        <v>11</v>
      </c>
    </row>
    <row r="23" spans="1:7" hidden="1" x14ac:dyDescent="0.3">
      <c r="A23" s="16"/>
      <c r="B23" s="17"/>
      <c r="C23" s="17"/>
      <c r="D23" s="17" t="s">
        <v>26</v>
      </c>
      <c r="E23" s="17"/>
      <c r="F23" s="19"/>
      <c r="G23" s="25">
        <f>F23*$E$19</f>
        <v>0</v>
      </c>
    </row>
    <row r="24" spans="1:7" hidden="1" x14ac:dyDescent="0.3">
      <c r="A24" s="11"/>
      <c r="B24" s="1"/>
      <c r="C24" s="1"/>
      <c r="D24" s="1"/>
      <c r="E24" s="1"/>
      <c r="F24" s="5"/>
      <c r="G24" s="25">
        <f t="shared" ref="G24:G28" si="0">F24*$E$19</f>
        <v>0</v>
      </c>
    </row>
    <row r="25" spans="1:7" hidden="1" x14ac:dyDescent="0.3">
      <c r="A25" s="1"/>
      <c r="B25" s="1"/>
      <c r="C25" s="1"/>
      <c r="D25" s="1"/>
      <c r="E25" s="1"/>
      <c r="F25" s="5"/>
      <c r="G25" s="25">
        <f t="shared" si="0"/>
        <v>0</v>
      </c>
    </row>
    <row r="26" spans="1:7" hidden="1" x14ac:dyDescent="0.3">
      <c r="A26" s="1"/>
      <c r="B26" s="1"/>
      <c r="C26" s="1"/>
      <c r="D26" s="1"/>
      <c r="E26" s="1"/>
      <c r="F26" s="5"/>
      <c r="G26" s="25">
        <f t="shared" si="0"/>
        <v>0</v>
      </c>
    </row>
    <row r="27" spans="1:7" hidden="1" x14ac:dyDescent="0.3">
      <c r="A27" s="1"/>
      <c r="B27" s="1"/>
      <c r="C27" s="1"/>
      <c r="D27" s="1"/>
      <c r="E27" s="1"/>
      <c r="F27" s="5"/>
      <c r="G27" s="25">
        <f t="shared" si="0"/>
        <v>0</v>
      </c>
    </row>
    <row r="28" spans="1:7" hidden="1" x14ac:dyDescent="0.3">
      <c r="A28" s="1"/>
      <c r="B28" s="1"/>
      <c r="C28" s="1"/>
      <c r="D28" s="1"/>
      <c r="E28" s="1"/>
      <c r="F28" s="5"/>
      <c r="G28" s="25">
        <f t="shared" si="0"/>
        <v>0</v>
      </c>
    </row>
    <row r="29" spans="1:7" hidden="1" x14ac:dyDescent="0.3">
      <c r="E29" s="21" t="s">
        <v>27</v>
      </c>
      <c r="F29" s="5">
        <f>SUM(F24:F28)</f>
        <v>0</v>
      </c>
      <c r="G29" s="5">
        <f>SUM(G24:G28)</f>
        <v>0</v>
      </c>
    </row>
    <row r="30" spans="1:7" hidden="1" x14ac:dyDescent="0.3"/>
    <row r="31" spans="1:7" x14ac:dyDescent="0.3">
      <c r="A31" s="52" t="s">
        <v>15</v>
      </c>
      <c r="B31" s="52"/>
      <c r="C31" s="52"/>
      <c r="D31" s="9" t="s">
        <v>16</v>
      </c>
      <c r="E31" s="10">
        <v>2800</v>
      </c>
    </row>
    <row r="32" spans="1:7" x14ac:dyDescent="0.3">
      <c r="A32" s="12"/>
      <c r="B32" s="12"/>
      <c r="C32" s="12"/>
      <c r="D32" s="13" t="s">
        <v>25</v>
      </c>
      <c r="E32" s="14">
        <v>0</v>
      </c>
      <c r="F32" s="15"/>
      <c r="G32" s="15"/>
    </row>
    <row r="33" spans="1:8" x14ac:dyDescent="0.3">
      <c r="A33" s="50" t="s">
        <v>0</v>
      </c>
      <c r="B33" s="49" t="s">
        <v>5</v>
      </c>
      <c r="C33" s="49"/>
      <c r="D33" s="3"/>
      <c r="E33" s="3"/>
      <c r="F33" s="49" t="s">
        <v>10</v>
      </c>
      <c r="G33" s="49"/>
      <c r="H33" s="49"/>
    </row>
    <row r="34" spans="1:8" x14ac:dyDescent="0.3">
      <c r="A34" s="51"/>
      <c r="B34" s="4" t="s">
        <v>6</v>
      </c>
      <c r="C34" s="4" t="s">
        <v>7</v>
      </c>
      <c r="D34" s="4" t="s">
        <v>8</v>
      </c>
      <c r="E34" s="4" t="s">
        <v>9</v>
      </c>
      <c r="F34" s="4" t="s">
        <v>12</v>
      </c>
      <c r="G34" s="4" t="s">
        <v>18</v>
      </c>
      <c r="H34" s="6" t="s">
        <v>11</v>
      </c>
    </row>
    <row r="35" spans="1:8" x14ac:dyDescent="0.3">
      <c r="A35" s="16"/>
      <c r="B35" s="17"/>
      <c r="C35" s="17"/>
      <c r="D35" s="17" t="s">
        <v>26</v>
      </c>
      <c r="E35" s="17"/>
      <c r="F35" s="19">
        <f>E32</f>
        <v>0</v>
      </c>
      <c r="G35" s="14">
        <f t="shared" ref="G35:G41" si="1">F35/$E$31</f>
        <v>0</v>
      </c>
      <c r="H35" s="22">
        <f t="shared" ref="H35:H46" si="2">G35*$E$19</f>
        <v>0</v>
      </c>
    </row>
    <row r="36" spans="1:8" x14ac:dyDescent="0.3">
      <c r="A36" s="11">
        <v>43238</v>
      </c>
      <c r="B36" s="1" t="s">
        <v>44</v>
      </c>
      <c r="C36" s="1"/>
      <c r="D36" s="1" t="s">
        <v>48</v>
      </c>
      <c r="E36" s="1" t="s">
        <v>46</v>
      </c>
      <c r="F36" s="5">
        <v>34000</v>
      </c>
      <c r="G36" s="23">
        <f t="shared" si="1"/>
        <v>12.142857142857142</v>
      </c>
      <c r="H36" s="24">
        <f t="shared" ref="H36:H41" si="3">G36*$E$19</f>
        <v>248.92857142857142</v>
      </c>
    </row>
    <row r="37" spans="1:8" x14ac:dyDescent="0.3">
      <c r="A37" s="11">
        <v>43238</v>
      </c>
      <c r="B37" s="1" t="s">
        <v>44</v>
      </c>
      <c r="C37" s="1"/>
      <c r="D37" s="1" t="s">
        <v>52</v>
      </c>
      <c r="E37" s="1" t="s">
        <v>38</v>
      </c>
      <c r="F37" s="5">
        <v>11000</v>
      </c>
      <c r="G37" s="23">
        <f t="shared" si="1"/>
        <v>3.9285714285714284</v>
      </c>
      <c r="H37" s="24">
        <f t="shared" si="3"/>
        <v>80.535714285714278</v>
      </c>
    </row>
    <row r="38" spans="1:8" x14ac:dyDescent="0.3">
      <c r="A38" s="11">
        <v>43238</v>
      </c>
      <c r="B38" s="1" t="s">
        <v>44</v>
      </c>
      <c r="C38" s="1"/>
      <c r="D38" s="1" t="s">
        <v>53</v>
      </c>
      <c r="E38" s="1" t="s">
        <v>38</v>
      </c>
      <c r="F38" s="5">
        <v>9000</v>
      </c>
      <c r="G38" s="23">
        <f t="shared" si="1"/>
        <v>3.2142857142857144</v>
      </c>
      <c r="H38" s="24">
        <f t="shared" si="3"/>
        <v>65.892857142857139</v>
      </c>
    </row>
    <row r="39" spans="1:8" x14ac:dyDescent="0.3">
      <c r="A39" s="11">
        <v>43230</v>
      </c>
      <c r="B39" s="1" t="s">
        <v>44</v>
      </c>
      <c r="C39" s="1"/>
      <c r="D39" s="1" t="s">
        <v>45</v>
      </c>
      <c r="E39" s="1" t="s">
        <v>38</v>
      </c>
      <c r="F39" s="5">
        <v>6000</v>
      </c>
      <c r="G39" s="23">
        <f t="shared" ref="G39" si="4">F39/$E$31</f>
        <v>2.1428571428571428</v>
      </c>
      <c r="H39" s="24">
        <f t="shared" ref="H39" si="5">G39*$E$19</f>
        <v>43.928571428571431</v>
      </c>
    </row>
    <row r="40" spans="1:8" x14ac:dyDescent="0.3">
      <c r="A40" s="11">
        <v>43231</v>
      </c>
      <c r="B40" s="1" t="s">
        <v>44</v>
      </c>
      <c r="C40" s="1"/>
      <c r="D40" s="1" t="s">
        <v>54</v>
      </c>
      <c r="E40" s="1" t="s">
        <v>38</v>
      </c>
      <c r="F40" s="5">
        <v>7000</v>
      </c>
      <c r="G40" s="23">
        <f t="shared" si="1"/>
        <v>2.5</v>
      </c>
      <c r="H40" s="24">
        <f t="shared" si="3"/>
        <v>51.25</v>
      </c>
    </row>
    <row r="41" spans="1:8" x14ac:dyDescent="0.3">
      <c r="A41" s="11"/>
      <c r="B41" s="1"/>
      <c r="C41" s="1"/>
      <c r="D41" s="1"/>
      <c r="E41" s="1"/>
      <c r="F41" s="5"/>
      <c r="G41" s="23"/>
      <c r="H41" s="24"/>
    </row>
    <row r="42" spans="1:8" x14ac:dyDescent="0.3">
      <c r="A42" s="11"/>
      <c r="B42" s="1"/>
      <c r="C42" s="1"/>
      <c r="D42" s="1"/>
      <c r="E42" s="1"/>
      <c r="F42" s="5"/>
      <c r="G42" s="23"/>
      <c r="H42" s="24"/>
    </row>
    <row r="43" spans="1:8" x14ac:dyDescent="0.3">
      <c r="A43" s="11"/>
      <c r="B43" s="1"/>
      <c r="C43" s="1"/>
      <c r="D43" s="1"/>
      <c r="E43" s="1"/>
      <c r="F43" s="5"/>
      <c r="G43" s="23"/>
      <c r="H43" s="24"/>
    </row>
    <row r="44" spans="1:8" x14ac:dyDescent="0.3">
      <c r="A44" s="11"/>
      <c r="B44" s="1"/>
      <c r="C44" s="1"/>
      <c r="D44" s="1"/>
      <c r="E44" s="1"/>
      <c r="F44" s="5"/>
      <c r="G44" s="23"/>
      <c r="H44" s="24"/>
    </row>
    <row r="45" spans="1:8" x14ac:dyDescent="0.3">
      <c r="A45" s="11"/>
      <c r="B45" s="1"/>
      <c r="C45" s="1"/>
      <c r="D45" s="1"/>
      <c r="E45" s="1"/>
      <c r="F45" s="5"/>
      <c r="G45" s="23">
        <f t="shared" ref="G45" si="6">F45/$E$31</f>
        <v>0</v>
      </c>
      <c r="H45" s="24">
        <f t="shared" ref="H45" si="7">G45*$E$19</f>
        <v>0</v>
      </c>
    </row>
    <row r="46" spans="1:8" x14ac:dyDescent="0.3">
      <c r="A46" s="11"/>
      <c r="B46" s="1"/>
      <c r="C46" s="1"/>
      <c r="D46" s="1"/>
      <c r="E46" s="1"/>
      <c r="F46" s="5"/>
      <c r="G46" s="23">
        <f t="shared" ref="G46" si="8">F46/$E$31</f>
        <v>0</v>
      </c>
      <c r="H46" s="24">
        <f t="shared" si="2"/>
        <v>0</v>
      </c>
    </row>
    <row r="47" spans="1:8" ht="15.6" x14ac:dyDescent="0.3">
      <c r="E47" s="20" t="s">
        <v>28</v>
      </c>
      <c r="F47" s="46">
        <f>SUM(F36:F46)</f>
        <v>67000</v>
      </c>
      <c r="G47" s="5">
        <f t="shared" ref="G47" si="9">F47/$E$31</f>
        <v>23.928571428571427</v>
      </c>
      <c r="H47" s="5">
        <f>SUM(H36:H46)*-1</f>
        <v>-490.53571428571422</v>
      </c>
    </row>
    <row r="49" spans="2:5" ht="15" customHeight="1" x14ac:dyDescent="0.3">
      <c r="B49" s="56" t="s">
        <v>29</v>
      </c>
      <c r="C49" s="56"/>
      <c r="D49" s="56"/>
      <c r="E49" s="7">
        <f>G29+H47</f>
        <v>-490.53571428571422</v>
      </c>
    </row>
    <row r="51" spans="2:5" x14ac:dyDescent="0.3">
      <c r="D51" s="47" t="s">
        <v>47</v>
      </c>
      <c r="E51" s="48">
        <f>F35-F47</f>
        <v>-67000</v>
      </c>
    </row>
  </sheetData>
  <sortState ref="A36:F40">
    <sortCondition ref="A36:A40"/>
  </sortState>
  <mergeCells count="19">
    <mergeCell ref="B49:D49"/>
    <mergeCell ref="F5:G5"/>
    <mergeCell ref="B1:G1"/>
    <mergeCell ref="F21:G21"/>
    <mergeCell ref="F33:H33"/>
    <mergeCell ref="B3:C3"/>
    <mergeCell ref="B4:C4"/>
    <mergeCell ref="B5:C5"/>
    <mergeCell ref="F3:G3"/>
    <mergeCell ref="F4:G4"/>
    <mergeCell ref="B8:C8"/>
    <mergeCell ref="B21:C21"/>
    <mergeCell ref="A31:C31"/>
    <mergeCell ref="A33:A34"/>
    <mergeCell ref="B33:C33"/>
    <mergeCell ref="A8:A9"/>
    <mergeCell ref="A7:C7"/>
    <mergeCell ref="A19:C19"/>
    <mergeCell ref="A21:A2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6"/>
  <sheetViews>
    <sheetView topLeftCell="A2" workbookViewId="0">
      <selection activeCell="E10" sqref="E10"/>
    </sheetView>
  </sheetViews>
  <sheetFormatPr baseColWidth="10" defaultColWidth="11.44140625" defaultRowHeight="14.4" x14ac:dyDescent="0.3"/>
  <cols>
    <col min="2" max="2" width="30.6640625" bestFit="1" customWidth="1"/>
    <col min="3" max="3" width="15.44140625" customWidth="1"/>
    <col min="4" max="4" width="14.77734375" customWidth="1"/>
  </cols>
  <sheetData>
    <row r="8" spans="2:5" ht="15" thickBot="1" x14ac:dyDescent="0.35"/>
    <row r="9" spans="2:5" ht="15" thickBot="1" x14ac:dyDescent="0.35">
      <c r="B9" s="26"/>
      <c r="C9" s="36" t="s">
        <v>30</v>
      </c>
      <c r="D9" s="36" t="s">
        <v>14</v>
      </c>
      <c r="E9" s="37" t="s">
        <v>43</v>
      </c>
    </row>
    <row r="10" spans="2:5" x14ac:dyDescent="0.3">
      <c r="B10" s="26" t="s">
        <v>41</v>
      </c>
      <c r="C10" s="27"/>
      <c r="D10" s="27"/>
      <c r="E10" s="28">
        <f>'Sem 2'!F17</f>
        <v>0</v>
      </c>
    </row>
    <row r="11" spans="2:5" x14ac:dyDescent="0.3">
      <c r="B11" s="29" t="s">
        <v>31</v>
      </c>
      <c r="C11" s="30"/>
      <c r="D11" s="30">
        <f>'Sem 2'!F29</f>
        <v>0</v>
      </c>
      <c r="E11" s="31"/>
    </row>
    <row r="12" spans="2:5" ht="15" thickBot="1" x14ac:dyDescent="0.35">
      <c r="B12" s="32" t="s">
        <v>32</v>
      </c>
      <c r="C12" s="33">
        <f>'Sem 2'!F47</f>
        <v>67000</v>
      </c>
      <c r="D12" s="33"/>
      <c r="E12" s="41"/>
    </row>
    <row r="13" spans="2:5" ht="15" thickBot="1" x14ac:dyDescent="0.35">
      <c r="B13" s="32" t="s">
        <v>42</v>
      </c>
      <c r="C13" s="33">
        <f>SUM(C10:C12)</f>
        <v>67000</v>
      </c>
      <c r="D13" s="33">
        <f t="shared" ref="D13" si="0">SUM(D10:D12)</f>
        <v>0</v>
      </c>
      <c r="E13" s="41"/>
    </row>
    <row r="14" spans="2:5" x14ac:dyDescent="0.3">
      <c r="B14" s="29" t="s">
        <v>39</v>
      </c>
      <c r="C14" s="30"/>
      <c r="D14" s="30"/>
      <c r="E14" s="40"/>
    </row>
    <row r="15" spans="2:5" ht="15" thickBot="1" x14ac:dyDescent="0.35">
      <c r="B15" s="32" t="s">
        <v>40</v>
      </c>
      <c r="C15" s="39">
        <f>C14-C12</f>
        <v>-67000</v>
      </c>
      <c r="D15" s="34"/>
      <c r="E15" s="35"/>
    </row>
    <row r="16" spans="2:5" ht="15" thickBot="1" x14ac:dyDescent="0.35">
      <c r="B16" s="32" t="s">
        <v>33</v>
      </c>
      <c r="C16" s="33"/>
      <c r="D16" s="39">
        <f>D11</f>
        <v>0</v>
      </c>
      <c r="E16" s="3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showGridLines="0" topLeftCell="A17" workbookViewId="0">
      <selection activeCell="F44" sqref="A32:F44"/>
    </sheetView>
  </sheetViews>
  <sheetFormatPr baseColWidth="10" defaultColWidth="11.44140625" defaultRowHeight="14.4" x14ac:dyDescent="0.3"/>
  <cols>
    <col min="1" max="1" width="11" customWidth="1"/>
    <col min="2" max="2" width="7.6640625" customWidth="1"/>
    <col min="3" max="3" width="7.33203125" customWidth="1"/>
    <col min="4" max="4" width="31.33203125" bestFit="1" customWidth="1"/>
    <col min="5" max="5" width="14.33203125" bestFit="1" customWidth="1"/>
    <col min="6" max="6" width="14.44140625" bestFit="1" customWidth="1"/>
    <col min="7" max="7" width="12.33203125" customWidth="1"/>
    <col min="8" max="9" width="12" bestFit="1" customWidth="1"/>
  </cols>
  <sheetData>
    <row r="1" spans="1:7" x14ac:dyDescent="0.3">
      <c r="B1" s="57" t="s">
        <v>20</v>
      </c>
      <c r="C1" s="57"/>
      <c r="D1" s="57"/>
      <c r="E1" s="57"/>
      <c r="F1" s="57"/>
      <c r="G1" s="57"/>
    </row>
    <row r="3" spans="1:7" x14ac:dyDescent="0.3">
      <c r="A3" s="43" t="s">
        <v>0</v>
      </c>
      <c r="B3" s="60">
        <v>42664</v>
      </c>
      <c r="C3" s="56"/>
      <c r="E3" s="43" t="s">
        <v>3</v>
      </c>
      <c r="F3" s="57" t="s">
        <v>34</v>
      </c>
      <c r="G3" s="57"/>
    </row>
    <row r="4" spans="1:7" x14ac:dyDescent="0.3">
      <c r="A4" s="43" t="s">
        <v>1</v>
      </c>
      <c r="B4" s="57" t="s">
        <v>22</v>
      </c>
      <c r="C4" s="57"/>
      <c r="E4" s="43" t="s">
        <v>4</v>
      </c>
      <c r="F4" s="57" t="s">
        <v>24</v>
      </c>
      <c r="G4" s="57"/>
    </row>
    <row r="5" spans="1:7" x14ac:dyDescent="0.3">
      <c r="A5" s="43" t="s">
        <v>2</v>
      </c>
      <c r="B5" s="57" t="s">
        <v>23</v>
      </c>
      <c r="C5" s="57"/>
      <c r="E5" s="43" t="s">
        <v>21</v>
      </c>
      <c r="F5" s="57"/>
      <c r="G5" s="57"/>
    </row>
    <row r="7" spans="1:7" x14ac:dyDescent="0.3">
      <c r="A7" s="52" t="s">
        <v>13</v>
      </c>
      <c r="B7" s="52"/>
      <c r="C7" s="52"/>
    </row>
    <row r="8" spans="1:7" x14ac:dyDescent="0.3">
      <c r="A8" s="50" t="s">
        <v>0</v>
      </c>
      <c r="B8" s="49" t="s">
        <v>5</v>
      </c>
      <c r="C8" s="49"/>
      <c r="D8" s="3"/>
      <c r="E8" s="3"/>
      <c r="F8" s="8" t="s">
        <v>10</v>
      </c>
    </row>
    <row r="9" spans="1:7" x14ac:dyDescent="0.3">
      <c r="A9" s="51"/>
      <c r="B9" s="42" t="s">
        <v>6</v>
      </c>
      <c r="C9" s="42" t="s">
        <v>7</v>
      </c>
      <c r="D9" s="42" t="s">
        <v>8</v>
      </c>
      <c r="E9" s="42" t="s">
        <v>9</v>
      </c>
      <c r="F9" s="42" t="s">
        <v>12</v>
      </c>
    </row>
    <row r="10" spans="1:7" x14ac:dyDescent="0.3">
      <c r="A10" s="11"/>
      <c r="B10" s="1"/>
      <c r="C10" s="1"/>
      <c r="D10" s="1"/>
      <c r="E10" s="1"/>
      <c r="F10" s="5"/>
    </row>
    <row r="11" spans="1:7" x14ac:dyDescent="0.3">
      <c r="A11" s="11"/>
      <c r="B11" s="1"/>
      <c r="C11" s="1"/>
      <c r="D11" s="1"/>
      <c r="E11" s="1"/>
      <c r="F11" s="5"/>
    </row>
    <row r="12" spans="1:7" x14ac:dyDescent="0.3">
      <c r="A12" s="1"/>
      <c r="B12" s="1"/>
      <c r="C12" s="1"/>
      <c r="D12" s="1"/>
      <c r="E12" s="1"/>
      <c r="F12" s="5"/>
    </row>
    <row r="13" spans="1:7" x14ac:dyDescent="0.3">
      <c r="A13" s="1"/>
      <c r="B13" s="1"/>
      <c r="C13" s="1"/>
      <c r="D13" s="1"/>
      <c r="E13" s="1"/>
      <c r="F13" s="5"/>
    </row>
    <row r="14" spans="1:7" x14ac:dyDescent="0.3">
      <c r="A14" s="1"/>
      <c r="B14" s="1"/>
      <c r="C14" s="1"/>
      <c r="D14" s="1"/>
      <c r="E14" s="1"/>
      <c r="F14" s="5"/>
    </row>
    <row r="15" spans="1:7" x14ac:dyDescent="0.3">
      <c r="A15" s="1"/>
      <c r="B15" s="1"/>
      <c r="C15" s="1"/>
      <c r="D15" s="1"/>
      <c r="E15" s="1"/>
      <c r="F15" s="5"/>
    </row>
    <row r="16" spans="1:7" x14ac:dyDescent="0.3">
      <c r="F16" s="5">
        <f>SUM(F10:F15)</f>
        <v>0</v>
      </c>
    </row>
    <row r="18" spans="1:7" x14ac:dyDescent="0.3">
      <c r="A18" s="52" t="s">
        <v>14</v>
      </c>
      <c r="B18" s="52"/>
      <c r="C18" s="52"/>
      <c r="D18" s="9" t="s">
        <v>17</v>
      </c>
      <c r="E18" s="10">
        <v>15.2</v>
      </c>
    </row>
    <row r="19" spans="1:7" x14ac:dyDescent="0.3">
      <c r="A19" s="12"/>
      <c r="B19" s="12"/>
      <c r="C19" s="12"/>
      <c r="D19" s="13" t="s">
        <v>25</v>
      </c>
      <c r="E19" s="18"/>
      <c r="F19" s="15"/>
      <c r="G19" s="15"/>
    </row>
    <row r="20" spans="1:7" x14ac:dyDescent="0.3">
      <c r="A20" s="50" t="s">
        <v>0</v>
      </c>
      <c r="B20" s="49" t="s">
        <v>5</v>
      </c>
      <c r="C20" s="49"/>
      <c r="D20" s="3"/>
      <c r="E20" s="3"/>
      <c r="F20" s="58" t="s">
        <v>10</v>
      </c>
      <c r="G20" s="59"/>
    </row>
    <row r="21" spans="1:7" x14ac:dyDescent="0.3">
      <c r="A21" s="51"/>
      <c r="B21" s="42" t="s">
        <v>6</v>
      </c>
      <c r="C21" s="42" t="s">
        <v>7</v>
      </c>
      <c r="D21" s="42" t="s">
        <v>8</v>
      </c>
      <c r="E21" s="42" t="s">
        <v>9</v>
      </c>
      <c r="F21" s="42" t="s">
        <v>19</v>
      </c>
      <c r="G21" s="42" t="s">
        <v>11</v>
      </c>
    </row>
    <row r="22" spans="1:7" x14ac:dyDescent="0.3">
      <c r="A22" s="16"/>
      <c r="B22" s="17"/>
      <c r="C22" s="17"/>
      <c r="D22" s="17" t="s">
        <v>26</v>
      </c>
      <c r="E22" s="17"/>
      <c r="F22" s="19"/>
      <c r="G22" s="25"/>
    </row>
    <row r="23" spans="1:7" x14ac:dyDescent="0.3">
      <c r="A23" s="11"/>
      <c r="B23" s="1"/>
      <c r="C23" s="1"/>
      <c r="D23" s="1"/>
      <c r="E23" s="1"/>
      <c r="F23" s="5"/>
      <c r="G23" s="25">
        <f t="shared" ref="G23:G27" si="0">F23*$E$18</f>
        <v>0</v>
      </c>
    </row>
    <row r="24" spans="1:7" x14ac:dyDescent="0.3">
      <c r="A24" s="1"/>
      <c r="B24" s="1"/>
      <c r="C24" s="1"/>
      <c r="D24" s="1"/>
      <c r="E24" s="1"/>
      <c r="F24" s="5"/>
      <c r="G24" s="25">
        <f t="shared" si="0"/>
        <v>0</v>
      </c>
    </row>
    <row r="25" spans="1:7" x14ac:dyDescent="0.3">
      <c r="A25" s="1"/>
      <c r="B25" s="1"/>
      <c r="C25" s="1"/>
      <c r="D25" s="1"/>
      <c r="E25" s="1"/>
      <c r="F25" s="5"/>
      <c r="G25" s="25">
        <f t="shared" si="0"/>
        <v>0</v>
      </c>
    </row>
    <row r="26" spans="1:7" x14ac:dyDescent="0.3">
      <c r="A26" s="1"/>
      <c r="B26" s="1"/>
      <c r="C26" s="1"/>
      <c r="D26" s="1"/>
      <c r="E26" s="1"/>
      <c r="F26" s="5"/>
      <c r="G26" s="25">
        <f t="shared" si="0"/>
        <v>0</v>
      </c>
    </row>
    <row r="27" spans="1:7" x14ac:dyDescent="0.3">
      <c r="A27" s="1"/>
      <c r="B27" s="1"/>
      <c r="C27" s="1"/>
      <c r="D27" s="1"/>
      <c r="E27" s="1"/>
      <c r="F27" s="5"/>
      <c r="G27" s="25">
        <f t="shared" si="0"/>
        <v>0</v>
      </c>
    </row>
    <row r="28" spans="1:7" x14ac:dyDescent="0.3">
      <c r="E28" s="21" t="s">
        <v>27</v>
      </c>
      <c r="F28" s="5">
        <f>SUM(F23:F27)</f>
        <v>0</v>
      </c>
      <c r="G28" s="5">
        <f>SUM(G23:G27)</f>
        <v>0</v>
      </c>
    </row>
    <row r="30" spans="1:7" x14ac:dyDescent="0.3">
      <c r="A30" s="52" t="s">
        <v>15</v>
      </c>
      <c r="B30" s="52"/>
      <c r="C30" s="52"/>
      <c r="D30" s="9"/>
      <c r="E30" s="10"/>
    </row>
    <row r="31" spans="1:7" x14ac:dyDescent="0.3">
      <c r="A31" s="12"/>
      <c r="B31" s="12"/>
      <c r="C31" s="12"/>
      <c r="D31" s="13" t="s">
        <v>25</v>
      </c>
      <c r="E31" s="14"/>
      <c r="F31" s="15"/>
      <c r="G31" s="15"/>
    </row>
    <row r="32" spans="1:7" x14ac:dyDescent="0.3">
      <c r="A32" s="50" t="s">
        <v>0</v>
      </c>
      <c r="B32" s="49" t="s">
        <v>5</v>
      </c>
      <c r="C32" s="49"/>
      <c r="D32" s="3"/>
      <c r="E32" s="3"/>
      <c r="F32" s="45" t="s">
        <v>10</v>
      </c>
    </row>
    <row r="33" spans="1:6" x14ac:dyDescent="0.3">
      <c r="A33" s="51"/>
      <c r="B33" s="42" t="s">
        <v>6</v>
      </c>
      <c r="C33" s="42" t="s">
        <v>7</v>
      </c>
      <c r="D33" s="42" t="s">
        <v>8</v>
      </c>
      <c r="E33" s="42" t="s">
        <v>9</v>
      </c>
      <c r="F33" s="42" t="s">
        <v>12</v>
      </c>
    </row>
    <row r="34" spans="1:6" x14ac:dyDescent="0.3">
      <c r="A34" s="16"/>
      <c r="B34" s="17"/>
      <c r="C34" s="17"/>
      <c r="D34" s="17" t="s">
        <v>26</v>
      </c>
      <c r="E34" s="17"/>
      <c r="F34" s="19"/>
    </row>
    <row r="35" spans="1:6" x14ac:dyDescent="0.3">
      <c r="A35" s="11"/>
      <c r="B35" s="1"/>
      <c r="C35" s="1"/>
      <c r="D35" s="1" t="s">
        <v>35</v>
      </c>
      <c r="E35" s="1"/>
      <c r="F35" s="5">
        <v>100000</v>
      </c>
    </row>
    <row r="36" spans="1:6" x14ac:dyDescent="0.3">
      <c r="A36" s="11"/>
      <c r="B36" s="1"/>
      <c r="C36" s="1"/>
      <c r="D36" s="1" t="s">
        <v>36</v>
      </c>
      <c r="E36" s="1"/>
      <c r="F36" s="5">
        <v>105000</v>
      </c>
    </row>
    <row r="37" spans="1:6" x14ac:dyDescent="0.3">
      <c r="A37" s="11"/>
      <c r="B37" s="1"/>
      <c r="C37" s="1"/>
      <c r="D37" s="1" t="s">
        <v>37</v>
      </c>
      <c r="E37" s="1"/>
      <c r="F37" s="5">
        <v>75000</v>
      </c>
    </row>
    <row r="38" spans="1:6" x14ac:dyDescent="0.3">
      <c r="A38" s="11"/>
      <c r="B38" s="1"/>
      <c r="C38" s="1"/>
      <c r="D38" s="1" t="s">
        <v>38</v>
      </c>
      <c r="E38" s="1"/>
      <c r="F38" s="5">
        <f>12*10000*2</f>
        <v>240000</v>
      </c>
    </row>
    <row r="39" spans="1:6" x14ac:dyDescent="0.3">
      <c r="A39" s="11"/>
      <c r="B39" s="1"/>
      <c r="C39" s="1"/>
      <c r="D39" s="1"/>
      <c r="E39" s="1"/>
      <c r="F39" s="5"/>
    </row>
    <row r="40" spans="1:6" x14ac:dyDescent="0.3">
      <c r="A40" s="11"/>
      <c r="B40" s="1"/>
      <c r="C40" s="1"/>
      <c r="D40" s="1"/>
      <c r="E40" s="1"/>
      <c r="F40" s="5"/>
    </row>
    <row r="41" spans="1:6" x14ac:dyDescent="0.3">
      <c r="A41" s="11"/>
      <c r="B41" s="1"/>
      <c r="C41" s="1"/>
      <c r="D41" s="1"/>
      <c r="E41" s="1"/>
      <c r="F41" s="5"/>
    </row>
    <row r="42" spans="1:6" x14ac:dyDescent="0.3">
      <c r="A42" s="11"/>
      <c r="B42" s="1"/>
      <c r="C42" s="1"/>
      <c r="D42" s="1"/>
      <c r="E42" s="1"/>
      <c r="F42" s="5"/>
    </row>
    <row r="43" spans="1:6" x14ac:dyDescent="0.3">
      <c r="A43" s="11"/>
      <c r="B43" s="1"/>
      <c r="C43" s="1"/>
      <c r="D43" s="1"/>
      <c r="E43" s="1"/>
      <c r="F43" s="5"/>
    </row>
    <row r="44" spans="1:6" x14ac:dyDescent="0.3">
      <c r="E44" s="20" t="s">
        <v>28</v>
      </c>
      <c r="F44" s="44">
        <f>SUM(F35:F43)*-1</f>
        <v>-520000</v>
      </c>
    </row>
    <row r="46" spans="1:6" ht="15" customHeight="1" x14ac:dyDescent="0.3">
      <c r="B46" s="56" t="s">
        <v>29</v>
      </c>
      <c r="C46" s="56"/>
      <c r="D46" s="56"/>
      <c r="E46" s="7" t="e">
        <f>G28+#REF!</f>
        <v>#REF!</v>
      </c>
    </row>
  </sheetData>
  <mergeCells count="18">
    <mergeCell ref="B5:C5"/>
    <mergeCell ref="F5:G5"/>
    <mergeCell ref="B1:G1"/>
    <mergeCell ref="B3:C3"/>
    <mergeCell ref="F3:G3"/>
    <mergeCell ref="B4:C4"/>
    <mergeCell ref="F4:G4"/>
    <mergeCell ref="A7:C7"/>
    <mergeCell ref="A8:A9"/>
    <mergeCell ref="B8:C8"/>
    <mergeCell ref="A18:C18"/>
    <mergeCell ref="A20:A21"/>
    <mergeCell ref="B20:C20"/>
    <mergeCell ref="F20:G20"/>
    <mergeCell ref="A30:C30"/>
    <mergeCell ref="A32:A33"/>
    <mergeCell ref="B32:C32"/>
    <mergeCell ref="B46:D4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 2</vt:lpstr>
      <vt:lpstr>Resumen Semanal</vt:lpstr>
      <vt:lpstr>Adelanto 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Zamuner</dc:creator>
  <cp:lastModifiedBy>Karen Alvarez</cp:lastModifiedBy>
  <cp:lastPrinted>2016-04-19T18:23:54Z</cp:lastPrinted>
  <dcterms:created xsi:type="dcterms:W3CDTF">2016-04-19T18:17:37Z</dcterms:created>
  <dcterms:modified xsi:type="dcterms:W3CDTF">2018-05-21T16:18:23Z</dcterms:modified>
</cp:coreProperties>
</file>