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DP\Final Project Big Data\static\data\"/>
    </mc:Choice>
  </mc:AlternateContent>
  <xr:revisionPtr revIDLastSave="0" documentId="13_ncr:1_{EC9CC509-DB9D-40E5-926A-3366A58F1A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TGM" sheetId="7" r:id="rId1"/>
    <sheet name="INT_TGM" sheetId="9" r:id="rId2"/>
    <sheet name="LABEL_TGM" sheetId="8" r:id="rId3"/>
    <sheet name="INDIKATOR" sheetId="6" r:id="rId4"/>
    <sheet name="DURAS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8" l="1"/>
  <c r="A36" i="7"/>
  <c r="A36" i="9"/>
  <c r="H36" i="8"/>
  <c r="D36" i="9"/>
  <c r="E36" i="9"/>
  <c r="F36" i="9"/>
  <c r="C36" i="9"/>
  <c r="B36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" i="8"/>
  <c r="F36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E36" i="8" s="1"/>
  <c r="D3" i="8"/>
  <c r="D4" i="8"/>
  <c r="D5" i="8"/>
  <c r="D6" i="8"/>
  <c r="D36" i="8" s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2" i="8"/>
  <c r="C36" i="8" s="1"/>
  <c r="B3" i="8"/>
  <c r="B4" i="8"/>
  <c r="B5" i="8"/>
  <c r="B6" i="8"/>
  <c r="B7" i="8"/>
  <c r="B8" i="8"/>
  <c r="B9" i="8"/>
  <c r="B10" i="8"/>
  <c r="B11" i="8"/>
  <c r="B12" i="8"/>
  <c r="B13" i="8"/>
  <c r="G13" i="9" s="1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  <c r="B3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" i="8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F2" i="9"/>
  <c r="D2" i="9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G20" i="9" l="1"/>
  <c r="G32" i="9"/>
  <c r="G32" i="8" s="1"/>
  <c r="H32" i="8" s="1"/>
  <c r="G30" i="9"/>
  <c r="G30" i="8" s="1"/>
  <c r="H30" i="8" s="1"/>
  <c r="G24" i="9"/>
  <c r="G23" i="9"/>
  <c r="G23" i="8" s="1"/>
  <c r="H23" i="8" s="1"/>
  <c r="G21" i="9"/>
  <c r="G21" i="8" s="1"/>
  <c r="H21" i="8" s="1"/>
  <c r="G14" i="9"/>
  <c r="G6" i="9"/>
  <c r="G5" i="9"/>
  <c r="G35" i="9"/>
  <c r="G35" i="8" s="1"/>
  <c r="H35" i="8" s="1"/>
  <c r="G34" i="9"/>
  <c r="G33" i="9"/>
  <c r="G33" i="8" s="1"/>
  <c r="H33" i="8" s="1"/>
  <c r="G31" i="9"/>
  <c r="G31" i="8" s="1"/>
  <c r="H31" i="8" s="1"/>
  <c r="G29" i="9"/>
  <c r="G29" i="8" s="1"/>
  <c r="H29" i="8" s="1"/>
  <c r="G28" i="9"/>
  <c r="G27" i="9"/>
  <c r="G27" i="8" s="1"/>
  <c r="H27" i="8" s="1"/>
  <c r="G26" i="9"/>
  <c r="G26" i="8" s="1"/>
  <c r="H26" i="8" s="1"/>
  <c r="G25" i="9"/>
  <c r="G25" i="8" s="1"/>
  <c r="H25" i="8" s="1"/>
  <c r="G22" i="9"/>
  <c r="G22" i="8" s="1"/>
  <c r="H22" i="8" s="1"/>
  <c r="G19" i="9"/>
  <c r="G19" i="8" s="1"/>
  <c r="H19" i="8" s="1"/>
  <c r="G18" i="9"/>
  <c r="G18" i="8" s="1"/>
  <c r="H18" i="8" s="1"/>
  <c r="G17" i="9"/>
  <c r="G17" i="8" s="1"/>
  <c r="H17" i="8" s="1"/>
  <c r="G16" i="9"/>
  <c r="G16" i="8" s="1"/>
  <c r="H16" i="8" s="1"/>
  <c r="G15" i="9"/>
  <c r="G15" i="8" s="1"/>
  <c r="H15" i="8" s="1"/>
  <c r="G12" i="9"/>
  <c r="G11" i="9"/>
  <c r="G10" i="9"/>
  <c r="G10" i="8" s="1"/>
  <c r="H10" i="8" s="1"/>
  <c r="G9" i="9"/>
  <c r="G9" i="8" s="1"/>
  <c r="H9" i="8" s="1"/>
  <c r="G8" i="9"/>
  <c r="G8" i="8" s="1"/>
  <c r="H8" i="8" s="1"/>
  <c r="G7" i="9"/>
  <c r="G7" i="8" s="1"/>
  <c r="H7" i="8" s="1"/>
  <c r="G4" i="9"/>
  <c r="G4" i="8" s="1"/>
  <c r="H4" i="8" s="1"/>
  <c r="G3" i="9"/>
  <c r="G3" i="8" s="1"/>
  <c r="H3" i="8" s="1"/>
  <c r="G2" i="9"/>
  <c r="G34" i="8"/>
  <c r="H34" i="8" s="1"/>
  <c r="G28" i="8"/>
  <c r="H28" i="8" s="1"/>
  <c r="G24" i="8"/>
  <c r="H24" i="8" s="1"/>
  <c r="G20" i="8"/>
  <c r="H20" i="8" s="1"/>
  <c r="G14" i="8"/>
  <c r="H14" i="8" s="1"/>
  <c r="G13" i="8"/>
  <c r="H13" i="8" s="1"/>
  <c r="G12" i="8"/>
  <c r="H12" i="8" s="1"/>
  <c r="G11" i="8"/>
  <c r="H11" i="8" s="1"/>
  <c r="G6" i="8"/>
  <c r="H6" i="8" s="1"/>
  <c r="G5" i="8"/>
  <c r="H5" i="8" s="1"/>
  <c r="G2" i="8" l="1"/>
  <c r="H2" i="8" s="1"/>
  <c r="G36" i="9"/>
</calcChain>
</file>

<file path=xl/sharedStrings.xml><?xml version="1.0" encoding="utf-8"?>
<sst xmlns="http://schemas.openxmlformats.org/spreadsheetml/2006/main" count="358" uniqueCount="102">
  <si>
    <t>No.</t>
  </si>
  <si>
    <t>Provinsi</t>
  </si>
  <si>
    <t>Frekuensi Membaca</t>
  </si>
  <si>
    <t>Jumlah Bahan Bacaan</t>
  </si>
  <si>
    <t>Kategori Penilaian</t>
  </si>
  <si>
    <t>DI. Yogyakarta</t>
  </si>
  <si>
    <t>Jawa Tengah</t>
  </si>
  <si>
    <t>Jawa Barat</t>
  </si>
  <si>
    <t>Kalimantan Timur</t>
  </si>
  <si>
    <t>Jawa Timur</t>
  </si>
  <si>
    <t>Aceh</t>
  </si>
  <si>
    <t>Sulawesi Selatan</t>
  </si>
  <si>
    <t>Nusa Tenggara Timur</t>
  </si>
  <si>
    <t>Lampung</t>
  </si>
  <si>
    <t>DKI Jakarta</t>
  </si>
  <si>
    <t>Bengkulu</t>
  </si>
  <si>
    <t>Kepulauan Riau</t>
  </si>
  <si>
    <t>Kep. Bangka Belitung</t>
  </si>
  <si>
    <t>Banten</t>
  </si>
  <si>
    <t>Sumatera Barat</t>
  </si>
  <si>
    <t>Kalimantan Selatan</t>
  </si>
  <si>
    <t>Kalimantan Tengah</t>
  </si>
  <si>
    <t>Maluku Utara</t>
  </si>
  <si>
    <t>Bali</t>
  </si>
  <si>
    <t>Riau</t>
  </si>
  <si>
    <t>Sulawesi Tenggara</t>
  </si>
  <si>
    <t>Jambi</t>
  </si>
  <si>
    <t>Kalimantan Barat</t>
  </si>
  <si>
    <t>Sumatera Utara</t>
  </si>
  <si>
    <t>Gorontalo</t>
  </si>
  <si>
    <t>Nusa Tenggara Barat</t>
  </si>
  <si>
    <t>Sulawesi Tengah</t>
  </si>
  <si>
    <t>Kalimantan Utara</t>
  </si>
  <si>
    <t>Sumatera Selatan</t>
  </si>
  <si>
    <t>Maluku</t>
  </si>
  <si>
    <t>Sulawesi Utara</t>
  </si>
  <si>
    <t>Papua Barat</t>
  </si>
  <si>
    <t>Sulawesi Barat</t>
  </si>
  <si>
    <t>Papua</t>
  </si>
  <si>
    <t>Nasional</t>
  </si>
  <si>
    <t>5 - 6 kali/minggu</t>
  </si>
  <si>
    <t>5 kali/minggu</t>
  </si>
  <si>
    <t>4 - 5 kali/minggu</t>
  </si>
  <si>
    <t>3 - 4 kali/minggu</t>
  </si>
  <si>
    <t>3 - 4 buku/triwulan</t>
  </si>
  <si>
    <t>jam</t>
  </si>
  <si>
    <t>menit</t>
  </si>
  <si>
    <t>Tinggi</t>
  </si>
  <si>
    <t>Sedang</t>
  </si>
  <si>
    <t>Tidak Pernah</t>
  </si>
  <si>
    <t>1 - 2 kali/minggu</t>
  </si>
  <si>
    <t>&gt; 6 kali/minggu</t>
  </si>
  <si>
    <t>Durasi Membaca</t>
  </si>
  <si>
    <t>&lt; 1 jam/hari</t>
  </si>
  <si>
    <t>1 - 1 jam 59 menit/hari</t>
  </si>
  <si>
    <t>2 - 2 jam 59 menit/hari</t>
  </si>
  <si>
    <t>Frekuensi Akses Internet</t>
  </si>
  <si>
    <t>Durasi Akses Internet</t>
  </si>
  <si>
    <t>Tingkat Gemar Membaca</t>
  </si>
  <si>
    <t>Sangat Rendah</t>
  </si>
  <si>
    <t>Rendah</t>
  </si>
  <si>
    <t>Sangat Tinggi</t>
  </si>
  <si>
    <t>Label</t>
  </si>
  <si>
    <t>Kategori_TGM</t>
  </si>
  <si>
    <t>Nilai_Min_TGM</t>
  </si>
  <si>
    <t>Nilai_Max_TGM</t>
  </si>
  <si>
    <t>Tak Hingga</t>
  </si>
  <si>
    <t>Kategori_TFM</t>
  </si>
  <si>
    <t>Nilai_Min_TFM</t>
  </si>
  <si>
    <t>Nilai_Max_TFM</t>
  </si>
  <si>
    <t>Kategori_TDM</t>
  </si>
  <si>
    <t>Nilai_Min_TDM</t>
  </si>
  <si>
    <t>Nilai_Max_TDM</t>
  </si>
  <si>
    <t>Kategori_TJB</t>
  </si>
  <si>
    <t>Nilai_Min_TJB</t>
  </si>
  <si>
    <t>Nilai_Max_TJB</t>
  </si>
  <si>
    <t>Tamat 1 bahan bacaan</t>
  </si>
  <si>
    <t>Tamat 2 bahan bacaan</t>
  </si>
  <si>
    <t>Tamat 3 bahan bacaan</t>
  </si>
  <si>
    <t>Tamat &gt;=4 bahan bacaan</t>
  </si>
  <si>
    <t>Kategori_FAI</t>
  </si>
  <si>
    <t>Nilai_Min_FAI</t>
  </si>
  <si>
    <t>Nilai_Max_FAI</t>
  </si>
  <si>
    <t>&gt; =3 jam/hari</t>
  </si>
  <si>
    <t>&gt;= 3 jam/hari</t>
  </si>
  <si>
    <t>Kategori_DAI</t>
  </si>
  <si>
    <t>Nilai_Min_DAI</t>
  </si>
  <si>
    <t>Nilai_Max_DAI</t>
  </si>
  <si>
    <t>1 - 2 kali</t>
  </si>
  <si>
    <t>3 - 4 kali</t>
  </si>
  <si>
    <t>5 - 6 kali</t>
  </si>
  <si>
    <t>&gt; 6 kali</t>
  </si>
  <si>
    <t>4 kali/minggu</t>
  </si>
  <si>
    <t>2 - 3 kali/minggu</t>
  </si>
  <si>
    <t>3  kali/minggu</t>
  </si>
  <si>
    <t>3 - 4 kali /minggu</t>
  </si>
  <si>
    <t>2 - 3 buku/triwulan</t>
  </si>
  <si>
    <t>2  buku/triwulan</t>
  </si>
  <si>
    <t>1 - 2 buku/triwulan</t>
  </si>
  <si>
    <t>1 buku/triwulan</t>
  </si>
  <si>
    <t>3 kali/minggu</t>
  </si>
  <si>
    <t>1 - 3 kali/minggu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</si>
</sst>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4" fillId="2" borderId="1" xfId="0" applyNumberFormat="1" applyFont="1" applyFill="1" applyBorder="1"/>
    <xf numFmtId="0" fontId="1" fillId="0" borderId="1" xfId="0" applyFont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7A77-B214-48F9-BD3F-94EB8F49EC18}">
  <dimension ref="A1:G36"/>
  <sheetViews>
    <sheetView tabSelected="1" topLeftCell="A19" workbookViewId="0">
      <selection activeCell="A37" sqref="A37"/>
    </sheetView>
  </sheetViews>
  <sheetFormatPr defaultRowHeight="15.6" x14ac:dyDescent="0.3"/>
  <cols>
    <col min="1" max="1" width="5.77734375" style="5" customWidth="1"/>
    <col min="2" max="7" width="20.77734375" style="5" customWidth="1"/>
    <col min="8" max="9" width="8.88671875" style="5" customWidth="1"/>
    <col min="10" max="16384" width="8.88671875" style="5"/>
  </cols>
  <sheetData>
    <row r="1" spans="1:7" ht="31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52</v>
      </c>
      <c r="F1" s="3" t="s">
        <v>56</v>
      </c>
      <c r="G1" s="3" t="s">
        <v>57</v>
      </c>
    </row>
    <row r="2" spans="1:7" x14ac:dyDescent="0.3">
      <c r="A2" s="6">
        <v>1</v>
      </c>
      <c r="B2" s="9" t="s">
        <v>5</v>
      </c>
      <c r="C2" s="10" t="s">
        <v>41</v>
      </c>
      <c r="D2" s="10" t="s">
        <v>44</v>
      </c>
      <c r="E2" s="12">
        <f>(DURASI!A2*60)+DURASI!C2</f>
        <v>106.6</v>
      </c>
      <c r="F2" s="10" t="s">
        <v>41</v>
      </c>
      <c r="G2" s="12">
        <f>(60*DURASI!F2)+DURASI!H2</f>
        <v>116.10000000000001</v>
      </c>
    </row>
    <row r="3" spans="1:7" x14ac:dyDescent="0.3">
      <c r="A3" s="6">
        <f>A2+1</f>
        <v>2</v>
      </c>
      <c r="B3" s="9" t="s">
        <v>6</v>
      </c>
      <c r="C3" s="10" t="s">
        <v>42</v>
      </c>
      <c r="D3" s="10" t="s">
        <v>96</v>
      </c>
      <c r="E3" s="12">
        <f>(DURASI!A3*60)+DURASI!C3</f>
        <v>124.19999999999999</v>
      </c>
      <c r="F3" s="10" t="s">
        <v>43</v>
      </c>
      <c r="G3" s="12">
        <f>(60*DURASI!F3)+DURASI!H3</f>
        <v>126.9</v>
      </c>
    </row>
    <row r="4" spans="1:7" x14ac:dyDescent="0.3">
      <c r="A4" s="6">
        <f t="shared" ref="A4:A36" si="0">A3+1</f>
        <v>3</v>
      </c>
      <c r="B4" s="9" t="s">
        <v>7</v>
      </c>
      <c r="C4" s="10" t="s">
        <v>42</v>
      </c>
      <c r="D4" s="10" t="s">
        <v>96</v>
      </c>
      <c r="E4" s="12">
        <f>(DURASI!A4*60)+DURASI!C4</f>
        <v>108.7</v>
      </c>
      <c r="F4" s="10" t="s">
        <v>43</v>
      </c>
      <c r="G4" s="12">
        <f>(60*DURASI!F4)+DURASI!H4</f>
        <v>117.2</v>
      </c>
    </row>
    <row r="5" spans="1:7" x14ac:dyDescent="0.3">
      <c r="A5" s="6">
        <f t="shared" si="0"/>
        <v>4</v>
      </c>
      <c r="B5" s="9" t="s">
        <v>8</v>
      </c>
      <c r="C5" s="10" t="s">
        <v>42</v>
      </c>
      <c r="D5" s="10" t="s">
        <v>96</v>
      </c>
      <c r="E5" s="12">
        <f>(DURASI!A5*60)+DURASI!C5</f>
        <v>91.8</v>
      </c>
      <c r="F5" s="10" t="s">
        <v>43</v>
      </c>
      <c r="G5" s="12">
        <f>(60*DURASI!F5)+DURASI!H5</f>
        <v>112.89999999999999</v>
      </c>
    </row>
    <row r="6" spans="1:7" x14ac:dyDescent="0.3">
      <c r="A6" s="6">
        <f t="shared" si="0"/>
        <v>5</v>
      </c>
      <c r="B6" s="9" t="s">
        <v>9</v>
      </c>
      <c r="C6" s="10" t="s">
        <v>42</v>
      </c>
      <c r="D6" s="10" t="s">
        <v>96</v>
      </c>
      <c r="E6" s="12">
        <f>(DURASI!A6*60)+DURASI!C6</f>
        <v>102</v>
      </c>
      <c r="F6" s="10" t="s">
        <v>43</v>
      </c>
      <c r="G6" s="12">
        <f>(60*DURASI!F6)+DURASI!H6</f>
        <v>112.60000000000001</v>
      </c>
    </row>
    <row r="7" spans="1:7" x14ac:dyDescent="0.3">
      <c r="A7" s="6">
        <f t="shared" si="0"/>
        <v>6</v>
      </c>
      <c r="B7" s="9" t="s">
        <v>10</v>
      </c>
      <c r="C7" s="10" t="s">
        <v>42</v>
      </c>
      <c r="D7" s="10" t="s">
        <v>96</v>
      </c>
      <c r="E7" s="12">
        <f>(DURASI!A7*60)+DURASI!C7</f>
        <v>103</v>
      </c>
      <c r="F7" s="10" t="s">
        <v>100</v>
      </c>
      <c r="G7" s="12">
        <f>(60*DURASI!F7)+DURASI!H7</f>
        <v>83.9</v>
      </c>
    </row>
    <row r="8" spans="1:7" x14ac:dyDescent="0.3">
      <c r="A8" s="6">
        <f t="shared" si="0"/>
        <v>7</v>
      </c>
      <c r="B8" s="9" t="s">
        <v>11</v>
      </c>
      <c r="C8" s="10" t="s">
        <v>92</v>
      </c>
      <c r="D8" s="10" t="s">
        <v>96</v>
      </c>
      <c r="E8" s="12">
        <f>(DURASI!A8*60)+DURASI!C8</f>
        <v>106.7</v>
      </c>
      <c r="F8" s="10" t="s">
        <v>43</v>
      </c>
      <c r="G8" s="12">
        <f>(60*DURASI!F8)+DURASI!H8</f>
        <v>113.5</v>
      </c>
    </row>
    <row r="9" spans="1:7" x14ac:dyDescent="0.3">
      <c r="A9" s="6">
        <f t="shared" si="0"/>
        <v>8</v>
      </c>
      <c r="B9" s="9" t="s">
        <v>12</v>
      </c>
      <c r="C9" s="10" t="s">
        <v>92</v>
      </c>
      <c r="D9" s="10" t="s">
        <v>96</v>
      </c>
      <c r="E9" s="12">
        <f>(DURASI!A9*60)+DURASI!C9</f>
        <v>95.8</v>
      </c>
      <c r="F9" s="10" t="s">
        <v>43</v>
      </c>
      <c r="G9" s="12">
        <f>(60*DURASI!F9)+DURASI!H9</f>
        <v>114.3</v>
      </c>
    </row>
    <row r="10" spans="1:7" x14ac:dyDescent="0.3">
      <c r="A10" s="6">
        <f t="shared" si="0"/>
        <v>9</v>
      </c>
      <c r="B10" s="9" t="s">
        <v>13</v>
      </c>
      <c r="C10" s="10" t="s">
        <v>92</v>
      </c>
      <c r="D10" s="10" t="s">
        <v>96</v>
      </c>
      <c r="E10" s="12">
        <f>(DURASI!A10*60)+DURASI!C10</f>
        <v>86.800000000000011</v>
      </c>
      <c r="F10" s="10" t="s">
        <v>43</v>
      </c>
      <c r="G10" s="12">
        <f>(60*DURASI!F10)+DURASI!H10</f>
        <v>101.2</v>
      </c>
    </row>
    <row r="11" spans="1:7" x14ac:dyDescent="0.3">
      <c r="A11" s="6">
        <f t="shared" si="0"/>
        <v>10</v>
      </c>
      <c r="B11" s="9" t="s">
        <v>14</v>
      </c>
      <c r="C11" s="10" t="s">
        <v>43</v>
      </c>
      <c r="D11" s="10" t="s">
        <v>96</v>
      </c>
      <c r="E11" s="12">
        <f>(DURASI!A11*60)+DURASI!C11</f>
        <v>101.6</v>
      </c>
      <c r="F11" s="10" t="s">
        <v>43</v>
      </c>
      <c r="G11" s="12">
        <f>(60*DURASI!F11)+DURASI!H11</f>
        <v>107.69999999999999</v>
      </c>
    </row>
    <row r="12" spans="1:7" x14ac:dyDescent="0.3">
      <c r="A12" s="6">
        <f t="shared" si="0"/>
        <v>11</v>
      </c>
      <c r="B12" s="9" t="s">
        <v>15</v>
      </c>
      <c r="C12" s="10" t="s">
        <v>43</v>
      </c>
      <c r="D12" s="10" t="s">
        <v>96</v>
      </c>
      <c r="E12" s="12">
        <f>(DURASI!A12*60)+DURASI!C12</f>
        <v>98.2</v>
      </c>
      <c r="F12" s="10" t="s">
        <v>43</v>
      </c>
      <c r="G12" s="12">
        <f>(60*DURASI!F12)+DURASI!H12</f>
        <v>122.99999999999999</v>
      </c>
    </row>
    <row r="13" spans="1:7" x14ac:dyDescent="0.3">
      <c r="A13" s="6">
        <f t="shared" si="0"/>
        <v>12</v>
      </c>
      <c r="B13" s="9" t="s">
        <v>16</v>
      </c>
      <c r="C13" s="10" t="s">
        <v>43</v>
      </c>
      <c r="D13" s="10" t="s">
        <v>96</v>
      </c>
      <c r="E13" s="12">
        <f>(DURASI!A13*60)+DURASI!C13</f>
        <v>97.5</v>
      </c>
      <c r="F13" s="10" t="s">
        <v>43</v>
      </c>
      <c r="G13" s="12">
        <f>(60*DURASI!F13)+DURASI!H13</f>
        <v>113.7</v>
      </c>
    </row>
    <row r="14" spans="1:7" x14ac:dyDescent="0.3">
      <c r="A14" s="6">
        <f t="shared" si="0"/>
        <v>13</v>
      </c>
      <c r="B14" s="9" t="s">
        <v>17</v>
      </c>
      <c r="C14" s="10" t="s">
        <v>43</v>
      </c>
      <c r="D14" s="10" t="s">
        <v>96</v>
      </c>
      <c r="E14" s="12">
        <f>(DURASI!A14*60)+DURASI!C14</f>
        <v>101.6</v>
      </c>
      <c r="F14" s="10" t="s">
        <v>43</v>
      </c>
      <c r="G14" s="12">
        <f>(60*DURASI!F14)+DURASI!H14</f>
        <v>104.3</v>
      </c>
    </row>
    <row r="15" spans="1:7" x14ac:dyDescent="0.3">
      <c r="A15" s="6">
        <f t="shared" si="0"/>
        <v>14</v>
      </c>
      <c r="B15" s="9" t="s">
        <v>18</v>
      </c>
      <c r="C15" s="10" t="s">
        <v>92</v>
      </c>
      <c r="D15" s="10" t="s">
        <v>96</v>
      </c>
      <c r="E15" s="12">
        <f>(DURASI!A15*60)+DURASI!C15</f>
        <v>100.19999999999999</v>
      </c>
      <c r="F15" s="10" t="s">
        <v>43</v>
      </c>
      <c r="G15" s="12">
        <f>(60*DURASI!F15)+DURASI!H15</f>
        <v>110</v>
      </c>
    </row>
    <row r="16" spans="1:7" x14ac:dyDescent="0.3">
      <c r="A16" s="6">
        <f t="shared" si="0"/>
        <v>15</v>
      </c>
      <c r="B16" s="9" t="s">
        <v>19</v>
      </c>
      <c r="C16" s="10" t="s">
        <v>92</v>
      </c>
      <c r="D16" s="10" t="s">
        <v>96</v>
      </c>
      <c r="E16" s="12">
        <f>(DURASI!A16*60)+DURASI!C16</f>
        <v>88</v>
      </c>
      <c r="F16" s="10" t="s">
        <v>43</v>
      </c>
      <c r="G16" s="12">
        <f>(60*DURASI!F16)+DURASI!H16</f>
        <v>104.10000000000001</v>
      </c>
    </row>
    <row r="17" spans="1:7" x14ac:dyDescent="0.3">
      <c r="A17" s="6">
        <f t="shared" si="0"/>
        <v>16</v>
      </c>
      <c r="B17" s="9" t="s">
        <v>20</v>
      </c>
      <c r="C17" s="10" t="s">
        <v>92</v>
      </c>
      <c r="D17" s="10" t="s">
        <v>96</v>
      </c>
      <c r="E17" s="12">
        <f>(DURASI!A17*60)+DURASI!C17</f>
        <v>92.6</v>
      </c>
      <c r="F17" s="10" t="s">
        <v>43</v>
      </c>
      <c r="G17" s="12">
        <f>(60*DURASI!F17)+DURASI!H17</f>
        <v>104.3</v>
      </c>
    </row>
    <row r="18" spans="1:7" x14ac:dyDescent="0.3">
      <c r="A18" s="6">
        <f t="shared" si="0"/>
        <v>17</v>
      </c>
      <c r="B18" s="9" t="s">
        <v>21</v>
      </c>
      <c r="C18" s="10" t="s">
        <v>43</v>
      </c>
      <c r="D18" s="10" t="s">
        <v>97</v>
      </c>
      <c r="E18" s="12">
        <f>(DURASI!A18*60)+DURASI!C18</f>
        <v>113.30000000000001</v>
      </c>
      <c r="F18" s="10" t="s">
        <v>100</v>
      </c>
      <c r="G18" s="12">
        <f>(60*DURASI!F18)+DURASI!H18</f>
        <v>112.7</v>
      </c>
    </row>
    <row r="19" spans="1:7" x14ac:dyDescent="0.3">
      <c r="A19" s="6">
        <f t="shared" si="0"/>
        <v>18</v>
      </c>
      <c r="B19" s="9" t="s">
        <v>22</v>
      </c>
      <c r="C19" s="10" t="s">
        <v>43</v>
      </c>
      <c r="D19" s="10" t="s">
        <v>97</v>
      </c>
      <c r="E19" s="12">
        <f>(DURASI!A19*60)+DURASI!C19</f>
        <v>102.6</v>
      </c>
      <c r="F19" s="10" t="s">
        <v>93</v>
      </c>
      <c r="G19" s="12">
        <f>(60*DURASI!F19)+DURASI!H19</f>
        <v>109.1</v>
      </c>
    </row>
    <row r="20" spans="1:7" x14ac:dyDescent="0.3">
      <c r="A20" s="6">
        <f t="shared" si="0"/>
        <v>19</v>
      </c>
      <c r="B20" s="9" t="s">
        <v>23</v>
      </c>
      <c r="C20" s="10" t="s">
        <v>42</v>
      </c>
      <c r="D20" s="10" t="s">
        <v>96</v>
      </c>
      <c r="E20" s="12">
        <f>(DURASI!A20*60)+DURASI!C20</f>
        <v>82</v>
      </c>
      <c r="F20" s="10" t="s">
        <v>43</v>
      </c>
      <c r="G20" s="12">
        <f>(60*DURASI!F20)+DURASI!H20</f>
        <v>100.19999999999999</v>
      </c>
    </row>
    <row r="21" spans="1:7" x14ac:dyDescent="0.3">
      <c r="A21" s="6">
        <f t="shared" si="0"/>
        <v>20</v>
      </c>
      <c r="B21" s="9" t="s">
        <v>24</v>
      </c>
      <c r="C21" s="10" t="s">
        <v>92</v>
      </c>
      <c r="D21" s="10" t="s">
        <v>97</v>
      </c>
      <c r="E21" s="12">
        <f>(DURASI!A21*60)+DURASI!C21</f>
        <v>90.6</v>
      </c>
      <c r="F21" s="10" t="s">
        <v>43</v>
      </c>
      <c r="G21" s="12">
        <f>(60*DURASI!F21)+DURASI!H21</f>
        <v>115.3</v>
      </c>
    </row>
    <row r="22" spans="1:7" x14ac:dyDescent="0.3">
      <c r="A22" s="6">
        <f t="shared" si="0"/>
        <v>21</v>
      </c>
      <c r="B22" s="9" t="s">
        <v>25</v>
      </c>
      <c r="C22" s="10" t="s">
        <v>43</v>
      </c>
      <c r="D22" s="10" t="s">
        <v>98</v>
      </c>
      <c r="E22" s="12">
        <f>(DURASI!A22*60)+DURASI!C22</f>
        <v>85.199999999999989</v>
      </c>
      <c r="F22" s="10" t="s">
        <v>43</v>
      </c>
      <c r="G22" s="12">
        <f>(60*DURASI!F22)+DURASI!H22</f>
        <v>122.49999999999999</v>
      </c>
    </row>
    <row r="23" spans="1:7" x14ac:dyDescent="0.3">
      <c r="A23" s="6">
        <f t="shared" si="0"/>
        <v>22</v>
      </c>
      <c r="B23" s="9" t="s">
        <v>26</v>
      </c>
      <c r="C23" s="10" t="s">
        <v>43</v>
      </c>
      <c r="D23" s="10" t="s">
        <v>97</v>
      </c>
      <c r="E23" s="12">
        <f>(DURASI!A23*60)+DURASI!C23</f>
        <v>88.6</v>
      </c>
      <c r="F23" s="10" t="s">
        <v>100</v>
      </c>
      <c r="G23" s="12">
        <f>(60*DURASI!F23)+DURASI!H23</f>
        <v>97.8</v>
      </c>
    </row>
    <row r="24" spans="1:7" x14ac:dyDescent="0.3">
      <c r="A24" s="6">
        <f t="shared" si="0"/>
        <v>23</v>
      </c>
      <c r="B24" s="9" t="s">
        <v>27</v>
      </c>
      <c r="C24" s="10" t="s">
        <v>43</v>
      </c>
      <c r="D24" s="10" t="s">
        <v>98</v>
      </c>
      <c r="E24" s="12">
        <f>(DURASI!A24*60)+DURASI!C24</f>
        <v>96.8</v>
      </c>
      <c r="F24" s="10" t="s">
        <v>93</v>
      </c>
      <c r="G24" s="12">
        <f>(60*DURASI!F24)+DURASI!H24</f>
        <v>105.10000000000001</v>
      </c>
    </row>
    <row r="25" spans="1:7" x14ac:dyDescent="0.3">
      <c r="A25" s="6">
        <f t="shared" si="0"/>
        <v>24</v>
      </c>
      <c r="B25" s="9" t="s">
        <v>28</v>
      </c>
      <c r="C25" s="10" t="s">
        <v>43</v>
      </c>
      <c r="D25" s="10" t="s">
        <v>97</v>
      </c>
      <c r="E25" s="12">
        <f>(DURASI!A25*60)+DURASI!C25</f>
        <v>94.1</v>
      </c>
      <c r="F25" s="10" t="s">
        <v>43</v>
      </c>
      <c r="G25" s="12">
        <f>(60*DURASI!F25)+DURASI!H25</f>
        <v>106</v>
      </c>
    </row>
    <row r="26" spans="1:7" x14ac:dyDescent="0.3">
      <c r="A26" s="6">
        <f t="shared" si="0"/>
        <v>25</v>
      </c>
      <c r="B26" s="9" t="s">
        <v>29</v>
      </c>
      <c r="C26" s="10" t="s">
        <v>43</v>
      </c>
      <c r="D26" s="10" t="s">
        <v>98</v>
      </c>
      <c r="E26" s="12">
        <f>(DURASI!A26*60)+DURASI!C26</f>
        <v>96.2</v>
      </c>
      <c r="F26" s="10" t="s">
        <v>100</v>
      </c>
      <c r="G26" s="12">
        <f>(60*DURASI!F26)+DURASI!H26</f>
        <v>112.8</v>
      </c>
    </row>
    <row r="27" spans="1:7" x14ac:dyDescent="0.3">
      <c r="A27" s="6">
        <f t="shared" si="0"/>
        <v>26</v>
      </c>
      <c r="B27" s="9" t="s">
        <v>30</v>
      </c>
      <c r="C27" s="10" t="s">
        <v>43</v>
      </c>
      <c r="D27" s="10" t="s">
        <v>98</v>
      </c>
      <c r="E27" s="12">
        <f>(DURASI!A27*60)+DURASI!C27</f>
        <v>81.099999999999994</v>
      </c>
      <c r="F27" s="10" t="s">
        <v>43</v>
      </c>
      <c r="G27" s="12">
        <f>(60*DURASI!F27)+DURASI!H27</f>
        <v>107.69999999999999</v>
      </c>
    </row>
    <row r="28" spans="1:7" x14ac:dyDescent="0.3">
      <c r="A28" s="6">
        <f t="shared" si="0"/>
        <v>27</v>
      </c>
      <c r="B28" s="9" t="s">
        <v>31</v>
      </c>
      <c r="C28" s="10" t="s">
        <v>43</v>
      </c>
      <c r="D28" s="10" t="s">
        <v>97</v>
      </c>
      <c r="E28" s="12">
        <f>(DURASI!A28*60)+DURASI!C28</f>
        <v>85</v>
      </c>
      <c r="F28" s="10" t="s">
        <v>93</v>
      </c>
      <c r="G28" s="12">
        <f>(60*DURASI!F28)+DURASI!H28</f>
        <v>96.9</v>
      </c>
    </row>
    <row r="29" spans="1:7" x14ac:dyDescent="0.3">
      <c r="A29" s="6">
        <f t="shared" si="0"/>
        <v>28</v>
      </c>
      <c r="B29" s="9" t="s">
        <v>32</v>
      </c>
      <c r="C29" s="10" t="s">
        <v>43</v>
      </c>
      <c r="D29" s="10" t="s">
        <v>98</v>
      </c>
      <c r="E29" s="12">
        <f>(DURASI!A29*60)+DURASI!C29</f>
        <v>95.5</v>
      </c>
      <c r="F29" s="10" t="s">
        <v>93</v>
      </c>
      <c r="G29" s="12">
        <f>(60*DURASI!F29)+DURASI!H29</f>
        <v>111.4</v>
      </c>
    </row>
    <row r="30" spans="1:7" x14ac:dyDescent="0.3">
      <c r="A30" s="6">
        <f t="shared" si="0"/>
        <v>29</v>
      </c>
      <c r="B30" s="9" t="s">
        <v>33</v>
      </c>
      <c r="C30" s="10" t="s">
        <v>43</v>
      </c>
      <c r="D30" s="10" t="s">
        <v>97</v>
      </c>
      <c r="E30" s="12">
        <f>(DURASI!A30*60)+DURASI!C30</f>
        <v>84.2</v>
      </c>
      <c r="F30" s="10" t="s">
        <v>93</v>
      </c>
      <c r="G30" s="12">
        <f>(60*DURASI!F30)+DURASI!H30</f>
        <v>100.19999999999999</v>
      </c>
    </row>
    <row r="31" spans="1:7" x14ac:dyDescent="0.3">
      <c r="A31" s="6">
        <f t="shared" si="0"/>
        <v>30</v>
      </c>
      <c r="B31" s="9" t="s">
        <v>34</v>
      </c>
      <c r="C31" s="10" t="s">
        <v>43</v>
      </c>
      <c r="D31" s="10" t="s">
        <v>98</v>
      </c>
      <c r="E31" s="12">
        <f>(DURASI!A31*60)+DURASI!C31</f>
        <v>81.8</v>
      </c>
      <c r="F31" s="10" t="s">
        <v>93</v>
      </c>
      <c r="G31" s="12">
        <f>(60*DURASI!F31)+DURASI!H31</f>
        <v>99.5</v>
      </c>
    </row>
    <row r="32" spans="1:7" x14ac:dyDescent="0.3">
      <c r="A32" s="6">
        <f t="shared" si="0"/>
        <v>31</v>
      </c>
      <c r="B32" s="9" t="s">
        <v>35</v>
      </c>
      <c r="C32" s="10" t="s">
        <v>93</v>
      </c>
      <c r="D32" s="10" t="s">
        <v>98</v>
      </c>
      <c r="E32" s="12">
        <f>(DURASI!A32*60)+DURASI!C32</f>
        <v>84.8</v>
      </c>
      <c r="F32" s="10" t="s">
        <v>93</v>
      </c>
      <c r="G32" s="12">
        <f>(60*DURASI!F32)+DURASI!H32</f>
        <v>105.3</v>
      </c>
    </row>
    <row r="33" spans="1:7" x14ac:dyDescent="0.3">
      <c r="A33" s="6">
        <f t="shared" si="0"/>
        <v>32</v>
      </c>
      <c r="B33" s="9" t="s">
        <v>36</v>
      </c>
      <c r="C33" s="10" t="s">
        <v>94</v>
      </c>
      <c r="D33" s="10" t="s">
        <v>98</v>
      </c>
      <c r="E33" s="12">
        <f>(DURASI!A33*60)+DURASI!C33</f>
        <v>84.8</v>
      </c>
      <c r="F33" s="10" t="s">
        <v>101</v>
      </c>
      <c r="G33" s="12">
        <f>(60*DURASI!F33)+DURASI!H33</f>
        <v>79.300000000000011</v>
      </c>
    </row>
    <row r="34" spans="1:7" x14ac:dyDescent="0.3">
      <c r="A34" s="6">
        <f t="shared" si="0"/>
        <v>33</v>
      </c>
      <c r="B34" s="9" t="s">
        <v>37</v>
      </c>
      <c r="C34" s="10" t="s">
        <v>93</v>
      </c>
      <c r="D34" s="10" t="s">
        <v>99</v>
      </c>
      <c r="E34" s="12">
        <f>(DURASI!A34*60)+DURASI!C34</f>
        <v>81.8</v>
      </c>
      <c r="F34" s="10" t="s">
        <v>93</v>
      </c>
      <c r="G34" s="12">
        <f>(60*DURASI!F34)+DURASI!H34</f>
        <v>101.10000000000001</v>
      </c>
    </row>
    <row r="35" spans="1:7" x14ac:dyDescent="0.3">
      <c r="A35" s="6">
        <f t="shared" si="0"/>
        <v>34</v>
      </c>
      <c r="B35" s="9" t="s">
        <v>38</v>
      </c>
      <c r="C35" s="10" t="s">
        <v>94</v>
      </c>
      <c r="D35" s="10" t="s">
        <v>99</v>
      </c>
      <c r="E35" s="12">
        <f>(DURASI!A35*60)+DURASI!C35</f>
        <v>61.7</v>
      </c>
      <c r="F35" s="10" t="s">
        <v>93</v>
      </c>
      <c r="G35" s="12">
        <f>(60*DURASI!F35)+DURASI!H35</f>
        <v>71.899999999999991</v>
      </c>
    </row>
    <row r="36" spans="1:7" x14ac:dyDescent="0.3">
      <c r="A36" s="6">
        <f t="shared" si="0"/>
        <v>35</v>
      </c>
      <c r="B36" s="11" t="s">
        <v>39</v>
      </c>
      <c r="C36" s="13" t="s">
        <v>95</v>
      </c>
      <c r="D36" s="13" t="s">
        <v>96</v>
      </c>
      <c r="E36" s="14">
        <f>(DURASI!A36*60)+DURASI!C36</f>
        <v>94</v>
      </c>
      <c r="F36" s="13" t="s">
        <v>43</v>
      </c>
      <c r="G36" s="14">
        <f>(60*DURASI!F36)+DURASI!H36</f>
        <v>106.5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1CCB-092F-4403-BC67-88C529A97599}">
  <dimension ref="A1:G36"/>
  <sheetViews>
    <sheetView topLeftCell="A16" workbookViewId="0">
      <selection activeCell="A37" sqref="A37"/>
    </sheetView>
  </sheetViews>
  <sheetFormatPr defaultRowHeight="15.6" x14ac:dyDescent="0.3"/>
  <cols>
    <col min="1" max="1" width="8.88671875" style="1"/>
    <col min="2" max="8" width="20.77734375" style="1" customWidth="1"/>
    <col min="9" max="9" width="8.88671875" style="1" customWidth="1"/>
    <col min="10" max="16384" width="8.88671875" style="1"/>
  </cols>
  <sheetData>
    <row r="1" spans="1:7" ht="31.2" x14ac:dyDescent="0.3">
      <c r="A1" s="3" t="s">
        <v>0</v>
      </c>
      <c r="B1" s="3" t="s">
        <v>2</v>
      </c>
      <c r="C1" s="3" t="s">
        <v>3</v>
      </c>
      <c r="D1" s="3" t="s">
        <v>52</v>
      </c>
      <c r="E1" s="3" t="s">
        <v>56</v>
      </c>
      <c r="F1" s="3" t="s">
        <v>57</v>
      </c>
      <c r="G1" s="3" t="s">
        <v>58</v>
      </c>
    </row>
    <row r="2" spans="1:7" x14ac:dyDescent="0.3">
      <c r="A2" s="2">
        <v>1</v>
      </c>
      <c r="B2" s="2">
        <v>5</v>
      </c>
      <c r="C2" s="2">
        <v>3</v>
      </c>
      <c r="D2" s="2">
        <f>(DURASI!A2*60)+DURASI!C2</f>
        <v>106.6</v>
      </c>
      <c r="E2" s="2">
        <v>5</v>
      </c>
      <c r="F2" s="2">
        <f>(60*DURASI!F2)+DURASI!H2</f>
        <v>116.10000000000001</v>
      </c>
      <c r="G2" s="2">
        <f>((LABEL_TGM!B2+LABEL_TGM!C2+LABEL_TGM!D2)*30% + (LABEL_TGM!E2+LABEL_TGM!F2)*5%)*20</f>
        <v>73</v>
      </c>
    </row>
    <row r="3" spans="1:7" x14ac:dyDescent="0.3">
      <c r="A3" s="2">
        <f>A2+1</f>
        <v>2</v>
      </c>
      <c r="B3" s="2">
        <v>4</v>
      </c>
      <c r="C3" s="2">
        <v>2</v>
      </c>
      <c r="D3" s="2">
        <f>(DURASI!A3*60)+DURASI!C3</f>
        <v>124.19999999999999</v>
      </c>
      <c r="E3" s="2">
        <v>3</v>
      </c>
      <c r="F3" s="2">
        <f>(60*DURASI!F3)+DURASI!H3</f>
        <v>126.9</v>
      </c>
      <c r="G3" s="2">
        <f>((LABEL_TGM!B3+LABEL_TGM!C3+LABEL_TGM!D3)*30% + (LABEL_TGM!E3+LABEL_TGM!F3)*5%)*20</f>
        <v>67</v>
      </c>
    </row>
    <row r="4" spans="1:7" x14ac:dyDescent="0.3">
      <c r="A4" s="2">
        <f t="shared" ref="A4:A36" si="0">A3+1</f>
        <v>3</v>
      </c>
      <c r="B4" s="2">
        <v>4</v>
      </c>
      <c r="C4" s="2">
        <v>2</v>
      </c>
      <c r="D4" s="2">
        <f>(DURASI!A4*60)+DURASI!C4</f>
        <v>108.7</v>
      </c>
      <c r="E4" s="2">
        <v>3</v>
      </c>
      <c r="F4" s="2">
        <f>(60*DURASI!F4)+DURASI!H4</f>
        <v>117.2</v>
      </c>
      <c r="G4" s="2">
        <f>((LABEL_TGM!B4+LABEL_TGM!C4+LABEL_TGM!D4)*30% + (LABEL_TGM!E4+LABEL_TGM!F4)*5%)*20</f>
        <v>60</v>
      </c>
    </row>
    <row r="5" spans="1:7" x14ac:dyDescent="0.3">
      <c r="A5" s="2">
        <f t="shared" si="0"/>
        <v>4</v>
      </c>
      <c r="B5" s="2">
        <v>4</v>
      </c>
      <c r="C5" s="2">
        <v>2</v>
      </c>
      <c r="D5" s="2">
        <f>(DURASI!A5*60)+DURASI!C5</f>
        <v>91.8</v>
      </c>
      <c r="E5" s="2">
        <v>3</v>
      </c>
      <c r="F5" s="2">
        <f>(60*DURASI!F5)+DURASI!H5</f>
        <v>112.89999999999999</v>
      </c>
      <c r="G5" s="2">
        <f>((LABEL_TGM!B5+LABEL_TGM!C5+LABEL_TGM!D5)*30% + (LABEL_TGM!E5+LABEL_TGM!F5)*5%)*20</f>
        <v>60</v>
      </c>
    </row>
    <row r="6" spans="1:7" x14ac:dyDescent="0.3">
      <c r="A6" s="2">
        <f t="shared" si="0"/>
        <v>5</v>
      </c>
      <c r="B6" s="2">
        <v>4</v>
      </c>
      <c r="C6" s="2">
        <v>2</v>
      </c>
      <c r="D6" s="2">
        <f>(DURASI!A6*60)+DURASI!C6</f>
        <v>102</v>
      </c>
      <c r="E6" s="2">
        <v>3</v>
      </c>
      <c r="F6" s="2">
        <f>(60*DURASI!F6)+DURASI!H6</f>
        <v>112.60000000000001</v>
      </c>
      <c r="G6" s="2">
        <f>((LABEL_TGM!B6+LABEL_TGM!C6+LABEL_TGM!D6)*30% + (LABEL_TGM!E6+LABEL_TGM!F6)*5%)*20</f>
        <v>60</v>
      </c>
    </row>
    <row r="7" spans="1:7" x14ac:dyDescent="0.3">
      <c r="A7" s="2">
        <f t="shared" si="0"/>
        <v>6</v>
      </c>
      <c r="B7" s="2">
        <v>4</v>
      </c>
      <c r="C7" s="2">
        <v>2</v>
      </c>
      <c r="D7" s="2">
        <f>(DURASI!A7*60)+DURASI!C7</f>
        <v>103</v>
      </c>
      <c r="E7" s="2">
        <v>3</v>
      </c>
      <c r="F7" s="2">
        <f>(60*DURASI!F7)+DURASI!H7</f>
        <v>83.9</v>
      </c>
      <c r="G7" s="2">
        <f>((LABEL_TGM!B7+LABEL_TGM!C7+LABEL_TGM!D7)*30% + (LABEL_TGM!E7+LABEL_TGM!F7)*5%)*20</f>
        <v>60</v>
      </c>
    </row>
    <row r="8" spans="1:7" x14ac:dyDescent="0.3">
      <c r="A8" s="2">
        <f t="shared" si="0"/>
        <v>7</v>
      </c>
      <c r="B8" s="2">
        <v>3</v>
      </c>
      <c r="C8" s="2">
        <v>2</v>
      </c>
      <c r="D8" s="2">
        <f>(DURASI!A8*60)+DURASI!C8</f>
        <v>106.7</v>
      </c>
      <c r="E8" s="2">
        <v>3</v>
      </c>
      <c r="F8" s="2">
        <f>(60*DURASI!F8)+DURASI!H8</f>
        <v>113.5</v>
      </c>
      <c r="G8" s="2">
        <f>((LABEL_TGM!B8+LABEL_TGM!C8+LABEL_TGM!D8)*30% + (LABEL_TGM!E8+LABEL_TGM!F8)*5%)*20</f>
        <v>60</v>
      </c>
    </row>
    <row r="9" spans="1:7" x14ac:dyDescent="0.3">
      <c r="A9" s="2">
        <f t="shared" si="0"/>
        <v>8</v>
      </c>
      <c r="B9" s="2">
        <v>3</v>
      </c>
      <c r="C9" s="2">
        <v>2</v>
      </c>
      <c r="D9" s="2">
        <f>(DURASI!A9*60)+DURASI!C9</f>
        <v>95.8</v>
      </c>
      <c r="E9" s="2">
        <v>3</v>
      </c>
      <c r="F9" s="2">
        <f>(60*DURASI!F9)+DURASI!H9</f>
        <v>114.3</v>
      </c>
      <c r="G9" s="2">
        <f>((LABEL_TGM!B9+LABEL_TGM!C9+LABEL_TGM!D9)*30% + (LABEL_TGM!E9+LABEL_TGM!F9)*5%)*20</f>
        <v>60</v>
      </c>
    </row>
    <row r="10" spans="1:7" x14ac:dyDescent="0.3">
      <c r="A10" s="2">
        <f t="shared" si="0"/>
        <v>9</v>
      </c>
      <c r="B10" s="2">
        <v>3</v>
      </c>
      <c r="C10" s="2">
        <v>2</v>
      </c>
      <c r="D10" s="2">
        <f>(DURASI!A10*60)+DURASI!C10</f>
        <v>86.800000000000011</v>
      </c>
      <c r="E10" s="2">
        <v>3</v>
      </c>
      <c r="F10" s="2">
        <f>(60*DURASI!F10)+DURASI!H10</f>
        <v>101.2</v>
      </c>
      <c r="G10" s="2">
        <f>((LABEL_TGM!B10+LABEL_TGM!C10+LABEL_TGM!D10)*30% + (LABEL_TGM!E10+LABEL_TGM!F10)*5%)*20</f>
        <v>60</v>
      </c>
    </row>
    <row r="11" spans="1:7" x14ac:dyDescent="0.3">
      <c r="A11" s="2">
        <f t="shared" si="0"/>
        <v>10</v>
      </c>
      <c r="B11" s="2">
        <v>2</v>
      </c>
      <c r="C11" s="2">
        <v>2</v>
      </c>
      <c r="D11" s="2">
        <f>(DURASI!A11*60)+DURASI!C11</f>
        <v>101.6</v>
      </c>
      <c r="E11" s="2">
        <v>3</v>
      </c>
      <c r="F11" s="2">
        <f>(60*DURASI!F11)+DURASI!H11</f>
        <v>107.69999999999999</v>
      </c>
      <c r="G11" s="2">
        <f>((LABEL_TGM!B11+LABEL_TGM!C11+LABEL_TGM!D11)*30% + (LABEL_TGM!E11+LABEL_TGM!F11)*5%)*20</f>
        <v>54</v>
      </c>
    </row>
    <row r="12" spans="1:7" x14ac:dyDescent="0.3">
      <c r="A12" s="2">
        <f t="shared" si="0"/>
        <v>11</v>
      </c>
      <c r="B12" s="2">
        <v>2</v>
      </c>
      <c r="C12" s="2">
        <v>2</v>
      </c>
      <c r="D12" s="2">
        <f>(DURASI!A12*60)+DURASI!C12</f>
        <v>98.2</v>
      </c>
      <c r="E12" s="2">
        <v>3</v>
      </c>
      <c r="F12" s="2">
        <f>(60*DURASI!F12)+DURASI!H12</f>
        <v>122.99999999999999</v>
      </c>
      <c r="G12" s="2">
        <f>((LABEL_TGM!B12+LABEL_TGM!C12+LABEL_TGM!D12)*30% + (LABEL_TGM!E12+LABEL_TGM!F12)*5%)*20</f>
        <v>55</v>
      </c>
    </row>
    <row r="13" spans="1:7" x14ac:dyDescent="0.3">
      <c r="A13" s="2">
        <f t="shared" si="0"/>
        <v>12</v>
      </c>
      <c r="B13" s="2">
        <v>2</v>
      </c>
      <c r="C13" s="2">
        <v>2</v>
      </c>
      <c r="D13" s="2">
        <f>(DURASI!A13*60)+DURASI!C13</f>
        <v>97.5</v>
      </c>
      <c r="E13" s="2">
        <v>3</v>
      </c>
      <c r="F13" s="2">
        <f>(60*DURASI!F13)+DURASI!H13</f>
        <v>113.7</v>
      </c>
      <c r="G13" s="2">
        <f>((LABEL_TGM!B13+LABEL_TGM!C13+LABEL_TGM!D13)*30% + (LABEL_TGM!E13+LABEL_TGM!F13)*5%)*20</f>
        <v>54</v>
      </c>
    </row>
    <row r="14" spans="1:7" x14ac:dyDescent="0.3">
      <c r="A14" s="2">
        <f t="shared" si="0"/>
        <v>13</v>
      </c>
      <c r="B14" s="2">
        <v>2</v>
      </c>
      <c r="C14" s="2">
        <v>2</v>
      </c>
      <c r="D14" s="2">
        <f>(DURASI!A14*60)+DURASI!C14</f>
        <v>101.6</v>
      </c>
      <c r="E14" s="2">
        <v>3</v>
      </c>
      <c r="F14" s="2">
        <f>(60*DURASI!F14)+DURASI!H14</f>
        <v>104.3</v>
      </c>
      <c r="G14" s="2">
        <f>((LABEL_TGM!B14+LABEL_TGM!C14+LABEL_TGM!D14)*30% + (LABEL_TGM!E14+LABEL_TGM!F14)*5%)*20</f>
        <v>54</v>
      </c>
    </row>
    <row r="15" spans="1:7" x14ac:dyDescent="0.3">
      <c r="A15" s="2">
        <f t="shared" si="0"/>
        <v>14</v>
      </c>
      <c r="B15" s="2">
        <v>3</v>
      </c>
      <c r="C15" s="2">
        <v>2</v>
      </c>
      <c r="D15" s="2">
        <f>(DURASI!A15*60)+DURASI!C15</f>
        <v>100.19999999999999</v>
      </c>
      <c r="E15" s="2">
        <v>3</v>
      </c>
      <c r="F15" s="2">
        <f>(60*DURASI!F15)+DURASI!H15</f>
        <v>110</v>
      </c>
      <c r="G15" s="2">
        <f>((LABEL_TGM!B15+LABEL_TGM!C15+LABEL_TGM!D15)*30% + (LABEL_TGM!E15+LABEL_TGM!F15)*5%)*20</f>
        <v>60</v>
      </c>
    </row>
    <row r="16" spans="1:7" x14ac:dyDescent="0.3">
      <c r="A16" s="2">
        <f t="shared" si="0"/>
        <v>15</v>
      </c>
      <c r="B16" s="2">
        <v>3</v>
      </c>
      <c r="C16" s="2">
        <v>2</v>
      </c>
      <c r="D16" s="2">
        <f>(DURASI!A16*60)+DURASI!C16</f>
        <v>88</v>
      </c>
      <c r="E16" s="2">
        <v>3</v>
      </c>
      <c r="F16" s="2">
        <f>(60*DURASI!F16)+DURASI!H16</f>
        <v>104.10000000000001</v>
      </c>
      <c r="G16" s="2">
        <f>((LABEL_TGM!B16+LABEL_TGM!C16+LABEL_TGM!D16)*30% + (LABEL_TGM!E16+LABEL_TGM!F16)*5%)*20</f>
        <v>60</v>
      </c>
    </row>
    <row r="17" spans="1:7" x14ac:dyDescent="0.3">
      <c r="A17" s="2">
        <f t="shared" si="0"/>
        <v>16</v>
      </c>
      <c r="B17" s="2">
        <v>3</v>
      </c>
      <c r="C17" s="2">
        <v>2</v>
      </c>
      <c r="D17" s="2">
        <f>(DURASI!A17*60)+DURASI!C17</f>
        <v>92.6</v>
      </c>
      <c r="E17" s="2">
        <v>3</v>
      </c>
      <c r="F17" s="2">
        <f>(60*DURASI!F17)+DURASI!H17</f>
        <v>104.3</v>
      </c>
      <c r="G17" s="2">
        <f>((LABEL_TGM!B17+LABEL_TGM!C17+LABEL_TGM!D17)*30% + (LABEL_TGM!E17+LABEL_TGM!F17)*5%)*20</f>
        <v>60</v>
      </c>
    </row>
    <row r="18" spans="1:7" x14ac:dyDescent="0.3">
      <c r="A18" s="2">
        <f t="shared" si="0"/>
        <v>17</v>
      </c>
      <c r="B18" s="2">
        <v>2</v>
      </c>
      <c r="C18" s="2">
        <v>2</v>
      </c>
      <c r="D18" s="2">
        <f>(DURASI!A18*60)+DURASI!C18</f>
        <v>113.30000000000001</v>
      </c>
      <c r="E18" s="2">
        <v>3</v>
      </c>
      <c r="F18" s="2">
        <f>(60*DURASI!F18)+DURASI!H18</f>
        <v>112.7</v>
      </c>
      <c r="G18" s="2">
        <f>((LABEL_TGM!B18+LABEL_TGM!C18+LABEL_TGM!D18)*30% + (LABEL_TGM!E18+LABEL_TGM!F18)*5%)*20</f>
        <v>54</v>
      </c>
    </row>
    <row r="19" spans="1:7" x14ac:dyDescent="0.3">
      <c r="A19" s="2">
        <f t="shared" si="0"/>
        <v>18</v>
      </c>
      <c r="B19" s="2">
        <v>2</v>
      </c>
      <c r="C19" s="2">
        <v>2</v>
      </c>
      <c r="D19" s="2">
        <f>(DURASI!A19*60)+DURASI!C19</f>
        <v>102.6</v>
      </c>
      <c r="E19" s="2">
        <v>2</v>
      </c>
      <c r="F19" s="2">
        <f>(60*DURASI!F19)+DURASI!H19</f>
        <v>109.1</v>
      </c>
      <c r="G19" s="2">
        <f>((LABEL_TGM!B19+LABEL_TGM!C19+LABEL_TGM!D19)*30% + (LABEL_TGM!E19+LABEL_TGM!F19)*5%)*20</f>
        <v>53</v>
      </c>
    </row>
    <row r="20" spans="1:7" x14ac:dyDescent="0.3">
      <c r="A20" s="2">
        <f t="shared" si="0"/>
        <v>19</v>
      </c>
      <c r="B20" s="2">
        <v>3</v>
      </c>
      <c r="C20" s="2">
        <v>2</v>
      </c>
      <c r="D20" s="2">
        <f>(DURASI!A20*60)+DURASI!C20</f>
        <v>82</v>
      </c>
      <c r="E20" s="2">
        <v>3</v>
      </c>
      <c r="F20" s="2">
        <f>(60*DURASI!F20)+DURASI!H20</f>
        <v>100.19999999999999</v>
      </c>
      <c r="G20" s="2">
        <f>((LABEL_TGM!B20+LABEL_TGM!C20+LABEL_TGM!D20)*30% + (LABEL_TGM!E20+LABEL_TGM!F20)*5%)*20</f>
        <v>60</v>
      </c>
    </row>
    <row r="21" spans="1:7" x14ac:dyDescent="0.3">
      <c r="A21" s="2">
        <f t="shared" si="0"/>
        <v>20</v>
      </c>
      <c r="B21" s="2">
        <v>3</v>
      </c>
      <c r="C21" s="2">
        <v>2</v>
      </c>
      <c r="D21" s="2">
        <f>(DURASI!A21*60)+DURASI!C21</f>
        <v>90.6</v>
      </c>
      <c r="E21" s="2">
        <v>3</v>
      </c>
      <c r="F21" s="2">
        <f>(60*DURASI!F21)+DURASI!H21</f>
        <v>115.3</v>
      </c>
      <c r="G21" s="2">
        <f>((LABEL_TGM!B21+LABEL_TGM!C21+LABEL_TGM!D21)*30% + (LABEL_TGM!E21+LABEL_TGM!F21)*5%)*20</f>
        <v>60</v>
      </c>
    </row>
    <row r="22" spans="1:7" x14ac:dyDescent="0.3">
      <c r="A22" s="2">
        <f t="shared" si="0"/>
        <v>21</v>
      </c>
      <c r="B22" s="2">
        <v>2</v>
      </c>
      <c r="C22" s="2">
        <v>1</v>
      </c>
      <c r="D22" s="2">
        <f>(DURASI!A22*60)+DURASI!C22</f>
        <v>85.199999999999989</v>
      </c>
      <c r="E22" s="2">
        <v>3</v>
      </c>
      <c r="F22" s="2">
        <f>(60*DURASI!F22)+DURASI!H22</f>
        <v>122.49999999999999</v>
      </c>
      <c r="G22" s="2">
        <f>((LABEL_TGM!B22+LABEL_TGM!C22+LABEL_TGM!D22)*30% + (LABEL_TGM!E22+LABEL_TGM!F22)*5%)*20</f>
        <v>49</v>
      </c>
    </row>
    <row r="23" spans="1:7" x14ac:dyDescent="0.3">
      <c r="A23" s="2">
        <f t="shared" si="0"/>
        <v>22</v>
      </c>
      <c r="B23" s="2">
        <v>2</v>
      </c>
      <c r="C23" s="2">
        <v>2</v>
      </c>
      <c r="D23" s="2">
        <f>(DURASI!A23*60)+DURASI!C23</f>
        <v>88.6</v>
      </c>
      <c r="E23" s="2">
        <v>3</v>
      </c>
      <c r="F23" s="2">
        <f>(60*DURASI!F23)+DURASI!H23</f>
        <v>97.8</v>
      </c>
      <c r="G23" s="2">
        <f>((LABEL_TGM!B23+LABEL_TGM!C23+LABEL_TGM!D23)*30% + (LABEL_TGM!E23+LABEL_TGM!F23)*5%)*20</f>
        <v>54</v>
      </c>
    </row>
    <row r="24" spans="1:7" x14ac:dyDescent="0.3">
      <c r="A24" s="2">
        <f t="shared" si="0"/>
        <v>23</v>
      </c>
      <c r="B24" s="2">
        <v>2</v>
      </c>
      <c r="C24" s="2">
        <v>1</v>
      </c>
      <c r="D24" s="2">
        <f>(DURASI!A24*60)+DURASI!C24</f>
        <v>96.8</v>
      </c>
      <c r="E24" s="2">
        <v>2</v>
      </c>
      <c r="F24" s="2">
        <f>(60*DURASI!F24)+DURASI!H24</f>
        <v>105.10000000000001</v>
      </c>
      <c r="G24" s="2">
        <f>((LABEL_TGM!B24+LABEL_TGM!C24+LABEL_TGM!D24)*30% + (LABEL_TGM!E24+LABEL_TGM!F24)*5%)*20</f>
        <v>47</v>
      </c>
    </row>
    <row r="25" spans="1:7" x14ac:dyDescent="0.3">
      <c r="A25" s="2">
        <f t="shared" si="0"/>
        <v>24</v>
      </c>
      <c r="B25" s="2">
        <v>2</v>
      </c>
      <c r="C25" s="2">
        <v>2</v>
      </c>
      <c r="D25" s="2">
        <f>(DURASI!A25*60)+DURASI!C25</f>
        <v>94.1</v>
      </c>
      <c r="E25" s="2">
        <v>3</v>
      </c>
      <c r="F25" s="2">
        <f>(60*DURASI!F25)+DURASI!H25</f>
        <v>106</v>
      </c>
      <c r="G25" s="2">
        <f>((LABEL_TGM!B25+LABEL_TGM!C25+LABEL_TGM!D25)*30% + (LABEL_TGM!E25+LABEL_TGM!F25)*5%)*20</f>
        <v>54</v>
      </c>
    </row>
    <row r="26" spans="1:7" x14ac:dyDescent="0.3">
      <c r="A26" s="2">
        <f t="shared" si="0"/>
        <v>25</v>
      </c>
      <c r="B26" s="2">
        <v>2</v>
      </c>
      <c r="C26" s="2">
        <v>1</v>
      </c>
      <c r="D26" s="2">
        <f>(DURASI!A26*60)+DURASI!C26</f>
        <v>96.2</v>
      </c>
      <c r="E26" s="2">
        <v>3</v>
      </c>
      <c r="F26" s="2">
        <f>(60*DURASI!F26)+DURASI!H26</f>
        <v>112.8</v>
      </c>
      <c r="G26" s="2">
        <f>((LABEL_TGM!B26+LABEL_TGM!C26+LABEL_TGM!D26)*30% + (LABEL_TGM!E26+LABEL_TGM!F26)*5%)*20</f>
        <v>48.000000000000007</v>
      </c>
    </row>
    <row r="27" spans="1:7" x14ac:dyDescent="0.3">
      <c r="A27" s="2">
        <f t="shared" si="0"/>
        <v>26</v>
      </c>
      <c r="B27" s="2">
        <v>2</v>
      </c>
      <c r="C27" s="2">
        <v>1</v>
      </c>
      <c r="D27" s="2">
        <f>(DURASI!A27*60)+DURASI!C27</f>
        <v>81.099999999999994</v>
      </c>
      <c r="E27" s="2">
        <v>3</v>
      </c>
      <c r="F27" s="2">
        <f>(60*DURASI!F27)+DURASI!H27</f>
        <v>107.69999999999999</v>
      </c>
      <c r="G27" s="2">
        <f>((LABEL_TGM!B27+LABEL_TGM!C27+LABEL_TGM!D27)*30% + (LABEL_TGM!E27+LABEL_TGM!F27)*5%)*20</f>
        <v>48.000000000000007</v>
      </c>
    </row>
    <row r="28" spans="1:7" x14ac:dyDescent="0.3">
      <c r="A28" s="2">
        <f t="shared" si="0"/>
        <v>27</v>
      </c>
      <c r="B28" s="2">
        <v>2</v>
      </c>
      <c r="C28" s="2">
        <v>2</v>
      </c>
      <c r="D28" s="2">
        <f>(DURASI!A28*60)+DURASI!C28</f>
        <v>85</v>
      </c>
      <c r="E28" s="2">
        <v>2</v>
      </c>
      <c r="F28" s="2">
        <f>(60*DURASI!F28)+DURASI!H28</f>
        <v>96.9</v>
      </c>
      <c r="G28" s="2">
        <f>((LABEL_TGM!B28+LABEL_TGM!C28+LABEL_TGM!D28)*30% + (LABEL_TGM!E28+LABEL_TGM!F28)*5%)*20</f>
        <v>53</v>
      </c>
    </row>
    <row r="29" spans="1:7" x14ac:dyDescent="0.3">
      <c r="A29" s="2">
        <f t="shared" si="0"/>
        <v>28</v>
      </c>
      <c r="B29" s="2">
        <v>2</v>
      </c>
      <c r="C29" s="2">
        <v>1</v>
      </c>
      <c r="D29" s="2">
        <f>(DURASI!A29*60)+DURASI!C29</f>
        <v>95.5</v>
      </c>
      <c r="E29" s="2">
        <v>2</v>
      </c>
      <c r="F29" s="2">
        <f>(60*DURASI!F29)+DURASI!H29</f>
        <v>111.4</v>
      </c>
      <c r="G29" s="2">
        <f>((LABEL_TGM!B29+LABEL_TGM!C29+LABEL_TGM!D29)*30% + (LABEL_TGM!E29+LABEL_TGM!F29)*5%)*20</f>
        <v>47</v>
      </c>
    </row>
    <row r="30" spans="1:7" x14ac:dyDescent="0.3">
      <c r="A30" s="2">
        <f t="shared" si="0"/>
        <v>29</v>
      </c>
      <c r="B30" s="2">
        <v>2</v>
      </c>
      <c r="C30" s="2">
        <v>2</v>
      </c>
      <c r="D30" s="2">
        <f>(DURASI!A30*60)+DURASI!C30</f>
        <v>84.2</v>
      </c>
      <c r="E30" s="2">
        <v>2</v>
      </c>
      <c r="F30" s="2">
        <f>(60*DURASI!F30)+DURASI!H30</f>
        <v>100.19999999999999</v>
      </c>
      <c r="G30" s="2">
        <f>((LABEL_TGM!B30+LABEL_TGM!C30+LABEL_TGM!D30)*30% + (LABEL_TGM!E30+LABEL_TGM!F30)*5%)*20</f>
        <v>53</v>
      </c>
    </row>
    <row r="31" spans="1:7" x14ac:dyDescent="0.3">
      <c r="A31" s="2">
        <f t="shared" si="0"/>
        <v>30</v>
      </c>
      <c r="B31" s="2">
        <v>2</v>
      </c>
      <c r="C31" s="2">
        <v>1</v>
      </c>
      <c r="D31" s="2">
        <f>(DURASI!A31*60)+DURASI!C31</f>
        <v>81.8</v>
      </c>
      <c r="E31" s="2">
        <v>2</v>
      </c>
      <c r="F31" s="2">
        <f>(60*DURASI!F31)+DURASI!H31</f>
        <v>99.5</v>
      </c>
      <c r="G31" s="2">
        <f>((LABEL_TGM!B31+LABEL_TGM!C31+LABEL_TGM!D31)*30% + (LABEL_TGM!E31+LABEL_TGM!F31)*5%)*20</f>
        <v>47</v>
      </c>
    </row>
    <row r="32" spans="1:7" x14ac:dyDescent="0.3">
      <c r="A32" s="2">
        <f t="shared" si="0"/>
        <v>31</v>
      </c>
      <c r="B32" s="2">
        <v>1</v>
      </c>
      <c r="C32" s="2">
        <v>1</v>
      </c>
      <c r="D32" s="2">
        <f>(DURASI!A32*60)+DURASI!C32</f>
        <v>84.8</v>
      </c>
      <c r="E32" s="2">
        <v>2</v>
      </c>
      <c r="F32" s="2">
        <f>(60*DURASI!F32)+DURASI!H32</f>
        <v>105.3</v>
      </c>
      <c r="G32" s="2">
        <f>((LABEL_TGM!B32+LABEL_TGM!C32+LABEL_TGM!D32)*30% + (LABEL_TGM!E32+LABEL_TGM!F32)*5%)*20</f>
        <v>47</v>
      </c>
    </row>
    <row r="33" spans="1:7" x14ac:dyDescent="0.3">
      <c r="A33" s="2">
        <f t="shared" si="0"/>
        <v>32</v>
      </c>
      <c r="B33" s="2">
        <v>2</v>
      </c>
      <c r="C33" s="2">
        <v>1</v>
      </c>
      <c r="D33" s="2">
        <f>(DURASI!A33*60)+DURASI!C33</f>
        <v>84.8</v>
      </c>
      <c r="E33" s="2">
        <v>1</v>
      </c>
      <c r="F33" s="2">
        <f>(60*DURASI!F33)+DURASI!H33</f>
        <v>79.300000000000011</v>
      </c>
      <c r="G33" s="2">
        <f>((LABEL_TGM!B33+LABEL_TGM!C33+LABEL_TGM!D33)*30% + (LABEL_TGM!E33+LABEL_TGM!F33)*5%)*20</f>
        <v>47</v>
      </c>
    </row>
    <row r="34" spans="1:7" x14ac:dyDescent="0.3">
      <c r="A34" s="2">
        <f t="shared" si="0"/>
        <v>33</v>
      </c>
      <c r="B34" s="2">
        <v>1</v>
      </c>
      <c r="C34" s="2">
        <v>1</v>
      </c>
      <c r="D34" s="2">
        <f>(DURASI!A34*60)+DURASI!C34</f>
        <v>81.8</v>
      </c>
      <c r="E34" s="2">
        <v>2</v>
      </c>
      <c r="F34" s="2">
        <f>(60*DURASI!F34)+DURASI!H34</f>
        <v>101.10000000000001</v>
      </c>
      <c r="G34" s="2">
        <f>((LABEL_TGM!B34+LABEL_TGM!C34+LABEL_TGM!D34)*30% + (LABEL_TGM!E34+LABEL_TGM!F34)*5%)*20</f>
        <v>47</v>
      </c>
    </row>
    <row r="35" spans="1:7" x14ac:dyDescent="0.3">
      <c r="A35" s="2">
        <f t="shared" si="0"/>
        <v>34</v>
      </c>
      <c r="B35" s="2">
        <v>2</v>
      </c>
      <c r="C35" s="2">
        <v>1</v>
      </c>
      <c r="D35" s="2">
        <f>(DURASI!A35*60)+DURASI!C35</f>
        <v>61.7</v>
      </c>
      <c r="E35" s="2">
        <v>2</v>
      </c>
      <c r="F35" s="2">
        <f>(60*DURASI!F35)+DURASI!H35</f>
        <v>71.899999999999991</v>
      </c>
      <c r="G35" s="2">
        <f>((LABEL_TGM!B35+LABEL_TGM!C35+LABEL_TGM!D35)*30% + (LABEL_TGM!E35+LABEL_TGM!F35)*5%)*20</f>
        <v>47</v>
      </c>
    </row>
    <row r="36" spans="1:7" x14ac:dyDescent="0.3">
      <c r="A36" s="2">
        <f t="shared" si="0"/>
        <v>35</v>
      </c>
      <c r="B36" s="16">
        <f t="shared" ref="B36:C36" si="1">AVERAGE(B2:B35)</f>
        <v>2.5588235294117645</v>
      </c>
      <c r="C36" s="16">
        <f t="shared" si="1"/>
        <v>1.7352941176470589</v>
      </c>
      <c r="D36" s="16">
        <f t="shared" ref="D36" si="2">AVERAGE(D2:D35)</f>
        <v>93.982352941176458</v>
      </c>
      <c r="E36" s="16">
        <f t="shared" ref="E36" si="3">AVERAGE(E2:E35)</f>
        <v>2.7352941176470589</v>
      </c>
      <c r="F36" s="16">
        <f t="shared" ref="F36" si="4">AVERAGE(F2:F35)</f>
        <v>106.48529411764707</v>
      </c>
      <c r="G36" s="16">
        <f t="shared" ref="G36" si="5">AVERAGE(G2:G35)</f>
        <v>55.058823529411768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195F-AE01-4FA7-ABC8-736C51841A82}">
  <dimension ref="A1:H73"/>
  <sheetViews>
    <sheetView topLeftCell="A16" workbookViewId="0">
      <selection activeCell="A35" sqref="A35:A36"/>
    </sheetView>
  </sheetViews>
  <sheetFormatPr defaultRowHeight="15.6" x14ac:dyDescent="0.3"/>
  <cols>
    <col min="1" max="1" width="8.88671875" style="5"/>
    <col min="2" max="6" width="20.77734375" style="5" customWidth="1"/>
    <col min="7" max="7" width="20.77734375" style="1" customWidth="1"/>
    <col min="8" max="8" width="20.77734375" style="5" customWidth="1"/>
    <col min="9" max="16384" width="8.88671875" style="5"/>
  </cols>
  <sheetData>
    <row r="1" spans="1:8" ht="31.2" x14ac:dyDescent="0.3">
      <c r="A1" s="3" t="s">
        <v>0</v>
      </c>
      <c r="B1" s="3" t="s">
        <v>2</v>
      </c>
      <c r="C1" s="3" t="s">
        <v>3</v>
      </c>
      <c r="D1" s="3" t="s">
        <v>52</v>
      </c>
      <c r="E1" s="3" t="s">
        <v>56</v>
      </c>
      <c r="F1" s="3" t="s">
        <v>57</v>
      </c>
      <c r="G1" s="3" t="s">
        <v>58</v>
      </c>
      <c r="H1" s="3" t="s">
        <v>4</v>
      </c>
    </row>
    <row r="2" spans="1:8" x14ac:dyDescent="0.3">
      <c r="A2" s="2">
        <v>1</v>
      </c>
      <c r="B2" s="2">
        <f>IF(INT_TGM!B2&gt;=7,5,IF(INT_TGM!B2&gt;=5,4,IF(INT_TGM!B2&gt;=3,3,IF(INT_TGM!B2&gt;=1,2,1))))</f>
        <v>4</v>
      </c>
      <c r="C2" s="2">
        <f>IF(INT_TGM!C2&gt;=4,5,IF(INT_TGM!C2&gt;=3,4,IF(INT_TGM!C2&gt;=2,3,IF(INT_TGM!C2&gt;=1,2,1))))</f>
        <v>4</v>
      </c>
      <c r="D2" s="2">
        <f>IF(INT_TGM!D2&gt;=180,5,IF(INT_TGM!D2&gt;=120,4,IF(INT_TGM!D2&gt;=60,3,IF(INT_TGM!D2&gt;=1,2,1))))</f>
        <v>3</v>
      </c>
      <c r="E2" s="2">
        <f>IF(INT_TGM!E2&gt;=7,5,IF(INT_TGM!E2&gt;=5,4,IF(INT_TGM!E2&gt;=3,3,IF(INT_TGM!E2&gt;=1,2,1))))</f>
        <v>4</v>
      </c>
      <c r="F2" s="2">
        <f>IF(INT_TGM!F2&gt;=180,5,IF(INT_TGM!F2&gt;=120,4,IF(INT_TGM!F2&gt;=60,3,IF(INT_TGM!F2&gt;=1,2,1))))</f>
        <v>3</v>
      </c>
      <c r="G2" s="2">
        <f>IF(INT_TGM!G2&gt;=80.1,5,IF(INT_TGM!G2&gt;=60.1,4,IF(INT_TGM!G2&gt;=40.1,3,IF(INT_TGM!G2&gt;=20.1,2,1))))</f>
        <v>4</v>
      </c>
      <c r="H2" s="2" t="str">
        <f>IF(LABEL_TGM!G2=5,"Sangat Tinggi",IF(LABEL_TGM!G2=4,"Tinggi",IF(LABEL_TGM!G2=3,"Sedang",IF(LABEL_TGM!G2=2,"Rendah","Sangat Rendah"))))</f>
        <v>Tinggi</v>
      </c>
    </row>
    <row r="3" spans="1:8" x14ac:dyDescent="0.3">
      <c r="A3" s="2">
        <f>A2+1</f>
        <v>2</v>
      </c>
      <c r="B3" s="2">
        <f>IF(INT_TGM!B3&gt;=7,5,IF(INT_TGM!B3&gt;=5,4,IF(INT_TGM!B3&gt;=3,3,IF(INT_TGM!B3&gt;=1,2,1))))</f>
        <v>3</v>
      </c>
      <c r="C3" s="2">
        <f>IF(INT_TGM!C3&gt;=4,5,IF(INT_TGM!C3&gt;=3,4,IF(INT_TGM!C3&gt;=2,3,IF(INT_TGM!C3&gt;=1,2,1))))</f>
        <v>3</v>
      </c>
      <c r="D3" s="2">
        <f>IF(INT_TGM!D3&gt;=180,5,IF(INT_TGM!D3&gt;=120,4,IF(INT_TGM!D3&gt;=60,3,IF(INT_TGM!D3&gt;=1,2,1))))</f>
        <v>4</v>
      </c>
      <c r="E3" s="2">
        <f>IF(INT_TGM!E3&gt;=7,5,IF(INT_TGM!E3&gt;=5,4,IF(INT_TGM!E3&gt;=3,3,IF(INT_TGM!E3&gt;=1,2,1))))</f>
        <v>3</v>
      </c>
      <c r="F3" s="2">
        <f>IF(INT_TGM!F3&gt;=180,5,IF(INT_TGM!F3&gt;=120,4,IF(INT_TGM!F3&gt;=60,3,IF(INT_TGM!F3&gt;=1,2,1))))</f>
        <v>4</v>
      </c>
      <c r="G3" s="2">
        <f>IF(INT_TGM!G3&gt;=80.1,5,IF(INT_TGM!G3&gt;=60.1,4,IF(INT_TGM!G3&gt;=40.1,3,IF(INT_TGM!G3&gt;=20.1,2,1))))</f>
        <v>4</v>
      </c>
      <c r="H3" s="2" t="str">
        <f>IF(LABEL_TGM!G3=5,"Sangat Tinggi",IF(LABEL_TGM!G3=4,"Tinggi",IF(LABEL_TGM!G3=3,"Sedang",IF(LABEL_TGM!G3=2,"Rendah","Sangat Rendah"))))</f>
        <v>Tinggi</v>
      </c>
    </row>
    <row r="4" spans="1:8" x14ac:dyDescent="0.3">
      <c r="A4" s="2">
        <f t="shared" ref="A4:A36" si="0">A3+1</f>
        <v>3</v>
      </c>
      <c r="B4" s="2">
        <f>IF(INT_TGM!B4&gt;=7,5,IF(INT_TGM!B4&gt;=5,4,IF(INT_TGM!B4&gt;=3,3,IF(INT_TGM!B4&gt;=1,2,1))))</f>
        <v>3</v>
      </c>
      <c r="C4" s="2">
        <f>IF(INT_TGM!C4&gt;=4,5,IF(INT_TGM!C4&gt;=3,4,IF(INT_TGM!C4&gt;=2,3,IF(INT_TGM!C4&gt;=1,2,1))))</f>
        <v>3</v>
      </c>
      <c r="D4" s="2">
        <f>IF(INT_TGM!D4&gt;=180,5,IF(INT_TGM!D4&gt;=120,4,IF(INT_TGM!D4&gt;=60,3,IF(INT_TGM!D4&gt;=1,2,1))))</f>
        <v>3</v>
      </c>
      <c r="E4" s="2">
        <f>IF(INT_TGM!E4&gt;=7,5,IF(INT_TGM!E4&gt;=5,4,IF(INT_TGM!E4&gt;=3,3,IF(INT_TGM!E4&gt;=1,2,1))))</f>
        <v>3</v>
      </c>
      <c r="F4" s="2">
        <f>IF(INT_TGM!F4&gt;=180,5,IF(INT_TGM!F4&gt;=120,4,IF(INT_TGM!F4&gt;=60,3,IF(INT_TGM!F4&gt;=1,2,1))))</f>
        <v>3</v>
      </c>
      <c r="G4" s="2">
        <f>IF(INT_TGM!G4&gt;=80.1,5,IF(INT_TGM!G4&gt;=60.1,4,IF(INT_TGM!G4&gt;=40.1,3,IF(INT_TGM!G4&gt;=20.1,2,1))))</f>
        <v>3</v>
      </c>
      <c r="H4" s="2" t="str">
        <f>IF(LABEL_TGM!G4=5,"Sangat Tinggi",IF(LABEL_TGM!G4=4,"Tinggi",IF(LABEL_TGM!G4=3,"Sedang",IF(LABEL_TGM!G4=2,"Rendah","Sangat Rendah"))))</f>
        <v>Sedang</v>
      </c>
    </row>
    <row r="5" spans="1:8" x14ac:dyDescent="0.3">
      <c r="A5" s="2">
        <f t="shared" si="0"/>
        <v>4</v>
      </c>
      <c r="B5" s="2">
        <f>IF(INT_TGM!B5&gt;=7,5,IF(INT_TGM!B5&gt;=5,4,IF(INT_TGM!B5&gt;=3,3,IF(INT_TGM!B5&gt;=1,2,1))))</f>
        <v>3</v>
      </c>
      <c r="C5" s="2">
        <f>IF(INT_TGM!C5&gt;=4,5,IF(INT_TGM!C5&gt;=3,4,IF(INT_TGM!C5&gt;=2,3,IF(INT_TGM!C5&gt;=1,2,1))))</f>
        <v>3</v>
      </c>
      <c r="D5" s="2">
        <f>IF(INT_TGM!D5&gt;=180,5,IF(INT_TGM!D5&gt;=120,4,IF(INT_TGM!D5&gt;=60,3,IF(INT_TGM!D5&gt;=1,2,1))))</f>
        <v>3</v>
      </c>
      <c r="E5" s="2">
        <f>IF(INT_TGM!E5&gt;=7,5,IF(INT_TGM!E5&gt;=5,4,IF(INT_TGM!E5&gt;=3,3,IF(INT_TGM!E5&gt;=1,2,1))))</f>
        <v>3</v>
      </c>
      <c r="F5" s="2">
        <f>IF(INT_TGM!F5&gt;=180,5,IF(INT_TGM!F5&gt;=120,4,IF(INT_TGM!F5&gt;=60,3,IF(INT_TGM!F5&gt;=1,2,1))))</f>
        <v>3</v>
      </c>
      <c r="G5" s="2">
        <f>IF(INT_TGM!G5&gt;=80.1,5,IF(INT_TGM!G5&gt;=60.1,4,IF(INT_TGM!G5&gt;=40.1,3,IF(INT_TGM!G5&gt;=20.1,2,1))))</f>
        <v>3</v>
      </c>
      <c r="H5" s="2" t="str">
        <f>IF(LABEL_TGM!G5=5,"Sangat Tinggi",IF(LABEL_TGM!G5=4,"Tinggi",IF(LABEL_TGM!G5=3,"Sedang",IF(LABEL_TGM!G5=2,"Rendah","Sangat Rendah"))))</f>
        <v>Sedang</v>
      </c>
    </row>
    <row r="6" spans="1:8" x14ac:dyDescent="0.3">
      <c r="A6" s="2">
        <f t="shared" si="0"/>
        <v>5</v>
      </c>
      <c r="B6" s="2">
        <f>IF(INT_TGM!B6&gt;=7,5,IF(INT_TGM!B6&gt;=5,4,IF(INT_TGM!B6&gt;=3,3,IF(INT_TGM!B6&gt;=1,2,1))))</f>
        <v>3</v>
      </c>
      <c r="C6" s="2">
        <f>IF(INT_TGM!C6&gt;=4,5,IF(INT_TGM!C6&gt;=3,4,IF(INT_TGM!C6&gt;=2,3,IF(INT_TGM!C6&gt;=1,2,1))))</f>
        <v>3</v>
      </c>
      <c r="D6" s="2">
        <f>IF(INT_TGM!D6&gt;=180,5,IF(INT_TGM!D6&gt;=120,4,IF(INT_TGM!D6&gt;=60,3,IF(INT_TGM!D6&gt;=1,2,1))))</f>
        <v>3</v>
      </c>
      <c r="E6" s="2">
        <f>IF(INT_TGM!E6&gt;=7,5,IF(INT_TGM!E6&gt;=5,4,IF(INT_TGM!E6&gt;=3,3,IF(INT_TGM!E6&gt;=1,2,1))))</f>
        <v>3</v>
      </c>
      <c r="F6" s="2">
        <f>IF(INT_TGM!F6&gt;=180,5,IF(INT_TGM!F6&gt;=120,4,IF(INT_TGM!F6&gt;=60,3,IF(INT_TGM!F6&gt;=1,2,1))))</f>
        <v>3</v>
      </c>
      <c r="G6" s="2">
        <f>IF(INT_TGM!G6&gt;=80.1,5,IF(INT_TGM!G6&gt;=60.1,4,IF(INT_TGM!G6&gt;=40.1,3,IF(INT_TGM!G6&gt;=20.1,2,1))))</f>
        <v>3</v>
      </c>
      <c r="H6" s="2" t="str">
        <f>IF(LABEL_TGM!G6=5,"Sangat Tinggi",IF(LABEL_TGM!G6=4,"Tinggi",IF(LABEL_TGM!G6=3,"Sedang",IF(LABEL_TGM!G6=2,"Rendah","Sangat Rendah"))))</f>
        <v>Sedang</v>
      </c>
    </row>
    <row r="7" spans="1:8" x14ac:dyDescent="0.3">
      <c r="A7" s="2">
        <f t="shared" si="0"/>
        <v>6</v>
      </c>
      <c r="B7" s="2">
        <f>IF(INT_TGM!B7&gt;=7,5,IF(INT_TGM!B7&gt;=5,4,IF(INT_TGM!B7&gt;=3,3,IF(INT_TGM!B7&gt;=1,2,1))))</f>
        <v>3</v>
      </c>
      <c r="C7" s="2">
        <f>IF(INT_TGM!C7&gt;=4,5,IF(INT_TGM!C7&gt;=3,4,IF(INT_TGM!C7&gt;=2,3,IF(INT_TGM!C7&gt;=1,2,1))))</f>
        <v>3</v>
      </c>
      <c r="D7" s="2">
        <f>IF(INT_TGM!D7&gt;=180,5,IF(INT_TGM!D7&gt;=120,4,IF(INT_TGM!D7&gt;=60,3,IF(INT_TGM!D7&gt;=1,2,1))))</f>
        <v>3</v>
      </c>
      <c r="E7" s="2">
        <f>IF(INT_TGM!E7&gt;=7,5,IF(INT_TGM!E7&gt;=5,4,IF(INT_TGM!E7&gt;=3,3,IF(INT_TGM!E7&gt;=1,2,1))))</f>
        <v>3</v>
      </c>
      <c r="F7" s="2">
        <f>IF(INT_TGM!F7&gt;=180,5,IF(INT_TGM!F7&gt;=120,4,IF(INT_TGM!F7&gt;=60,3,IF(INT_TGM!F7&gt;=1,2,1))))</f>
        <v>3</v>
      </c>
      <c r="G7" s="2">
        <f>IF(INT_TGM!G7&gt;=80.1,5,IF(INT_TGM!G7&gt;=60.1,4,IF(INT_TGM!G7&gt;=40.1,3,IF(INT_TGM!G7&gt;=20.1,2,1))))</f>
        <v>3</v>
      </c>
      <c r="H7" s="2" t="str">
        <f>IF(LABEL_TGM!G7=5,"Sangat Tinggi",IF(LABEL_TGM!G7=4,"Tinggi",IF(LABEL_TGM!G7=3,"Sedang",IF(LABEL_TGM!G7=2,"Rendah","Sangat Rendah"))))</f>
        <v>Sedang</v>
      </c>
    </row>
    <row r="8" spans="1:8" x14ac:dyDescent="0.3">
      <c r="A8" s="2">
        <f t="shared" si="0"/>
        <v>7</v>
      </c>
      <c r="B8" s="2">
        <f>IF(INT_TGM!B8&gt;=7,5,IF(INT_TGM!B8&gt;=5,4,IF(INT_TGM!B8&gt;=3,3,IF(INT_TGM!B8&gt;=1,2,1))))</f>
        <v>3</v>
      </c>
      <c r="C8" s="2">
        <f>IF(INT_TGM!C8&gt;=4,5,IF(INT_TGM!C8&gt;=3,4,IF(INT_TGM!C8&gt;=2,3,IF(INT_TGM!C8&gt;=1,2,1))))</f>
        <v>3</v>
      </c>
      <c r="D8" s="2">
        <f>IF(INT_TGM!D8&gt;=180,5,IF(INT_TGM!D8&gt;=120,4,IF(INT_TGM!D8&gt;=60,3,IF(INT_TGM!D8&gt;=1,2,1))))</f>
        <v>3</v>
      </c>
      <c r="E8" s="2">
        <f>IF(INT_TGM!E8&gt;=7,5,IF(INT_TGM!E8&gt;=5,4,IF(INT_TGM!E8&gt;=3,3,IF(INT_TGM!E8&gt;=1,2,1))))</f>
        <v>3</v>
      </c>
      <c r="F8" s="2">
        <f>IF(INT_TGM!F8&gt;=180,5,IF(INT_TGM!F8&gt;=120,4,IF(INT_TGM!F8&gt;=60,3,IF(INT_TGM!F8&gt;=1,2,1))))</f>
        <v>3</v>
      </c>
      <c r="G8" s="2">
        <f>IF(INT_TGM!G8&gt;=80.1,5,IF(INT_TGM!G8&gt;=60.1,4,IF(INT_TGM!G8&gt;=40.1,3,IF(INT_TGM!G8&gt;=20.1,2,1))))</f>
        <v>3</v>
      </c>
      <c r="H8" s="2" t="str">
        <f>IF(LABEL_TGM!G8=5,"Sangat Tinggi",IF(LABEL_TGM!G8=4,"Tinggi",IF(LABEL_TGM!G8=3,"Sedang",IF(LABEL_TGM!G8=2,"Rendah","Sangat Rendah"))))</f>
        <v>Sedang</v>
      </c>
    </row>
    <row r="9" spans="1:8" x14ac:dyDescent="0.3">
      <c r="A9" s="2">
        <f t="shared" si="0"/>
        <v>8</v>
      </c>
      <c r="B9" s="2">
        <f>IF(INT_TGM!B9&gt;=7,5,IF(INT_TGM!B9&gt;=5,4,IF(INT_TGM!B9&gt;=3,3,IF(INT_TGM!B9&gt;=1,2,1))))</f>
        <v>3</v>
      </c>
      <c r="C9" s="2">
        <f>IF(INT_TGM!C9&gt;=4,5,IF(INT_TGM!C9&gt;=3,4,IF(INT_TGM!C9&gt;=2,3,IF(INT_TGM!C9&gt;=1,2,1))))</f>
        <v>3</v>
      </c>
      <c r="D9" s="2">
        <f>IF(INT_TGM!D9&gt;=180,5,IF(INT_TGM!D9&gt;=120,4,IF(INT_TGM!D9&gt;=60,3,IF(INT_TGM!D9&gt;=1,2,1))))</f>
        <v>3</v>
      </c>
      <c r="E9" s="2">
        <f>IF(INT_TGM!E9&gt;=7,5,IF(INT_TGM!E9&gt;=5,4,IF(INT_TGM!E9&gt;=3,3,IF(INT_TGM!E9&gt;=1,2,1))))</f>
        <v>3</v>
      </c>
      <c r="F9" s="2">
        <f>IF(INT_TGM!F9&gt;=180,5,IF(INT_TGM!F9&gt;=120,4,IF(INT_TGM!F9&gt;=60,3,IF(INT_TGM!F9&gt;=1,2,1))))</f>
        <v>3</v>
      </c>
      <c r="G9" s="2">
        <f>IF(INT_TGM!G9&gt;=80.1,5,IF(INT_TGM!G9&gt;=60.1,4,IF(INT_TGM!G9&gt;=40.1,3,IF(INT_TGM!G9&gt;=20.1,2,1))))</f>
        <v>3</v>
      </c>
      <c r="H9" s="2" t="str">
        <f>IF(LABEL_TGM!G9=5,"Sangat Tinggi",IF(LABEL_TGM!G9=4,"Tinggi",IF(LABEL_TGM!G9=3,"Sedang",IF(LABEL_TGM!G9=2,"Rendah","Sangat Rendah"))))</f>
        <v>Sedang</v>
      </c>
    </row>
    <row r="10" spans="1:8" x14ac:dyDescent="0.3">
      <c r="A10" s="2">
        <f t="shared" si="0"/>
        <v>9</v>
      </c>
      <c r="B10" s="2">
        <f>IF(INT_TGM!B10&gt;=7,5,IF(INT_TGM!B10&gt;=5,4,IF(INT_TGM!B10&gt;=3,3,IF(INT_TGM!B10&gt;=1,2,1))))</f>
        <v>3</v>
      </c>
      <c r="C10" s="2">
        <f>IF(INT_TGM!C10&gt;=4,5,IF(INT_TGM!C10&gt;=3,4,IF(INT_TGM!C10&gt;=2,3,IF(INT_TGM!C10&gt;=1,2,1))))</f>
        <v>3</v>
      </c>
      <c r="D10" s="2">
        <f>IF(INT_TGM!D10&gt;=180,5,IF(INT_TGM!D10&gt;=120,4,IF(INT_TGM!D10&gt;=60,3,IF(INT_TGM!D10&gt;=1,2,1))))</f>
        <v>3</v>
      </c>
      <c r="E10" s="2">
        <f>IF(INT_TGM!E10&gt;=7,5,IF(INT_TGM!E10&gt;=5,4,IF(INT_TGM!E10&gt;=3,3,IF(INT_TGM!E10&gt;=1,2,1))))</f>
        <v>3</v>
      </c>
      <c r="F10" s="2">
        <f>IF(INT_TGM!F10&gt;=180,5,IF(INT_TGM!F10&gt;=120,4,IF(INT_TGM!F10&gt;=60,3,IF(INT_TGM!F10&gt;=1,2,1))))</f>
        <v>3</v>
      </c>
      <c r="G10" s="2">
        <f>IF(INT_TGM!G10&gt;=80.1,5,IF(INT_TGM!G10&gt;=60.1,4,IF(INT_TGM!G10&gt;=40.1,3,IF(INT_TGM!G10&gt;=20.1,2,1))))</f>
        <v>3</v>
      </c>
      <c r="H10" s="2" t="str">
        <f>IF(LABEL_TGM!G10=5,"Sangat Tinggi",IF(LABEL_TGM!G10=4,"Tinggi",IF(LABEL_TGM!G10=3,"Sedang",IF(LABEL_TGM!G10=2,"Rendah","Sangat Rendah"))))</f>
        <v>Sedang</v>
      </c>
    </row>
    <row r="11" spans="1:8" x14ac:dyDescent="0.3">
      <c r="A11" s="2">
        <f t="shared" si="0"/>
        <v>10</v>
      </c>
      <c r="B11" s="2">
        <f>IF(INT_TGM!B11&gt;=7,5,IF(INT_TGM!B11&gt;=5,4,IF(INT_TGM!B11&gt;=3,3,IF(INT_TGM!B11&gt;=1,2,1))))</f>
        <v>2</v>
      </c>
      <c r="C11" s="2">
        <f>IF(INT_TGM!C11&gt;=4,5,IF(INT_TGM!C11&gt;=3,4,IF(INT_TGM!C11&gt;=2,3,IF(INT_TGM!C11&gt;=1,2,1))))</f>
        <v>3</v>
      </c>
      <c r="D11" s="2">
        <f>IF(INT_TGM!D11&gt;=180,5,IF(INT_TGM!D11&gt;=120,4,IF(INT_TGM!D11&gt;=60,3,IF(INT_TGM!D11&gt;=1,2,1))))</f>
        <v>3</v>
      </c>
      <c r="E11" s="2">
        <f>IF(INT_TGM!E11&gt;=7,5,IF(INT_TGM!E11&gt;=5,4,IF(INT_TGM!E11&gt;=3,3,IF(INT_TGM!E11&gt;=1,2,1))))</f>
        <v>3</v>
      </c>
      <c r="F11" s="2">
        <f>IF(INT_TGM!F11&gt;=180,5,IF(INT_TGM!F11&gt;=120,4,IF(INT_TGM!F11&gt;=60,3,IF(INT_TGM!F11&gt;=1,2,1))))</f>
        <v>3</v>
      </c>
      <c r="G11" s="2">
        <f>IF(INT_TGM!G11&gt;=80.1,5,IF(INT_TGM!G11&gt;=60.1,4,IF(INT_TGM!G11&gt;=40.1,3,IF(INT_TGM!G11&gt;=20.1,2,1))))</f>
        <v>3</v>
      </c>
      <c r="H11" s="2" t="str">
        <f>IF(LABEL_TGM!G11=5,"Sangat Tinggi",IF(LABEL_TGM!G11=4,"Tinggi",IF(LABEL_TGM!G11=3,"Sedang",IF(LABEL_TGM!G11=2,"Rendah","Sangat Rendah"))))</f>
        <v>Sedang</v>
      </c>
    </row>
    <row r="12" spans="1:8" x14ac:dyDescent="0.3">
      <c r="A12" s="2">
        <f t="shared" si="0"/>
        <v>11</v>
      </c>
      <c r="B12" s="2">
        <f>IF(INT_TGM!B12&gt;=7,5,IF(INT_TGM!B12&gt;=5,4,IF(INT_TGM!B12&gt;=3,3,IF(INT_TGM!B12&gt;=1,2,1))))</f>
        <v>2</v>
      </c>
      <c r="C12" s="2">
        <f>IF(INT_TGM!C12&gt;=4,5,IF(INT_TGM!C12&gt;=3,4,IF(INT_TGM!C12&gt;=2,3,IF(INT_TGM!C12&gt;=1,2,1))))</f>
        <v>3</v>
      </c>
      <c r="D12" s="2">
        <f>IF(INT_TGM!D12&gt;=180,5,IF(INT_TGM!D12&gt;=120,4,IF(INT_TGM!D12&gt;=60,3,IF(INT_TGM!D12&gt;=1,2,1))))</f>
        <v>3</v>
      </c>
      <c r="E12" s="2">
        <f>IF(INT_TGM!E12&gt;=7,5,IF(INT_TGM!E12&gt;=5,4,IF(INT_TGM!E12&gt;=3,3,IF(INT_TGM!E12&gt;=1,2,1))))</f>
        <v>3</v>
      </c>
      <c r="F12" s="2">
        <f>IF(INT_TGM!F12&gt;=180,5,IF(INT_TGM!F12&gt;=120,4,IF(INT_TGM!F12&gt;=60,3,IF(INT_TGM!F12&gt;=1,2,1))))</f>
        <v>4</v>
      </c>
      <c r="G12" s="2">
        <f>IF(INT_TGM!G12&gt;=80.1,5,IF(INT_TGM!G12&gt;=60.1,4,IF(INT_TGM!G12&gt;=40.1,3,IF(INT_TGM!G12&gt;=20.1,2,1))))</f>
        <v>3</v>
      </c>
      <c r="H12" s="2" t="str">
        <f>IF(LABEL_TGM!G12=5,"Sangat Tinggi",IF(LABEL_TGM!G12=4,"Tinggi",IF(LABEL_TGM!G12=3,"Sedang",IF(LABEL_TGM!G12=2,"Rendah","Sangat Rendah"))))</f>
        <v>Sedang</v>
      </c>
    </row>
    <row r="13" spans="1:8" x14ac:dyDescent="0.3">
      <c r="A13" s="2">
        <f t="shared" si="0"/>
        <v>12</v>
      </c>
      <c r="B13" s="2">
        <f>IF(INT_TGM!B13&gt;=7,5,IF(INT_TGM!B13&gt;=5,4,IF(INT_TGM!B13&gt;=3,3,IF(INT_TGM!B13&gt;=1,2,1))))</f>
        <v>2</v>
      </c>
      <c r="C13" s="2">
        <f>IF(INT_TGM!C13&gt;=4,5,IF(INT_TGM!C13&gt;=3,4,IF(INT_TGM!C13&gt;=2,3,IF(INT_TGM!C13&gt;=1,2,1))))</f>
        <v>3</v>
      </c>
      <c r="D13" s="2">
        <f>IF(INT_TGM!D13&gt;=180,5,IF(INT_TGM!D13&gt;=120,4,IF(INT_TGM!D13&gt;=60,3,IF(INT_TGM!D13&gt;=1,2,1))))</f>
        <v>3</v>
      </c>
      <c r="E13" s="2">
        <f>IF(INT_TGM!E13&gt;=7,5,IF(INT_TGM!E13&gt;=5,4,IF(INT_TGM!E13&gt;=3,3,IF(INT_TGM!E13&gt;=1,2,1))))</f>
        <v>3</v>
      </c>
      <c r="F13" s="2">
        <f>IF(INT_TGM!F13&gt;=180,5,IF(INT_TGM!F13&gt;=120,4,IF(INT_TGM!F13&gt;=60,3,IF(INT_TGM!F13&gt;=1,2,1))))</f>
        <v>3</v>
      </c>
      <c r="G13" s="2">
        <f>IF(INT_TGM!G13&gt;=80.1,5,IF(INT_TGM!G13&gt;=60.1,4,IF(INT_TGM!G13&gt;=40.1,3,IF(INT_TGM!G13&gt;=20.1,2,1))))</f>
        <v>3</v>
      </c>
      <c r="H13" s="2" t="str">
        <f>IF(LABEL_TGM!G13=5,"Sangat Tinggi",IF(LABEL_TGM!G13=4,"Tinggi",IF(LABEL_TGM!G13=3,"Sedang",IF(LABEL_TGM!G13=2,"Rendah","Sangat Rendah"))))</f>
        <v>Sedang</v>
      </c>
    </row>
    <row r="14" spans="1:8" x14ac:dyDescent="0.3">
      <c r="A14" s="2">
        <f t="shared" si="0"/>
        <v>13</v>
      </c>
      <c r="B14" s="2">
        <f>IF(INT_TGM!B14&gt;=7,5,IF(INT_TGM!B14&gt;=5,4,IF(INT_TGM!B14&gt;=3,3,IF(INT_TGM!B14&gt;=1,2,1))))</f>
        <v>2</v>
      </c>
      <c r="C14" s="2">
        <f>IF(INT_TGM!C14&gt;=4,5,IF(INT_TGM!C14&gt;=3,4,IF(INT_TGM!C14&gt;=2,3,IF(INT_TGM!C14&gt;=1,2,1))))</f>
        <v>3</v>
      </c>
      <c r="D14" s="2">
        <f>IF(INT_TGM!D14&gt;=180,5,IF(INT_TGM!D14&gt;=120,4,IF(INT_TGM!D14&gt;=60,3,IF(INT_TGM!D14&gt;=1,2,1))))</f>
        <v>3</v>
      </c>
      <c r="E14" s="2">
        <f>IF(INT_TGM!E14&gt;=7,5,IF(INT_TGM!E14&gt;=5,4,IF(INT_TGM!E14&gt;=3,3,IF(INT_TGM!E14&gt;=1,2,1))))</f>
        <v>3</v>
      </c>
      <c r="F14" s="2">
        <f>IF(INT_TGM!F14&gt;=180,5,IF(INT_TGM!F14&gt;=120,4,IF(INT_TGM!F14&gt;=60,3,IF(INT_TGM!F14&gt;=1,2,1))))</f>
        <v>3</v>
      </c>
      <c r="G14" s="2">
        <f>IF(INT_TGM!G14&gt;=80.1,5,IF(INT_TGM!G14&gt;=60.1,4,IF(INT_TGM!G14&gt;=40.1,3,IF(INT_TGM!G14&gt;=20.1,2,1))))</f>
        <v>3</v>
      </c>
      <c r="H14" s="2" t="str">
        <f>IF(LABEL_TGM!G14=5,"Sangat Tinggi",IF(LABEL_TGM!G14=4,"Tinggi",IF(LABEL_TGM!G14=3,"Sedang",IF(LABEL_TGM!G14=2,"Rendah","Sangat Rendah"))))</f>
        <v>Sedang</v>
      </c>
    </row>
    <row r="15" spans="1:8" x14ac:dyDescent="0.3">
      <c r="A15" s="2">
        <f t="shared" si="0"/>
        <v>14</v>
      </c>
      <c r="B15" s="2">
        <f>IF(INT_TGM!B15&gt;=7,5,IF(INT_TGM!B15&gt;=5,4,IF(INT_TGM!B15&gt;=3,3,IF(INT_TGM!B15&gt;=1,2,1))))</f>
        <v>3</v>
      </c>
      <c r="C15" s="2">
        <f>IF(INT_TGM!C15&gt;=4,5,IF(INT_TGM!C15&gt;=3,4,IF(INT_TGM!C15&gt;=2,3,IF(INT_TGM!C15&gt;=1,2,1))))</f>
        <v>3</v>
      </c>
      <c r="D15" s="2">
        <f>IF(INT_TGM!D15&gt;=180,5,IF(INT_TGM!D15&gt;=120,4,IF(INT_TGM!D15&gt;=60,3,IF(INT_TGM!D15&gt;=1,2,1))))</f>
        <v>3</v>
      </c>
      <c r="E15" s="2">
        <f>IF(INT_TGM!E15&gt;=7,5,IF(INT_TGM!E15&gt;=5,4,IF(INT_TGM!E15&gt;=3,3,IF(INT_TGM!E15&gt;=1,2,1))))</f>
        <v>3</v>
      </c>
      <c r="F15" s="2">
        <f>IF(INT_TGM!F15&gt;=180,5,IF(INT_TGM!F15&gt;=120,4,IF(INT_TGM!F15&gt;=60,3,IF(INT_TGM!F15&gt;=1,2,1))))</f>
        <v>3</v>
      </c>
      <c r="G15" s="2">
        <f>IF(INT_TGM!G15&gt;=80.1,5,IF(INT_TGM!G15&gt;=60.1,4,IF(INT_TGM!G15&gt;=40.1,3,IF(INT_TGM!G15&gt;=20.1,2,1))))</f>
        <v>3</v>
      </c>
      <c r="H15" s="2" t="str">
        <f>IF(LABEL_TGM!G15=5,"Sangat Tinggi",IF(LABEL_TGM!G15=4,"Tinggi",IF(LABEL_TGM!G15=3,"Sedang",IF(LABEL_TGM!G15=2,"Rendah","Sangat Rendah"))))</f>
        <v>Sedang</v>
      </c>
    </row>
    <row r="16" spans="1:8" x14ac:dyDescent="0.3">
      <c r="A16" s="2">
        <f t="shared" si="0"/>
        <v>15</v>
      </c>
      <c r="B16" s="2">
        <f>IF(INT_TGM!B16&gt;=7,5,IF(INT_TGM!B16&gt;=5,4,IF(INT_TGM!B16&gt;=3,3,IF(INT_TGM!B16&gt;=1,2,1))))</f>
        <v>3</v>
      </c>
      <c r="C16" s="2">
        <f>IF(INT_TGM!C16&gt;=4,5,IF(INT_TGM!C16&gt;=3,4,IF(INT_TGM!C16&gt;=2,3,IF(INT_TGM!C16&gt;=1,2,1))))</f>
        <v>3</v>
      </c>
      <c r="D16" s="2">
        <f>IF(INT_TGM!D16&gt;=180,5,IF(INT_TGM!D16&gt;=120,4,IF(INT_TGM!D16&gt;=60,3,IF(INT_TGM!D16&gt;=1,2,1))))</f>
        <v>3</v>
      </c>
      <c r="E16" s="2">
        <f>IF(INT_TGM!E16&gt;=7,5,IF(INT_TGM!E16&gt;=5,4,IF(INT_TGM!E16&gt;=3,3,IF(INT_TGM!E16&gt;=1,2,1))))</f>
        <v>3</v>
      </c>
      <c r="F16" s="2">
        <f>IF(INT_TGM!F16&gt;=180,5,IF(INT_TGM!F16&gt;=120,4,IF(INT_TGM!F16&gt;=60,3,IF(INT_TGM!F16&gt;=1,2,1))))</f>
        <v>3</v>
      </c>
      <c r="G16" s="2">
        <f>IF(INT_TGM!G16&gt;=80.1,5,IF(INT_TGM!G16&gt;=60.1,4,IF(INT_TGM!G16&gt;=40.1,3,IF(INT_TGM!G16&gt;=20.1,2,1))))</f>
        <v>3</v>
      </c>
      <c r="H16" s="2" t="str">
        <f>IF(LABEL_TGM!G16=5,"Sangat Tinggi",IF(LABEL_TGM!G16=4,"Tinggi",IF(LABEL_TGM!G16=3,"Sedang",IF(LABEL_TGM!G16=2,"Rendah","Sangat Rendah"))))</f>
        <v>Sedang</v>
      </c>
    </row>
    <row r="17" spans="1:8" x14ac:dyDescent="0.3">
      <c r="A17" s="2">
        <f t="shared" si="0"/>
        <v>16</v>
      </c>
      <c r="B17" s="2">
        <f>IF(INT_TGM!B17&gt;=7,5,IF(INT_TGM!B17&gt;=5,4,IF(INT_TGM!B17&gt;=3,3,IF(INT_TGM!B17&gt;=1,2,1))))</f>
        <v>3</v>
      </c>
      <c r="C17" s="2">
        <f>IF(INT_TGM!C17&gt;=4,5,IF(INT_TGM!C17&gt;=3,4,IF(INT_TGM!C17&gt;=2,3,IF(INT_TGM!C17&gt;=1,2,1))))</f>
        <v>3</v>
      </c>
      <c r="D17" s="2">
        <f>IF(INT_TGM!D17&gt;=180,5,IF(INT_TGM!D17&gt;=120,4,IF(INT_TGM!D17&gt;=60,3,IF(INT_TGM!D17&gt;=1,2,1))))</f>
        <v>3</v>
      </c>
      <c r="E17" s="2">
        <f>IF(INT_TGM!E17&gt;=7,5,IF(INT_TGM!E17&gt;=5,4,IF(INT_TGM!E17&gt;=3,3,IF(INT_TGM!E17&gt;=1,2,1))))</f>
        <v>3</v>
      </c>
      <c r="F17" s="2">
        <f>IF(INT_TGM!F17&gt;=180,5,IF(INT_TGM!F17&gt;=120,4,IF(INT_TGM!F17&gt;=60,3,IF(INT_TGM!F17&gt;=1,2,1))))</f>
        <v>3</v>
      </c>
      <c r="G17" s="2">
        <f>IF(INT_TGM!G17&gt;=80.1,5,IF(INT_TGM!G17&gt;=60.1,4,IF(INT_TGM!G17&gt;=40.1,3,IF(INT_TGM!G17&gt;=20.1,2,1))))</f>
        <v>3</v>
      </c>
      <c r="H17" s="2" t="str">
        <f>IF(LABEL_TGM!G17=5,"Sangat Tinggi",IF(LABEL_TGM!G17=4,"Tinggi",IF(LABEL_TGM!G17=3,"Sedang",IF(LABEL_TGM!G17=2,"Rendah","Sangat Rendah"))))</f>
        <v>Sedang</v>
      </c>
    </row>
    <row r="18" spans="1:8" x14ac:dyDescent="0.3">
      <c r="A18" s="2">
        <f t="shared" si="0"/>
        <v>17</v>
      </c>
      <c r="B18" s="2">
        <f>IF(INT_TGM!B18&gt;=7,5,IF(INT_TGM!B18&gt;=5,4,IF(INT_TGM!B18&gt;=3,3,IF(INT_TGM!B18&gt;=1,2,1))))</f>
        <v>2</v>
      </c>
      <c r="C18" s="2">
        <f>IF(INT_TGM!C18&gt;=4,5,IF(INT_TGM!C18&gt;=3,4,IF(INT_TGM!C18&gt;=2,3,IF(INT_TGM!C18&gt;=1,2,1))))</f>
        <v>3</v>
      </c>
      <c r="D18" s="2">
        <f>IF(INT_TGM!D18&gt;=180,5,IF(INT_TGM!D18&gt;=120,4,IF(INT_TGM!D18&gt;=60,3,IF(INT_TGM!D18&gt;=1,2,1))))</f>
        <v>3</v>
      </c>
      <c r="E18" s="2">
        <f>IF(INT_TGM!E18&gt;=7,5,IF(INT_TGM!E18&gt;=5,4,IF(INT_TGM!E18&gt;=3,3,IF(INT_TGM!E18&gt;=1,2,1))))</f>
        <v>3</v>
      </c>
      <c r="F18" s="2">
        <f>IF(INT_TGM!F18&gt;=180,5,IF(INT_TGM!F18&gt;=120,4,IF(INT_TGM!F18&gt;=60,3,IF(INT_TGM!F18&gt;=1,2,1))))</f>
        <v>3</v>
      </c>
      <c r="G18" s="2">
        <f>IF(INT_TGM!G18&gt;=80.1,5,IF(INT_TGM!G18&gt;=60.1,4,IF(INT_TGM!G18&gt;=40.1,3,IF(INT_TGM!G18&gt;=20.1,2,1))))</f>
        <v>3</v>
      </c>
      <c r="H18" s="2" t="str">
        <f>IF(LABEL_TGM!G18=5,"Sangat Tinggi",IF(LABEL_TGM!G18=4,"Tinggi",IF(LABEL_TGM!G18=3,"Sedang",IF(LABEL_TGM!G18=2,"Rendah","Sangat Rendah"))))</f>
        <v>Sedang</v>
      </c>
    </row>
    <row r="19" spans="1:8" x14ac:dyDescent="0.3">
      <c r="A19" s="2">
        <f t="shared" si="0"/>
        <v>18</v>
      </c>
      <c r="B19" s="2">
        <f>IF(INT_TGM!B19&gt;=7,5,IF(INT_TGM!B19&gt;=5,4,IF(INT_TGM!B19&gt;=3,3,IF(INT_TGM!B19&gt;=1,2,1))))</f>
        <v>2</v>
      </c>
      <c r="C19" s="2">
        <f>IF(INT_TGM!C19&gt;=4,5,IF(INT_TGM!C19&gt;=3,4,IF(INT_TGM!C19&gt;=2,3,IF(INT_TGM!C19&gt;=1,2,1))))</f>
        <v>3</v>
      </c>
      <c r="D19" s="2">
        <f>IF(INT_TGM!D19&gt;=180,5,IF(INT_TGM!D19&gt;=120,4,IF(INT_TGM!D19&gt;=60,3,IF(INT_TGM!D19&gt;=1,2,1))))</f>
        <v>3</v>
      </c>
      <c r="E19" s="2">
        <f>IF(INT_TGM!E19&gt;=7,5,IF(INT_TGM!E19&gt;=5,4,IF(INT_TGM!E19&gt;=3,3,IF(INT_TGM!E19&gt;=1,2,1))))</f>
        <v>2</v>
      </c>
      <c r="F19" s="2">
        <f>IF(INT_TGM!F19&gt;=180,5,IF(INT_TGM!F19&gt;=120,4,IF(INT_TGM!F19&gt;=60,3,IF(INT_TGM!F19&gt;=1,2,1))))</f>
        <v>3</v>
      </c>
      <c r="G19" s="2">
        <f>IF(INT_TGM!G19&gt;=80.1,5,IF(INT_TGM!G19&gt;=60.1,4,IF(INT_TGM!G19&gt;=40.1,3,IF(INT_TGM!G19&gt;=20.1,2,1))))</f>
        <v>3</v>
      </c>
      <c r="H19" s="2" t="str">
        <f>IF(LABEL_TGM!G19=5,"Sangat Tinggi",IF(LABEL_TGM!G19=4,"Tinggi",IF(LABEL_TGM!G19=3,"Sedang",IF(LABEL_TGM!G19=2,"Rendah","Sangat Rendah"))))</f>
        <v>Sedang</v>
      </c>
    </row>
    <row r="20" spans="1:8" x14ac:dyDescent="0.3">
      <c r="A20" s="2">
        <f t="shared" si="0"/>
        <v>19</v>
      </c>
      <c r="B20" s="2">
        <f>IF(INT_TGM!B20&gt;=7,5,IF(INT_TGM!B20&gt;=5,4,IF(INT_TGM!B20&gt;=3,3,IF(INT_TGM!B20&gt;=1,2,1))))</f>
        <v>3</v>
      </c>
      <c r="C20" s="2">
        <f>IF(INT_TGM!C20&gt;=4,5,IF(INT_TGM!C20&gt;=3,4,IF(INT_TGM!C20&gt;=2,3,IF(INT_TGM!C20&gt;=1,2,1))))</f>
        <v>3</v>
      </c>
      <c r="D20" s="2">
        <f>IF(INT_TGM!D20&gt;=180,5,IF(INT_TGM!D20&gt;=120,4,IF(INT_TGM!D20&gt;=60,3,IF(INT_TGM!D20&gt;=1,2,1))))</f>
        <v>3</v>
      </c>
      <c r="E20" s="2">
        <f>IF(INT_TGM!E20&gt;=7,5,IF(INT_TGM!E20&gt;=5,4,IF(INT_TGM!E20&gt;=3,3,IF(INT_TGM!E20&gt;=1,2,1))))</f>
        <v>3</v>
      </c>
      <c r="F20" s="2">
        <f>IF(INT_TGM!F20&gt;=180,5,IF(INT_TGM!F20&gt;=120,4,IF(INT_TGM!F20&gt;=60,3,IF(INT_TGM!F20&gt;=1,2,1))))</f>
        <v>3</v>
      </c>
      <c r="G20" s="2">
        <f>IF(INT_TGM!G20&gt;=80.1,5,IF(INT_TGM!G20&gt;=60.1,4,IF(INT_TGM!G20&gt;=40.1,3,IF(INT_TGM!G20&gt;=20.1,2,1))))</f>
        <v>3</v>
      </c>
      <c r="H20" s="2" t="str">
        <f>IF(LABEL_TGM!G20=5,"Sangat Tinggi",IF(LABEL_TGM!G20=4,"Tinggi",IF(LABEL_TGM!G20=3,"Sedang",IF(LABEL_TGM!G20=2,"Rendah","Sangat Rendah"))))</f>
        <v>Sedang</v>
      </c>
    </row>
    <row r="21" spans="1:8" x14ac:dyDescent="0.3">
      <c r="A21" s="2">
        <f t="shared" si="0"/>
        <v>20</v>
      </c>
      <c r="B21" s="2">
        <f>IF(INT_TGM!B21&gt;=7,5,IF(INT_TGM!B21&gt;=5,4,IF(INT_TGM!B21&gt;=3,3,IF(INT_TGM!B21&gt;=1,2,1))))</f>
        <v>3</v>
      </c>
      <c r="C21" s="2">
        <f>IF(INT_TGM!C21&gt;=4,5,IF(INT_TGM!C21&gt;=3,4,IF(INT_TGM!C21&gt;=2,3,IF(INT_TGM!C21&gt;=1,2,1))))</f>
        <v>3</v>
      </c>
      <c r="D21" s="2">
        <f>IF(INT_TGM!D21&gt;=180,5,IF(INT_TGM!D21&gt;=120,4,IF(INT_TGM!D21&gt;=60,3,IF(INT_TGM!D21&gt;=1,2,1))))</f>
        <v>3</v>
      </c>
      <c r="E21" s="2">
        <f>IF(INT_TGM!E21&gt;=7,5,IF(INT_TGM!E21&gt;=5,4,IF(INT_TGM!E21&gt;=3,3,IF(INT_TGM!E21&gt;=1,2,1))))</f>
        <v>3</v>
      </c>
      <c r="F21" s="2">
        <f>IF(INT_TGM!F21&gt;=180,5,IF(INT_TGM!F21&gt;=120,4,IF(INT_TGM!F21&gt;=60,3,IF(INT_TGM!F21&gt;=1,2,1))))</f>
        <v>3</v>
      </c>
      <c r="G21" s="2">
        <f>IF(INT_TGM!G21&gt;=80.1,5,IF(INT_TGM!G21&gt;=60.1,4,IF(INT_TGM!G21&gt;=40.1,3,IF(INT_TGM!G21&gt;=20.1,2,1))))</f>
        <v>3</v>
      </c>
      <c r="H21" s="2" t="str">
        <f>IF(LABEL_TGM!G21=5,"Sangat Tinggi",IF(LABEL_TGM!G21=4,"Tinggi",IF(LABEL_TGM!G21=3,"Sedang",IF(LABEL_TGM!G21=2,"Rendah","Sangat Rendah"))))</f>
        <v>Sedang</v>
      </c>
    </row>
    <row r="22" spans="1:8" x14ac:dyDescent="0.3">
      <c r="A22" s="2">
        <f t="shared" si="0"/>
        <v>21</v>
      </c>
      <c r="B22" s="2">
        <f>IF(INT_TGM!B22&gt;=7,5,IF(INT_TGM!B22&gt;=5,4,IF(INT_TGM!B22&gt;=3,3,IF(INT_TGM!B22&gt;=1,2,1))))</f>
        <v>2</v>
      </c>
      <c r="C22" s="2">
        <f>IF(INT_TGM!C22&gt;=4,5,IF(INT_TGM!C22&gt;=3,4,IF(INT_TGM!C22&gt;=2,3,IF(INT_TGM!C22&gt;=1,2,1))))</f>
        <v>2</v>
      </c>
      <c r="D22" s="2">
        <f>IF(INT_TGM!D22&gt;=180,5,IF(INT_TGM!D22&gt;=120,4,IF(INT_TGM!D22&gt;=60,3,IF(INT_TGM!D22&gt;=1,2,1))))</f>
        <v>3</v>
      </c>
      <c r="E22" s="2">
        <f>IF(INT_TGM!E22&gt;=7,5,IF(INT_TGM!E22&gt;=5,4,IF(INT_TGM!E22&gt;=3,3,IF(INT_TGM!E22&gt;=1,2,1))))</f>
        <v>3</v>
      </c>
      <c r="F22" s="2">
        <f>IF(INT_TGM!F22&gt;=180,5,IF(INT_TGM!F22&gt;=120,4,IF(INT_TGM!F22&gt;=60,3,IF(INT_TGM!F22&gt;=1,2,1))))</f>
        <v>4</v>
      </c>
      <c r="G22" s="2">
        <f>IF(INT_TGM!G22&gt;=80.1,5,IF(INT_TGM!G22&gt;=60.1,4,IF(INT_TGM!G22&gt;=40.1,3,IF(INT_TGM!G22&gt;=20.1,2,1))))</f>
        <v>3</v>
      </c>
      <c r="H22" s="2" t="str">
        <f>IF(LABEL_TGM!G22=5,"Sangat Tinggi",IF(LABEL_TGM!G22=4,"Tinggi",IF(LABEL_TGM!G22=3,"Sedang",IF(LABEL_TGM!G22=2,"Rendah","Sangat Rendah"))))</f>
        <v>Sedang</v>
      </c>
    </row>
    <row r="23" spans="1:8" x14ac:dyDescent="0.3">
      <c r="A23" s="2">
        <f t="shared" si="0"/>
        <v>22</v>
      </c>
      <c r="B23" s="2">
        <f>IF(INT_TGM!B23&gt;=7,5,IF(INT_TGM!B23&gt;=5,4,IF(INT_TGM!B23&gt;=3,3,IF(INT_TGM!B23&gt;=1,2,1))))</f>
        <v>2</v>
      </c>
      <c r="C23" s="2">
        <f>IF(INT_TGM!C23&gt;=4,5,IF(INT_TGM!C23&gt;=3,4,IF(INT_TGM!C23&gt;=2,3,IF(INT_TGM!C23&gt;=1,2,1))))</f>
        <v>3</v>
      </c>
      <c r="D23" s="2">
        <f>IF(INT_TGM!D23&gt;=180,5,IF(INT_TGM!D23&gt;=120,4,IF(INT_TGM!D23&gt;=60,3,IF(INT_TGM!D23&gt;=1,2,1))))</f>
        <v>3</v>
      </c>
      <c r="E23" s="2">
        <f>IF(INT_TGM!E23&gt;=7,5,IF(INT_TGM!E23&gt;=5,4,IF(INT_TGM!E23&gt;=3,3,IF(INT_TGM!E23&gt;=1,2,1))))</f>
        <v>3</v>
      </c>
      <c r="F23" s="2">
        <f>IF(INT_TGM!F23&gt;=180,5,IF(INT_TGM!F23&gt;=120,4,IF(INT_TGM!F23&gt;=60,3,IF(INT_TGM!F23&gt;=1,2,1))))</f>
        <v>3</v>
      </c>
      <c r="G23" s="2">
        <f>IF(INT_TGM!G23&gt;=80.1,5,IF(INT_TGM!G23&gt;=60.1,4,IF(INT_TGM!G23&gt;=40.1,3,IF(INT_TGM!G23&gt;=20.1,2,1))))</f>
        <v>3</v>
      </c>
      <c r="H23" s="2" t="str">
        <f>IF(LABEL_TGM!G23=5,"Sangat Tinggi",IF(LABEL_TGM!G23=4,"Tinggi",IF(LABEL_TGM!G23=3,"Sedang",IF(LABEL_TGM!G23=2,"Rendah","Sangat Rendah"))))</f>
        <v>Sedang</v>
      </c>
    </row>
    <row r="24" spans="1:8" x14ac:dyDescent="0.3">
      <c r="A24" s="2">
        <f t="shared" si="0"/>
        <v>23</v>
      </c>
      <c r="B24" s="2">
        <f>IF(INT_TGM!B24&gt;=7,5,IF(INT_TGM!B24&gt;=5,4,IF(INT_TGM!B24&gt;=3,3,IF(INT_TGM!B24&gt;=1,2,1))))</f>
        <v>2</v>
      </c>
      <c r="C24" s="2">
        <f>IF(INT_TGM!C24&gt;=4,5,IF(INT_TGM!C24&gt;=3,4,IF(INT_TGM!C24&gt;=2,3,IF(INT_TGM!C24&gt;=1,2,1))))</f>
        <v>2</v>
      </c>
      <c r="D24" s="2">
        <f>IF(INT_TGM!D24&gt;=180,5,IF(INT_TGM!D24&gt;=120,4,IF(INT_TGM!D24&gt;=60,3,IF(INT_TGM!D24&gt;=1,2,1))))</f>
        <v>3</v>
      </c>
      <c r="E24" s="2">
        <f>IF(INT_TGM!E24&gt;=7,5,IF(INT_TGM!E24&gt;=5,4,IF(INT_TGM!E24&gt;=3,3,IF(INT_TGM!E24&gt;=1,2,1))))</f>
        <v>2</v>
      </c>
      <c r="F24" s="2">
        <f>IF(INT_TGM!F24&gt;=180,5,IF(INT_TGM!F24&gt;=120,4,IF(INT_TGM!F24&gt;=60,3,IF(INT_TGM!F24&gt;=1,2,1))))</f>
        <v>3</v>
      </c>
      <c r="G24" s="2">
        <f>IF(INT_TGM!G24&gt;=80.1,5,IF(INT_TGM!G24&gt;=60.1,4,IF(INT_TGM!G24&gt;=40.1,3,IF(INT_TGM!G24&gt;=20.1,2,1))))</f>
        <v>3</v>
      </c>
      <c r="H24" s="2" t="str">
        <f>IF(LABEL_TGM!G24=5,"Sangat Tinggi",IF(LABEL_TGM!G24=4,"Tinggi",IF(LABEL_TGM!G24=3,"Sedang",IF(LABEL_TGM!G24=2,"Rendah","Sangat Rendah"))))</f>
        <v>Sedang</v>
      </c>
    </row>
    <row r="25" spans="1:8" x14ac:dyDescent="0.3">
      <c r="A25" s="2">
        <f t="shared" si="0"/>
        <v>24</v>
      </c>
      <c r="B25" s="2">
        <f>IF(INT_TGM!B25&gt;=7,5,IF(INT_TGM!B25&gt;=5,4,IF(INT_TGM!B25&gt;=3,3,IF(INT_TGM!B25&gt;=1,2,1))))</f>
        <v>2</v>
      </c>
      <c r="C25" s="2">
        <f>IF(INT_TGM!C25&gt;=4,5,IF(INT_TGM!C25&gt;=3,4,IF(INT_TGM!C25&gt;=2,3,IF(INT_TGM!C25&gt;=1,2,1))))</f>
        <v>3</v>
      </c>
      <c r="D25" s="2">
        <f>IF(INT_TGM!D25&gt;=180,5,IF(INT_TGM!D25&gt;=120,4,IF(INT_TGM!D25&gt;=60,3,IF(INT_TGM!D25&gt;=1,2,1))))</f>
        <v>3</v>
      </c>
      <c r="E25" s="2">
        <f>IF(INT_TGM!E25&gt;=7,5,IF(INT_TGM!E25&gt;=5,4,IF(INT_TGM!E25&gt;=3,3,IF(INT_TGM!E25&gt;=1,2,1))))</f>
        <v>3</v>
      </c>
      <c r="F25" s="2">
        <f>IF(INT_TGM!F25&gt;=180,5,IF(INT_TGM!F25&gt;=120,4,IF(INT_TGM!F25&gt;=60,3,IF(INT_TGM!F25&gt;=1,2,1))))</f>
        <v>3</v>
      </c>
      <c r="G25" s="2">
        <f>IF(INT_TGM!G25&gt;=80.1,5,IF(INT_TGM!G25&gt;=60.1,4,IF(INT_TGM!G25&gt;=40.1,3,IF(INT_TGM!G25&gt;=20.1,2,1))))</f>
        <v>3</v>
      </c>
      <c r="H25" s="2" t="str">
        <f>IF(LABEL_TGM!G25=5,"Sangat Tinggi",IF(LABEL_TGM!G25=4,"Tinggi",IF(LABEL_TGM!G25=3,"Sedang",IF(LABEL_TGM!G25=2,"Rendah","Sangat Rendah"))))</f>
        <v>Sedang</v>
      </c>
    </row>
    <row r="26" spans="1:8" x14ac:dyDescent="0.3">
      <c r="A26" s="2">
        <f t="shared" si="0"/>
        <v>25</v>
      </c>
      <c r="B26" s="2">
        <f>IF(INT_TGM!B26&gt;=7,5,IF(INT_TGM!B26&gt;=5,4,IF(INT_TGM!B26&gt;=3,3,IF(INT_TGM!B26&gt;=1,2,1))))</f>
        <v>2</v>
      </c>
      <c r="C26" s="2">
        <f>IF(INT_TGM!C26&gt;=4,5,IF(INT_TGM!C26&gt;=3,4,IF(INT_TGM!C26&gt;=2,3,IF(INT_TGM!C26&gt;=1,2,1))))</f>
        <v>2</v>
      </c>
      <c r="D26" s="2">
        <f>IF(INT_TGM!D26&gt;=180,5,IF(INT_TGM!D26&gt;=120,4,IF(INT_TGM!D26&gt;=60,3,IF(INT_TGM!D26&gt;=1,2,1))))</f>
        <v>3</v>
      </c>
      <c r="E26" s="2">
        <f>IF(INT_TGM!E26&gt;=7,5,IF(INT_TGM!E26&gt;=5,4,IF(INT_TGM!E26&gt;=3,3,IF(INT_TGM!E26&gt;=1,2,1))))</f>
        <v>3</v>
      </c>
      <c r="F26" s="2">
        <f>IF(INT_TGM!F26&gt;=180,5,IF(INT_TGM!F26&gt;=120,4,IF(INT_TGM!F26&gt;=60,3,IF(INT_TGM!F26&gt;=1,2,1))))</f>
        <v>3</v>
      </c>
      <c r="G26" s="2">
        <f>IF(INT_TGM!G26&gt;=80.1,5,IF(INT_TGM!G26&gt;=60.1,4,IF(INT_TGM!G26&gt;=40.1,3,IF(INT_TGM!G26&gt;=20.1,2,1))))</f>
        <v>3</v>
      </c>
      <c r="H26" s="2" t="str">
        <f>IF(LABEL_TGM!G26=5,"Sangat Tinggi",IF(LABEL_TGM!G26=4,"Tinggi",IF(LABEL_TGM!G26=3,"Sedang",IF(LABEL_TGM!G26=2,"Rendah","Sangat Rendah"))))</f>
        <v>Sedang</v>
      </c>
    </row>
    <row r="27" spans="1:8" x14ac:dyDescent="0.3">
      <c r="A27" s="2">
        <f t="shared" si="0"/>
        <v>26</v>
      </c>
      <c r="B27" s="2">
        <f>IF(INT_TGM!B27&gt;=7,5,IF(INT_TGM!B27&gt;=5,4,IF(INT_TGM!B27&gt;=3,3,IF(INT_TGM!B27&gt;=1,2,1))))</f>
        <v>2</v>
      </c>
      <c r="C27" s="2">
        <f>IF(INT_TGM!C27&gt;=4,5,IF(INT_TGM!C27&gt;=3,4,IF(INT_TGM!C27&gt;=2,3,IF(INT_TGM!C27&gt;=1,2,1))))</f>
        <v>2</v>
      </c>
      <c r="D27" s="2">
        <f>IF(INT_TGM!D27&gt;=180,5,IF(INT_TGM!D27&gt;=120,4,IF(INT_TGM!D27&gt;=60,3,IF(INT_TGM!D27&gt;=1,2,1))))</f>
        <v>3</v>
      </c>
      <c r="E27" s="2">
        <f>IF(INT_TGM!E27&gt;=7,5,IF(INT_TGM!E27&gt;=5,4,IF(INT_TGM!E27&gt;=3,3,IF(INT_TGM!E27&gt;=1,2,1))))</f>
        <v>3</v>
      </c>
      <c r="F27" s="2">
        <f>IF(INT_TGM!F27&gt;=180,5,IF(INT_TGM!F27&gt;=120,4,IF(INT_TGM!F27&gt;=60,3,IF(INT_TGM!F27&gt;=1,2,1))))</f>
        <v>3</v>
      </c>
      <c r="G27" s="2">
        <f>IF(INT_TGM!G27&gt;=80.1,5,IF(INT_TGM!G27&gt;=60.1,4,IF(INT_TGM!G27&gt;=40.1,3,IF(INT_TGM!G27&gt;=20.1,2,1))))</f>
        <v>3</v>
      </c>
      <c r="H27" s="2" t="str">
        <f>IF(LABEL_TGM!G27=5,"Sangat Tinggi",IF(LABEL_TGM!G27=4,"Tinggi",IF(LABEL_TGM!G27=3,"Sedang",IF(LABEL_TGM!G27=2,"Rendah","Sangat Rendah"))))</f>
        <v>Sedang</v>
      </c>
    </row>
    <row r="28" spans="1:8" x14ac:dyDescent="0.3">
      <c r="A28" s="2">
        <f t="shared" si="0"/>
        <v>27</v>
      </c>
      <c r="B28" s="2">
        <f>IF(INT_TGM!B28&gt;=7,5,IF(INT_TGM!B28&gt;=5,4,IF(INT_TGM!B28&gt;=3,3,IF(INT_TGM!B28&gt;=1,2,1))))</f>
        <v>2</v>
      </c>
      <c r="C28" s="2">
        <f>IF(INT_TGM!C28&gt;=4,5,IF(INT_TGM!C28&gt;=3,4,IF(INT_TGM!C28&gt;=2,3,IF(INT_TGM!C28&gt;=1,2,1))))</f>
        <v>3</v>
      </c>
      <c r="D28" s="2">
        <f>IF(INT_TGM!D28&gt;=180,5,IF(INT_TGM!D28&gt;=120,4,IF(INT_TGM!D28&gt;=60,3,IF(INT_TGM!D28&gt;=1,2,1))))</f>
        <v>3</v>
      </c>
      <c r="E28" s="2">
        <f>IF(INT_TGM!E28&gt;=7,5,IF(INT_TGM!E28&gt;=5,4,IF(INT_TGM!E28&gt;=3,3,IF(INT_TGM!E28&gt;=1,2,1))))</f>
        <v>2</v>
      </c>
      <c r="F28" s="2">
        <f>IF(INT_TGM!F28&gt;=180,5,IF(INT_TGM!F28&gt;=120,4,IF(INT_TGM!F28&gt;=60,3,IF(INT_TGM!F28&gt;=1,2,1))))</f>
        <v>3</v>
      </c>
      <c r="G28" s="2">
        <f>IF(INT_TGM!G28&gt;=80.1,5,IF(INT_TGM!G28&gt;=60.1,4,IF(INT_TGM!G28&gt;=40.1,3,IF(INT_TGM!G28&gt;=20.1,2,1))))</f>
        <v>3</v>
      </c>
      <c r="H28" s="2" t="str">
        <f>IF(LABEL_TGM!G28=5,"Sangat Tinggi",IF(LABEL_TGM!G28=4,"Tinggi",IF(LABEL_TGM!G28=3,"Sedang",IF(LABEL_TGM!G28=2,"Rendah","Sangat Rendah"))))</f>
        <v>Sedang</v>
      </c>
    </row>
    <row r="29" spans="1:8" x14ac:dyDescent="0.3">
      <c r="A29" s="2">
        <f t="shared" si="0"/>
        <v>28</v>
      </c>
      <c r="B29" s="2">
        <f>IF(INT_TGM!B29&gt;=7,5,IF(INT_TGM!B29&gt;=5,4,IF(INT_TGM!B29&gt;=3,3,IF(INT_TGM!B29&gt;=1,2,1))))</f>
        <v>2</v>
      </c>
      <c r="C29" s="2">
        <f>IF(INT_TGM!C29&gt;=4,5,IF(INT_TGM!C29&gt;=3,4,IF(INT_TGM!C29&gt;=2,3,IF(INT_TGM!C29&gt;=1,2,1))))</f>
        <v>2</v>
      </c>
      <c r="D29" s="2">
        <f>IF(INT_TGM!D29&gt;=180,5,IF(INT_TGM!D29&gt;=120,4,IF(INT_TGM!D29&gt;=60,3,IF(INT_TGM!D29&gt;=1,2,1))))</f>
        <v>3</v>
      </c>
      <c r="E29" s="2">
        <f>IF(INT_TGM!E29&gt;=7,5,IF(INT_TGM!E29&gt;=5,4,IF(INT_TGM!E29&gt;=3,3,IF(INT_TGM!E29&gt;=1,2,1))))</f>
        <v>2</v>
      </c>
      <c r="F29" s="2">
        <f>IF(INT_TGM!F29&gt;=180,5,IF(INT_TGM!F29&gt;=120,4,IF(INT_TGM!F29&gt;=60,3,IF(INT_TGM!F29&gt;=1,2,1))))</f>
        <v>3</v>
      </c>
      <c r="G29" s="2">
        <f>IF(INT_TGM!G29&gt;=80.1,5,IF(INT_TGM!G29&gt;=60.1,4,IF(INT_TGM!G29&gt;=40.1,3,IF(INT_TGM!G29&gt;=20.1,2,1))))</f>
        <v>3</v>
      </c>
      <c r="H29" s="2" t="str">
        <f>IF(LABEL_TGM!G29=5,"Sangat Tinggi",IF(LABEL_TGM!G29=4,"Tinggi",IF(LABEL_TGM!G29=3,"Sedang",IF(LABEL_TGM!G29=2,"Rendah","Sangat Rendah"))))</f>
        <v>Sedang</v>
      </c>
    </row>
    <row r="30" spans="1:8" x14ac:dyDescent="0.3">
      <c r="A30" s="2">
        <f t="shared" si="0"/>
        <v>29</v>
      </c>
      <c r="B30" s="2">
        <f>IF(INT_TGM!B30&gt;=7,5,IF(INT_TGM!B30&gt;=5,4,IF(INT_TGM!B30&gt;=3,3,IF(INT_TGM!B30&gt;=1,2,1))))</f>
        <v>2</v>
      </c>
      <c r="C30" s="2">
        <f>IF(INT_TGM!C30&gt;=4,5,IF(INT_TGM!C30&gt;=3,4,IF(INT_TGM!C30&gt;=2,3,IF(INT_TGM!C30&gt;=1,2,1))))</f>
        <v>3</v>
      </c>
      <c r="D30" s="2">
        <f>IF(INT_TGM!D30&gt;=180,5,IF(INT_TGM!D30&gt;=120,4,IF(INT_TGM!D30&gt;=60,3,IF(INT_TGM!D30&gt;=1,2,1))))</f>
        <v>3</v>
      </c>
      <c r="E30" s="2">
        <f>IF(INT_TGM!E30&gt;=7,5,IF(INT_TGM!E30&gt;=5,4,IF(INT_TGM!E30&gt;=3,3,IF(INT_TGM!E30&gt;=1,2,1))))</f>
        <v>2</v>
      </c>
      <c r="F30" s="2">
        <f>IF(INT_TGM!F30&gt;=180,5,IF(INT_TGM!F30&gt;=120,4,IF(INT_TGM!F30&gt;=60,3,IF(INT_TGM!F30&gt;=1,2,1))))</f>
        <v>3</v>
      </c>
      <c r="G30" s="2">
        <f>IF(INT_TGM!G30&gt;=80.1,5,IF(INT_TGM!G30&gt;=60.1,4,IF(INT_TGM!G30&gt;=40.1,3,IF(INT_TGM!G30&gt;=20.1,2,1))))</f>
        <v>3</v>
      </c>
      <c r="H30" s="2" t="str">
        <f>IF(LABEL_TGM!G30=5,"Sangat Tinggi",IF(LABEL_TGM!G30=4,"Tinggi",IF(LABEL_TGM!G30=3,"Sedang",IF(LABEL_TGM!G30=2,"Rendah","Sangat Rendah"))))</f>
        <v>Sedang</v>
      </c>
    </row>
    <row r="31" spans="1:8" x14ac:dyDescent="0.3">
      <c r="A31" s="2">
        <f t="shared" si="0"/>
        <v>30</v>
      </c>
      <c r="B31" s="2">
        <f>IF(INT_TGM!B31&gt;=7,5,IF(INT_TGM!B31&gt;=5,4,IF(INT_TGM!B31&gt;=3,3,IF(INT_TGM!B31&gt;=1,2,1))))</f>
        <v>2</v>
      </c>
      <c r="C31" s="2">
        <f>IF(INT_TGM!C31&gt;=4,5,IF(INT_TGM!C31&gt;=3,4,IF(INT_TGM!C31&gt;=2,3,IF(INT_TGM!C31&gt;=1,2,1))))</f>
        <v>2</v>
      </c>
      <c r="D31" s="2">
        <f>IF(INT_TGM!D31&gt;=180,5,IF(INT_TGM!D31&gt;=120,4,IF(INT_TGM!D31&gt;=60,3,IF(INT_TGM!D31&gt;=1,2,1))))</f>
        <v>3</v>
      </c>
      <c r="E31" s="2">
        <f>IF(INT_TGM!E31&gt;=7,5,IF(INT_TGM!E31&gt;=5,4,IF(INT_TGM!E31&gt;=3,3,IF(INT_TGM!E31&gt;=1,2,1))))</f>
        <v>2</v>
      </c>
      <c r="F31" s="2">
        <f>IF(INT_TGM!F31&gt;=180,5,IF(INT_TGM!F31&gt;=120,4,IF(INT_TGM!F31&gt;=60,3,IF(INT_TGM!F31&gt;=1,2,1))))</f>
        <v>3</v>
      </c>
      <c r="G31" s="2">
        <f>IF(INT_TGM!G31&gt;=80.1,5,IF(INT_TGM!G31&gt;=60.1,4,IF(INT_TGM!G31&gt;=40.1,3,IF(INT_TGM!G31&gt;=20.1,2,1))))</f>
        <v>3</v>
      </c>
      <c r="H31" s="2" t="str">
        <f>IF(LABEL_TGM!G31=5,"Sangat Tinggi",IF(LABEL_TGM!G31=4,"Tinggi",IF(LABEL_TGM!G31=3,"Sedang",IF(LABEL_TGM!G31=2,"Rendah","Sangat Rendah"))))</f>
        <v>Sedang</v>
      </c>
    </row>
    <row r="32" spans="1:8" x14ac:dyDescent="0.3">
      <c r="A32" s="2">
        <f t="shared" si="0"/>
        <v>31</v>
      </c>
      <c r="B32" s="2">
        <f>IF(INT_TGM!B32&gt;=7,5,IF(INT_TGM!B32&gt;=5,4,IF(INT_TGM!B32&gt;=3,3,IF(INT_TGM!B32&gt;=1,2,1))))</f>
        <v>2</v>
      </c>
      <c r="C32" s="2">
        <f>IF(INT_TGM!C32&gt;=4,5,IF(INT_TGM!C32&gt;=3,4,IF(INT_TGM!C32&gt;=2,3,IF(INT_TGM!C32&gt;=1,2,1))))</f>
        <v>2</v>
      </c>
      <c r="D32" s="2">
        <f>IF(INT_TGM!D32&gt;=180,5,IF(INT_TGM!D32&gt;=120,4,IF(INT_TGM!D32&gt;=60,3,IF(INT_TGM!D32&gt;=1,2,1))))</f>
        <v>3</v>
      </c>
      <c r="E32" s="2">
        <f>IF(INT_TGM!E32&gt;=7,5,IF(INT_TGM!E32&gt;=5,4,IF(INT_TGM!E32&gt;=3,3,IF(INT_TGM!E32&gt;=1,2,1))))</f>
        <v>2</v>
      </c>
      <c r="F32" s="2">
        <f>IF(INT_TGM!F32&gt;=180,5,IF(INT_TGM!F32&gt;=120,4,IF(INT_TGM!F32&gt;=60,3,IF(INT_TGM!F32&gt;=1,2,1))))</f>
        <v>3</v>
      </c>
      <c r="G32" s="2">
        <f>IF(INT_TGM!G32&gt;=80.1,5,IF(INT_TGM!G32&gt;=60.1,4,IF(INT_TGM!G32&gt;=40.1,3,IF(INT_TGM!G32&gt;=20.1,2,1))))</f>
        <v>3</v>
      </c>
      <c r="H32" s="2" t="str">
        <f>IF(LABEL_TGM!G32=5,"Sangat Tinggi",IF(LABEL_TGM!G32=4,"Tinggi",IF(LABEL_TGM!G32=3,"Sedang",IF(LABEL_TGM!G32=2,"Rendah","Sangat Rendah"))))</f>
        <v>Sedang</v>
      </c>
    </row>
    <row r="33" spans="1:8" x14ac:dyDescent="0.3">
      <c r="A33" s="2">
        <f t="shared" si="0"/>
        <v>32</v>
      </c>
      <c r="B33" s="2">
        <f>IF(INT_TGM!B33&gt;=7,5,IF(INT_TGM!B33&gt;=5,4,IF(INT_TGM!B33&gt;=3,3,IF(INT_TGM!B33&gt;=1,2,1))))</f>
        <v>2</v>
      </c>
      <c r="C33" s="2">
        <f>IF(INT_TGM!C33&gt;=4,5,IF(INT_TGM!C33&gt;=3,4,IF(INT_TGM!C33&gt;=2,3,IF(INT_TGM!C33&gt;=1,2,1))))</f>
        <v>2</v>
      </c>
      <c r="D33" s="2">
        <f>IF(INT_TGM!D33&gt;=180,5,IF(INT_TGM!D33&gt;=120,4,IF(INT_TGM!D33&gt;=60,3,IF(INT_TGM!D33&gt;=1,2,1))))</f>
        <v>3</v>
      </c>
      <c r="E33" s="2">
        <f>IF(INT_TGM!E33&gt;=7,5,IF(INT_TGM!E33&gt;=5,4,IF(INT_TGM!E33&gt;=3,3,IF(INT_TGM!E33&gt;=1,2,1))))</f>
        <v>2</v>
      </c>
      <c r="F33" s="2">
        <f>IF(INT_TGM!F33&gt;=180,5,IF(INT_TGM!F33&gt;=120,4,IF(INT_TGM!F33&gt;=60,3,IF(INT_TGM!F33&gt;=1,2,1))))</f>
        <v>3</v>
      </c>
      <c r="G33" s="2">
        <f>IF(INT_TGM!G33&gt;=80.1,5,IF(INT_TGM!G33&gt;=60.1,4,IF(INT_TGM!G33&gt;=40.1,3,IF(INT_TGM!G33&gt;=20.1,2,1))))</f>
        <v>3</v>
      </c>
      <c r="H33" s="2" t="str">
        <f>IF(LABEL_TGM!G33=5,"Sangat Tinggi",IF(LABEL_TGM!G33=4,"Tinggi",IF(LABEL_TGM!G33=3,"Sedang",IF(LABEL_TGM!G33=2,"Rendah","Sangat Rendah"))))</f>
        <v>Sedang</v>
      </c>
    </row>
    <row r="34" spans="1:8" x14ac:dyDescent="0.3">
      <c r="A34" s="2">
        <f t="shared" si="0"/>
        <v>33</v>
      </c>
      <c r="B34" s="2">
        <f>IF(INT_TGM!B34&gt;=7,5,IF(INT_TGM!B34&gt;=5,4,IF(INT_TGM!B34&gt;=3,3,IF(INT_TGM!B34&gt;=1,2,1))))</f>
        <v>2</v>
      </c>
      <c r="C34" s="2">
        <f>IF(INT_TGM!C34&gt;=4,5,IF(INT_TGM!C34&gt;=3,4,IF(INT_TGM!C34&gt;=2,3,IF(INT_TGM!C34&gt;=1,2,1))))</f>
        <v>2</v>
      </c>
      <c r="D34" s="2">
        <f>IF(INT_TGM!D34&gt;=180,5,IF(INT_TGM!D34&gt;=120,4,IF(INT_TGM!D34&gt;=60,3,IF(INT_TGM!D34&gt;=1,2,1))))</f>
        <v>3</v>
      </c>
      <c r="E34" s="2">
        <f>IF(INT_TGM!E34&gt;=7,5,IF(INT_TGM!E34&gt;=5,4,IF(INT_TGM!E34&gt;=3,3,IF(INT_TGM!E34&gt;=1,2,1))))</f>
        <v>2</v>
      </c>
      <c r="F34" s="2">
        <f>IF(INT_TGM!F34&gt;=180,5,IF(INT_TGM!F34&gt;=120,4,IF(INT_TGM!F34&gt;=60,3,IF(INT_TGM!F34&gt;=1,2,1))))</f>
        <v>3</v>
      </c>
      <c r="G34" s="2">
        <f>IF(INT_TGM!G34&gt;=80.1,5,IF(INT_TGM!G34&gt;=60.1,4,IF(INT_TGM!G34&gt;=40.1,3,IF(INT_TGM!G34&gt;=20.1,2,1))))</f>
        <v>3</v>
      </c>
      <c r="H34" s="2" t="str">
        <f>IF(LABEL_TGM!G34=5,"Sangat Tinggi",IF(LABEL_TGM!G34=4,"Tinggi",IF(LABEL_TGM!G34=3,"Sedang",IF(LABEL_TGM!G34=2,"Rendah","Sangat Rendah"))))</f>
        <v>Sedang</v>
      </c>
    </row>
    <row r="35" spans="1:8" x14ac:dyDescent="0.3">
      <c r="A35" s="2">
        <f t="shared" si="0"/>
        <v>34</v>
      </c>
      <c r="B35" s="2">
        <f>IF(INT_TGM!B35&gt;=7,5,IF(INT_TGM!B35&gt;=5,4,IF(INT_TGM!B35&gt;=3,3,IF(INT_TGM!B35&gt;=1,2,1))))</f>
        <v>2</v>
      </c>
      <c r="C35" s="2">
        <f>IF(INT_TGM!C35&gt;=4,5,IF(INT_TGM!C35&gt;=3,4,IF(INT_TGM!C35&gt;=2,3,IF(INT_TGM!C35&gt;=1,2,1))))</f>
        <v>2</v>
      </c>
      <c r="D35" s="2">
        <f>IF(INT_TGM!D35&gt;=180,5,IF(INT_TGM!D35&gt;=120,4,IF(INT_TGM!D35&gt;=60,3,IF(INT_TGM!D35&gt;=1,2,1))))</f>
        <v>3</v>
      </c>
      <c r="E35" s="2">
        <f>IF(INT_TGM!E35&gt;=7,5,IF(INT_TGM!E35&gt;=5,4,IF(INT_TGM!E35&gt;=3,3,IF(INT_TGM!E35&gt;=1,2,1))))</f>
        <v>2</v>
      </c>
      <c r="F35" s="2">
        <f>IF(INT_TGM!F35&gt;=180,5,IF(INT_TGM!F35&gt;=120,4,IF(INT_TGM!F35&gt;=60,3,IF(INT_TGM!F35&gt;=1,2,1))))</f>
        <v>3</v>
      </c>
      <c r="G35" s="2">
        <f>IF(INT_TGM!G35&gt;=80.1,5,IF(INT_TGM!G35&gt;=60.1,4,IF(INT_TGM!G35&gt;=40.1,3,IF(INT_TGM!G35&gt;=20.1,2,1))))</f>
        <v>3</v>
      </c>
      <c r="H35" s="2" t="str">
        <f>IF(LABEL_TGM!G35=5,"Sangat Tinggi",IF(LABEL_TGM!G35=4,"Tinggi",IF(LABEL_TGM!G35=3,"Sedang",IF(LABEL_TGM!G35=2,"Rendah","Sangat Rendah"))))</f>
        <v>Sedang</v>
      </c>
    </row>
    <row r="36" spans="1:8" x14ac:dyDescent="0.3">
      <c r="A36" s="2">
        <f t="shared" si="0"/>
        <v>35</v>
      </c>
      <c r="B36" s="16">
        <f>AVERAGE(B2:B35)</f>
        <v>2.4411764705882355</v>
      </c>
      <c r="C36" s="16">
        <f t="shared" ref="C36:F36" si="1">AVERAGE(C2:C35)</f>
        <v>2.7352941176470589</v>
      </c>
      <c r="D36" s="16">
        <f t="shared" si="1"/>
        <v>3.0294117647058822</v>
      </c>
      <c r="E36" s="16">
        <f t="shared" si="1"/>
        <v>2.7352941176470589</v>
      </c>
      <c r="F36" s="16">
        <f t="shared" si="1"/>
        <v>3.0882352941176472</v>
      </c>
      <c r="G36" s="16">
        <v>3</v>
      </c>
      <c r="H36" s="15" t="str">
        <f>IF(LABEL_TGM!G36=5,"Sangat Tinggi",IF(LABEL_TGM!G36=4,"Tinggi",IF(LABEL_TGM!G36=3,"Sedang",IF(LABEL_TGM!G36=2,"Rendah","Sangat Rendah"))))</f>
        <v>Sedang</v>
      </c>
    </row>
    <row r="38" spans="1:8" x14ac:dyDescent="0.3">
      <c r="G38" s="5"/>
    </row>
    <row r="39" spans="1:8" x14ac:dyDescent="0.3">
      <c r="G39" s="5"/>
    </row>
    <row r="40" spans="1:8" x14ac:dyDescent="0.3">
      <c r="G40" s="5"/>
    </row>
    <row r="41" spans="1:8" x14ac:dyDescent="0.3">
      <c r="G41" s="5"/>
    </row>
    <row r="42" spans="1:8" x14ac:dyDescent="0.3">
      <c r="G42" s="5"/>
    </row>
    <row r="43" spans="1:8" x14ac:dyDescent="0.3">
      <c r="G43" s="5"/>
    </row>
    <row r="44" spans="1:8" x14ac:dyDescent="0.3">
      <c r="G44" s="5"/>
    </row>
    <row r="45" spans="1:8" x14ac:dyDescent="0.3">
      <c r="G45" s="5"/>
    </row>
    <row r="46" spans="1:8" x14ac:dyDescent="0.3">
      <c r="G46" s="5"/>
    </row>
    <row r="47" spans="1:8" x14ac:dyDescent="0.3">
      <c r="G47" s="5"/>
    </row>
    <row r="48" spans="1:8" x14ac:dyDescent="0.3">
      <c r="G48" s="5"/>
    </row>
    <row r="49" spans="7:7" x14ac:dyDescent="0.3">
      <c r="G49" s="5"/>
    </row>
    <row r="50" spans="7:7" x14ac:dyDescent="0.3">
      <c r="G50" s="5"/>
    </row>
    <row r="51" spans="7:7" x14ac:dyDescent="0.3">
      <c r="G51" s="5"/>
    </row>
    <row r="52" spans="7:7" x14ac:dyDescent="0.3">
      <c r="G52" s="5"/>
    </row>
    <row r="53" spans="7:7" x14ac:dyDescent="0.3">
      <c r="G53" s="5"/>
    </row>
    <row r="54" spans="7:7" x14ac:dyDescent="0.3">
      <c r="G54" s="5"/>
    </row>
    <row r="55" spans="7:7" x14ac:dyDescent="0.3">
      <c r="G55" s="5"/>
    </row>
    <row r="56" spans="7:7" x14ac:dyDescent="0.3">
      <c r="G56" s="5"/>
    </row>
    <row r="57" spans="7:7" x14ac:dyDescent="0.3">
      <c r="G57" s="5"/>
    </row>
    <row r="58" spans="7:7" x14ac:dyDescent="0.3">
      <c r="G58" s="5"/>
    </row>
    <row r="59" spans="7:7" x14ac:dyDescent="0.3">
      <c r="G59" s="5"/>
    </row>
    <row r="60" spans="7:7" x14ac:dyDescent="0.3">
      <c r="G60" s="5"/>
    </row>
    <row r="61" spans="7:7" x14ac:dyDescent="0.3">
      <c r="G61" s="5"/>
    </row>
    <row r="62" spans="7:7" x14ac:dyDescent="0.3">
      <c r="G62" s="5"/>
    </row>
    <row r="63" spans="7:7" x14ac:dyDescent="0.3">
      <c r="G63" s="5"/>
    </row>
    <row r="64" spans="7:7" x14ac:dyDescent="0.3">
      <c r="G64" s="5"/>
    </row>
    <row r="65" spans="7:7" x14ac:dyDescent="0.3">
      <c r="G65" s="5"/>
    </row>
    <row r="66" spans="7:7" x14ac:dyDescent="0.3">
      <c r="G66" s="5"/>
    </row>
    <row r="67" spans="7:7" x14ac:dyDescent="0.3">
      <c r="G67" s="5"/>
    </row>
    <row r="68" spans="7:7" x14ac:dyDescent="0.3">
      <c r="G68" s="5"/>
    </row>
    <row r="69" spans="7:7" x14ac:dyDescent="0.3">
      <c r="G69" s="5"/>
    </row>
    <row r="70" spans="7:7" x14ac:dyDescent="0.3">
      <c r="G70" s="5"/>
    </row>
    <row r="71" spans="7:7" x14ac:dyDescent="0.3">
      <c r="G71" s="5"/>
    </row>
    <row r="72" spans="7:7" x14ac:dyDescent="0.3">
      <c r="G72" s="5"/>
    </row>
    <row r="73" spans="7:7" x14ac:dyDescent="0.3">
      <c r="G7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F334-1BE0-4374-BF8A-4C0384DABF27}">
  <dimension ref="A1:S6"/>
  <sheetViews>
    <sheetView workbookViewId="0">
      <selection activeCell="A8" sqref="A8"/>
    </sheetView>
  </sheetViews>
  <sheetFormatPr defaultRowHeight="15.6" x14ac:dyDescent="0.3"/>
  <cols>
    <col min="1" max="1" width="12.77734375" style="1" customWidth="1"/>
    <col min="2" max="7" width="16.77734375" style="1" customWidth="1"/>
    <col min="8" max="8" width="20.77734375" style="1" customWidth="1"/>
    <col min="9" max="10" width="16.77734375" style="1" customWidth="1"/>
    <col min="11" max="11" width="22.77734375" style="1" customWidth="1"/>
    <col min="12" max="13" width="16.77734375" style="1" customWidth="1"/>
    <col min="14" max="14" width="20.77734375" style="1" customWidth="1"/>
    <col min="15" max="16" width="16.77734375" style="1" customWidth="1"/>
    <col min="17" max="17" width="20.77734375" style="1" customWidth="1"/>
    <col min="18" max="19" width="16.77734375" style="1" customWidth="1"/>
    <col min="20" max="16384" width="8.88671875" style="1"/>
  </cols>
  <sheetData>
    <row r="1" spans="1:19" x14ac:dyDescent="0.3">
      <c r="A1" s="4" t="s">
        <v>62</v>
      </c>
      <c r="B1" s="7" t="s">
        <v>63</v>
      </c>
      <c r="C1" s="7" t="s">
        <v>64</v>
      </c>
      <c r="D1" s="7" t="s">
        <v>65</v>
      </c>
      <c r="E1" s="8" t="s">
        <v>67</v>
      </c>
      <c r="F1" s="8" t="s">
        <v>68</v>
      </c>
      <c r="G1" s="8" t="s">
        <v>69</v>
      </c>
      <c r="H1" s="7" t="s">
        <v>70</v>
      </c>
      <c r="I1" s="7" t="s">
        <v>71</v>
      </c>
      <c r="J1" s="7" t="s">
        <v>72</v>
      </c>
      <c r="K1" s="8" t="s">
        <v>73</v>
      </c>
      <c r="L1" s="8" t="s">
        <v>74</v>
      </c>
      <c r="M1" s="8" t="s">
        <v>75</v>
      </c>
      <c r="N1" s="7" t="s">
        <v>80</v>
      </c>
      <c r="O1" s="7" t="s">
        <v>81</v>
      </c>
      <c r="P1" s="7" t="s">
        <v>82</v>
      </c>
      <c r="Q1" s="8" t="s">
        <v>85</v>
      </c>
      <c r="R1" s="8" t="s">
        <v>86</v>
      </c>
      <c r="S1" s="8" t="s">
        <v>87</v>
      </c>
    </row>
    <row r="2" spans="1:19" x14ac:dyDescent="0.3">
      <c r="A2" s="2">
        <v>1</v>
      </c>
      <c r="B2" s="2" t="s">
        <v>59</v>
      </c>
      <c r="C2" s="2">
        <v>0</v>
      </c>
      <c r="D2" s="2">
        <v>20</v>
      </c>
      <c r="E2" s="2" t="s">
        <v>49</v>
      </c>
      <c r="F2" s="2">
        <v>0</v>
      </c>
      <c r="G2" s="2">
        <v>0</v>
      </c>
      <c r="H2" s="2" t="s">
        <v>49</v>
      </c>
      <c r="I2" s="2">
        <v>0</v>
      </c>
      <c r="J2" s="2">
        <v>0</v>
      </c>
      <c r="K2" s="2" t="s">
        <v>49</v>
      </c>
      <c r="L2" s="2">
        <v>0</v>
      </c>
      <c r="M2" s="2">
        <v>0</v>
      </c>
      <c r="N2" s="2" t="s">
        <v>49</v>
      </c>
      <c r="O2" s="2">
        <v>0</v>
      </c>
      <c r="P2" s="2">
        <v>0</v>
      </c>
      <c r="Q2" s="2" t="s">
        <v>49</v>
      </c>
      <c r="R2" s="2">
        <v>0</v>
      </c>
      <c r="S2" s="2">
        <v>0</v>
      </c>
    </row>
    <row r="3" spans="1:19" x14ac:dyDescent="0.3">
      <c r="A3" s="2">
        <v>2</v>
      </c>
      <c r="B3" s="2" t="s">
        <v>60</v>
      </c>
      <c r="C3" s="2">
        <v>20.100000000000001</v>
      </c>
      <c r="D3" s="2">
        <v>40</v>
      </c>
      <c r="E3" s="2" t="s">
        <v>50</v>
      </c>
      <c r="F3" s="2">
        <v>1</v>
      </c>
      <c r="G3" s="2">
        <v>2</v>
      </c>
      <c r="H3" s="2" t="s">
        <v>53</v>
      </c>
      <c r="I3" s="2">
        <v>1</v>
      </c>
      <c r="J3" s="2">
        <v>59</v>
      </c>
      <c r="K3" s="2" t="s">
        <v>76</v>
      </c>
      <c r="L3" s="2">
        <v>1</v>
      </c>
      <c r="M3" s="2">
        <v>1</v>
      </c>
      <c r="N3" s="2" t="s">
        <v>88</v>
      </c>
      <c r="O3" s="2">
        <v>1</v>
      </c>
      <c r="P3" s="2">
        <v>2</v>
      </c>
      <c r="Q3" s="2" t="s">
        <v>53</v>
      </c>
      <c r="R3" s="2">
        <v>1</v>
      </c>
      <c r="S3" s="2">
        <v>59</v>
      </c>
    </row>
    <row r="4" spans="1:19" x14ac:dyDescent="0.3">
      <c r="A4" s="2">
        <v>3</v>
      </c>
      <c r="B4" s="2" t="s">
        <v>48</v>
      </c>
      <c r="C4" s="2">
        <v>40.1</v>
      </c>
      <c r="D4" s="2">
        <v>60</v>
      </c>
      <c r="E4" s="2" t="s">
        <v>43</v>
      </c>
      <c r="F4" s="2">
        <v>3</v>
      </c>
      <c r="G4" s="2">
        <v>4</v>
      </c>
      <c r="H4" s="2" t="s">
        <v>54</v>
      </c>
      <c r="I4" s="2">
        <v>60</v>
      </c>
      <c r="J4" s="2">
        <v>119</v>
      </c>
      <c r="K4" s="2" t="s">
        <v>77</v>
      </c>
      <c r="L4" s="2">
        <v>2</v>
      </c>
      <c r="M4" s="2">
        <v>2</v>
      </c>
      <c r="N4" s="2" t="s">
        <v>89</v>
      </c>
      <c r="O4" s="2">
        <v>3</v>
      </c>
      <c r="P4" s="2">
        <v>4</v>
      </c>
      <c r="Q4" s="2" t="s">
        <v>54</v>
      </c>
      <c r="R4" s="2">
        <v>60</v>
      </c>
      <c r="S4" s="2">
        <v>119</v>
      </c>
    </row>
    <row r="5" spans="1:19" x14ac:dyDescent="0.3">
      <c r="A5" s="2">
        <v>4</v>
      </c>
      <c r="B5" s="2" t="s">
        <v>47</v>
      </c>
      <c r="C5" s="2">
        <v>60.1</v>
      </c>
      <c r="D5" s="2">
        <v>80</v>
      </c>
      <c r="E5" s="2" t="s">
        <v>40</v>
      </c>
      <c r="F5" s="2">
        <v>5</v>
      </c>
      <c r="G5" s="2">
        <v>6</v>
      </c>
      <c r="H5" s="2" t="s">
        <v>55</v>
      </c>
      <c r="I5" s="2">
        <v>120</v>
      </c>
      <c r="J5" s="2">
        <v>179</v>
      </c>
      <c r="K5" s="2" t="s">
        <v>78</v>
      </c>
      <c r="L5" s="2">
        <v>3</v>
      </c>
      <c r="M5" s="2">
        <v>3</v>
      </c>
      <c r="N5" s="2" t="s">
        <v>90</v>
      </c>
      <c r="O5" s="2">
        <v>5</v>
      </c>
      <c r="P5" s="2">
        <v>6</v>
      </c>
      <c r="Q5" s="2" t="s">
        <v>55</v>
      </c>
      <c r="R5" s="2">
        <v>120</v>
      </c>
      <c r="S5" s="2">
        <v>179</v>
      </c>
    </row>
    <row r="6" spans="1:19" x14ac:dyDescent="0.3">
      <c r="A6" s="2">
        <v>5</v>
      </c>
      <c r="B6" s="2" t="s">
        <v>61</v>
      </c>
      <c r="C6" s="2">
        <v>80.099999999999994</v>
      </c>
      <c r="D6" s="2">
        <v>100</v>
      </c>
      <c r="E6" s="2" t="s">
        <v>51</v>
      </c>
      <c r="F6" s="2">
        <v>7</v>
      </c>
      <c r="G6" s="2" t="s">
        <v>66</v>
      </c>
      <c r="H6" s="2" t="s">
        <v>84</v>
      </c>
      <c r="I6" s="2">
        <v>180</v>
      </c>
      <c r="J6" s="2" t="s">
        <v>66</v>
      </c>
      <c r="K6" s="2" t="s">
        <v>79</v>
      </c>
      <c r="L6" s="2">
        <v>4</v>
      </c>
      <c r="M6" s="2" t="s">
        <v>66</v>
      </c>
      <c r="N6" s="2" t="s">
        <v>91</v>
      </c>
      <c r="O6" s="2">
        <v>7</v>
      </c>
      <c r="P6" s="2" t="s">
        <v>66</v>
      </c>
      <c r="Q6" s="2" t="s">
        <v>83</v>
      </c>
      <c r="R6" s="2">
        <v>180</v>
      </c>
      <c r="S6" s="2" t="s">
        <v>66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D02-542E-4789-98DE-39F428739479}">
  <dimension ref="A1:I36"/>
  <sheetViews>
    <sheetView topLeftCell="A13" workbookViewId="0">
      <selection activeCell="K8" sqref="K8"/>
    </sheetView>
  </sheetViews>
  <sheetFormatPr defaultRowHeight="15.6" x14ac:dyDescent="0.3"/>
  <cols>
    <col min="1" max="16384" width="8.88671875" style="5"/>
  </cols>
  <sheetData>
    <row r="1" spans="1:9" ht="15.6" customHeight="1" x14ac:dyDescent="0.3">
      <c r="A1" s="18" t="s">
        <v>52</v>
      </c>
      <c r="B1" s="18"/>
      <c r="C1" s="18"/>
      <c r="D1" s="18"/>
      <c r="F1" s="18" t="s">
        <v>57</v>
      </c>
      <c r="G1" s="18"/>
      <c r="H1" s="18"/>
      <c r="I1" s="18"/>
    </row>
    <row r="2" spans="1:9" x14ac:dyDescent="0.3">
      <c r="A2" s="12">
        <v>1</v>
      </c>
      <c r="B2" s="10" t="s">
        <v>45</v>
      </c>
      <c r="C2" s="12">
        <v>46.599999999999994</v>
      </c>
      <c r="D2" s="10" t="s">
        <v>46</v>
      </c>
      <c r="F2" s="12">
        <v>1</v>
      </c>
      <c r="G2" s="10" t="s">
        <v>45</v>
      </c>
      <c r="H2" s="12">
        <v>56.100000000000009</v>
      </c>
      <c r="I2" s="10" t="s">
        <v>46</v>
      </c>
    </row>
    <row r="3" spans="1:9" x14ac:dyDescent="0.3">
      <c r="A3" s="12">
        <v>2</v>
      </c>
      <c r="B3" s="10" t="s">
        <v>45</v>
      </c>
      <c r="C3" s="12">
        <v>4.1999999999999886</v>
      </c>
      <c r="D3" s="10" t="s">
        <v>46</v>
      </c>
      <c r="F3" s="12">
        <v>2</v>
      </c>
      <c r="G3" s="10" t="s">
        <v>45</v>
      </c>
      <c r="H3" s="12">
        <v>6.9000000000000057</v>
      </c>
      <c r="I3" s="10" t="s">
        <v>46</v>
      </c>
    </row>
    <row r="4" spans="1:9" x14ac:dyDescent="0.3">
      <c r="A4" s="12">
        <v>1</v>
      </c>
      <c r="B4" s="10" t="s">
        <v>45</v>
      </c>
      <c r="C4" s="12">
        <v>48.7</v>
      </c>
      <c r="D4" s="10" t="s">
        <v>46</v>
      </c>
      <c r="F4" s="12">
        <v>1</v>
      </c>
      <c r="G4" s="10" t="s">
        <v>45</v>
      </c>
      <c r="H4" s="12">
        <v>57.2</v>
      </c>
      <c r="I4" s="10" t="s">
        <v>46</v>
      </c>
    </row>
    <row r="5" spans="1:9" x14ac:dyDescent="0.3">
      <c r="A5" s="12">
        <v>1</v>
      </c>
      <c r="B5" s="10" t="s">
        <v>45</v>
      </c>
      <c r="C5" s="12">
        <v>31.799999999999997</v>
      </c>
      <c r="D5" s="10" t="s">
        <v>46</v>
      </c>
      <c r="F5" s="12">
        <v>1</v>
      </c>
      <c r="G5" s="10" t="s">
        <v>45</v>
      </c>
      <c r="H5" s="12">
        <v>52.899999999999991</v>
      </c>
      <c r="I5" s="10" t="s">
        <v>46</v>
      </c>
    </row>
    <row r="6" spans="1:9" x14ac:dyDescent="0.3">
      <c r="A6" s="12">
        <v>1</v>
      </c>
      <c r="B6" s="10" t="s">
        <v>45</v>
      </c>
      <c r="C6" s="12">
        <v>42</v>
      </c>
      <c r="D6" s="10" t="s">
        <v>46</v>
      </c>
      <c r="F6" s="12">
        <v>1</v>
      </c>
      <c r="G6" s="10" t="s">
        <v>45</v>
      </c>
      <c r="H6" s="12">
        <v>52.600000000000009</v>
      </c>
      <c r="I6" s="10" t="s">
        <v>46</v>
      </c>
    </row>
    <row r="7" spans="1:9" x14ac:dyDescent="0.3">
      <c r="A7" s="12">
        <v>1</v>
      </c>
      <c r="B7" s="10" t="s">
        <v>45</v>
      </c>
      <c r="C7" s="12">
        <v>43</v>
      </c>
      <c r="D7" s="10" t="s">
        <v>46</v>
      </c>
      <c r="F7" s="12">
        <v>1</v>
      </c>
      <c r="G7" s="10" t="s">
        <v>45</v>
      </c>
      <c r="H7" s="12">
        <v>23.900000000000006</v>
      </c>
      <c r="I7" s="10" t="s">
        <v>46</v>
      </c>
    </row>
    <row r="8" spans="1:9" x14ac:dyDescent="0.3">
      <c r="A8" s="12">
        <v>1</v>
      </c>
      <c r="B8" s="10" t="s">
        <v>45</v>
      </c>
      <c r="C8" s="12">
        <v>46.7</v>
      </c>
      <c r="D8" s="10" t="s">
        <v>46</v>
      </c>
      <c r="F8" s="12">
        <v>1</v>
      </c>
      <c r="G8" s="10" t="s">
        <v>45</v>
      </c>
      <c r="H8" s="12">
        <v>53.5</v>
      </c>
      <c r="I8" s="10" t="s">
        <v>46</v>
      </c>
    </row>
    <row r="9" spans="1:9" x14ac:dyDescent="0.3">
      <c r="A9" s="12">
        <v>1</v>
      </c>
      <c r="B9" s="10" t="s">
        <v>45</v>
      </c>
      <c r="C9" s="12">
        <v>35.799999999999997</v>
      </c>
      <c r="D9" s="10" t="s">
        <v>46</v>
      </c>
      <c r="F9" s="12">
        <v>1</v>
      </c>
      <c r="G9" s="10" t="s">
        <v>45</v>
      </c>
      <c r="H9" s="12">
        <v>54.3</v>
      </c>
      <c r="I9" s="10" t="s">
        <v>46</v>
      </c>
    </row>
    <row r="10" spans="1:9" x14ac:dyDescent="0.3">
      <c r="A10" s="12">
        <v>1</v>
      </c>
      <c r="B10" s="10" t="s">
        <v>45</v>
      </c>
      <c r="C10" s="12">
        <v>26.800000000000011</v>
      </c>
      <c r="D10" s="10" t="s">
        <v>46</v>
      </c>
      <c r="F10" s="12">
        <v>1</v>
      </c>
      <c r="G10" s="10" t="s">
        <v>45</v>
      </c>
      <c r="H10" s="12">
        <v>41.2</v>
      </c>
      <c r="I10" s="10" t="s">
        <v>46</v>
      </c>
    </row>
    <row r="11" spans="1:9" x14ac:dyDescent="0.3">
      <c r="A11" s="12">
        <v>1</v>
      </c>
      <c r="B11" s="10" t="s">
        <v>45</v>
      </c>
      <c r="C11" s="12">
        <v>41.599999999999994</v>
      </c>
      <c r="D11" s="10" t="s">
        <v>46</v>
      </c>
      <c r="F11" s="12">
        <v>1</v>
      </c>
      <c r="G11" s="10" t="s">
        <v>45</v>
      </c>
      <c r="H11" s="12">
        <v>47.699999999999989</v>
      </c>
      <c r="I11" s="10" t="s">
        <v>46</v>
      </c>
    </row>
    <row r="12" spans="1:9" x14ac:dyDescent="0.3">
      <c r="A12" s="12">
        <v>1</v>
      </c>
      <c r="B12" s="10" t="s">
        <v>45</v>
      </c>
      <c r="C12" s="12">
        <v>38.200000000000003</v>
      </c>
      <c r="D12" s="10" t="s">
        <v>46</v>
      </c>
      <c r="F12" s="12">
        <v>2</v>
      </c>
      <c r="G12" s="10" t="s">
        <v>45</v>
      </c>
      <c r="H12" s="12">
        <v>2.9999999999999858</v>
      </c>
      <c r="I12" s="10" t="s">
        <v>46</v>
      </c>
    </row>
    <row r="13" spans="1:9" x14ac:dyDescent="0.3">
      <c r="A13" s="12">
        <v>1</v>
      </c>
      <c r="B13" s="10" t="s">
        <v>45</v>
      </c>
      <c r="C13" s="12">
        <v>37.5</v>
      </c>
      <c r="D13" s="10" t="s">
        <v>46</v>
      </c>
      <c r="F13" s="12">
        <v>1</v>
      </c>
      <c r="G13" s="10" t="s">
        <v>45</v>
      </c>
      <c r="H13" s="12">
        <v>53.7</v>
      </c>
      <c r="I13" s="10" t="s">
        <v>46</v>
      </c>
    </row>
    <row r="14" spans="1:9" x14ac:dyDescent="0.3">
      <c r="A14" s="12">
        <v>1</v>
      </c>
      <c r="B14" s="10" t="s">
        <v>45</v>
      </c>
      <c r="C14" s="12">
        <v>41.599999999999994</v>
      </c>
      <c r="D14" s="10" t="s">
        <v>46</v>
      </c>
      <c r="F14" s="12">
        <v>1</v>
      </c>
      <c r="G14" s="10" t="s">
        <v>45</v>
      </c>
      <c r="H14" s="12">
        <v>44.3</v>
      </c>
      <c r="I14" s="10" t="s">
        <v>46</v>
      </c>
    </row>
    <row r="15" spans="1:9" x14ac:dyDescent="0.3">
      <c r="A15" s="12">
        <v>1</v>
      </c>
      <c r="B15" s="10" t="s">
        <v>45</v>
      </c>
      <c r="C15" s="12">
        <v>40.199999999999989</v>
      </c>
      <c r="D15" s="10" t="s">
        <v>46</v>
      </c>
      <c r="F15" s="12">
        <v>1</v>
      </c>
      <c r="G15" s="10" t="s">
        <v>45</v>
      </c>
      <c r="H15" s="12">
        <v>50</v>
      </c>
      <c r="I15" s="10" t="s">
        <v>46</v>
      </c>
    </row>
    <row r="16" spans="1:9" x14ac:dyDescent="0.3">
      <c r="A16" s="12">
        <v>1</v>
      </c>
      <c r="B16" s="10" t="s">
        <v>45</v>
      </c>
      <c r="C16" s="12">
        <v>28</v>
      </c>
      <c r="D16" s="10" t="s">
        <v>46</v>
      </c>
      <c r="F16" s="12">
        <v>1</v>
      </c>
      <c r="G16" s="10" t="s">
        <v>45</v>
      </c>
      <c r="H16" s="12">
        <v>44.100000000000009</v>
      </c>
      <c r="I16" s="10" t="s">
        <v>46</v>
      </c>
    </row>
    <row r="17" spans="1:9" x14ac:dyDescent="0.3">
      <c r="A17" s="12">
        <v>1</v>
      </c>
      <c r="B17" s="10" t="s">
        <v>45</v>
      </c>
      <c r="C17" s="12">
        <v>32.599999999999994</v>
      </c>
      <c r="D17" s="10" t="s">
        <v>46</v>
      </c>
      <c r="F17" s="12">
        <v>1</v>
      </c>
      <c r="G17" s="10" t="s">
        <v>45</v>
      </c>
      <c r="H17" s="12">
        <v>44.3</v>
      </c>
      <c r="I17" s="10" t="s">
        <v>46</v>
      </c>
    </row>
    <row r="18" spans="1:9" x14ac:dyDescent="0.3">
      <c r="A18" s="12">
        <v>1</v>
      </c>
      <c r="B18" s="10" t="s">
        <v>45</v>
      </c>
      <c r="C18" s="12">
        <v>53.300000000000011</v>
      </c>
      <c r="D18" s="10" t="s">
        <v>46</v>
      </c>
      <c r="F18" s="12">
        <v>1</v>
      </c>
      <c r="G18" s="10" t="s">
        <v>45</v>
      </c>
      <c r="H18" s="12">
        <v>52.7</v>
      </c>
      <c r="I18" s="10" t="s">
        <v>46</v>
      </c>
    </row>
    <row r="19" spans="1:9" x14ac:dyDescent="0.3">
      <c r="A19" s="12">
        <v>1</v>
      </c>
      <c r="B19" s="10" t="s">
        <v>45</v>
      </c>
      <c r="C19" s="12">
        <v>42.599999999999994</v>
      </c>
      <c r="D19" s="10" t="s">
        <v>46</v>
      </c>
      <c r="F19" s="12">
        <v>1</v>
      </c>
      <c r="G19" s="10" t="s">
        <v>45</v>
      </c>
      <c r="H19" s="12">
        <v>49.099999999999994</v>
      </c>
      <c r="I19" s="10" t="s">
        <v>46</v>
      </c>
    </row>
    <row r="20" spans="1:9" x14ac:dyDescent="0.3">
      <c r="A20" s="12">
        <v>1</v>
      </c>
      <c r="B20" s="10" t="s">
        <v>45</v>
      </c>
      <c r="C20" s="12">
        <v>22</v>
      </c>
      <c r="D20" s="10" t="s">
        <v>46</v>
      </c>
      <c r="F20" s="12">
        <v>1</v>
      </c>
      <c r="G20" s="10" t="s">
        <v>45</v>
      </c>
      <c r="H20" s="12">
        <v>40.199999999999989</v>
      </c>
      <c r="I20" s="10" t="s">
        <v>46</v>
      </c>
    </row>
    <row r="21" spans="1:9" x14ac:dyDescent="0.3">
      <c r="A21" s="12">
        <v>1</v>
      </c>
      <c r="B21" s="10" t="s">
        <v>45</v>
      </c>
      <c r="C21" s="12">
        <v>30.599999999999994</v>
      </c>
      <c r="D21" s="10" t="s">
        <v>46</v>
      </c>
      <c r="F21" s="12">
        <v>1</v>
      </c>
      <c r="G21" s="10" t="s">
        <v>45</v>
      </c>
      <c r="H21" s="12">
        <v>55.3</v>
      </c>
      <c r="I21" s="10" t="s">
        <v>46</v>
      </c>
    </row>
    <row r="22" spans="1:9" x14ac:dyDescent="0.3">
      <c r="A22" s="12">
        <v>1</v>
      </c>
      <c r="B22" s="10" t="s">
        <v>45</v>
      </c>
      <c r="C22" s="12">
        <v>25.199999999999989</v>
      </c>
      <c r="D22" s="10" t="s">
        <v>46</v>
      </c>
      <c r="F22" s="12">
        <v>2</v>
      </c>
      <c r="G22" s="10" t="s">
        <v>45</v>
      </c>
      <c r="H22" s="12">
        <v>2.4999999999999858</v>
      </c>
      <c r="I22" s="10" t="s">
        <v>46</v>
      </c>
    </row>
    <row r="23" spans="1:9" x14ac:dyDescent="0.3">
      <c r="A23" s="12">
        <v>1</v>
      </c>
      <c r="B23" s="10" t="s">
        <v>45</v>
      </c>
      <c r="C23" s="12">
        <v>28.599999999999994</v>
      </c>
      <c r="D23" s="10" t="s">
        <v>46</v>
      </c>
      <c r="F23" s="12">
        <v>1</v>
      </c>
      <c r="G23" s="10" t="s">
        <v>45</v>
      </c>
      <c r="H23" s="12">
        <v>37.799999999999997</v>
      </c>
      <c r="I23" s="10" t="s">
        <v>46</v>
      </c>
    </row>
    <row r="24" spans="1:9" x14ac:dyDescent="0.3">
      <c r="A24" s="12">
        <v>1</v>
      </c>
      <c r="B24" s="10" t="s">
        <v>45</v>
      </c>
      <c r="C24" s="12">
        <v>36.799999999999997</v>
      </c>
      <c r="D24" s="10" t="s">
        <v>46</v>
      </c>
      <c r="F24" s="12">
        <v>1</v>
      </c>
      <c r="G24" s="10" t="s">
        <v>45</v>
      </c>
      <c r="H24" s="12">
        <v>45.100000000000009</v>
      </c>
      <c r="I24" s="10" t="s">
        <v>46</v>
      </c>
    </row>
    <row r="25" spans="1:9" x14ac:dyDescent="0.3">
      <c r="A25" s="12">
        <v>1</v>
      </c>
      <c r="B25" s="10" t="s">
        <v>45</v>
      </c>
      <c r="C25" s="12">
        <v>34.099999999999994</v>
      </c>
      <c r="D25" s="10" t="s">
        <v>46</v>
      </c>
      <c r="F25" s="12">
        <v>1</v>
      </c>
      <c r="G25" s="10" t="s">
        <v>45</v>
      </c>
      <c r="H25" s="12">
        <v>46</v>
      </c>
      <c r="I25" s="10" t="s">
        <v>46</v>
      </c>
    </row>
    <row r="26" spans="1:9" x14ac:dyDescent="0.3">
      <c r="A26" s="12">
        <v>1</v>
      </c>
      <c r="B26" s="10" t="s">
        <v>45</v>
      </c>
      <c r="C26" s="12">
        <v>36.200000000000003</v>
      </c>
      <c r="D26" s="10" t="s">
        <v>46</v>
      </c>
      <c r="F26" s="12">
        <v>1</v>
      </c>
      <c r="G26" s="10" t="s">
        <v>45</v>
      </c>
      <c r="H26" s="12">
        <v>52.8</v>
      </c>
      <c r="I26" s="10" t="s">
        <v>46</v>
      </c>
    </row>
    <row r="27" spans="1:9" x14ac:dyDescent="0.3">
      <c r="A27" s="12">
        <v>1</v>
      </c>
      <c r="B27" s="10" t="s">
        <v>45</v>
      </c>
      <c r="C27" s="12">
        <v>21.099999999999994</v>
      </c>
      <c r="D27" s="10" t="s">
        <v>46</v>
      </c>
      <c r="F27" s="12">
        <v>1</v>
      </c>
      <c r="G27" s="10" t="s">
        <v>45</v>
      </c>
      <c r="H27" s="12">
        <v>47.699999999999989</v>
      </c>
      <c r="I27" s="10" t="s">
        <v>46</v>
      </c>
    </row>
    <row r="28" spans="1:9" x14ac:dyDescent="0.3">
      <c r="A28" s="12">
        <v>1</v>
      </c>
      <c r="B28" s="10" t="s">
        <v>45</v>
      </c>
      <c r="C28" s="12">
        <v>25</v>
      </c>
      <c r="D28" s="10" t="s">
        <v>46</v>
      </c>
      <c r="F28" s="12">
        <v>1</v>
      </c>
      <c r="G28" s="10" t="s">
        <v>45</v>
      </c>
      <c r="H28" s="12">
        <v>36.900000000000006</v>
      </c>
      <c r="I28" s="10" t="s">
        <v>46</v>
      </c>
    </row>
    <row r="29" spans="1:9" x14ac:dyDescent="0.3">
      <c r="A29" s="12">
        <v>1</v>
      </c>
      <c r="B29" s="10" t="s">
        <v>45</v>
      </c>
      <c r="C29" s="12">
        <v>35.5</v>
      </c>
      <c r="D29" s="10" t="s">
        <v>46</v>
      </c>
      <c r="F29" s="12">
        <v>1</v>
      </c>
      <c r="G29" s="10" t="s">
        <v>45</v>
      </c>
      <c r="H29" s="12">
        <v>51.400000000000006</v>
      </c>
      <c r="I29" s="10" t="s">
        <v>46</v>
      </c>
    </row>
    <row r="30" spans="1:9" x14ac:dyDescent="0.3">
      <c r="A30" s="12">
        <v>1</v>
      </c>
      <c r="B30" s="10" t="s">
        <v>45</v>
      </c>
      <c r="C30" s="12">
        <v>24.200000000000003</v>
      </c>
      <c r="D30" s="10" t="s">
        <v>46</v>
      </c>
      <c r="F30" s="12">
        <v>1</v>
      </c>
      <c r="G30" s="10" t="s">
        <v>45</v>
      </c>
      <c r="H30" s="12">
        <v>40.199999999999989</v>
      </c>
      <c r="I30" s="10" t="s">
        <v>46</v>
      </c>
    </row>
    <row r="31" spans="1:9" x14ac:dyDescent="0.3">
      <c r="A31" s="12">
        <v>1</v>
      </c>
      <c r="B31" s="10" t="s">
        <v>45</v>
      </c>
      <c r="C31" s="12">
        <v>21.799999999999997</v>
      </c>
      <c r="D31" s="10" t="s">
        <v>46</v>
      </c>
      <c r="F31" s="12">
        <v>1</v>
      </c>
      <c r="G31" s="10" t="s">
        <v>45</v>
      </c>
      <c r="H31" s="12">
        <v>39.5</v>
      </c>
      <c r="I31" s="10" t="s">
        <v>46</v>
      </c>
    </row>
    <row r="32" spans="1:9" x14ac:dyDescent="0.3">
      <c r="A32" s="12">
        <v>1</v>
      </c>
      <c r="B32" s="10" t="s">
        <v>45</v>
      </c>
      <c r="C32" s="12">
        <v>24.799999999999997</v>
      </c>
      <c r="D32" s="10" t="s">
        <v>46</v>
      </c>
      <c r="F32" s="12">
        <v>1</v>
      </c>
      <c r="G32" s="10" t="s">
        <v>45</v>
      </c>
      <c r="H32" s="12">
        <v>45.3</v>
      </c>
      <c r="I32" s="10" t="s">
        <v>46</v>
      </c>
    </row>
    <row r="33" spans="1:9" x14ac:dyDescent="0.3">
      <c r="A33" s="12">
        <v>1</v>
      </c>
      <c r="B33" s="10" t="s">
        <v>45</v>
      </c>
      <c r="C33" s="12">
        <v>24.799999999999997</v>
      </c>
      <c r="D33" s="10" t="s">
        <v>46</v>
      </c>
      <c r="F33" s="12">
        <v>1</v>
      </c>
      <c r="G33" s="10" t="s">
        <v>45</v>
      </c>
      <c r="H33" s="12">
        <v>19.300000000000011</v>
      </c>
      <c r="I33" s="10" t="s">
        <v>46</v>
      </c>
    </row>
    <row r="34" spans="1:9" x14ac:dyDescent="0.3">
      <c r="A34" s="12">
        <v>1</v>
      </c>
      <c r="B34" s="10" t="s">
        <v>45</v>
      </c>
      <c r="C34" s="12">
        <v>21.799999999999997</v>
      </c>
      <c r="D34" s="10" t="s">
        <v>46</v>
      </c>
      <c r="F34" s="12">
        <v>1</v>
      </c>
      <c r="G34" s="10" t="s">
        <v>45</v>
      </c>
      <c r="H34" s="12">
        <v>41.100000000000009</v>
      </c>
      <c r="I34" s="10" t="s">
        <v>46</v>
      </c>
    </row>
    <row r="35" spans="1:9" x14ac:dyDescent="0.3">
      <c r="A35" s="12">
        <v>1</v>
      </c>
      <c r="B35" s="10" t="s">
        <v>45</v>
      </c>
      <c r="C35" s="12">
        <v>1.7000000000000028</v>
      </c>
      <c r="D35" s="10" t="s">
        <v>46</v>
      </c>
      <c r="F35" s="12">
        <v>1</v>
      </c>
      <c r="G35" s="10" t="s">
        <v>45</v>
      </c>
      <c r="H35" s="12">
        <v>11.899999999999991</v>
      </c>
      <c r="I35" s="10" t="s">
        <v>46</v>
      </c>
    </row>
    <row r="36" spans="1:9" x14ac:dyDescent="0.3">
      <c r="A36" s="14">
        <v>1</v>
      </c>
      <c r="B36" s="17" t="s">
        <v>45</v>
      </c>
      <c r="C36" s="14">
        <v>34</v>
      </c>
      <c r="D36" s="17" t="s">
        <v>46</v>
      </c>
      <c r="F36" s="14">
        <v>1</v>
      </c>
      <c r="G36" s="17" t="s">
        <v>45</v>
      </c>
      <c r="H36" s="14">
        <v>46.5</v>
      </c>
      <c r="I36" s="17" t="s">
        <v>46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DATA_TGM</vt:lpstr>
      <vt:lpstr>INT_TGM</vt:lpstr>
      <vt:lpstr>LABEL_TGM</vt:lpstr>
      <vt:lpstr>INDIKATOR</vt:lpstr>
      <vt:lpstr>DURASI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Nurhediyanto</dc:creator>
  <cp:lastModifiedBy>Ervin Nurhediyanto</cp:lastModifiedBy>
  <dcterms:created xsi:type="dcterms:W3CDTF">2015-06-05T18:17:20Z</dcterms:created>
  <dcterms:modified xsi:type="dcterms:W3CDTF">2022-09-02T17:28:26Z</dcterms:modified>
</cp:coreProperties>
</file>