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Documentos\GitHub\Laboratorio5\"/>
    </mc:Choice>
  </mc:AlternateContent>
  <xr:revisionPtr revIDLastSave="0" documentId="13_ncr:1_{C1650220-40A8-4071-99E1-C92254BF99FE}" xr6:coauthVersionLast="47" xr6:coauthVersionMax="47" xr10:uidLastSave="{00000000-0000-0000-0000-000000000000}"/>
  <bookViews>
    <workbookView xWindow="11424" yWindow="0" windowWidth="11712" windowHeight="12336" xr2:uid="{03B39101-1312-4931-8E8F-78574790467C}"/>
  </bookViews>
  <sheets>
    <sheet name="PWM0-2" sheetId="1" r:id="rId1"/>
    <sheet name="PWM1" sheetId="2" r:id="rId2"/>
    <sheet name="AD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22" i="2"/>
  <c r="B9" i="2"/>
  <c r="B19" i="2" s="1"/>
  <c r="B4" i="2"/>
  <c r="B15" i="2" s="1"/>
  <c r="B18" i="2" l="1"/>
  <c r="B13" i="2"/>
  <c r="B12" i="2" s="1"/>
  <c r="B10" i="2"/>
  <c r="B11" i="2" s="1"/>
  <c r="B4" i="3" l="1"/>
  <c r="B8" i="3" s="1"/>
  <c r="B6" i="3" l="1"/>
  <c r="B7" i="3"/>
  <c r="B19" i="1" l="1"/>
  <c r="B4" i="1"/>
  <c r="B12" i="1" s="1"/>
  <c r="B11" i="1" s="1"/>
  <c r="B9" i="1" l="1"/>
  <c r="B10" i="1" s="1"/>
</calcChain>
</file>

<file path=xl/sharedStrings.xml><?xml version="1.0" encoding="utf-8"?>
<sst xmlns="http://schemas.openxmlformats.org/spreadsheetml/2006/main" count="42" uniqueCount="25">
  <si>
    <t>Timer size(bits)</t>
  </si>
  <si>
    <t>System Clock Frecuency (Hz)</t>
  </si>
  <si>
    <t>System Clock Prescaler</t>
  </si>
  <si>
    <t>Clock I/O Frecuency (Hz)</t>
  </si>
  <si>
    <t>Clock I/O Prescaler</t>
  </si>
  <si>
    <t>Desired Duty Cicle (%)</t>
  </si>
  <si>
    <t>Minimun PWM Period (s)</t>
  </si>
  <si>
    <t>Timer Frecuency (Hz)</t>
  </si>
  <si>
    <t>Ticks(s)</t>
  </si>
  <si>
    <t>PWM Period (s)</t>
  </si>
  <si>
    <t>PWM Frecuency (Hz)</t>
  </si>
  <si>
    <t>Non-Inverted</t>
  </si>
  <si>
    <t>OCRnx (decimal value)</t>
  </si>
  <si>
    <t>Inverted</t>
  </si>
  <si>
    <t>Timer size (bits)</t>
  </si>
  <si>
    <t>System Clock Frequenzy (Hz)</t>
  </si>
  <si>
    <t>Clock I/O Frequenzy (Hz)</t>
  </si>
  <si>
    <t>ADC Prescaler</t>
  </si>
  <si>
    <t>ADC Frequency</t>
  </si>
  <si>
    <t>Maximum prescaler needed</t>
  </si>
  <si>
    <t>Minimum prescaler needed</t>
  </si>
  <si>
    <t>Desired Frecuency (Hz)</t>
  </si>
  <si>
    <t>Ancho de pulso (s)</t>
  </si>
  <si>
    <t>ICR1</t>
  </si>
  <si>
    <t xml:space="preserve">OCRnx (servo value)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</si>
</sst>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1" fillId="0" borderId="0" xfId="0" applyFont="1"/>
    <xf numFmtId="0" fontId="0" fillId="4" borderId="0" xfId="0" applyFill="1"/>
    <xf numFmtId="0" fontId="0" fillId="2" borderId="3" xfId="0" applyFill="1" applyBorder="1"/>
    <xf numFmtId="16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609601</xdr:colOff>
      <xdr:row>11</xdr:row>
      <xdr:rowOff>78794</xdr:rowOff>
    </xdr:from>
    <xdr:to>
      <xdr:col>7</xdr:col>
      <xdr:colOff>662941</xdr:colOff>
      <xdr:row>23</xdr:row>
      <xdr:rowOff>103975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ACD172-E8B7-40E8-A006-98884DD2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8121" y="2090474"/>
          <a:ext cx="3223260" cy="22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2</xdr:row>
      <xdr:rowOff>76200</xdr:rowOff>
    </xdr:from>
    <xdr:to>
      <xdr:col>8</xdr:col>
      <xdr:colOff>74799</xdr:colOff>
      <xdr:row>9</xdr:row>
      <xdr:rowOff>114447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A4369B-A186-B7F6-4735-6D2D230D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4280" y="441960"/>
          <a:ext cx="3671439" cy="1318407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167641</xdr:colOff>
      <xdr:row>3</xdr:row>
      <xdr:rowOff>8079</xdr:rowOff>
    </xdr:from>
    <xdr:to>
      <xdr:col>13</xdr:col>
      <xdr:colOff>594361</xdr:colOff>
      <xdr:row>9</xdr:row>
      <xdr:rowOff>129681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0307D9-EE7E-BBB9-0881-3D120D2E6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8561" y="556719"/>
          <a:ext cx="4389120" cy="1218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525780</xdr:colOff>
      <xdr:row>1</xdr:row>
      <xdr:rowOff>53340</xdr:rowOff>
    </xdr:from>
    <xdr:to>
      <xdr:col>10</xdr:col>
      <xdr:colOff>260166</xdr:colOff>
      <xdr:row>12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29D538-9F7B-4DBF-8365-8AA42535C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0740" y="236220"/>
          <a:ext cx="6074226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9</xdr:row>
      <xdr:rowOff>45720</xdr:rowOff>
    </xdr:from>
    <xdr:to>
      <xdr:col>3</xdr:col>
      <xdr:colOff>466735</xdr:colOff>
      <xdr:row>20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5CA0EF-3422-4E43-8AA6-5E871DE98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1691640"/>
          <a:ext cx="3743335" cy="200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2F19-4F17-4961-86D4-1BE0D3DC3EDF}">
  <dimension ref="A1:B19"/>
  <sheetViews>
    <sheetView tabSelected="1" topLeftCell="A3" zoomScale="101" zoomScaleNormal="145" workbookViewId="0">
      <selection activeCell="B6" sqref="B6"/>
    </sheetView>
  </sheetViews>
  <sheetFormatPr baseColWidth="10" defaultRowHeight="14.4" x14ac:dyDescent="0.3"/>
  <cols>
    <col min="1" max="1" width="26.44140625" customWidth="1"/>
  </cols>
  <sheetData>
    <row r="1" spans="1:2" x14ac:dyDescent="0.3">
      <c r="A1" t="s">
        <v>0</v>
      </c>
      <c r="B1">
        <v>8</v>
      </c>
    </row>
    <row r="2" spans="1:2" x14ac:dyDescent="0.3">
      <c r="A2" t="s">
        <v>1</v>
      </c>
      <c r="B2">
        <v>16000000</v>
      </c>
    </row>
    <row r="3" spans="1:2" x14ac:dyDescent="0.3">
      <c r="A3" t="s">
        <v>2</v>
      </c>
      <c r="B3">
        <v>16</v>
      </c>
    </row>
    <row r="4" spans="1:2" x14ac:dyDescent="0.3">
      <c r="A4" t="s">
        <v>3</v>
      </c>
      <c r="B4">
        <f>+B2/B3</f>
        <v>1000000</v>
      </c>
    </row>
    <row r="5" spans="1:2" x14ac:dyDescent="0.3">
      <c r="A5" t="s">
        <v>4</v>
      </c>
      <c r="B5">
        <v>64</v>
      </c>
    </row>
    <row r="6" spans="1:2" x14ac:dyDescent="0.3">
      <c r="A6" t="s">
        <v>5</v>
      </c>
      <c r="B6">
        <v>6.5</v>
      </c>
    </row>
    <row r="7" spans="1:2" x14ac:dyDescent="0.3">
      <c r="A7" t="s">
        <v>6</v>
      </c>
      <c r="B7">
        <v>0.02</v>
      </c>
    </row>
    <row r="9" spans="1:2" x14ac:dyDescent="0.3">
      <c r="A9" t="s">
        <v>7</v>
      </c>
      <c r="B9">
        <f>+B4/B5</f>
        <v>15625</v>
      </c>
    </row>
    <row r="10" spans="1:2" x14ac:dyDescent="0.3">
      <c r="A10" t="s">
        <v>8</v>
      </c>
      <c r="B10">
        <f>1/B9</f>
        <v>6.3999999999999997E-5</v>
      </c>
    </row>
    <row r="11" spans="1:2" x14ac:dyDescent="0.3">
      <c r="A11" t="s">
        <v>9</v>
      </c>
      <c r="B11">
        <f>1/B12</f>
        <v>1.6383999999999999E-2</v>
      </c>
    </row>
    <row r="12" spans="1:2" x14ac:dyDescent="0.3">
      <c r="A12" t="s">
        <v>10</v>
      </c>
      <c r="B12">
        <f>+B4/(B5*2^B1)</f>
        <v>61.03515625</v>
      </c>
    </row>
    <row r="14" spans="1:2" x14ac:dyDescent="0.3">
      <c r="A14" s="6" t="s">
        <v>11</v>
      </c>
      <c r="B14" s="7"/>
    </row>
    <row r="15" spans="1:2" x14ac:dyDescent="0.3">
      <c r="A15" s="1" t="s">
        <v>12</v>
      </c>
      <c r="B15" s="1">
        <f>((B6*2^B1)/100)-1</f>
        <v>15.64</v>
      </c>
    </row>
    <row r="18" spans="1:2" x14ac:dyDescent="0.3">
      <c r="A18" s="8" t="s">
        <v>13</v>
      </c>
      <c r="B18" s="8"/>
    </row>
    <row r="19" spans="1:2" x14ac:dyDescent="0.3">
      <c r="A19" s="1" t="s">
        <v>12</v>
      </c>
      <c r="B19" s="1">
        <f>+((2^B1)-(B6*(2^B1)/100))-1</f>
        <v>238.36</v>
      </c>
    </row>
  </sheetData>
  <mergeCells count="2">
    <mergeCell ref="A14:B14"/>
    <mergeCell ref="A18:B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BB41-4E69-4429-A9FE-AFE9014C47D3}">
  <dimension ref="A1:B22"/>
  <sheetViews>
    <sheetView workbookViewId="0">
      <selection activeCell="B8" sqref="B8"/>
    </sheetView>
  </sheetViews>
  <sheetFormatPr baseColWidth="10" defaultRowHeight="14.4" x14ac:dyDescent="0.3"/>
  <cols>
    <col min="1" max="1" width="25.5546875" customWidth="1"/>
  </cols>
  <sheetData>
    <row r="1" spans="1:2" x14ac:dyDescent="0.3">
      <c r="A1" t="s">
        <v>0</v>
      </c>
      <c r="B1">
        <v>16</v>
      </c>
    </row>
    <row r="2" spans="1:2" x14ac:dyDescent="0.3">
      <c r="A2" t="s">
        <v>1</v>
      </c>
      <c r="B2">
        <v>16000000</v>
      </c>
    </row>
    <row r="3" spans="1:2" x14ac:dyDescent="0.3">
      <c r="A3" t="s">
        <v>2</v>
      </c>
      <c r="B3" s="2">
        <v>16</v>
      </c>
    </row>
    <row r="4" spans="1:2" x14ac:dyDescent="0.3">
      <c r="A4" t="s">
        <v>3</v>
      </c>
      <c r="B4">
        <f>+B2/B3</f>
        <v>1000000</v>
      </c>
    </row>
    <row r="5" spans="1:2" x14ac:dyDescent="0.3">
      <c r="A5" t="s">
        <v>4</v>
      </c>
      <c r="B5" s="2">
        <v>64</v>
      </c>
    </row>
    <row r="6" spans="1:2" x14ac:dyDescent="0.3">
      <c r="A6" t="s">
        <v>21</v>
      </c>
      <c r="B6" s="2">
        <v>50</v>
      </c>
    </row>
    <row r="7" spans="1:2" x14ac:dyDescent="0.3">
      <c r="A7" t="s">
        <v>5</v>
      </c>
      <c r="B7" s="2">
        <v>7.5</v>
      </c>
    </row>
    <row r="8" spans="1:2" x14ac:dyDescent="0.3">
      <c r="A8" t="s">
        <v>6</v>
      </c>
      <c r="B8" s="2">
        <v>0.02</v>
      </c>
    </row>
    <row r="9" spans="1:2" x14ac:dyDescent="0.3">
      <c r="A9" t="s">
        <v>22</v>
      </c>
      <c r="B9" s="2">
        <f>0.5*10^-3</f>
        <v>5.0000000000000001E-4</v>
      </c>
    </row>
    <row r="10" spans="1:2" x14ac:dyDescent="0.3">
      <c r="A10" t="s">
        <v>7</v>
      </c>
      <c r="B10">
        <f>+B4/B5</f>
        <v>15625</v>
      </c>
    </row>
    <row r="11" spans="1:2" x14ac:dyDescent="0.3">
      <c r="A11" t="s">
        <v>8</v>
      </c>
      <c r="B11">
        <f>1/B10</f>
        <v>6.3999999999999997E-5</v>
      </c>
    </row>
    <row r="12" spans="1:2" x14ac:dyDescent="0.3">
      <c r="A12" t="s">
        <v>9</v>
      </c>
      <c r="B12">
        <f>1/B13</f>
        <v>0.02</v>
      </c>
    </row>
    <row r="13" spans="1:2" x14ac:dyDescent="0.3">
      <c r="A13" t="s">
        <v>10</v>
      </c>
      <c r="B13" s="5">
        <f>B4/(B5*(1+B15))</f>
        <v>50</v>
      </c>
    </row>
    <row r="15" spans="1:2" x14ac:dyDescent="0.3">
      <c r="A15" s="1" t="s">
        <v>23</v>
      </c>
      <c r="B15" s="1">
        <f>((B4)/(B5*B6))-1</f>
        <v>311.5</v>
      </c>
    </row>
    <row r="17" spans="1:2" x14ac:dyDescent="0.3">
      <c r="A17" s="6" t="s">
        <v>11</v>
      </c>
      <c r="B17" s="7"/>
    </row>
    <row r="18" spans="1:2" x14ac:dyDescent="0.3">
      <c r="A18" s="1" t="s">
        <v>12</v>
      </c>
      <c r="B18" s="1">
        <f>(B7/100)*(B15+1)</f>
        <v>23.4375</v>
      </c>
    </row>
    <row r="19" spans="1:2" x14ac:dyDescent="0.3">
      <c r="A19" s="1" t="s">
        <v>24</v>
      </c>
      <c r="B19" s="1">
        <f>B9*B4/(B5)</f>
        <v>7.8125</v>
      </c>
    </row>
    <row r="21" spans="1:2" x14ac:dyDescent="0.3">
      <c r="A21" s="8" t="s">
        <v>13</v>
      </c>
      <c r="B21" s="8"/>
    </row>
    <row r="22" spans="1:2" x14ac:dyDescent="0.3">
      <c r="A22" s="1" t="s">
        <v>12</v>
      </c>
      <c r="B22" s="1">
        <f>+((2^B1)-(B7*(2^B1)/100))-1</f>
        <v>60619.8</v>
      </c>
    </row>
  </sheetData>
  <mergeCells count="2">
    <mergeCell ref="A17:B17"/>
    <mergeCell ref="A21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79A9-2DCD-4801-AFEF-91D297546D43}">
  <dimension ref="A1:B8"/>
  <sheetViews>
    <sheetView workbookViewId="0">
      <selection activeCell="F16" sqref="F16"/>
    </sheetView>
  </sheetViews>
  <sheetFormatPr baseColWidth="10" defaultRowHeight="14.4" x14ac:dyDescent="0.3"/>
  <cols>
    <col min="1" max="1" width="25.77734375" customWidth="1"/>
    <col min="2" max="2" width="11.77734375" customWidth="1"/>
  </cols>
  <sheetData>
    <row r="1" spans="1:2" x14ac:dyDescent="0.3">
      <c r="A1" t="s">
        <v>14</v>
      </c>
      <c r="B1" s="2">
        <v>8</v>
      </c>
    </row>
    <row r="2" spans="1:2" x14ac:dyDescent="0.3">
      <c r="A2" t="s">
        <v>15</v>
      </c>
      <c r="B2" s="2">
        <v>16000000</v>
      </c>
    </row>
    <row r="3" spans="1:2" x14ac:dyDescent="0.3">
      <c r="A3" t="s">
        <v>2</v>
      </c>
      <c r="B3" s="2">
        <v>16</v>
      </c>
    </row>
    <row r="4" spans="1:2" x14ac:dyDescent="0.3">
      <c r="A4" t="s">
        <v>16</v>
      </c>
      <c r="B4" s="2">
        <f>B2/B3</f>
        <v>1000000</v>
      </c>
    </row>
    <row r="5" spans="1:2" x14ac:dyDescent="0.3">
      <c r="A5" t="s">
        <v>17</v>
      </c>
      <c r="B5" s="2">
        <v>8</v>
      </c>
    </row>
    <row r="6" spans="1:2" x14ac:dyDescent="0.3">
      <c r="A6" t="s">
        <v>18</v>
      </c>
      <c r="B6" s="3">
        <f>B4/B5</f>
        <v>125000</v>
      </c>
    </row>
    <row r="7" spans="1:2" x14ac:dyDescent="0.3">
      <c r="A7" s="1" t="s">
        <v>19</v>
      </c>
      <c r="B7" s="4">
        <f>B4/50000</f>
        <v>20</v>
      </c>
    </row>
    <row r="8" spans="1:2" x14ac:dyDescent="0.3">
      <c r="A8" s="1" t="s">
        <v>20</v>
      </c>
      <c r="B8" s="4">
        <f>B4/200000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PWM0-2</vt:lpstr>
      <vt:lpstr>PWM1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GARCIA, ERVIN GABRIEL</dc:creator>
  <cp:lastModifiedBy>GOMEZ GARCIA, ERVIN GABRIEL</cp:lastModifiedBy>
  <dcterms:created xsi:type="dcterms:W3CDTF">2025-04-07T22:16:26Z</dcterms:created>
  <dcterms:modified xsi:type="dcterms:W3CDTF">2025-05-17T08:29:28Z</dcterms:modified>
</cp:coreProperties>
</file>