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7552C446-EC76-4062-8846-3DE03F6E09A8}" xr6:coauthVersionLast="43" xr6:coauthVersionMax="43" xr10:uidLastSave="{00000000-0000-0000-0000-000000000000}"/>
  <bookViews>
    <workbookView xWindow="5595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2" i="5"/>
  <c r="AH2" i="5" s="1"/>
  <c r="AE3" i="5"/>
  <c r="AD3" i="5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2" i="5"/>
  <c r="AE2" i="5" s="1"/>
  <c r="AB33" i="5"/>
  <c r="AC33" i="5" s="1"/>
  <c r="AB65" i="5"/>
  <c r="AC65" i="5" s="1"/>
  <c r="AB84" i="5"/>
  <c r="AC84" i="5" s="1"/>
  <c r="AB169" i="5"/>
  <c r="AC169" i="5" s="1"/>
  <c r="AB249" i="5"/>
  <c r="AC249" i="5" s="1"/>
  <c r="AB299" i="5"/>
  <c r="AC299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2" i="5"/>
</calcChain>
</file>

<file path=xl/sharedStrings.xml><?xml version="1.0" encoding="utf-8"?>
<sst xmlns="http://schemas.openxmlformats.org/spreadsheetml/2006/main" count="79686" uniqueCount="5474">
  <si>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</si>
  <si>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</si>
  <si>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</si>
  <si>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</si>
  <si>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</si>
  <si>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</si>
  <si>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</si>
  <si>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</si>
  <si>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</si>
  <si>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</si>
  <si>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</si>
  <si>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</si>
  <si>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</si>
  <si>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</si>
  <si>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</si>
  <si>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</si>
  <si>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</si>
  <si>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</si>
  <si>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</si>
  <si>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</si>
  <si>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</si>
  <si>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</si>
  <si>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</si>
  <si>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</si>
  <si>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</si>
  <si>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</si>
  <si>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</si>
  <si>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</si>
  <si>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</si>
  <si>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</si>
  <si>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</si>
  <si>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</si>
  <si>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</si>
  <si>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</si>
  <si>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</si>
  <si>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</si>
  <si>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</si>
  <si>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</si>
  <si>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</si>
  <si>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</si>
  <si>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</si>
  <si>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</si>
  <si>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</si>
  <si>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</si>
  <si>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</si>
  <si>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</si>
  <si>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</si>
  <si>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</si>
  <si>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</si>
  <si>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</si>
  <si>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</si>
  <si>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</si>
  <si>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</si>
  <si>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</si>
  <si>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</si>
  <si>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</si>
  <si>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</si>
  <si>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</si>
  <si>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</si>
  <si>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</si>
  <si>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</si>
  <si>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</si>
  <si>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</si>
  <si>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</si>
  <si>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</si>
  <si>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</si>
  <si>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</si>
  <si>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</si>
  <si>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</si>
  <si>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</si>
  <si>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</si>
  <si>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</si>
  <si>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</si>
  <si>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</si>
  <si>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</si>
  <si>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</si>
  <si>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</si>
  <si>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</si>
  <si>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</si>
  <si>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</si>
  <si>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</si>
  <si>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</si>
  <si>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</si>
  <si>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</si>
  <si>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</si>
  <si>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</si>
  <si>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</si>
  <si>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</si>
  <si>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</si>
  <si>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</si>
  <si>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</si>
  <si>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</si>
  <si>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</si>
  <si>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</si>
  <si>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</si>
  <si>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</si>
  <si>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</si>
  <si>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</si>
  <si>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</si>
  <si>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</si>
  <si>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</si>
  <si>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</si>
  <si>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</si>
  <si>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</si>
  <si>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</si>
  <si>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</si>
  <si>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</si>
  <si>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</si>
  <si>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</si>
  <si>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</si>
  <si>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</si>
  <si>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</si>
  <si>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</si>
  <si>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</si>
  <si>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</si>
  <si>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</si>
  <si>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</si>
  <si>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</si>
  <si>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</si>
  <si>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</si>
  <si>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</si>
  <si>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</si>
  <si>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</si>
  <si>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</si>
  <si>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</si>
  <si>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</si>
  <si>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</si>
  <si>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</si>
  <si>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</si>
  <si>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</si>
  <si>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</si>
  <si>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</si>
  <si>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</si>
  <si>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</si>
  <si>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</si>
  <si>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</si>
  <si>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</si>
  <si>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</si>
  <si>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</si>
  <si>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</si>
  <si>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</si>
  <si>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</si>
  <si>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</si>
  <si>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</si>
  <si>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</si>
  <si>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</si>
  <si>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</si>
  <si>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</si>
  <si>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</si>
  <si>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</si>
  <si>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</si>
  <si>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</si>
  <si>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</si>
  <si>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</si>
  <si>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</si>
  <si>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</si>
  <si>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</si>
  <si>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</si>
  <si>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</si>
  <si>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</si>
  <si>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</si>
  <si>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</si>
  <si>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</si>
  <si>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</si>
  <si>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</si>
  <si>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</si>
  <si>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</si>
  <si>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</si>
  <si>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</si>
  <si>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</si>
  <si>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</si>
  <si>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</si>
  <si>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</si>
  <si>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</si>
  <si>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</si>
  <si>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</si>
  <si>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</si>
  <si>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</si>
  <si>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</si>
  <si>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</si>
  <si>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</si>
  <si>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</si>
  <si>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</si>
  <si>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</si>
  <si>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</si>
  <si>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</si>
  <si>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</si>
  <si>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</si>
  <si>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</si>
  <si>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</si>
  <si>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</si>
  <si>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</si>
  <si>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</si>
  <si>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</si>
  <si>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</si>
  <si>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</si>
  <si>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</si>
  <si>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</si>
  <si>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</si>
  <si>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</si>
  <si>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</si>
  <si>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</si>
  <si>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</si>
  <si>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</si>
  <si>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</si>
  <si>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</si>
  <si>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</si>
  <si>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</si>
  <si>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</si>
  <si>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</si>
  <si>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</si>
  <si>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</si>
  <si>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</si>
  <si>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</si>
  <si>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</si>
  <si>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</si>
  <si>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</si>
  <si>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</si>
  <si>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</si>
  <si>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</si>
  <si>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</si>
  <si>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</si>
  <si>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</si>
  <si>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</si>
  <si>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</si>
  <si>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</si>
  <si>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</si>
  <si>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</si>
  <si>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</si>
  <si>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</si>
  <si>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</si>
  <si>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</si>
  <si>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</si>
  <si>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</si>
  <si>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</si>
  <si>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</si>
  <si>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</si>
  <si>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</si>
  <si>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</si>
  <si>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</si>
  <si>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</si>
  <si>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</si>
  <si>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</si>
  <si>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</si>
  <si>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</si>
  <si>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</si>
  <si>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</si>
  <si>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</si>
  <si>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</si>
  <si>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</si>
  <si>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</si>
  <si>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</si>
  <si>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</si>
  <si>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</si>
  <si>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</si>
  <si>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</si>
  <si>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</si>
  <si>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</si>
  <si>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</si>
  <si>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</si>
  <si>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</si>
  <si>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</si>
  <si>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</si>
  <si>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</si>
  <si>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</si>
  <si>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</si>
  <si>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</si>
  <si>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</si>
  <si>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</si>
  <si>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</si>
  <si>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</si>
  <si>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</si>
  <si>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</si>
  <si>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</si>
  <si>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</si>
  <si>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</si>
  <si>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</si>
  <si>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</si>
  <si>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</si>
  <si>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</si>
  <si>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</si>
  <si>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</si>
  <si>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</si>
  <si>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</si>
  <si>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</si>
  <si>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</si>
  <si>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</si>
  <si>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</si>
  <si>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</si>
  <si>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</si>
  <si>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</si>
  <si>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</si>
  <si>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</si>
  <si>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</si>
  <si>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</si>
  <si>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</si>
  <si>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</si>
  <si>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</si>
  <si>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</si>
  <si>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</si>
  <si>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</si>
  <si>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</si>
  <si>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</si>
  <si>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</si>
  <si>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</si>
  <si>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</si>
  <si>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</si>
  <si>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</si>
  <si>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</si>
  <si>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</si>
  <si>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</si>
  <si>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</si>
  <si>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</si>
  <si>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</si>
  <si>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</si>
  <si>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</si>
  <si>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</si>
  <si>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</si>
  <si>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</si>
  <si>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</si>
  <si>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</si>
  <si>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</si>
  <si>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</si>
  <si>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</si>
  <si>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</si>
  <si>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</si>
  <si>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</si>
  <si>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</si>
  <si>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</si>
  <si>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</si>
  <si>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</si>
  <si>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</si>
  <si>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</si>
  <si>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</si>
  <si>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</si>
  <si>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</si>
  <si>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</si>
  <si>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</si>
  <si>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</si>
  <si>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</si>
  <si>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</si>
  <si>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</si>
  <si>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</si>
  <si>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</si>
  <si>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</si>
  <si>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</si>
  <si>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</si>
  <si>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</si>
  <si>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</si>
  <si>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</si>
  <si>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</si>
  <si>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</si>
  <si>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</si>
  <si>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</si>
  <si>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</si>
  <si>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</si>
  <si>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</si>
  <si>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</si>
  <si>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</si>
  <si>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</si>
  <si>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</si>
  <si>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</si>
  <si>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</si>
  <si>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</si>
  <si>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</si>
  <si>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</si>
  <si>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</si>
  <si>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</si>
  <si>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</si>
  <si>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</si>
  <si>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</si>
  <si>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</si>
  <si>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</si>
  <si>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</si>
  <si>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</si>
  <si>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</si>
  <si>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</si>
  <si>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</si>
  <si>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</si>
  <si>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</si>
  <si>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</si>
  <si>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</si>
  <si>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</si>
  <si>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</si>
  <si>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</si>
  <si>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</si>
  <si>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</si>
  <si>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</si>
  <si>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</si>
  <si>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</si>
  <si>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</si>
  <si>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</si>
  <si>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</si>
  <si>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</si>
  <si>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</si>
  <si>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</si>
  <si>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</si>
  <si>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</si>
  <si>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</si>
  <si>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</si>
  <si>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</si>
  <si>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</si>
  <si>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</si>
  <si>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</si>
  <si>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</si>
  <si>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</si>
  <si>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</si>
  <si>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</si>
  <si>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</si>
  <si>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</si>
  <si>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</si>
  <si>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</si>
  <si>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</si>
  <si>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</si>
  <si>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</si>
  <si>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</si>
  <si>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</si>
  <si>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</si>
  <si>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</si>
  <si>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</si>
  <si>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</si>
  <si>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</si>
  <si>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</si>
  <si>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</si>
  <si>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</si>
  <si>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</si>
  <si>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</si>
  <si>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</si>
  <si>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</si>
  <si>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</si>
  <si>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</si>
  <si>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</si>
  <si>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</si>
  <si>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</si>
  <si>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</si>
  <si>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</si>
  <si>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</si>
  <si>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</si>
  <si>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</si>
  <si>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</si>
  <si>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</si>
  <si>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</si>
  <si>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</si>
  <si>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</si>
  <si>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</si>
  <si>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</si>
  <si>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</si>
  <si>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</si>
  <si>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</si>
  <si>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</si>
  <si>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</si>
  <si>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</si>
  <si>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</si>
  <si>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</si>
  <si>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</si>
  <si>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</si>
  <si>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</si>
  <si>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</si>
  <si>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</si>
  <si>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</si>
  <si>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</si>
  <si>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</si>
  <si>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</si>
  <si>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</si>
  <si>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</si>
  <si>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</si>
  <si>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</si>
  <si>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</si>
  <si>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</si>
  <si>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</si>
  <si>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</si>
  <si>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</si>
  <si>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</si>
  <si>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</si>
  <si>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</si>
  <si>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</si>
  <si>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</si>
  <si>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</si>
  <si>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</si>
  <si>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</si>
  <si>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</si>
  <si>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</si>
  <si>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</si>
  <si>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</si>
  <si>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</si>
  <si>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</si>
  <si>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</si>
  <si>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</si>
  <si>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</si>
  <si>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</si>
  <si>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</si>
  <si>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</si>
  <si>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</si>
  <si>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</si>
  <si>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</si>
  <si>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</si>
  <si>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</si>
  <si>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</si>
  <si>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</si>
  <si>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</si>
  <si>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</si>
  <si>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</si>
  <si>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</si>
  <si>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</si>
  <si>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</si>
  <si>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</si>
  <si>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</si>
  <si>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</si>
  <si>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</si>
  <si>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</si>
  <si>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</si>
  <si>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</si>
  <si>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</si>
  <si>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</si>
  <si>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</si>
  <si>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</si>
  <si>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</si>
  <si>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</si>
  <si>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</si>
  <si>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</si>
  <si>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</si>
  <si>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</si>
  <si>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</si>
  <si>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</si>
  <si>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</si>
  <si>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</si>
  <si>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</si>
  <si>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</si>
  <si>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</si>
  <si>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</si>
  <si>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</si>
  <si>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</si>
  <si>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</si>
  <si>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</si>
  <si>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</si>
  <si>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</si>
  <si>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</si>
  <si>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</si>
  <si>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</si>
  <si>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</si>
  <si>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</si>
  <si>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</si>
  <si>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</si>
  <si>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</si>
  <si>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</si>
  <si>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</si>
  <si>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</si>
  <si>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</si>
  <si>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</si>
  <si>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</si>
  <si>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</si>
  <si>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</si>
  <si>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</si>
  <si>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</si>
  <si>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</si>
  <si>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</si>
  <si>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</si>
  <si>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</si>
  <si>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</si>
  <si>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</si>
  <si>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</si>
  <si>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</si>
  <si>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</si>
  <si>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</si>
  <si>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</si>
  <si>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</si>
  <si>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</si>
  <si>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</si>
  <si>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</si>
  <si>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</si>
  <si>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</si>
  <si>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</si>
  <si>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</si>
  <si>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</si>
  <si>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</si>
  <si>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</si>
  <si>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</si>
  <si>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</si>
  <si>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</si>
  <si>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</si>
  <si>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</si>
  <si>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</si>
  <si>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</si>
  <si>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</si>
  <si>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</si>
  <si>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</si>
  <si>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</si>
  <si>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</si>
  <si>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</si>
  <si>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</si>
  <si>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</si>
  <si>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</si>
  <si>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</si>
  <si>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</si>
  <si>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</si>
  <si>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</si>
  <si>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</si>
  <si>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</si>
  <si>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</si>
  <si>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</si>
  <si>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</si>
  <si>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</si>
  <si>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</si>
  <si>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</si>
  <si>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</si>
  <si>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</si>
  <si>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</si>
  <si>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</si>
  <si>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</si>
  <si>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</si>
  <si>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</si>
  <si>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</si>
  <si>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</si>
  <si>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</si>
  <si>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</si>
  <si>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</si>
  <si>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</si>
  <si>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</si>
  <si>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</si>
  <si>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</si>
  <si>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</si>
  <si>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</si>
  <si>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</si>
  <si>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</si>
  <si>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</si>
  <si>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</si>
  <si>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</si>
  <si>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</si>
  <si>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</si>
  <si>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</si>
  <si>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</si>
  <si>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</si>
  <si>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</si>
  <si>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</si>
  <si>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</si>
  <si>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</si>
  <si>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</si>
  <si>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</si>
  <si>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</si>
  <si>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</si>
  <si>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</si>
  <si>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</si>
  <si>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</si>
  <si>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</si>
  <si>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</si>
  <si>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</si>
  <si>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</si>
  <si>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</si>
  <si>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</si>
  <si>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</si>
  <si>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</si>
  <si>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</si>
  <si>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</si>
  <si>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</si>
  <si>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</si>
  <si>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</si>
  <si>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</si>
  <si>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</si>
  <si>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</si>
  <si>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</si>
  <si>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</si>
  <si>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</si>
  <si>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</si>
  <si>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</si>
  <si>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</si>
  <si>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</si>
  <si>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</si>
  <si>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</si>
  <si>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</si>
  <si>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</si>
  <si>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</si>
  <si>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</si>
  <si>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</si>
  <si>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</si>
  <si>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</si>
  <si>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</si>
  <si>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</si>
  <si>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</si>
  <si>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</si>
  <si>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</si>
  <si>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</si>
  <si>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</si>
  <si>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</si>
  <si>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</si>
  <si>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</si>
  <si>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</si>
  <si>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</si>
  <si>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</si>
  <si>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</si>
  <si>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</si>
  <si>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</si>
  <si>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</si>
  <si>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</si>
  <si>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</si>
  <si>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</si>
  <si>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</si>
  <si>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</si>
  <si>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</si>
  <si>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</si>
  <si>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</si>
  <si>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</si>
  <si>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</si>
  <si>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</si>
  <si>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</si>
  <si>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</si>
  <si>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</si>
  <si>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</si>
  <si>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</si>
  <si>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</si>
  <si>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</si>
  <si>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</si>
  <si>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</si>
  <si>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</si>
  <si>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</si>
  <si>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</si>
  <si>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</si>
  <si>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</si>
  <si>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</si>
  <si>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</si>
  <si>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</si>
  <si>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</si>
  <si>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</si>
  <si>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</si>
  <si>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</si>
  <si>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</si>
  <si>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</si>
  <si>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</si>
  <si>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</si>
  <si>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</si>
  <si>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</si>
  <si>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</si>
  <si>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</si>
  <si>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</si>
  <si>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</si>
  <si>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</si>
  <si>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</si>
  <si>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</si>
  <si>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</si>
  <si>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</si>
  <si>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</si>
  <si>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</si>
  <si>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</si>
  <si>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</si>
  <si>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</si>
  <si>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</si>
  <si>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</si>
  <si>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</si>
  <si>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</si>
  <si>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</si>
  <si>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</si>
  <si>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</si>
  <si>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</si>
  <si>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</si>
  <si>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</si>
  <si>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</si>
  <si>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</si>
  <si>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</si>
  <si>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</si>
  <si>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</si>
  <si>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</si>
  <si>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</si>
  <si>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</si>
  <si>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</si>
  <si>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</si>
  <si>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</si>
  <si>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</si>
  <si>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</si>
  <si>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</si>
  <si>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</si>
  <si>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</si>
  <si>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</si>
  <si>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</si>
  <si>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</si>
  <si>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</si>
  <si>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</si>
  <si>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</si>
  <si>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</si>
  <si>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</si>
  <si>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</si>
  <si>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</si>
  <si>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</si>
  <si>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</si>
  <si>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</si>
  <si>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</si>
  <si>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</si>
  <si>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</si>
  <si>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</si>
  <si>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</si>
  <si>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</si>
  <si>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</si>
  <si>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</si>
  <si>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</si>
  <si>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</si>
  <si>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</si>
  <si>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</si>
  <si>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</si>
  <si>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</si>
  <si>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</si>
  <si>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</si>
  <si>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</si>
  <si>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</si>
  <si>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</si>
  <si>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</si>
  <si>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</si>
  <si>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</si>
  <si>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</si>
  <si>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</si>
  <si>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</si>
  <si>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</si>
  <si>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</si>
  <si>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</si>
  <si>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</si>
  <si>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</si>
  <si>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</si>
  <si>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</si>
  <si>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</si>
  <si>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</si>
  <si>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</si>
  <si>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</si>
  <si>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</si>
  <si>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</si>
  <si>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</si>
  <si>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</si>
  <si>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</si>
  <si>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</si>
  <si>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</si>
  <si>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</si>
  <si>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</si>
  <si>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</si>
  <si>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</si>
  <si>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</si>
  <si>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</si>
  <si>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</si>
  <si>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</si>
  <si>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</si>
  <si>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</si>
  <si>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</si>
  <si>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</si>
  <si>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</si>
  <si>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</si>
  <si>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</si>
  <si>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</si>
  <si>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</si>
  <si>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</si>
  <si>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</si>
  <si>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</si>
  <si>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</si>
  <si>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</si>
  <si>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</si>
  <si>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</si>
  <si>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</si>
  <si>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</si>
  <si>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</si>
  <si>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</si>
  <si>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</si>
  <si>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</si>
  <si>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</si>
  <si>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</si>
  <si>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</si>
  <si>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</si>
  <si>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</si>
  <si>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</si>
  <si>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</si>
  <si>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</si>
  <si>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</si>
  <si>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</si>
  <si>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</si>
  <si>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</si>
  <si>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</si>
  <si>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</si>
  <si>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</si>
  <si>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</si>
  <si>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</si>
  <si>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</si>
  <si>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</si>
  <si>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</si>
  <si>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</si>
  <si>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</si>
  <si>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</si>
  <si>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</si>
  <si>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</si>
  <si>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</si>
  <si>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</si>
  <si>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</si>
  <si>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</si>
  <si>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</si>
  <si>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</si>
  <si>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</si>
  <si>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</si>
  <si>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</si>
  <si>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</si>
  <si>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</si>
  <si>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</si>
  <si>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</si>
  <si>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</si>
  <si>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</si>
  <si>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</si>
  <si>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</si>
  <si>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</si>
  <si>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</si>
  <si>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</si>
  <si>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</si>
  <si>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</si>
  <si>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</si>
  <si>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</si>
  <si>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</si>
  <si>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</si>
  <si>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</si>
  <si>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</si>
  <si>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</si>
  <si>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</si>
  <si>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</si>
  <si>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</si>
  <si>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</si>
  <si>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</si>
  <si>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</si>
  <si>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</si>
  <si>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</si>
  <si>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</si>
  <si>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</si>
  <si>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</si>
  <si>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</si>
  <si>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</si>
  <si>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</si>
  <si>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</si>
  <si>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</si>
  <si>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</si>
  <si>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</si>
  <si>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</si>
  <si>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</si>
  <si>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</si>
  <si>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</si>
  <si>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</si>
  <si>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</si>
  <si>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</si>
  <si>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</si>
  <si>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</si>
  <si>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</si>
  <si>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</si>
  <si>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</si>
  <si>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</si>
  <si>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</si>
  <si>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</si>
  <si>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</si>
  <si>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</si>
  <si>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</si>
  <si>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</si>
  <si>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</si>
  <si>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</si>
  <si>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</si>
  <si>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</si>
  <si>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</si>
  <si>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</si>
  <si>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</si>
  <si>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</si>
  <si>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</si>
  <si>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</si>
  <si>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</si>
  <si>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</si>
  <si>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</si>
  <si>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</si>
  <si>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</si>
  <si>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</si>
  <si>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</si>
  <si>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</si>
  <si>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</si>
  <si>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</si>
  <si>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</si>
  <si>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</si>
  <si>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</si>
  <si>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</si>
  <si>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</si>
  <si>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</si>
  <si>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</si>
  <si>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</si>
  <si>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</si>
  <si>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</si>
  <si>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</si>
  <si>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</si>
  <si>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</si>
  <si>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</si>
  <si>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</si>
  <si>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</si>
  <si>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</si>
  <si>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</si>
  <si>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</si>
  <si>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</si>
  <si>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</si>
  <si>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</si>
  <si>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</si>
  <si>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</si>
  <si>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</si>
  <si>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</si>
  <si>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</si>
  <si>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</si>
  <si>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</si>
  <si>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</si>
  <si>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</si>
  <si>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</si>
  <si>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</si>
  <si>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</si>
  <si>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</si>
  <si>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</si>
  <si>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</si>
  <si>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</si>
  <si>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</si>
  <si>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</si>
  <si>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</si>
  <si>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</si>
  <si>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</si>
  <si>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</si>
  <si>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</si>
  <si>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</si>
  <si>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</si>
  <si>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</si>
  <si>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</si>
  <si>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</si>
  <si>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</si>
  <si>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</si>
  <si>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</si>
  <si>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</si>
  <si>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</si>
  <si>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</si>
  <si>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</si>
  <si>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</si>
  <si>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</si>
  <si>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</si>
  <si>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</si>
  <si>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</si>
  <si>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</si>
  <si>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</si>
  <si>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</si>
  <si>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</si>
  <si>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</si>
  <si>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</si>
  <si>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</si>
  <si>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</si>
  <si>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</si>
  <si>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</si>
  <si>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</si>
  <si>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</si>
  <si>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</si>
  <si>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</si>
  <si>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</si>
  <si>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</si>
  <si>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</si>
  <si>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</si>
  <si>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</si>
  <si>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</si>
  <si>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</si>
  <si>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</si>
  <si>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</si>
  <si>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</si>
  <si>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</si>
  <si>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</si>
  <si>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</si>
  <si>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</si>
  <si>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</si>
  <si>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</si>
  <si>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</si>
  <si>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</si>
  <si>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</si>
  <si>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</si>
  <si>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</si>
  <si>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</si>
  <si>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</si>
  <si>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</si>
  <si>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</si>
  <si>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</si>
  <si>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</si>
  <si>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</si>
  <si>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</si>
  <si>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</si>
  <si>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</si>
  <si>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</si>
  <si>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</si>
  <si>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</si>
  <si>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</si>
  <si>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</si>
  <si>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</si>
  <si>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</si>
  <si>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</si>
  <si>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</si>
  <si>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</si>
  <si>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</si>
  <si>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</si>
  <si>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</si>
  <si>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</si>
  <si>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</si>
  <si>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</si>
  <si>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</si>
  <si>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</si>
  <si>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</si>
  <si>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</si>
  <si>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</si>
  <si>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</si>
  <si>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</si>
  <si>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</si>
  <si>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</si>
  <si>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</si>
  <si>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</si>
  <si>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</si>
  <si>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</si>
  <si>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</si>
  <si>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</si>
  <si>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</si>
  <si>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</si>
  <si>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</si>
  <si>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</si>
  <si>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</si>
  <si>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</si>
  <si>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</si>
  <si>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</si>
  <si>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</si>
  <si>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</si>
  <si>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</si>
  <si>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</si>
  <si>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</si>
  <si>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</si>
  <si>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</si>
  <si>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</si>
  <si>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</si>
  <si>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</si>
  <si>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</si>
  <si>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</si>
  <si>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</si>
  <si>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</si>
  <si>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</si>
  <si>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</si>
  <si>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</si>
  <si>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</si>
  <si>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</si>
  <si>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</si>
  <si>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</si>
  <si>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</si>
  <si>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</si>
  <si>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</si>
  <si>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</si>
  <si>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</si>
  <si>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</si>
  <si>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</si>
  <si>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</si>
  <si>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</si>
  <si>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</si>
  <si>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</si>
  <si>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</si>
  <si>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</si>
  <si>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</si>
  <si>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</si>
  <si>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</si>
  <si>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</si>
  <si>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</si>
  <si>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</si>
  <si>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</si>
  <si>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</si>
  <si>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</si>
  <si>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</si>
  <si>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</si>
  <si>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</si>
  <si>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</si>
  <si>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</si>
  <si>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</si>
  <si>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</si>
  <si>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</si>
  <si>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</si>
  <si>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</si>
  <si>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</si>
  <si>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</si>
  <si>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</si>
  <si>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</si>
  <si>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</si>
  <si>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</si>
  <si>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</si>
  <si>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</si>
  <si>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</si>
  <si>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</si>
  <si>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</si>
  <si>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</si>
  <si>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</si>
  <si>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</si>
  <si>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</si>
  <si>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</si>
  <si>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</si>
  <si>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</si>
  <si>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</si>
  <si>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</si>
  <si>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</si>
  <si>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</si>
  <si>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</si>
  <si>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</si>
  <si>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</si>
  <si>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</si>
  <si>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</si>
  <si>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</si>
  <si>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</si>
  <si>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</si>
  <si>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</si>
  <si>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</si>
  <si>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</si>
  <si>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</si>
  <si>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</si>
  <si>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</si>
  <si>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</si>
  <si>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</si>
  <si>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</si>
  <si>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</si>
  <si>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</si>
  <si>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</si>
  <si>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</si>
  <si>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</si>
  <si>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</si>
  <si>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</si>
  <si>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</si>
  <si>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</si>
  <si>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</si>
  <si>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</si>
  <si>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</si>
  <si>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</si>
  <si>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</si>
  <si>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</si>
  <si>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</si>
  <si>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</si>
  <si>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</si>
  <si>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</si>
  <si>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</si>
  <si>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</si>
  <si>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</si>
  <si>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</si>
  <si>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</si>
  <si>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</si>
  <si>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</si>
  <si>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</si>
  <si>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</si>
  <si>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</si>
  <si>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</si>
  <si>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</si>
  <si>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</si>
  <si>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</si>
  <si>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</si>
  <si>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</si>
  <si>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</si>
  <si>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</si>
  <si>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</si>
  <si>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</si>
  <si>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</si>
  <si>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</si>
  <si>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</si>
  <si>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</si>
  <si>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</si>
  <si>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</si>
  <si>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</si>
  <si>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</si>
  <si>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</si>
  <si>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</si>
  <si>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</si>
  <si>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</si>
  <si>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</si>
  <si>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</si>
  <si>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</si>
  <si>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</si>
  <si>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</si>
  <si>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</si>
  <si>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</si>
  <si>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</si>
  <si>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</si>
  <si>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</si>
  <si>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</si>
  <si>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</si>
  <si>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</si>
  <si>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</si>
  <si>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</si>
  <si>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</si>
  <si>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</si>
  <si>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</si>
  <si>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</si>
  <si>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</si>
  <si>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</si>
  <si>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</si>
  <si>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</si>
  <si>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</si>
  <si>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</si>
  <si>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</si>
  <si>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</si>
  <si>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</si>
  <si>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</si>
  <si>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</si>
  <si>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</si>
  <si>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</si>
  <si>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</si>
  <si>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</si>
  <si>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</si>
  <si>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</si>
  <si>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</si>
  <si>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</si>
  <si>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</si>
  <si>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</si>
  <si>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</si>
  <si>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</si>
  <si>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</si>
  <si>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</si>
  <si>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</si>
  <si>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</si>
  <si>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</si>
  <si>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</si>
  <si>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</si>
  <si>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</si>
  <si>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</si>
  <si>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</si>
  <si>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</si>
  <si>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</si>
  <si>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</si>
  <si>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</si>
  <si>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</si>
  <si>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</si>
  <si>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</si>
  <si>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</si>
  <si>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</si>
  <si>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</si>
  <si>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</si>
  <si>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</si>
  <si>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</si>
  <si>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</si>
  <si>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</si>
  <si>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</si>
  <si>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</si>
  <si>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</si>
  <si>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</si>
  <si>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</si>
  <si>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</si>
  <si>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</si>
  <si>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</si>
  <si>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</si>
  <si>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</si>
  <si>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</si>
  <si>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</si>
  <si>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</si>
  <si>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</si>
  <si>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</si>
  <si>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</si>
  <si>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</si>
  <si>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</si>
  <si>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</si>
  <si>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</si>
  <si>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</si>
  <si>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</si>
  <si>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</si>
  <si>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</si>
  <si>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</si>
  <si>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</si>
  <si>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</si>
  <si>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</si>
  <si>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</si>
  <si>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</si>
  <si>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</si>
  <si>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</si>
  <si>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</si>
  <si>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</si>
  <si>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</si>
  <si>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</si>
  <si>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</si>
  <si>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</si>
  <si>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</si>
  <si>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</si>
  <si>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</si>
  <si>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</si>
  <si>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</si>
  <si>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</si>
  <si>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</si>
  <si>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</si>
  <si>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</si>
  <si>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</si>
  <si>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</si>
  <si>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</si>
  <si>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</si>
  <si>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</si>
  <si>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</si>
  <si>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</si>
  <si>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</si>
  <si>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</si>
  <si>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</si>
  <si>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</si>
  <si>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</si>
  <si>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</si>
  <si>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</si>
  <si>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</si>
  <si>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</si>
  <si>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</si>
  <si>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</si>
  <si>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</si>
  <si>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</si>
  <si>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</si>
  <si>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</si>
  <si>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</si>
  <si>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</si>
  <si>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</si>
  <si>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</si>
  <si>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</si>
  <si>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</si>
  <si>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</si>
  <si>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</si>
  <si>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</si>
  <si>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</si>
  <si>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</si>
  <si>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</si>
  <si>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</si>
  <si>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</si>
  <si>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</si>
  <si>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</si>
  <si>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</si>
  <si>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</si>
  <si>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</si>
  <si>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</si>
  <si>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</si>
  <si>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</si>
  <si>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</si>
  <si>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</si>
  <si>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</si>
  <si>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</si>
  <si>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</si>
  <si>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</si>
  <si>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</si>
  <si>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</si>
  <si>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</si>
  <si>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</si>
  <si>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</si>
  <si>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</si>
  <si>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</si>
  <si>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</si>
  <si>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</si>
  <si>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</si>
  <si>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</si>
  <si>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</si>
  <si>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</si>
  <si>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</si>
  <si>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</si>
  <si>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</si>
  <si>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</si>
  <si>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</si>
  <si>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</si>
  <si>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</si>
  <si>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</si>
  <si>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</si>
  <si>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</si>
  <si>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</si>
  <si>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</si>
  <si>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</si>
  <si>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</si>
  <si>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</si>
  <si>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</si>
  <si>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</si>
  <si>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</si>
  <si>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</si>
  <si>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</si>
  <si>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</si>
  <si>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</si>
  <si>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</si>
  <si>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</si>
  <si>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</si>
  <si>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</si>
  <si>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</si>
  <si>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</si>
  <si>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</si>
  <si>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</si>
  <si>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</si>
  <si>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</si>
  <si>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</si>
  <si>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</si>
  <si>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</si>
  <si>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</si>
  <si>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</si>
  <si>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</si>
  <si>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</si>
  <si>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</si>
  <si>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</si>
  <si>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</si>
  <si>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</si>
  <si>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</si>
  <si>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</si>
  <si>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</si>
  <si>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</si>
  <si>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</si>
  <si>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</si>
  <si>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</si>
  <si>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</si>
  <si>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</si>
  <si>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</si>
  <si>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</si>
  <si>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</si>
  <si>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</si>
  <si>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</si>
  <si>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</si>
  <si>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</si>
  <si>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</si>
  <si>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</si>
  <si>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</si>
  <si>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</si>
  <si>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</si>
  <si>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</si>
  <si>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</si>
  <si>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</si>
  <si>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</si>
  <si>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</si>
  <si>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</si>
  <si>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</si>
  <si>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</si>
  <si>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</si>
  <si>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</si>
  <si>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</si>
  <si>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</si>
  <si>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</si>
  <si>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</si>
  <si>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</si>
  <si>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</si>
  <si>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</si>
  <si>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</si>
  <si>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</si>
  <si>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</si>
  <si>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</si>
  <si>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</si>
  <si>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</si>
  <si>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</si>
  <si>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</si>
  <si>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</si>
  <si>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</si>
  <si>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</si>
  <si>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</si>
  <si>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</si>
  <si>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</si>
  <si>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</si>
  <si>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</si>
  <si>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</si>
  <si>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</si>
  <si>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</si>
  <si>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</si>
  <si>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</si>
  <si>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</si>
  <si>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</si>
  <si>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</si>
  <si>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</si>
  <si>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</si>
  <si>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</si>
  <si>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</si>
  <si>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</si>
  <si>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</si>
  <si>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</si>
  <si>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</si>
  <si>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</si>
  <si>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</si>
  <si>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</si>
  <si>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</si>
  <si>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</si>
  <si>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</si>
  <si>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</si>
  <si>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</si>
  <si>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</si>
  <si>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</si>
  <si>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</si>
  <si>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</si>
  <si>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</si>
  <si>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</si>
  <si>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</si>
  <si>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</si>
  <si>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</si>
  <si>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</si>
  <si>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</si>
  <si>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</si>
  <si>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</si>
  <si>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</si>
  <si>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</si>
  <si>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</si>
  <si>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</si>
  <si>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</si>
  <si>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</si>
  <si>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</si>
  <si>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</si>
  <si>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</si>
  <si>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</si>
  <si>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</si>
  <si>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</si>
  <si>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</si>
  <si>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</si>
  <si>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</si>
  <si>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</si>
  <si>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</si>
  <si>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</si>
  <si>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</si>
  <si>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</si>
  <si>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</si>
  <si>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</si>
  <si>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</si>
  <si>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</si>
  <si>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</si>
  <si>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</si>
  <si>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</si>
  <si>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</si>
  <si>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</si>
  <si>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</si>
  <si>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</si>
  <si>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</si>
  <si>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</si>
  <si>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</si>
  <si>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</si>
  <si>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</si>
  <si>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</si>
  <si>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</si>
  <si>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</si>
  <si>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</si>
  <si>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</si>
  <si>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</si>
  <si>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</si>
  <si>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</si>
  <si>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</si>
  <si>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</si>
  <si>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</si>
  <si>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</si>
  <si>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</si>
  <si>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</si>
  <si>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</si>
  <si>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</si>
  <si>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</si>
  <si>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</si>
  <si>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</si>
  <si>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</si>
  <si>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</si>
  <si>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</si>
  <si>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</si>
  <si>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</si>
  <si>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</si>
  <si>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</si>
  <si>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</si>
  <si>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</si>
  <si>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</si>
  <si>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</si>
  <si>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</si>
  <si>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</si>
  <si>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</si>
  <si>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</si>
  <si>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</si>
  <si>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</si>
  <si>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</si>
  <si>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</si>
  <si>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</si>
  <si>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</si>
  <si>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</si>
  <si>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</si>
  <si>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</si>
  <si>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</si>
  <si>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</si>
  <si>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</si>
  <si>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</si>
  <si>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</si>
  <si>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</si>
  <si>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</si>
  <si>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</si>
  <si>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</si>
  <si>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</si>
  <si>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</si>
  <si>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</si>
  <si>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</si>
  <si>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</si>
  <si>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</si>
  <si>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</si>
  <si>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</si>
  <si>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</si>
  <si>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</si>
  <si>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</si>
  <si>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</si>
  <si>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</si>
  <si>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</si>
  <si>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</si>
  <si>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</si>
  <si>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</si>
  <si>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</si>
  <si>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</si>
  <si>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</si>
  <si>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</si>
  <si>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</si>
  <si>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</si>
  <si>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</si>
  <si>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</si>
  <si>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</si>
  <si>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</si>
  <si>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</si>
  <si>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</si>
  <si>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</si>
  <si>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</si>
  <si>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</si>
  <si>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</si>
  <si>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</si>
  <si>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</si>
  <si>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</si>
  <si>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</si>
  <si>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</si>
  <si>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</si>
  <si>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</si>
  <si>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</si>
  <si>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</si>
  <si>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</si>
  <si>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</si>
  <si>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</si>
  <si>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</si>
  <si>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</si>
  <si>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</si>
  <si>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</si>
  <si>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</si>
  <si>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</si>
  <si>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</si>
  <si>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</si>
  <si>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</si>
  <si>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</si>
  <si>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</si>
  <si>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</si>
  <si>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</si>
  <si>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</si>
  <si>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</si>
  <si>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</si>
  <si>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</si>
  <si>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</si>
  <si>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</si>
  <si>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</si>
  <si>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</si>
  <si>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</si>
  <si>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</si>
  <si>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</si>
  <si>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</si>
  <si>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</si>
  <si>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</si>
  <si>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</si>
  <si>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</si>
  <si>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</si>
  <si>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</si>
  <si>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</si>
  <si>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</si>
  <si>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</si>
  <si>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</si>
  <si>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</si>
  <si>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</si>
  <si>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</si>
  <si>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</si>
  <si>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</si>
  <si>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</si>
  <si>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</si>
  <si>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</si>
  <si>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</si>
  <si>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</si>
  <si>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</si>
  <si>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</si>
  <si>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</si>
  <si>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</si>
  <si>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</si>
  <si>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</si>
  <si>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</si>
  <si>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</si>
  <si>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</si>
  <si>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</si>
  <si>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</si>
  <si>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</si>
  <si>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</si>
  <si>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</si>
  <si>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</si>
  <si>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</si>
  <si>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</si>
  <si>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</si>
  <si>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</si>
  <si>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</si>
  <si>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</si>
  <si>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</si>
  <si>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</si>
  <si>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</si>
  <si>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</si>
  <si>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</si>
  <si>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</si>
  <si>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</si>
  <si>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</si>
  <si>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</si>
  <si>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</si>
  <si>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</si>
  <si>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</si>
  <si>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</si>
  <si>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</si>
  <si>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</si>
  <si>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</si>
  <si>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</si>
  <si>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</si>
  <si>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</si>
  <si>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</si>
  <si>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</si>
  <si>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</si>
  <si>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</si>
  <si>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</si>
  <si>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</si>
  <si>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</si>
  <si>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</si>
  <si>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</si>
  <si>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</si>
  <si>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</si>
  <si>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</si>
  <si>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</si>
  <si>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</si>
  <si>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</si>
  <si>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</si>
  <si>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</si>
  <si>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</si>
  <si>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</si>
  <si>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</si>
  <si>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</si>
  <si>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</si>
  <si>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</si>
  <si>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</si>
  <si>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</si>
  <si>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</si>
  <si>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</si>
  <si>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</si>
  <si>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</si>
  <si>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</si>
  <si>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</si>
  <si>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</si>
  <si>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</si>
  <si>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</si>
  <si>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</si>
  <si>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</si>
  <si>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</si>
  <si>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</si>
  <si>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</si>
  <si>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</si>
  <si>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</si>
  <si>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</si>
  <si>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</si>
  <si>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</si>
  <si>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</si>
  <si>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</si>
  <si>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</si>
  <si>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</si>
  <si>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</si>
  <si>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</si>
  <si>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</si>
  <si>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</si>
  <si>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</si>
  <si>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</si>
  <si>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</si>
  <si>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</si>
  <si>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</si>
  <si>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</si>
  <si>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</si>
  <si>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</si>
  <si>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</si>
  <si>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</si>
  <si>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</si>
  <si>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</si>
  <si>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</si>
  <si>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</si>
  <si>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</si>
  <si>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</si>
  <si>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</si>
  <si>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</si>
  <si>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</si>
  <si>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</si>
  <si>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</si>
  <si>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</si>
  <si>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</si>
  <si>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</si>
  <si>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</si>
  <si>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</si>
  <si>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</si>
  <si>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</si>
  <si>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</si>
  <si>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</si>
  <si>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</si>
  <si>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</si>
  <si>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</si>
  <si>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</si>
  <si>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</si>
  <si>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</si>
  <si>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</si>
  <si>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</si>
  <si>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</si>
  <si>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</si>
  <si>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</si>
  <si>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</si>
  <si>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</si>
  <si>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</si>
  <si>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</si>
  <si>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</si>
  <si>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</si>
  <si>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</si>
  <si>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</si>
  <si>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</si>
  <si>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</si>
  <si>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</si>
  <si>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</si>
  <si>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</si>
  <si>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</si>
  <si>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</si>
  <si>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</si>
  <si>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</si>
  <si>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</si>
  <si>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</si>
  <si>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</si>
  <si>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</si>
  <si>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</si>
  <si>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</si>
  <si>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</si>
  <si>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</si>
  <si>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</si>
  <si>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</si>
  <si>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</si>
  <si>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</si>
  <si>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</si>
  <si>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</si>
  <si>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</si>
  <si>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</si>
  <si>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</si>
  <si>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</si>
  <si>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</si>
  <si>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</si>
  <si>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</si>
  <si>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</si>
  <si>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</si>
  <si>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</si>
  <si>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</si>
  <si>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</si>
  <si>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</si>
  <si>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</si>
  <si>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</si>
  <si>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</si>
  <si>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</si>
  <si>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</si>
  <si>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</si>
  <si>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</si>
  <si>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</si>
  <si>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</si>
  <si>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</si>
  <si>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</si>
  <si>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</si>
  <si>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</si>
  <si>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</si>
  <si>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</si>
  <si>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</si>
  <si>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</si>
  <si>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</si>
  <si>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</si>
  <si>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</si>
  <si>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</si>
  <si>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</si>
  <si>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</si>
  <si>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</si>
  <si>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</si>
  <si>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</si>
  <si>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</si>
  <si>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</si>
  <si>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</si>
  <si>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</si>
  <si>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</si>
  <si>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</si>
  <si>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</si>
  <si>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</si>
  <si>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</si>
  <si>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</si>
  <si>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</si>
  <si>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</si>
  <si>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</si>
  <si>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</si>
  <si>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</si>
  <si>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</si>
  <si>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</si>
  <si>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</si>
  <si>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</si>
  <si>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</si>
  <si>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</si>
  <si>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</si>
  <si>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</si>
  <si>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</si>
  <si>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</si>
  <si>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</si>
  <si>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</si>
  <si>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</si>
  <si>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</si>
  <si>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</si>
  <si>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</si>
  <si>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</si>
  <si>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</si>
  <si>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</si>
  <si>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</si>
  <si>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</si>
  <si>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</si>
  <si>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</si>
  <si>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</si>
  <si>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</si>
  <si>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</si>
  <si>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</si>
  <si>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</si>
  <si>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</si>
  <si>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</si>
  <si>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</si>
  <si>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</si>
  <si>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</si>
  <si>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</si>
  <si>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</si>
  <si>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</si>
  <si>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</si>
  <si>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</si>
  <si>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</si>
  <si>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</si>
  <si>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</si>
  <si>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</si>
  <si>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</si>
  <si>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</si>
  <si>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</si>
  <si>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</si>
  <si>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</si>
  <si>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</si>
  <si>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</si>
  <si>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</si>
  <si>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</si>
  <si>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</si>
  <si>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</si>
  <si>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</si>
  <si>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</si>
  <si>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</si>
  <si>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</si>
  <si>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</si>
  <si>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</si>
  <si>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</si>
  <si>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</si>
  <si>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</si>
  <si>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</si>
  <si>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</si>
  <si>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</si>
  <si>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</si>
  <si>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</si>
  <si>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</si>
  <si>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</si>
  <si>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</si>
  <si>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</si>
  <si>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</si>
  <si>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</si>
  <si>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</si>
  <si>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</si>
  <si>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</si>
  <si>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</si>
  <si>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</si>
  <si>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</si>
  <si>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</si>
  <si>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</si>
  <si>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</si>
  <si>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</si>
  <si>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</si>
  <si>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</si>
  <si>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</si>
  <si>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</si>
  <si>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</si>
  <si>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</si>
  <si>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</si>
  <si>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</si>
  <si>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</si>
  <si>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</si>
  <si>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</si>
  <si>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</si>
  <si>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</si>
  <si>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</si>
  <si>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</si>
  <si>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</si>
  <si>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</si>
  <si>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</si>
  <si>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</si>
  <si>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</si>
  <si>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</si>
  <si>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</si>
  <si>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</si>
  <si>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</si>
  <si>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</si>
  <si>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</si>
  <si>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</si>
  <si>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</si>
  <si>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</si>
  <si>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</si>
  <si>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</si>
  <si>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</si>
  <si>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</si>
  <si>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</si>
  <si>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</si>
  <si>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</si>
  <si>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</si>
  <si>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</si>
  <si>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</si>
  <si>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</si>
  <si>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</si>
  <si>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</si>
  <si>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</si>
  <si>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</si>
  <si>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</si>
  <si>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</si>
  <si>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</si>
  <si>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</si>
  <si>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</si>
  <si>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</si>
  <si>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</si>
  <si>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</si>
  <si>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</si>
  <si>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</si>
  <si>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</si>
  <si>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</si>
  <si>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</si>
  <si>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</si>
  <si>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</si>
  <si>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</si>
  <si>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</si>
  <si>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</si>
  <si>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</si>
  <si>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</si>
  <si>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</si>
  <si>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</si>
  <si>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</si>
  <si>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</si>
  <si>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</si>
  <si>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</si>
  <si>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</si>
  <si>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</si>
  <si>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</si>
  <si>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</si>
  <si>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</si>
  <si>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</si>
  <si>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</si>
  <si>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</si>
  <si>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</si>
  <si>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</si>
  <si>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</si>
  <si>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</si>
  <si>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</si>
  <si>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</si>
  <si>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</si>
  <si>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</si>
  <si>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</si>
  <si>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</si>
  <si>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</si>
  <si>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</si>
  <si>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</si>
  <si>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</si>
  <si>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</si>
  <si>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</si>
  <si>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</si>
  <si>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</si>
  <si>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</si>
  <si>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</si>
  <si>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</si>
  <si>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</si>
  <si>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</si>
  <si>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</si>
  <si>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</si>
  <si>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</si>
  <si>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</si>
  <si>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</si>
  <si>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</si>
  <si>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</si>
  <si>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</si>
  <si>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</si>
  <si>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</si>
  <si>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</si>
  <si>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</si>
  <si>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</si>
  <si>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</si>
  <si>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</si>
  <si>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</si>
  <si>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</si>
  <si>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</si>
  <si>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</si>
  <si>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</si>
  <si>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</si>
  <si>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</si>
  <si>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</si>
  <si>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</si>
  <si>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</si>
  <si>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</si>
  <si>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</si>
  <si>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</si>
  <si>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</si>
  <si>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</si>
  <si>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</si>
  <si>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</si>
  <si>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</si>
  <si>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</si>
  <si>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</si>
  <si>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</si>
  <si>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</si>
  <si>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</si>
  <si>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</si>
  <si>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</si>
  <si>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</si>
  <si>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</si>
  <si>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</si>
  <si>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</si>
  <si>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</si>
  <si>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</si>
  <si>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</si>
  <si>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</si>
  <si>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</si>
  <si>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</si>
  <si>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</si>
  <si>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</si>
  <si>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</si>
  <si>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</si>
  <si>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</si>
  <si>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</si>
  <si>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</si>
  <si>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</si>
  <si>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</si>
  <si>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</si>
  <si>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</si>
  <si>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</si>
  <si>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</si>
  <si>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</si>
  <si>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</si>
  <si>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</si>
  <si>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</si>
  <si>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</si>
  <si>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</si>
  <si>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</si>
  <si>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</si>
  <si>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</si>
  <si>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</si>
  <si>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</si>
  <si>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</si>
  <si>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</si>
  <si>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</si>
  <si>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</si>
  <si>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</si>
  <si>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</si>
  <si>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</si>
  <si>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</si>
  <si>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</si>
  <si>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</si>
  <si>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</si>
  <si>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</si>
  <si>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</si>
  <si>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</si>
  <si>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</si>
  <si>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</si>
  <si>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</si>
  <si>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</si>
  <si>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</si>
  <si>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</si>
  <si>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</si>
  <si>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</si>
  <si>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</si>
  <si>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</si>
  <si>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</si>
  <si>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</si>
  <si>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</si>
  <si>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</si>
  <si>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</si>
  <si>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</si>
  <si>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</si>
  <si>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</si>
  <si>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</si>
  <si>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</si>
  <si>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</si>
  <si>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</si>
  <si>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</si>
  <si>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</si>
  <si>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</si>
  <si>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</si>
  <si>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</si>
  <si>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</si>
  <si>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</si>
  <si>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</si>
  <si>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</si>
  <si>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</si>
  <si>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</si>
  <si>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</si>
  <si>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</si>
  <si>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</si>
  <si>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</si>
  <si>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</si>
  <si>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</si>
  <si>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</si>
  <si>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</si>
  <si>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</si>
  <si>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</si>
  <si>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</si>
  <si>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</si>
  <si>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</si>
  <si>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</si>
  <si>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</si>
  <si>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</si>
  <si>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</si>
  <si>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</si>
  <si>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</si>
  <si>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</si>
  <si>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</si>
  <si>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</si>
  <si>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</si>
  <si>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</si>
  <si>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</si>
  <si>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</si>
  <si>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</si>
  <si>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</si>
  <si>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</si>
  <si>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</si>
  <si>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</si>
  <si>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</si>
  <si>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</si>
  <si>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</si>
  <si>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</si>
  <si>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</si>
  <si>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</si>
  <si>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</si>
  <si>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</si>
  <si>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</si>
  <si>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</si>
  <si>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</si>
  <si>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</si>
  <si>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</si>
  <si>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</si>
  <si>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</si>
  <si>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</si>
  <si>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</si>
  <si>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</si>
  <si>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</si>
  <si>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</si>
  <si>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</si>
  <si>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</si>
  <si>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</si>
  <si>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</si>
  <si>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</si>
  <si>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</si>
  <si>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</si>
  <si>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</si>
  <si>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</si>
  <si>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</si>
  <si>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</si>
  <si>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</si>
  <si>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</si>
  <si>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</si>
  <si>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</si>
  <si>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</si>
  <si>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</si>
  <si>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</si>
  <si>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</si>
  <si>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</si>
  <si>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</si>
  <si>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</si>
  <si>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</si>
  <si>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</si>
  <si>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</si>
  <si>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</si>
  <si>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</si>
  <si>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</si>
  <si>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</si>
  <si>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</si>
  <si>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</si>
  <si>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</si>
  <si>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</si>
  <si>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</si>
  <si>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</si>
  <si>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</si>
  <si>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</si>
  <si>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</si>
  <si>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</si>
  <si>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</si>
  <si>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</si>
  <si>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</si>
  <si>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</si>
  <si>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</si>
  <si>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</si>
  <si>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</si>
  <si>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</si>
  <si>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</si>
  <si>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</si>
  <si>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</si>
  <si>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</si>
  <si>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</si>
  <si>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</si>
  <si>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</si>
  <si>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</si>
  <si>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</si>
  <si>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</si>
  <si>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</si>
  <si>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</si>
  <si>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</si>
  <si>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</si>
  <si>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</si>
  <si>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</si>
  <si>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</si>
  <si>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</si>
  <si>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</si>
  <si>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</si>
  <si>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</si>
  <si>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</si>
  <si>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</si>
  <si>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</si>
  <si>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</si>
  <si>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</si>
  <si>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</si>
  <si>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</si>
  <si>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</si>
  <si>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</si>
  <si>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</si>
  <si>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</si>
  <si>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</si>
  <si>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</si>
  <si>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</si>
  <si>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</si>
  <si>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</si>
  <si>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</si>
  <si>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</si>
  <si>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</si>
  <si>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</si>
  <si>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</si>
  <si>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</si>
  <si>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</si>
  <si>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</si>
  <si>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</si>
  <si>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</si>
  <si>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</si>
  <si>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</si>
  <si>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</si>
  <si>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</si>
  <si>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</si>
  <si>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</si>
  <si>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</si>
  <si>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</si>
  <si>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</si>
  <si>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</si>
  <si>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</si>
  <si>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</si>
  <si>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</si>
  <si>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</si>
  <si>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</si>
  <si>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</si>
  <si>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</si>
  <si>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</si>
  <si>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</si>
  <si>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</si>
  <si>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</si>
  <si>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</si>
  <si>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</si>
  <si>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</si>
  <si>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</si>
  <si>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</si>
  <si>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</si>
  <si>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</si>
  <si>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</si>
  <si>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</si>
  <si>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</si>
  <si>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</si>
  <si>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</si>
  <si>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</si>
  <si>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</si>
  <si>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</si>
  <si>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</si>
  <si>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</si>
  <si>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</si>
  <si>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</si>
  <si>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</si>
  <si>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</si>
  <si>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</si>
  <si>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</si>
  <si>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</si>
  <si>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</si>
  <si>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</si>
  <si>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</si>
  <si>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</si>
  <si>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</si>
  <si>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</si>
  <si>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</si>
  <si>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</si>
  <si>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</si>
  <si>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</si>
  <si>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</si>
  <si>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</si>
  <si>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</si>
  <si>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</si>
  <si>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</si>
  <si>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</si>
  <si>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</si>
  <si>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</si>
  <si>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</si>
  <si>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</si>
  <si>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</si>
  <si>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</si>
  <si>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</si>
  <si>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</si>
  <si>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</si>
  <si>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</si>
  <si>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</si>
  <si>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</si>
  <si>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</si>
  <si>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</si>
  <si>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</si>
  <si>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</si>
  <si>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</si>
  <si>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</si>
  <si>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</si>
  <si>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</si>
  <si>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</si>
  <si>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</si>
  <si>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</si>
  <si>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</si>
  <si>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</si>
  <si>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</si>
  <si>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</si>
  <si>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</si>
  <si>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</si>
  <si>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</si>
  <si>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</si>
  <si>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</si>
  <si>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</si>
  <si>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</si>
  <si>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</si>
  <si>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</si>
  <si>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</si>
  <si>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</si>
  <si>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</si>
  <si>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</si>
  <si>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</si>
  <si>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</si>
  <si>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</si>
  <si>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</si>
  <si>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</si>
  <si>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</si>
  <si>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</si>
  <si>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</si>
  <si>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</si>
  <si>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</si>
  <si>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</si>
  <si>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</si>
  <si>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</si>
  <si>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</si>
  <si>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</si>
  <si>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</si>
  <si>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</si>
  <si>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</si>
  <si>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</si>
  <si>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</si>
  <si>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</si>
  <si>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</si>
  <si>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</si>
  <si>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</si>
  <si>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</si>
  <si>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</si>
  <si>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</si>
  <si>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</si>
  <si>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</si>
  <si>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</si>
  <si>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</si>
  <si>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</si>
  <si>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</si>
  <si>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</si>
  <si>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</si>
  <si>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</si>
  <si>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</si>
  <si>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</si>
  <si>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</si>
  <si>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</si>
  <si>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</si>
  <si>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</si>
  <si>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</si>
  <si>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</si>
  <si>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</si>
  <si>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</si>
  <si>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</si>
  <si>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</si>
  <si>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</si>
  <si>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</si>
  <si>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</si>
  <si>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</si>
  <si>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</si>
  <si>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</si>
  <si>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</si>
  <si>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</si>
  <si>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</si>
  <si>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</si>
  <si>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</si>
  <si>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</si>
  <si>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</si>
  <si>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</si>
  <si>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</si>
  <si>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</si>
  <si>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</si>
  <si>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</si>
  <si>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</si>
  <si>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</si>
  <si>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</si>
  <si>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</si>
  <si>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</si>
  <si>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</si>
  <si>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</si>
  <si>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</si>
  <si>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</si>
  <si>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</si>
  <si>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</si>
  <si>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</si>
  <si>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</si>
  <si>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</si>
  <si>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</si>
  <si>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</si>
  <si>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</si>
  <si>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</si>
  <si>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</si>
  <si>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</si>
  <si>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</si>
  <si>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</si>
  <si>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</si>
  <si>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</si>
  <si>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</si>
  <si>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</si>
  <si>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</si>
  <si>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</si>
  <si>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</si>
  <si>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</si>
  <si>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</si>
  <si>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</si>
  <si>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</si>
  <si>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</si>
  <si>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</si>
  <si>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</si>
  <si>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</si>
  <si>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</si>
  <si>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</si>
  <si>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</si>
  <si>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</si>
  <si>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</si>
  <si>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</si>
  <si>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</si>
  <si>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</si>
  <si>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</si>
  <si>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</si>
  <si>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</si>
  <si>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</si>
  <si>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</si>
  <si>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</si>
  <si>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</si>
  <si>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</si>
  <si>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</si>
  <si>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</si>
  <si>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</si>
  <si>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</si>
  <si>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</si>
  <si>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</si>
  <si>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</si>
  <si>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</si>
  <si>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</si>
  <si>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</si>
  <si>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</si>
  <si>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</si>
  <si>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</si>
  <si>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</si>
  <si>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</si>
  <si>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</si>
  <si>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</si>
  <si>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</si>
  <si>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</si>
  <si>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</si>
  <si>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</si>
  <si>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</si>
  <si>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</si>
  <si>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</si>
  <si>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</si>
  <si>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</si>
  <si>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</si>
  <si>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</si>
  <si>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</si>
  <si>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</si>
  <si>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</si>
  <si>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</si>
  <si>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</si>
  <si>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</si>
  <si>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</si>
  <si>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</si>
  <si>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</si>
  <si>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</si>
  <si>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</si>
  <si>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</si>
  <si>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</si>
  <si>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</si>
  <si>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</si>
  <si>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</si>
  <si>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</si>
  <si>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</si>
  <si>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</si>
  <si>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</si>
  <si>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</si>
  <si>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</si>
  <si>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</si>
  <si>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</si>
  <si>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</si>
  <si>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</si>
  <si>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</si>
  <si>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</si>
  <si>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</si>
  <si>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</si>
  <si>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</si>
  <si>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</si>
  <si>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</si>
  <si>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</si>
  <si>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</si>
  <si>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</si>
  <si>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</si>
  <si>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</si>
  <si>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</si>
  <si>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</si>
  <si>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</si>
  <si>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</si>
  <si>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</si>
  <si>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</si>
  <si>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</si>
  <si>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</si>
  <si>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</si>
  <si>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</si>
  <si>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</si>
  <si>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</si>
  <si>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</si>
  <si>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</si>
  <si>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</si>
  <si>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</si>
  <si>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</si>
  <si>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</si>
  <si>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</si>
  <si>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</si>
  <si>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</si>
  <si>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</si>
  <si>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</si>
  <si>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</si>
  <si>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</si>
  <si>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</si>
  <si>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</si>
  <si>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</si>
  <si>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</si>
  <si>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</si>
  <si>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</si>
  <si>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</si>
  <si>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</si>
  <si>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</si>
  <si>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</si>
  <si>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</si>
  <si>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</si>
  <si>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</si>
  <si>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</si>
  <si>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</si>
  <si>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</si>
  <si>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</si>
  <si>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</si>
  <si>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</si>
  <si>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</si>
  <si>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</si>
  <si>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</si>
  <si>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</si>
  <si>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</si>
  <si>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</si>
  <si>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</si>
  <si>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</si>
  <si>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</si>
  <si>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</si>
  <si>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</si>
  <si>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</si>
  <si>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</si>
  <si>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</si>
  <si>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</si>
  <si>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</si>
  <si>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</si>
  <si>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</si>
  <si>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</si>
  <si>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</si>
  <si>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</si>
  <si>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</si>
  <si>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</si>
  <si>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</si>
  <si>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</si>
  <si>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</si>
  <si>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</si>
  <si>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</si>
  <si>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</si>
  <si>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</si>
  <si>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</si>
  <si>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</si>
  <si>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</si>
  <si>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</si>
  <si>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</si>
  <si>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</si>
  <si>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</si>
  <si>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</si>
  <si>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</si>
  <si>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</si>
  <si>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</si>
  <si>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</si>
  <si>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</si>
  <si>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</si>
  <si>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</si>
  <si>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</si>
  <si>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</si>
  <si>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</si>
  <si>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</si>
  <si>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</si>
  <si>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</si>
  <si>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</si>
  <si>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</si>
  <si>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</si>
  <si>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</si>
  <si>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</si>
  <si>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</si>
  <si>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</si>
  <si>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</si>
  <si>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</si>
  <si>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</si>
  <si>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</si>
  <si>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</si>
  <si>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</si>
  <si>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</si>
  <si>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</si>
  <si>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</si>
  <si>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</si>
  <si>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</si>
  <si>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</si>
  <si>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</si>
  <si>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</si>
  <si>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</si>
  <si>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</si>
  <si>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</si>
  <si>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</si>
  <si>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</si>
  <si>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</si>
  <si>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</si>
  <si>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</si>
  <si>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</si>
  <si>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</si>
  <si>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</si>
  <si>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</si>
  <si>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</si>
  <si>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</si>
  <si>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</si>
  <si>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</si>
  <si>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</si>
  <si>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</si>
  <si>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</si>
  <si>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</si>
  <si>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</si>
  <si>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</si>
  <si>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</si>
  <si>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</si>
  <si>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</si>
  <si>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</si>
  <si>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</si>
  <si>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</si>
  <si>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</si>
  <si>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</si>
  <si>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</si>
  <si>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</si>
  <si>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</si>
  <si>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</si>
  <si>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</si>
  <si>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</si>
  <si>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</si>
  <si>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</si>
  <si>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</si>
  <si>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</si>
  <si>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</si>
  <si>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</si>
  <si>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</si>
  <si>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</si>
  <si>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</si>
  <si>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</si>
  <si>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</si>
  <si>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</si>
  <si>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</si>
  <si>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</si>
  <si>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</si>
  <si>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</si>
  <si>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</si>
  <si>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</si>
  <si>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</si>
  <si>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</si>
  <si>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</si>
  <si>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</si>
  <si>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</si>
  <si>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</si>
  <si>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</si>
  <si>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</si>
  <si>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</si>
  <si>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</si>
  <si>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</si>
  <si>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</si>
  <si>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</si>
  <si>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</si>
  <si>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</si>
  <si>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</si>
  <si>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</si>
  <si>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</si>
  <si>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</si>
  <si>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</si>
  <si>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</si>
  <si>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</si>
  <si>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</si>
  <si>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</si>
  <si>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</si>
  <si>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</si>
  <si>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</si>
  <si>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</si>
  <si>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</si>
  <si>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</si>
  <si>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</si>
  <si>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</si>
  <si>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</si>
  <si>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</si>
  <si>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</si>
  <si>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</si>
  <si>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</si>
  <si>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</si>
  <si>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</si>
  <si>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</si>
  <si>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</si>
  <si>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</si>
  <si>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</si>
  <si>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</si>
  <si>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</si>
  <si>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</si>
  <si>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</si>
  <si>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</si>
  <si>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</si>
  <si>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</si>
  <si>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</si>
  <si>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</si>
  <si>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</si>
  <si>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</si>
  <si>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</si>
  <si>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</si>
  <si>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</si>
  <si>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</si>
  <si>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</si>
  <si>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</si>
  <si>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</si>
  <si>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</si>
  <si>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</si>
  <si>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</si>
  <si>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</si>
  <si>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</si>
  <si>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</si>
  <si>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</si>
  <si>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</si>
  <si>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</si>
  <si>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</si>
  <si>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</si>
  <si>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</si>
  <si>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</si>
  <si>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</si>
  <si>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</si>
  <si>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</si>
  <si>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</si>
  <si>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</si>
  <si>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</si>
  <si>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</si>
  <si>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</si>
  <si>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</si>
  <si>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</si>
  <si>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</si>
  <si>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</si>
  <si>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</si>
  <si>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</si>
  <si>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</si>
  <si>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</si>
  <si>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</si>
  <si>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</si>
  <si>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</si>
  <si>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</si>
  <si>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</si>
  <si>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</si>
  <si>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</si>
  <si>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</si>
  <si>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</si>
  <si>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</si>
  <si>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</si>
  <si>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</si>
  <si>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</si>
  <si>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</si>
  <si>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</si>
  <si>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</si>
  <si>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</si>
  <si>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</si>
  <si>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</si>
  <si>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</si>
  <si>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</si>
  <si>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</si>
  <si>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</si>
  <si>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</si>
  <si>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</si>
  <si>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</si>
  <si>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</si>
  <si>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</si>
  <si>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</si>
  <si>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</si>
  <si>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</si>
  <si>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</si>
  <si>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</si>
  <si>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</si>
  <si>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</si>
  <si>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</si>
  <si>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</si>
  <si>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</si>
  <si>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</si>
  <si>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</si>
  <si>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</si>
  <si>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</si>
  <si>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</si>
  <si>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</si>
  <si>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</si>
  <si>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</si>
  <si>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</si>
  <si>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</si>
  <si>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</si>
  <si>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</si>
  <si>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</si>
  <si>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</si>
  <si>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</si>
  <si>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</si>
  <si>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</si>
  <si>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</si>
  <si>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</si>
  <si>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</si>
  <si>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</si>
  <si>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</si>
  <si>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</si>
  <si>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</si>
  <si>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</si>
  <si>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</si>
  <si>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</si>
  <si>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</si>
  <si>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</si>
  <si>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</si>
  <si>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</si>
  <si>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</si>
  <si>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</si>
  <si>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</si>
  <si>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</si>
  <si>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</si>
  <si>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</si>
  <si>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</si>
  <si>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</si>
  <si>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</si>
  <si>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</si>
  <si>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</si>
  <si>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</si>
  <si>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</si>
  <si>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</si>
  <si>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</si>
  <si>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</si>
  <si>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</si>
  <si>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</si>
  <si>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</si>
  <si>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</si>
  <si>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</si>
  <si>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</si>
  <si>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</si>
  <si>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</si>
  <si>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</si>
  <si>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</si>
  <si>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</si>
  <si>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</si>
  <si>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</si>
  <si>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</si>
  <si>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</si>
  <si>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</si>
  <si>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</si>
  <si>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</si>
  <si>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</si>
  <si>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</si>
  <si>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</si>
  <si>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</si>
  <si>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</si>
  <si>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</si>
  <si>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</si>
  <si>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</si>
  <si>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</si>
  <si>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</si>
  <si>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</si>
  <si>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</si>
  <si>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</si>
  <si>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</si>
  <si>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</si>
  <si>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</si>
  <si>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</si>
  <si>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</si>
  <si>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</si>
  <si>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</si>
  <si>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</si>
  <si>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</si>
  <si>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</si>
  <si>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</si>
  <si>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</si>
  <si>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</si>
  <si>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</si>
  <si>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</si>
  <si>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</si>
  <si>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</si>
  <si>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</si>
  <si>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</si>
  <si>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</si>
  <si>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</si>
  <si>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</si>
  <si>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</si>
  <si>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</si>
  <si>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</si>
  <si>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</si>
  <si>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</si>
  <si>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</si>
  <si>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</si>
  <si>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</si>
  <si>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</si>
  <si>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</si>
  <si>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</si>
  <si>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</si>
  <si>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</si>
  <si>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</si>
  <si>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</si>
  <si>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</si>
  <si>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</si>
  <si>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</si>
  <si>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</si>
  <si>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</si>
  <si>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</si>
  <si>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</si>
  <si>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</si>
  <si>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</si>
  <si>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</si>
  <si>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</si>
  <si>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</si>
  <si>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</si>
  <si>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</si>
  <si>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</si>
  <si>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</si>
  <si>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</si>
  <si>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</si>
  <si>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</si>
  <si>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</si>
  <si>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</si>
  <si>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</si>
  <si>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</si>
  <si>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</si>
  <si>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</si>
  <si>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</si>
  <si>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</si>
  <si>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</si>
  <si>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</si>
  <si>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</si>
  <si>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</si>
  <si>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</si>
  <si>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</si>
  <si>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</si>
  <si>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</si>
  <si>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</si>
  <si>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</si>
  <si>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</si>
  <si>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</si>
  <si>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</si>
  <si>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</si>
  <si>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</si>
  <si>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</si>
  <si>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</si>
  <si>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</si>
  <si>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</si>
  <si>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</si>
  <si>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</si>
  <si>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</si>
  <si>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</si>
  <si>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</si>
  <si>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</si>
  <si>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</si>
  <si>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</si>
  <si>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</si>
  <si>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</si>
  <si>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</si>
  <si>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</si>
  <si>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</si>
  <si>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</si>
  <si>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</si>
  <si>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</si>
  <si>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</si>
  <si>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</si>
  <si>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</si>
  <si>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</si>
  <si>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</si>
  <si>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</si>
  <si>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</si>
  <si>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</si>
  <si>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</si>
  <si>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</si>
  <si>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</si>
  <si>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</si>
  <si>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</si>
  <si>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</si>
  <si>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</si>
  <si>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</si>
  <si>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</si>
  <si>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</si>
  <si>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</si>
  <si>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</si>
  <si>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</si>
  <si>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</si>
  <si>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</si>
  <si>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</si>
  <si>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</si>
  <si>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</si>
  <si>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</si>
  <si>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</si>
  <si>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</si>
  <si>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</si>
  <si>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</si>
  <si>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</si>
  <si>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</si>
  <si>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</si>
  <si>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</si>
  <si>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</si>
  <si>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</si>
  <si>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</si>
  <si>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</si>
  <si>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</si>
  <si>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</si>
  <si>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</si>
  <si>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</si>
  <si>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</si>
  <si>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</si>
  <si>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</si>
  <si>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</si>
  <si>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</si>
  <si>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</si>
  <si>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</si>
  <si>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</si>
  <si>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</si>
  <si>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</si>
  <si>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</si>
  <si>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</si>
  <si>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</si>
  <si>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</si>
  <si>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</si>
  <si>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</si>
  <si>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</si>
  <si>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</si>
  <si>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</si>
  <si>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</si>
  <si>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</si>
  <si>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</si>
  <si>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</si>
  <si>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</si>
  <si>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</si>
  <si>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</si>
  <si>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</si>
  <si>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</si>
  <si>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</si>
  <si>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</si>
  <si>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</si>
  <si>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</si>
  <si>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</si>
  <si>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</si>
  <si>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</si>
  <si>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</si>
  <si>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</si>
  <si>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</si>
  <si>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</si>
  <si>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</si>
  <si>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</si>
  <si>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</si>
  <si>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</si>
  <si>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</si>
  <si>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</si>
  <si>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</si>
  <si>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</si>
  <si>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</si>
  <si>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</si>
  <si>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</si>
  <si>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</si>
  <si>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</si>
  <si>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</si>
  <si>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</si>
  <si>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</si>
  <si>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</si>
  <si>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</si>
  <si>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</si>
  <si>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</si>
  <si>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</si>
  <si>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</si>
  <si>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</si>
  <si>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</si>
  <si>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</si>
  <si>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</si>
  <si>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</si>
  <si>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</si>
  <si>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</si>
  <si>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</si>
  <si>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</si>
  <si>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</si>
  <si>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</si>
  <si>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</si>
  <si>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</si>
  <si>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</si>
  <si>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</si>
  <si>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</si>
  <si>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</si>
  <si>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</si>
  <si>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</si>
  <si>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</si>
  <si>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</si>
  <si>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</si>
  <si>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</si>
  <si>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</si>
  <si>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</si>
  <si>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</si>
  <si>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</si>
  <si>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</si>
  <si>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</si>
  <si>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</si>
  <si>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</si>
  <si>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</si>
  <si>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</si>
  <si>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</si>
  <si>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</si>
  <si>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</si>
  <si>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</si>
  <si>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</si>
  <si>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</si>
  <si>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</si>
  <si>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</si>
  <si>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</si>
  <si>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</si>
  <si>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</si>
  <si>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</si>
  <si>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</si>
  <si>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</si>
  <si>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</si>
  <si>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</si>
  <si>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</si>
  <si>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</si>
  <si>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</si>
  <si>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</si>
  <si>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</si>
  <si>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</si>
  <si>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</si>
  <si>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</si>
  <si>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</si>
  <si>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</si>
  <si>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</si>
  <si>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</si>
  <si>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</si>
  <si>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</si>
  <si>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</si>
  <si>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</si>
  <si>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</si>
  <si>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</si>
  <si>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</si>
  <si>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</si>
  <si>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</si>
  <si>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</si>
  <si>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</si>
  <si>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</si>
  <si>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</si>
  <si>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</si>
  <si>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</si>
  <si>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</si>
  <si>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</si>
  <si>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</si>
  <si>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</si>
  <si>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</si>
  <si>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</si>
  <si>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</si>
  <si>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</si>
  <si>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</si>
  <si>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</si>
  <si>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</si>
  <si>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</si>
  <si>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</si>
  <si>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</si>
  <si>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</si>
  <si>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</si>
  <si>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</si>
  <si>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</si>
  <si>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</si>
  <si>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</si>
  <si>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</si>
  <si>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</si>
  <si>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</si>
  <si>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</si>
  <si>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</si>
  <si>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</si>
  <si>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</si>
  <si>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</si>
  <si>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</si>
  <si>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</si>
  <si>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</si>
  <si>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</si>
  <si>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</si>
  <si>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</si>
  <si>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</si>
  <si>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</si>
  <si>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</si>
  <si>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</si>
  <si>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</si>
  <si>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</si>
  <si>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</si>
  <si>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</si>
  <si>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</si>
  <si>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</si>
  <si>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</si>
  <si>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</si>
  <si>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</si>
  <si>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</si>
  <si>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</si>
  <si>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</si>
  <si>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</si>
  <si>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</si>
  <si>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</si>
  <si>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</si>
  <si>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</si>
  <si>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</si>
  <si>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</si>
  <si>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</si>
  <si>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</si>
  <si>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</si>
  <si>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</si>
  <si>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</si>
  <si>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</si>
  <si>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</si>
  <si>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</si>
  <si>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</si>
  <si>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</si>
  <si>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</si>
  <si>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</si>
  <si>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</si>
  <si>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</si>
  <si>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</si>
  <si>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</si>
  <si>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</si>
  <si>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</si>
  <si>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</si>
  <si>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</si>
  <si>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</si>
  <si>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</si>
  <si>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</si>
  <si>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</si>
  <si>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</si>
  <si>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</si>
  <si>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</si>
  <si>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</si>
  <si>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</si>
  <si>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</si>
  <si>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</si>
  <si>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</si>
  <si>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</si>
  <si>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</si>
  <si>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</si>
  <si>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</si>
  <si>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</si>
  <si>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</si>
  <si>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</si>
  <si>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</si>
  <si>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</si>
  <si>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</si>
  <si>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</si>
  <si>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</si>
  <si>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</si>
  <si>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</si>
  <si>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</si>
  <si>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</si>
  <si>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</si>
  <si>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</si>
  <si>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</si>
  <si>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</si>
  <si>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</si>
  <si>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</si>
  <si>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</si>
  <si>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</si>
  <si>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</si>
  <si>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</si>
  <si>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</si>
  <si>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</si>
  <si>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</si>
  <si>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</si>
  <si>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</si>
  <si>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</si>
  <si>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</si>
  <si>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</si>
  <si>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</si>
  <si>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</si>
  <si>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</si>
  <si>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</si>
  <si>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</si>
  <si>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</si>
  <si>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</si>
  <si>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</si>
  <si>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</si>
  <si>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</si>
  <si>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</si>
  <si>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</si>
  <si>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</si>
  <si>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</si>
  <si>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</si>
  <si>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</si>
  <si>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</si>
  <si>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</si>
  <si>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</si>
  <si>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</si>
  <si>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</si>
  <si>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</si>
  <si>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</si>
  <si>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</si>
  <si>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</si>
  <si>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</si>
  <si>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</si>
  <si>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</si>
  <si>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</si>
  <si>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</si>
  <si>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</si>
  <si>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</si>
  <si>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</si>
  <si>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</si>
  <si>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</si>
  <si>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</si>
  <si>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</si>
  <si>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</si>
  <si>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</si>
  <si>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</si>
  <si>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</si>
  <si>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</si>
  <si>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</si>
  <si>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</si>
  <si>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</si>
  <si>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</si>
  <si>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</si>
  <si>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</si>
  <si>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</si>
  <si>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</si>
  <si>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</si>
  <si>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</si>
  <si>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</si>
  <si>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</si>
  <si>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</si>
  <si>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</si>
  <si>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</si>
  <si>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</si>
  <si>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</si>
  <si>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</si>
  <si>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</si>
  <si>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</si>
  <si>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</si>
  <si>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</si>
  <si>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</si>
  <si>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</si>
  <si>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</si>
  <si>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</si>
  <si>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</si>
  <si>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</si>
  <si>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</si>
  <si>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</si>
  <si>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</si>
  <si>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</si>
  <si>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</si>
  <si>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</si>
  <si>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</si>
  <si>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</si>
  <si>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</si>
  <si>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</si>
  <si>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</si>
  <si>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</si>
  <si>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</si>
  <si>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</si>
  <si>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</si>
  <si>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</si>
  <si>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</si>
  <si>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</si>
  <si>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</si>
  <si>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</si>
  <si>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</si>
  <si>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</si>
  <si>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</si>
  <si>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</si>
  <si>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</si>
  <si>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</si>
  <si>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</si>
  <si>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</si>
  <si>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</si>
  <si>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</si>
  <si>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</si>
  <si>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</si>
  <si>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</si>
  <si>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</si>
  <si>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</si>
  <si>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</si>
  <si>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</si>
  <si>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</si>
  <si>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</si>
  <si>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</si>
  <si>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</si>
  <si>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</si>
  <si>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</si>
  <si>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</si>
  <si>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</si>
  <si>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</si>
  <si>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</si>
  <si>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</si>
  <si>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</si>
  <si>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</si>
  <si>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</si>
  <si>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</si>
  <si>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</si>
  <si>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</si>
  <si>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</si>
  <si>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</si>
  <si>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</si>
  <si>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</si>
  <si>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</si>
  <si>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</si>
  <si>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</si>
  <si>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</si>
  <si>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</si>
  <si>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</si>
  <si>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</si>
  <si>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</si>
  <si>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</si>
  <si>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</si>
  <si>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</si>
  <si>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</si>
  <si>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</si>
  <si>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</si>
  <si>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</si>
  <si>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</si>
  <si>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</si>
  <si>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</si>
  <si>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</si>
  <si>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</si>
  <si>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</si>
  <si>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</si>
  <si>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</si>
  <si>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</si>
  <si>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</si>
  <si>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</si>
  <si>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</si>
  <si>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</si>
  <si>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</si>
  <si>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</si>
  <si>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</si>
  <si>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</si>
  <si>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</si>
  <si>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</si>
  <si>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</si>
  <si>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</si>
  <si>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</si>
  <si>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</si>
  <si>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</si>
  <si>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</si>
  <si>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</si>
  <si>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</si>
  <si>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</si>
  <si>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</si>
  <si>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</si>
  <si>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</si>
  <si>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</si>
  <si>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</si>
  <si>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</si>
  <si>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</si>
  <si>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</si>
  <si>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</si>
  <si>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</si>
  <si>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</si>
  <si>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</si>
  <si>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</si>
  <si>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</si>
  <si>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</si>
  <si>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</si>
  <si>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</si>
  <si>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</si>
  <si>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</si>
  <si>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</si>
  <si>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</si>
  <si>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</si>
  <si>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</si>
  <si>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</si>
  <si>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</si>
  <si>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</si>
  <si>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</si>
  <si>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</si>
  <si>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</si>
  <si>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</si>
  <si>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</si>
  <si>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</si>
  <si>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</si>
  <si>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</si>
  <si>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</si>
  <si>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</si>
  <si>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</si>
  <si>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</si>
  <si>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</si>
  <si>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</si>
  <si>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</si>
  <si>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</si>
  <si>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</si>
  <si>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</si>
  <si>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</si>
  <si>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</si>
  <si>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</si>
  <si>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</si>
  <si>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</si>
  <si>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</si>
  <si>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</si>
  <si>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</si>
  <si>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</si>
  <si>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</si>
  <si>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</si>
  <si>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</si>
  <si>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</si>
  <si>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</si>
  <si>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</si>
  <si>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</si>
  <si>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</si>
  <si>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</si>
  <si>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</si>
  <si>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</si>
  <si>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</si>
  <si>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</si>
  <si>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</si>
  <si>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</si>
  <si>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</si>
  <si>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</si>
  <si>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</si>
  <si>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</si>
  <si>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</si>
  <si>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</si>
  <si>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</si>
  <si>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</si>
  <si>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</si>
  <si>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</si>
  <si>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</si>
  <si>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</si>
  <si>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</si>
  <si>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</si>
  <si>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</si>
  <si>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</si>
  <si>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</si>
  <si>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</si>
  <si>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</si>
  <si>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</si>
  <si>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</si>
  <si>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</si>
  <si>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</si>
  <si>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</si>
  <si>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</si>
  <si>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</si>
  <si>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</si>
  <si>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</si>
  <si>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</si>
  <si>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</si>
  <si>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</si>
  <si>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</si>
  <si>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</si>
  <si>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</si>
  <si>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</si>
  <si>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</si>
  <si>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</si>
  <si>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</si>
  <si>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</si>
  <si>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</si>
  <si>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</si>
  <si>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</si>
  <si>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</si>
  <si>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</si>
  <si>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</si>
  <si>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</si>
  <si>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</si>
  <si>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</si>
  <si>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</si>
  <si>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</si>
  <si>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</si>
  <si>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</si>
  <si>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</si>
  <si>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</si>
  <si>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</si>
  <si>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</si>
  <si>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</si>
  <si>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</si>
  <si>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</si>
  <si>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</si>
  <si>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</si>
  <si>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</si>
  <si>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</si>
  <si>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</si>
  <si>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</si>
  <si>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</si>
  <si>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</si>
  <si>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</si>
  <si>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</si>
  <si>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</si>
  <si>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</si>
  <si>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</si>
  <si>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</si>
  <si>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</si>
  <si>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</si>
  <si>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</si>
  <si>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</si>
  <si>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</si>
  <si>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</si>
  <si>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</si>
  <si>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</si>
  <si>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</si>
  <si>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</si>
  <si>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</si>
  <si>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</si>
  <si>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</si>
  <si>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</si>
  <si>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</si>
  <si>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</si>
  <si>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</si>
  <si>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</si>
  <si>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</si>
  <si>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</si>
  <si>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</si>
  <si>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</si>
  <si>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</si>
  <si>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</si>
  <si>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</si>
  <si>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</si>
  <si>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</si>
  <si>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</si>
  <si>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</si>
  <si>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</si>
  <si>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</si>
  <si>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</si>
  <si>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</si>
  <si>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</si>
  <si>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</si>
  <si>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</si>
  <si>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</si>
  <si>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</si>
  <si>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</si>
  <si>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</si>
  <si>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</si>
  <si>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</si>
  <si>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</si>
  <si>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</si>
  <si>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</si>
  <si>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</si>
  <si>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</si>
  <si>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</si>
  <si>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</si>
  <si>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</si>
  <si>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</si>
  <si>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</si>
  <si>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</si>
  <si>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</si>
  <si>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</si>
  <si>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</si>
  <si>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</si>
  <si>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</si>
  <si>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</si>
  <si>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</si>
  <si>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</si>
  <si>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</si>
  <si>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</si>
  <si>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</si>
  <si>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</si>
  <si>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</si>
  <si>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</si>
  <si>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</si>
  <si>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</si>
  <si>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</si>
  <si>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</si>
  <si>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</si>
  <si>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</si>
  <si>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</si>
  <si>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</si>
  <si>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</si>
  <si>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</si>
  <si>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</si>
  <si>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</si>
  <si>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</si>
  <si>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</si>
  <si>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</si>
  <si>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</si>
  <si>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</si>
  <si>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</si>
  <si>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</si>
  <si>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</si>
  <si>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</si>
  <si>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</si>
  <si>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</si>
  <si>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</si>
  <si>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</si>
  <si>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</si>
  <si>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</si>
  <si>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</si>
  <si>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</si>
  <si>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</si>
  <si>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</si>
  <si>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</si>
  <si>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</si>
  <si>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</si>
  <si>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</si>
  <si>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</si>
  <si>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</si>
  <si>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</si>
  <si>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</si>
  <si>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</si>
  <si>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</si>
  <si>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</si>
  <si>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</si>
  <si>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</si>
  <si>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</si>
  <si>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</si>
  <si>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</si>
  <si>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</si>
  <si>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</si>
  <si>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</si>
  <si>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</si>
  <si>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</si>
  <si>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</si>
  <si>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</si>
  <si>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</si>
  <si>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</si>
  <si>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</si>
  <si>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</si>
  <si>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</si>
  <si>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</si>
  <si>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</si>
  <si>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</si>
  <si>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</si>
  <si>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</si>
  <si>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</si>
  <si>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</si>
  <si>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</si>
  <si>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</si>
  <si>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</si>
  <si>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</si>
  <si>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</si>
  <si>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</si>
  <si>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</si>
  <si>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</si>
  <si>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</si>
  <si>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</si>
  <si>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</si>
  <si>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</si>
  <si>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</si>
  <si>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</si>
  <si>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</si>
  <si>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</si>
  <si>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</si>
  <si>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</si>
  <si>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</si>
  <si>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</si>
  <si>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</si>
  <si>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</si>
  <si>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</si>
  <si>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</si>
  <si>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</si>
  <si>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</si>
  <si>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</si>
  <si>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</si>
  <si>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</si>
  <si>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</si>
  <si>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</si>
  <si>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</si>
  <si>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</si>
  <si>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</si>
  <si>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</si>
  <si>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</si>
  <si>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</si>
  <si>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</si>
  <si>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</si>
  <si>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</si>
  <si>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</si>
  <si>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</si>
  <si>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</si>
  <si>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</si>
  <si>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</si>
  <si>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</si>
  <si>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</si>
  <si>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</si>
  <si>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</si>
  <si>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</si>
  <si>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</si>
  <si>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</si>
  <si>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</si>
  <si>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</si>
  <si>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</si>
  <si>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</si>
  <si>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</si>
  <si>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</si>
  <si>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</si>
  <si>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</si>
  <si>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</si>
  <si>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</si>
  <si>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</si>
  <si>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</si>
  <si>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</si>
  <si>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</si>
  <si>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</si>
  <si>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</si>
  <si>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</si>
  <si>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</si>
  <si>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</si>
  <si>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</si>
  <si>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</si>
  <si>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</si>
  <si>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</si>
  <si>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</si>
  <si>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</si>
  <si>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</si>
  <si>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</si>
  <si>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</si>
  <si>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</si>
  <si>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</si>
  <si>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</si>
  <si>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</si>
  <si>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</si>
  <si>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</si>
  <si>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</si>
  <si>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</si>
  <si>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</si>
  <si>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</si>
  <si>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</si>
  <si>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</si>
  <si>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</si>
  <si>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</si>
  <si>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</si>
  <si>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</si>
  <si>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</si>
  <si>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</si>
  <si>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</si>
  <si>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</si>
  <si>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</si>
  <si>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</si>
  <si>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</si>
  <si>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</si>
  <si>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</si>
  <si>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</si>
  <si>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</si>
  <si>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</si>
  <si>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</si>
  <si>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</si>
  <si>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</si>
  <si>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</si>
  <si>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</si>
  <si>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</si>
  <si>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</si>
  <si>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</si>
  <si>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</si>
  <si>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</si>
  <si>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</si>
  <si>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</si>
  <si>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</si>
  <si>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</si>
  <si>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</si>
  <si>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</si>
  <si>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</si>
  <si>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</si>
  <si>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</si>
  <si>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</si>
  <si>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</si>
  <si>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</si>
  <si>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</si>
  <si>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</si>
  <si>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</si>
  <si>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</si>
  <si>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</si>
  <si>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</si>
  <si>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</si>
  <si>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</si>
  <si>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</si>
  <si>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</si>
  <si>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</si>
  <si>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</si>
  <si>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</si>
  <si>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</si>
  <si>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</si>
  <si>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</si>
  <si>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</si>
  <si>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</si>
  <si>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</si>
  <si>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</si>
  <si>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</si>
  <si>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</si>
  <si>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</si>
  <si>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</si>
  <si>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</si>
  <si>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</si>
  <si>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</si>
  <si>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</si>
  <si>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</si>
  <si>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</si>
  <si>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</si>
  <si>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</si>
  <si>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</si>
  <si>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</si>
  <si>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</si>
  <si>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</si>
  <si>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</si>
  <si>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</si>
  <si>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</si>
  <si>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</si>
  <si>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</si>
  <si>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</si>
  <si>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</si>
  <si>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</si>
  <si>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</si>
  <si>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</si>
  <si>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</si>
  <si>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</si>
  <si>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</si>
  <si>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</si>
  <si>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</si>
  <si>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</si>
  <si>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</si>
  <si>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</si>
  <si>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</si>
  <si>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</si>
  <si>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</si>
  <si>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</si>
  <si>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</si>
  <si>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</si>
  <si>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</si>
  <si>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</si>
  <si>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</si>
  <si>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</si>
  <si>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</si>
  <si>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</si>
  <si>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</si>
  <si>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</si>
  <si>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</si>
  <si>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</si>
  <si>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</si>
  <si>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</si>
  <si>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</si>
  <si>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</si>
  <si>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</si>
  <si>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</si>
  <si>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</si>
  <si>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</si>
  <si>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</si>
  <si>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</si>
  <si>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</si>
  <si>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</si>
  <si>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</si>
  <si>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</si>
  <si>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</si>
  <si>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</si>
  <si>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</si>
  <si>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</si>
  <si>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</si>
  <si>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</si>
  <si>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</si>
  <si>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</si>
  <si>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</si>
  <si>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</si>
  <si>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</si>
  <si>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</si>
  <si>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</si>
  <si>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</si>
  <si>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</si>
  <si>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</si>
  <si>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</si>
  <si>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</si>
  <si>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</si>
  <si>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</si>
  <si>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</si>
  <si>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</si>
  <si>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</si>
  <si>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</si>
  <si>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</si>
  <si>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</si>
  <si>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</si>
  <si>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</si>
  <si>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</si>
  <si>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</si>
  <si>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</si>
  <si>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</si>
  <si>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</si>
  <si>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</si>
  <si>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</si>
  <si>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</si>
  <si>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</si>
  <si>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</si>
  <si>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</si>
  <si>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</si>
  <si>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</si>
  <si>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</si>
  <si>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</si>
  <si>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</si>
  <si>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</si>
  <si>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</si>
  <si>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</si>
  <si>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</si>
  <si>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</si>
  <si>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</si>
  <si>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</si>
  <si>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</si>
  <si>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</si>
  <si>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</si>
  <si>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</si>
  <si>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</si>
  <si>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</si>
  <si>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</si>
  <si>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</si>
  <si>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</si>
  <si>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</si>
  <si>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</si>
  <si>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</si>
  <si>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</si>
  <si>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</si>
  <si>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</si>
  <si>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</si>
  <si>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</si>
  <si>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</si>
  <si>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</si>
  <si>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</si>
  <si>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</si>
  <si>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</si>
  <si>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</si>
  <si>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</si>
  <si>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</si>
  <si>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</si>
  <si>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</si>
  <si>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</si>
  <si>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</si>
  <si>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</si>
  <si>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</si>
  <si>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</si>
  <si>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</si>
  <si>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</si>
  <si>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</si>
  <si>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</si>
  <si>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</si>
  <si>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</si>
  <si>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</si>
  <si>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</si>
  <si>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</si>
  <si>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</si>
  <si>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</si>
  <si>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</si>
  <si>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</si>
  <si>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</si>
  <si>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</si>
  <si>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</si>
  <si>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</si>
  <si>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</si>
  <si>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</si>
  <si>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</si>
  <si>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</si>
  <si>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</si>
  <si>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</si>
  <si>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</si>
  <si>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</si>
  <si>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</si>
  <si>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</si>
  <si>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</si>
  <si>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</si>
  <si>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</si>
  <si>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</si>
  <si>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</si>
  <si>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</si>
  <si>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</si>
  <si>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</si>
  <si>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</si>
  <si>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</si>
  <si>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</si>
  <si>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</si>
  <si>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</si>
  <si>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</si>
  <si>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</si>
  <si>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</si>
  <si>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</si>
  <si>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</si>
  <si>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</si>
  <si>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</si>
  <si>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</si>
  <si>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</si>
  <si>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</si>
  <si>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</si>
  <si>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</si>
  <si>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</si>
  <si>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</si>
  <si>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</si>
  <si>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</si>
  <si>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</si>
  <si>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</si>
  <si>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</si>
  <si>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</si>
  <si>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</si>
  <si>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</si>
  <si>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</si>
  <si>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</si>
  <si>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</si>
  <si>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</si>
  <si>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</si>
  <si>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</si>
  <si>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</si>
  <si>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</si>
  <si>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</si>
  <si>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</si>
  <si>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</si>
  <si>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</si>
  <si>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</si>
  <si>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</si>
  <si>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</si>
  <si>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</si>
  <si>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</si>
  <si>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</si>
  <si>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</si>
  <si>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</si>
  <si>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</si>
  <si>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</si>
  <si>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</si>
  <si>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</si>
  <si>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</si>
  <si>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</si>
  <si>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</si>
  <si>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</si>
  <si>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</si>
  <si>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</si>
  <si>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</si>
  <si>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</si>
  <si>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</si>
  <si>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</si>
  <si>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</si>
  <si>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</si>
  <si>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</si>
  <si>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</si>
  <si>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</si>
  <si>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</si>
  <si>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</si>
  <si>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</si>
  <si>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</si>
  <si>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</si>
  <si>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</si>
  <si>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</si>
  <si>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</si>
  <si>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</si>
  <si>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</si>
  <si>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</si>
  <si>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</si>
  <si>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</si>
  <si>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</si>
  <si>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</si>
  <si>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</si>
  <si>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</si>
  <si>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</si>
  <si>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</si>
  <si>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</si>
  <si>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</si>
  <si>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</si>
  <si>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</si>
  <si>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</si>
  <si>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</si>
  <si>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</si>
  <si>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</si>
  <si>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</si>
  <si>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</si>
  <si>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</si>
  <si>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</si>
  <si>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</si>
  <si>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</si>
  <si>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</si>
  <si>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</si>
  <si>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</si>
  <si>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</si>
  <si>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</si>
  <si>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</si>
  <si>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</si>
  <si>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</si>
  <si>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</si>
  <si>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</si>
  <si>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</si>
  <si>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</si>
  <si>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</si>
  <si>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</si>
  <si>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</si>
  <si>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</si>
  <si>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</si>
  <si>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</si>
  <si>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</si>
  <si>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</si>
  <si>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</si>
  <si>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</si>
  <si>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</si>
  <si>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</si>
  <si>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</si>
  <si>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</si>
  <si>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</si>
  <si>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</si>
  <si>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</si>
  <si>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</si>
  <si>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</si>
  <si>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</si>
  <si>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</si>
  <si>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</si>
  <si>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</si>
  <si>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</si>
  <si>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</si>
  <si>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</si>
  <si>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</si>
  <si>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</si>
  <si>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</si>
  <si>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</si>
  <si>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</si>
  <si>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</si>
  <si>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</si>
  <si>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</si>
  <si>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</si>
  <si>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</si>
  <si>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</si>
  <si>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</si>
  <si>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</si>
  <si>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</si>
  <si>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</si>
  <si>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</si>
  <si>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</si>
  <si>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</si>
  <si>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</si>
  <si>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</si>
  <si>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</si>
  <si>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</si>
  <si>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</si>
  <si>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</si>
  <si>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</si>
  <si>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</si>
  <si>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</si>
  <si>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</si>
  <si>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</si>
  <si>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</si>
  <si>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</si>
  <si>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</si>
  <si>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</si>
  <si>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</si>
  <si>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</si>
  <si>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</si>
  <si>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</si>
  <si>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</si>
  <si>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</si>
  <si>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</si>
  <si>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</si>
  <si>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</si>
  <si>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</si>
  <si>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</si>
  <si>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</si>
  <si>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</si>
  <si>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</si>
  <si>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</si>
  <si>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</si>
  <si>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</si>
  <si>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</si>
  <si>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</si>
  <si>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</si>
  <si>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</si>
  <si>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</si>
  <si>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</si>
  <si>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</si>
  <si>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</si>
  <si>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</si>
  <si>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</si>
  <si>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</si>
  <si>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</si>
  <si>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</si>
  <si>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</si>
  <si>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</si>
  <si>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</si>
  <si>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</si>
  <si>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</si>
  <si>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</si>
  <si>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</si>
  <si>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</si>
  <si>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</si>
  <si>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</si>
  <si>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</si>
  <si>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</si>
  <si>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</si>
  <si>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</si>
  <si>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</si>
  <si>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</si>
  <si>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</si>
  <si>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</si>
  <si>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</si>
  <si>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</si>
  <si>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</si>
  <si>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</si>
  <si>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</si>
  <si>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</si>
  <si>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</si>
  <si>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</si>
  <si>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</si>
  <si>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</si>
  <si>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</si>
  <si>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</si>
  <si>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</si>
  <si>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</si>
  <si>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</si>
  <si>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</si>
  <si>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</si>
  <si>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</si>
  <si>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</si>
  <si>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</si>
  <si>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</si>
  <si>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</si>
  <si>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</si>
  <si>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</si>
  <si>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</si>
  <si>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</si>
  <si>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</si>
  <si>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</si>
  <si>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</si>
  <si>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</si>
  <si>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</si>
  <si>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</si>
  <si>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</si>
  <si>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</si>
  <si>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</si>
  <si>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</si>
  <si>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</si>
  <si>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</si>
  <si>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</si>
  <si>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</si>
  <si>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</si>
  <si>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</si>
  <si>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</si>
  <si>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</si>
  <si>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</si>
  <si>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</si>
  <si>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</si>
  <si>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</si>
  <si>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</si>
  <si>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</si>
  <si>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</si>
  <si>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</si>
  <si>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</si>
  <si>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</si>
  <si>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</si>
  <si>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</si>
  <si>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</si>
  <si>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</si>
  <si>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</si>
  <si>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</si>
  <si>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</si>
  <si>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</si>
  <si>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</si>
  <si>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</si>
  <si>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</si>
  <si>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</si>
  <si>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</si>
  <si>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</si>
  <si>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</si>
  <si>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</si>
  <si>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</si>
  <si>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</si>
  <si>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</si>
  <si>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</si>
  <si>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</si>
  <si>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</si>
  <si>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</si>
  <si>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</si>
  <si>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</si>
  <si>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</si>
  <si>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</si>
  <si>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</si>
  <si>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</si>
  <si>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</si>
  <si>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</si>
  <si>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</si>
  <si>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</si>
  <si>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</si>
  <si>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</si>
  <si>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</si>
  <si>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</si>
  <si>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</si>
  <si>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</si>
  <si>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</si>
  <si>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</si>
  <si>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</si>
  <si>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</si>
  <si>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</si>
  <si>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</si>
  <si>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</si>
  <si>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</si>
  <si>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</si>
  <si>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</si>
  <si>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</si>
  <si>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</si>
  <si>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</si>
  <si>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</si>
  <si>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</si>
  <si>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</si>
  <si>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</si>
  <si>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</si>
  <si>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</si>
  <si>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</si>
  <si>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</si>
  <si>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</si>
  <si>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</si>
  <si>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</si>
  <si>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</si>
  <si>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</si>
  <si>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</si>
  <si>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</si>
  <si>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</si>
  <si>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</si>
  <si>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</si>
  <si>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</si>
  <si>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</si>
  <si>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</si>
  <si>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</si>
  <si>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</si>
  <si>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</si>
  <si>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</si>
  <si>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</si>
  <si>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</si>
  <si>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</si>
  <si>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</si>
  <si>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</si>
  <si>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</si>
  <si>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</si>
  <si>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</si>
  <si>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</si>
  <si>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</si>
  <si>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</si>
  <si>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</si>
  <si>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</si>
  <si>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</si>
  <si>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</si>
  <si>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</si>
  <si>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</si>
  <si>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</si>
  <si>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</si>
  <si>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</si>
  <si>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</si>
  <si>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</si>
  <si>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</si>
  <si>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</si>
  <si>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</si>
  <si>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</si>
  <si>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</si>
  <si>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</si>
  <si>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</si>
  <si>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</si>
  <si>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</si>
  <si>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</si>
  <si>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</si>
  <si>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</si>
  <si>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</si>
  <si>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</si>
  <si>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</si>
  <si>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</si>
  <si>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</si>
  <si>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</si>
  <si>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</si>
  <si>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</si>
  <si>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</si>
  <si>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</si>
  <si>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</si>
  <si>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</si>
  <si>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</si>
  <si>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</si>
  <si>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</si>
  <si>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</si>
  <si>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</si>
  <si>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</si>
  <si>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</si>
  <si>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</si>
  <si>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</si>
  <si>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</si>
  <si>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</si>
  <si>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</si>
  <si>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</si>
  <si>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</si>
  <si>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</si>
  <si>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</si>
  <si>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</si>
  <si>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</si>
  <si>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</si>
  <si>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</si>
  <si>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</si>
  <si>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</si>
  <si>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</si>
  <si>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</si>
  <si>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</si>
  <si>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</si>
  <si>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</si>
  <si>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</si>
  <si>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</si>
  <si>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</si>
  <si>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</si>
  <si>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</si>
  <si>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</si>
  <si>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</si>
  <si>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</si>
  <si>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</si>
  <si>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</si>
  <si>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</si>
  <si>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</si>
  <si>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</si>
  <si>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</si>
  <si>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</si>
  <si>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</si>
  <si>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</si>
  <si>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</si>
  <si>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</si>
  <si>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</si>
  <si>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</si>
  <si>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</si>
  <si>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</si>
  <si>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</si>
  <si>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</si>
  <si>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</si>
  <si>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</si>
  <si>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</si>
  <si>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</si>
  <si>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</si>
  <si>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</si>
  <si>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</si>
  <si>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</si>
  <si>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</si>
  <si>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</si>
  <si>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</si>
  <si>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</si>
  <si>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</si>
  <si>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</si>
  <si>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</si>
  <si>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</si>
  <si>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</si>
  <si>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</si>
  <si>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</si>
  <si>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</si>
  <si>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</si>
  <si>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</si>
  <si>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</si>
  <si>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</si>
  <si>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</si>
  <si>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</si>
  <si>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</si>
  <si>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</si>
  <si>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</si>
  <si>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</si>
  <si>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</si>
  <si>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</si>
  <si>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</si>
  <si>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</si>
  <si>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</si>
  <si>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</si>
  <si>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</si>
  <si>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</si>
  <si>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</si>
  <si>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</si>
  <si>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</si>
  <si>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</si>
  <si>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</si>
  <si>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</si>
  <si>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</si>
  <si>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</si>
  <si>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</si>
  <si>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</si>
  <si>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</si>
  <si>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</si>
  <si>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</si>
  <si>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</si>
  <si>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</si>
  <si>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</si>
  <si>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</si>
  <si>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</si>
  <si>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</si>
  <si>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</si>
  <si>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</si>
  <si>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</si>
  <si>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</si>
  <si>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</si>
  <si>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</si>
  <si>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</si>
  <si>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</si>
  <si>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</si>
  <si>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</si>
  <si>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</si>
  <si>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</si>
  <si>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</si>
  <si>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</si>
  <si>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</si>
  <si>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</si>
  <si>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</si>
  <si>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</si>
  <si>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</si>
  <si>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</si>
  <si>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</si>
  <si>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</si>
  <si>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</si>
  <si>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</si>
  <si>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</si>
  <si>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</si>
  <si>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</si>
  <si>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</si>
  <si>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</si>
  <si>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</si>
  <si>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</si>
  <si>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</si>
  <si>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</si>
  <si>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</si>
  <si>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</si>
  <si>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</si>
  <si>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</si>
  <si>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</si>
  <si>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</si>
  <si>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</si>
  <si>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</si>
  <si>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</si>
  <si>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</si>
  <si>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</si>
  <si>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</si>
  <si>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</si>
  <si>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</si>
  <si>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</si>
  <si>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</si>
  <si>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</si>
  <si>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</si>
  <si>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</si>
  <si>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</si>
  <si>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</si>
  <si>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</si>
  <si>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</si>
  <si>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</si>
  <si>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</si>
  <si>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</si>
  <si>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</si>
  <si>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</si>
  <si>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</si>
  <si>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</si>
  <si>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</si>
  <si>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</si>
  <si>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</si>
  <si>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</si>
  <si>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</si>
  <si>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</si>
  <si>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</si>
  <si>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</si>
  <si>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</si>
  <si>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</si>
  <si>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</si>
  <si>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</si>
  <si>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</si>
  <si>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</si>
  <si>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</si>
  <si>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</si>
  <si>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</si>
  <si>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</si>
  <si>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</si>
  <si>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</si>
  <si>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</si>
  <si>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</si>
  <si>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</si>
  <si>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</si>
  <si>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</si>
  <si>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</si>
  <si>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</si>
  <si>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</si>
  <si>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</si>
  <si>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</si>
  <si>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</si>
  <si>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</si>
  <si>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</si>
  <si>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</si>
  <si>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</si>
  <si>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</si>
  <si>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</si>
  <si>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</si>
  <si>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</si>
  <si>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</si>
  <si>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</si>
  <si>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</si>
  <si>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</si>
  <si>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</si>
  <si>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</si>
  <si>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</si>
  <si>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</si>
  <si>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</si>
  <si>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</si>
  <si>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</si>
  <si>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</si>
  <si>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</si>
  <si>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</si>
  <si>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</si>
  <si>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</si>
  <si>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</si>
  <si>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</si>
  <si>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</si>
  <si>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</si>
  <si>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</si>
  <si>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</si>
  <si>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</si>
  <si>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</si>
  <si>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</si>
  <si>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</si>
  <si>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</si>
  <si>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</si>
  <si>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</si>
  <si>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</si>
  <si>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</si>
  <si>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</si>
  <si>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</si>
  <si>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</si>
  <si>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</si>
  <si>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</si>
  <si>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</si>
  <si>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</si>
  <si>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</si>
  <si>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</si>
  <si>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</si>
  <si>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</si>
  <si>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</si>
  <si>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</si>
  <si>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</si>
  <si>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</si>
  <si>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</si>
  <si>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</si>
  <si>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</si>
  <si>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</si>
  <si>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</si>
  <si>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</si>
  <si>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</si>
  <si>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</si>
  <si>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</si>
  <si>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</si>
  <si>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</si>
  <si>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</si>
  <si>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</si>
  <si>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</si>
  <si>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</si>
  <si>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</si>
  <si>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</si>
  <si>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</si>
  <si>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</si>
  <si>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</si>
  <si>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</si>
  <si>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</si>
  <si>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</si>
  <si>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</si>
  <si>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</si>
  <si>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</si>
  <si>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</si>
  <si>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</si>
  <si>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</si>
  <si>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</si>
  <si>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</si>
  <si>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</si>
  <si>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</si>
  <si>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</si>
  <si>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</si>
  <si>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</si>
  <si>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</si>
  <si>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</si>
  <si>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</si>
  <si>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</si>
  <si>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</si>
  <si>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</si>
  <si>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</si>
  <si>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</si>
  <si>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</si>
  <si>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</si>
  <si>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</si>
  <si>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</si>
  <si>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</si>
  <si>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</si>
  <si>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</si>
  <si>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</si>
  <si>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</si>
  <si>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</si>
  <si>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</si>
  <si>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</si>
  <si>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</si>
  <si>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</si>
  <si>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</si>
  <si>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</si>
  <si>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</si>
  <si>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</si>
  <si>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</si>
  <si>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</si>
  <si>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</si>
  <si>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</si>
  <si>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</si>
  <si>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</si>
  <si>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</si>
  <si>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</si>
  <si>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</si>
  <si>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</si>
  <si>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</si>
  <si>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</si>
  <si>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</si>
  <si>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</si>
  <si>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</si>
  <si>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</si>
  <si>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</si>
  <si>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</si>
  <si>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</si>
  <si>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</si>
  <si>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</si>
  <si>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</si>
  <si>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</si>
  <si>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</si>
  <si>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</si>
  <si>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</si>
  <si>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</si>
  <si>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</si>
  <si>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</si>
  <si>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</si>
  <si>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</si>
  <si>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</si>
  <si>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</si>
  <si>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</si>
  <si>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</si>
  <si>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</si>
  <si>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</si>
  <si>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</si>
  <si>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</si>
  <si>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</si>
  <si>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</si>
  <si>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</si>
  <si>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</si>
  <si>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</si>
  <si>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</si>
  <si>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</si>
  <si>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</si>
  <si>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</si>
  <si>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</si>
  <si>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</si>
  <si>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</si>
  <si>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</si>
  <si>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</si>
  <si>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</si>
  <si>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</si>
  <si>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</si>
  <si>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</si>
  <si>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</si>
  <si>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</si>
  <si>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</si>
  <si>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</si>
  <si>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</si>
  <si>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</si>
  <si>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</si>
  <si>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</si>
  <si>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</si>
  <si>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</si>
  <si>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</si>
  <si>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</si>
  <si>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</si>
  <si>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</si>
  <si>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</si>
  <si>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</si>
  <si>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</si>
  <si>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</si>
  <si>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</si>
  <si>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</si>
  <si>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</si>
  <si>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</si>
  <si>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</si>
  <si>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</si>
  <si>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</si>
  <si>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</si>
  <si>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</si>
  <si>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</si>
  <si>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</si>
  <si>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</si>
  <si>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</si>
  <si>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</si>
  <si>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</si>
  <si>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</si>
  <si>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</si>
  <si>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</si>
  <si>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</si>
  <si>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</si>
  <si>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</si>
  <si>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</si>
  <si>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</si>
  <si>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</si>
  <si>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</si>
  <si>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</si>
  <si>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</si>
  <si>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</si>
  <si>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</si>
  <si>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</si>
  <si>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</si>
  <si>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</si>
  <si>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</si>
  <si>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</si>
  <si>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</si>
  <si>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</si>
  <si>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</si>
  <si>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</si>
  <si>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</si>
  <si>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</si>
  <si>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</si>
  <si>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</si>
  <si>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</si>
  <si>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</si>
  <si>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</si>
  <si>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</si>
  <si>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</si>
  <si>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</si>
  <si>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</si>
  <si>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</si>
  <si>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</si>
  <si>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</si>
  <si>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</si>
  <si>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</si>
  <si>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</si>
  <si>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</si>
  <si>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</si>
  <si>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</si>
  <si>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</si>
  <si>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</si>
  <si>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</si>
  <si>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</si>
  <si>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</si>
  <si>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</si>
  <si>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</si>
  <si>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</si>
  <si>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</si>
  <si>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</si>
  <si>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</si>
  <si>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</si>
  <si>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</si>
  <si>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</si>
  <si>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</si>
  <si>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</si>
  <si>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</si>
  <si>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</si>
  <si>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</si>
  <si>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</si>
  <si>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</si>
  <si>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</si>
  <si>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</si>
  <si>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</si>
  <si>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</si>
  <si>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</si>
  <si>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</si>
  <si>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</si>
  <si>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</si>
  <si>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</si>
  <si>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</si>
  <si>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</si>
  <si>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</si>
  <si>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</si>
  <si>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</si>
  <si>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</si>
  <si>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</si>
  <si>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</si>
  <si>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</si>
  <si>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</si>
  <si>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</si>
  <si>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</si>
  <si>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</si>
  <si>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</si>
  <si>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</si>
  <si>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</si>
  <si>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</si>
  <si>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</si>
  <si>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</si>
  <si>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</si>
  <si>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</si>
  <si>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</si>
  <si>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</si>
  <si>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</si>
  <si>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</si>
  <si>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</si>
  <si>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</si>
  <si>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</si>
  <si>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</si>
  <si>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</si>
  <si>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</si>
  <si>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</si>
  <si>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</si>
  <si>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</si>
  <si>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</si>
  <si>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</si>
  <si>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</si>
  <si>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</si>
  <si>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</si>
  <si>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</si>
  <si>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</si>
  <si>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</si>
  <si>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</si>
  <si>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</si>
  <si>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</si>
  <si>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</si>
  <si>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</si>
  <si>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</si>
  <si>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</si>
  <si>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</si>
  <si>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</si>
  <si>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</si>
  <si>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</si>
  <si>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</si>
  <si>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</si>
  <si>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</si>
  <si>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</si>
  <si>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</si>
  <si>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</si>
  <si>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</si>
  <si>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</si>
  <si>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</si>
  <si>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</si>
  <si>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</si>
  <si>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</si>
  <si>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</si>
  <si>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</si>
  <si>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</si>
  <si>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</si>
  <si>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</si>
  <si>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</si>
  <si>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</si>
  <si>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</si>
  <si>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</si>
  <si>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</si>
  <si>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</si>
  <si>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</si>
  <si>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</si>
  <si>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</si>
  <si>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</si>
  <si>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</si>
  <si>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</si>
  <si>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</si>
  <si>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</si>
  <si>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</si>
  <si>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</si>
  <si>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</si>
  <si>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</si>
  <si>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</si>
  <si>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</si>
  <si>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</si>
  <si>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</si>
  <si>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</si>
  <si>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</si>
  <si>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</si>
  <si>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</si>
  <si>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</si>
  <si>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</si>
  <si>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</si>
  <si>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</si>
  <si>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</si>
  <si>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</si>
  <si>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</si>
  <si>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</si>
  <si>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</si>
  <si>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</si>
  <si>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</si>
  <si>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</si>
  <si>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</si>
  <si>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</si>
  <si>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</si>
  <si>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</si>
  <si>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</si>
  <si>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</si>
  <si>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</si>
  <si>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</si>
  <si>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</si>
  <si>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</si>
  <si>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</si>
  <si>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</si>
  <si>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</si>
  <si>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</si>
  <si>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</si>
  <si>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</si>
  <si>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</si>
  <si>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</si>
  <si>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</si>
  <si>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</si>
  <si>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</si>
  <si>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</si>
  <si>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</si>
  <si>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</si>
  <si>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</si>
  <si>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</si>
  <si>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</si>
  <si>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</si>
  <si>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</si>
  <si>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</si>
  <si>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</si>
  <si>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</si>
  <si>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</si>
  <si>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</si>
  <si>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</si>
  <si>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</si>
  <si>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</si>
  <si>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</si>
  <si>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</si>
  <si>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</si>
  <si>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</si>
  <si>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</si>
  <si>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</si>
  <si>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</si>
  <si>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</si>
  <si>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</si>
  <si>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</si>
  <si>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</si>
  <si>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</si>
  <si>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</si>
  <si>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</si>
  <si>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</si>
  <si>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</si>
  <si>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</si>
  <si>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</si>
  <si>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</si>
  <si>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</si>
  <si>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</si>
  <si>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</si>
  <si>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</si>
  <si>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</si>
  <si>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</si>
  <si>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</si>
  <si>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</si>
  <si>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</si>
  <si>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</si>
  <si>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</si>
  <si>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</si>
  <si>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</si>
  <si>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</si>
  <si>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</si>
  <si>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</si>
  <si>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</si>
  <si>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</si>
  <si>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</si>
  <si>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</si>
  <si>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</si>
  <si>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</si>
  <si>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</si>
  <si>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</si>
  <si>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</si>
  <si>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</si>
  <si>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</si>
  <si>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</si>
  <si>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</si>
  <si>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</si>
  <si>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</si>
  <si>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</si>
  <si>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</si>
  <si>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</si>
  <si>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</si>
  <si>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</si>
  <si>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</si>
  <si>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</si>
  <si>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</si>
  <si>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</si>
  <si>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</si>
  <si>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</si>
  <si>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</si>
  <si>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</si>
  <si>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</si>
  <si>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</si>
  <si>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</si>
  <si>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</si>
  <si>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</si>
  <si>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</si>
  <si>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</si>
  <si>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</si>
  <si>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</si>
  <si>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</si>
  <si>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</si>
  <si>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</si>
  <si>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</si>
  <si>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</si>
  <si>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</si>
  <si>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</si>
  <si>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</si>
  <si>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</si>
  <si>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</si>
  <si>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</si>
  <si>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</si>
  <si>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</si>
  <si>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</si>
  <si>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</si>
  <si>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</si>
  <si>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</si>
  <si>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</si>
  <si>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</si>
  <si>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</si>
  <si>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</si>
  <si>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</si>
  <si>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</si>
  <si>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</si>
  <si>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</si>
  <si>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</si>
  <si>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</si>
  <si>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</si>
  <si>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</si>
  <si>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</si>
  <si>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</si>
  <si>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</si>
  <si>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</si>
  <si>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</si>
  <si>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</si>
  <si>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</si>
  <si>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</si>
  <si>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</si>
  <si>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</si>
  <si>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</si>
  <si>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</si>
  <si>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</si>
  <si>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</si>
  <si>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</si>
  <si>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</si>
  <si>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</si>
  <si>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</si>
  <si>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</si>
  <si>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</si>
  <si>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</si>
  <si>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</si>
  <si>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</si>
  <si>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</si>
  <si>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</si>
  <si>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</si>
  <si>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</si>
  <si>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</si>
  <si>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</si>
  <si>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</si>
  <si>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</si>
  <si>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</si>
  <si>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</si>
  <si>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</si>
  <si>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</si>
  <si>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</si>
  <si>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</si>
  <si>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</si>
  <si>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</si>
  <si>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</si>
  <si>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</si>
  <si>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</si>
  <si>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</si>
  <si>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</si>
  <si>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</si>
  <si>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</si>
  <si>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</si>
  <si>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</si>
  <si>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</si>
  <si>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</si>
  <si>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</si>
  <si>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</si>
  <si>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</si>
  <si>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</si>
  <si>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</si>
  <si>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</si>
  <si>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</si>
  <si>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</si>
  <si>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</si>
  <si>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</si>
  <si>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</si>
  <si>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</si>
  <si>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</si>
  <si>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</si>
  <si>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</si>
  <si>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</si>
  <si>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</si>
  <si>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</si>
  <si>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</si>
  <si>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</si>
  <si>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</si>
  <si>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</si>
  <si>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</si>
  <si>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</si>
  <si>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</si>
  <si>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</si>
  <si>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</si>
  <si>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</si>
  <si>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</si>
  <si>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</si>
  <si>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</si>
  <si>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</si>
  <si>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</si>
  <si>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</si>
  <si>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</si>
  <si>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</si>
  <si>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</si>
  <si>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</si>
  <si>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</si>
  <si>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</si>
  <si>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</si>
  <si>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</si>
  <si>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</si>
  <si>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</si>
  <si>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</si>
  <si>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</si>
  <si>
    <t>VILACRD024976TRADICIONALNUTRESA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</si>
</sst>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111111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689812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8.651161111113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8.670451041668" createdVersion="3" refreshedVersion="6" minRefreshableVersion="3" recordCount="319" xr:uid="{E7A6EDB8-DE95-48EF-93DB-E2169B361E83}">
  <cacheSource type="worksheet">
    <worksheetSource ref="A1:AG32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810"/>
    </cacheField>
    <cacheField name="INICIATIVA" numFmtId="0">
      <sharedItems count="21">
        <s v="BALCONES RTD"/>
        <s v="BEBIDAS VEGETALES TOSH"/>
        <s v="BENET RTD EXITO"/>
        <s v="CHOCOLISTO MAS CONTENIDO GRATIS"/>
        <s v="DUX RELLENAS CHOCOLATE"/>
        <s v="ESTIBA AUTOMUESTREO"/>
        <s v="EXHIBIDOR LA ESPECIAL CAVA OLÍMPICA BELÉN"/>
        <s v="FABRICAS DE ANCHETAS CADENAS"/>
        <s v="FESTIVAL MARACUMANGO"/>
        <s v="MATIZ"/>
        <s v="MUCHAS FORMAS DE DESPERTAR TU VIDA"/>
        <s v="MUEBLES NAVIDAD FARMATODO"/>
        <s v="NAVIDAD CHOCOLATES CADENAS"/>
        <s v="NAVIDAD LARGA VIDA 2021"/>
        <s v="NAVIDAD SOCIALIZACION SUPERINTER"/>
        <s v="PARRILLERAS ALBUM JET FARMATODO"/>
        <s v="REJILLA REPOSTERIA JET- JUMBO"/>
        <s v="ROLLO X 5 MT NAVIDAD NOEL 2020"/>
        <s v="STICKERS NEVERAS LLENAS DE AMOR"/>
        <s v="TE NEGRO TOSH"/>
        <s v="VESTIDO MINPUNTERA NAVIDAD LA ESPECIAL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0-08T00:00:00" maxDate="2022-01-16T00:00:00" count="12">
        <d v="2021-10-22T00:00:00"/>
        <d v="2021-11-17T00:00:00"/>
        <d v="2022-01-03T00:00:00"/>
        <d v="2021-12-29T00:00:00"/>
        <d v="2022-01-15T00:00:00"/>
        <d v="2021-11-10T00:00:00"/>
        <d v="2021-11-01T00:00:00"/>
        <d v="2021-10-25T00:00:00"/>
        <d v="2021-11-16T00:00:00"/>
        <s v="PENDIENTE "/>
        <d v="2021-10-08T00:00:00"/>
        <d v="2021-10-29T00:00:00"/>
      </sharedItems>
    </cacheField>
    <cacheField name="DIA CERO PLUS" numFmtId="14">
      <sharedItems containsDate="1" containsBlank="1" containsMixedTypes="1" minDate="2021-10-28T00:00:00" maxDate="2021-12-02T00:00:00" count="9">
        <d v="2021-11-01T00:00:00"/>
        <d v="2021-11-17T00:00:00"/>
        <d v="2021-10-28T00:00:00"/>
        <m/>
        <d v="2021-11-12T00:00:00"/>
        <d v="2021-12-01T00:00:00"/>
        <s v="PENDIENTE"/>
        <d v="2021-11-16T00:00:00"/>
        <d v="2021-11-0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00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0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33"/>
    </cacheField>
    <cacheField name="ancho" numFmtId="0">
      <sharedItems containsSemiMixedTypes="0" containsString="0" containsNumber="1" minValue="1" maxValue="105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2" maxValue="546000"/>
    </cacheField>
    <cacheField name="Volumen Total" numFmtId="0">
      <sharedItems containsSemiMixedTypes="0" containsString="0" containsNumber="1" minValue="12" maxValue="9828000"/>
    </cacheField>
    <cacheField name="Calculo de posiciones" numFmtId="0">
      <sharedItems containsSemiMixedTypes="0" containsString="0" containsNumber="1" minValue="8.3333333333333337E-6" maxValue="6.8250000000000002"/>
    </cacheField>
    <cacheField name="FECHA LÍMITE DE INGRESO " numFmtId="14">
      <sharedItems containsDate="1" containsMixedTypes="1" minDate="2021-10-12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8T00:00:00" maxDate="2021-12-29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5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8"/>
        <item x="1"/>
        <item x="3"/>
        <item x="2"/>
        <item x="4"/>
        <item x="0"/>
        <item x="6"/>
        <item x="7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x="0"/>
        <item x="5"/>
        <item x="1"/>
        <item x="3"/>
        <item x="2"/>
        <item x="4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5">
    <i>
      <x/>
      <x/>
      <x v="6"/>
      <x v="1"/>
    </i>
    <i>
      <x v="1"/>
      <x v="2"/>
      <x v="2"/>
      <x/>
    </i>
    <i>
      <x v="2"/>
      <x v="4"/>
      <x v="6"/>
      <x/>
    </i>
    <i>
      <x v="3"/>
      <x v="3"/>
      <x v="3"/>
      <x/>
    </i>
    <i r="2">
      <x v="4"/>
      <x/>
    </i>
    <i r="3">
      <x v="1"/>
    </i>
    <i>
      <x v="4"/>
      <x v="4"/>
      <x v="6"/>
      <x/>
    </i>
    <i>
      <x v="5"/>
      <x v="3"/>
      <x v="5"/>
      <x v="1"/>
    </i>
    <i>
      <x v="6"/>
      <x v="3"/>
      <x/>
      <x v="1"/>
    </i>
    <i>
      <x v="7"/>
      <x v="5"/>
      <x v="7"/>
      <x v="1"/>
    </i>
    <i>
      <x v="8"/>
      <x/>
      <x v="8"/>
      <x/>
    </i>
    <i>
      <x v="9"/>
      <x v="1"/>
      <x v="1"/>
      <x/>
    </i>
    <i>
      <x v="10"/>
      <x/>
      <x v="6"/>
      <x/>
    </i>
    <i r="3">
      <x v="1"/>
    </i>
    <i>
      <x v="11"/>
      <x/>
      <x v="1"/>
      <x v="1"/>
    </i>
    <i>
      <x v="12"/>
      <x v="3"/>
      <x v="6"/>
      <x/>
    </i>
    <i r="3">
      <x v="1"/>
    </i>
    <i>
      <x v="13"/>
      <x v="3"/>
      <x/>
      <x v="1"/>
    </i>
    <i>
      <x v="14"/>
      <x/>
      <x v="8"/>
      <x v="1"/>
    </i>
    <i>
      <x v="15"/>
      <x/>
      <x v="9"/>
      <x/>
    </i>
    <i>
      <x v="16"/>
      <x/>
      <x v="6"/>
      <x/>
    </i>
    <i>
      <x v="17"/>
      <x/>
      <x v="7"/>
      <x/>
    </i>
    <i>
      <x v="18"/>
      <x v="6"/>
      <x v="10"/>
      <x/>
    </i>
    <i>
      <x v="19"/>
      <x v="7"/>
      <x v="7"/>
      <x/>
    </i>
    <i>
      <x v="20"/>
      <x v="8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field="0" type="button" dataOnly="0" labelOnly="1" outline="0" axis="axisRow" fieldPosition="0"/>
    </format>
    <format dxfId="26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97">
      <pivotArea type="all" dataOnly="0" outline="0" fieldPosition="0"/>
    </format>
    <format dxfId="296">
      <pivotArea outline="0" fieldPosition="0">
        <references count="1">
          <reference field="4294967294" count="1"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0">
      <pivotArea outline="0" collapsedLevelsAreSubtotals="1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field="3" type="button" dataOnly="0" labelOnly="1" outline="0" axis="axisRow" fieldPosition="0"/>
    </format>
    <format dxfId="287">
      <pivotArea field="2" type="button" dataOnly="0" labelOnly="1" outline="0" axis="axisRow" fieldPosition="1"/>
    </format>
    <format dxfId="2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2">
      <pivotArea outline="0" collapsedLevelsAreSubtotals="1" fieldPosition="0"/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field="3" type="button" dataOnly="0" labelOnly="1" outline="0" axis="axisRow" fieldPosition="0"/>
    </format>
    <format dxfId="299">
      <pivotArea field="2" type="button" dataOnly="0" labelOnly="1" outline="0" axis="axisRow" fieldPosition="1"/>
    </format>
    <format dxfId="29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23">
      <pivotArea type="all" dataOnly="0" outline="0" fieldPosition="0"/>
    </format>
    <format dxfId="322">
      <pivotArea outline="0" fieldPosition="0">
        <references count="1">
          <reference field="4294967294" count="1"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6">
      <pivotArea outline="0" collapsedLevelsAreSubtotals="1" fieldPosition="0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7" count="0"/>
        </references>
      </pivotArea>
    </format>
    <format dxfId="313">
      <pivotArea field="3" type="button" dataOnly="0" labelOnly="1" outline="0" axis="axisRow" fieldPosition="0"/>
    </format>
    <format dxfId="312">
      <pivotArea field="2" type="button" dataOnly="0" labelOnly="1" outline="0" axis="axisRow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9" type="button" dataOnly="0" labelOnly="1" outline="0" axis="axisPage" fieldPosition="0"/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outline="0" fieldPosition="0">
        <references count="1">
          <reference field="4294967294" count="1">
            <x v="0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/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8">
      <pivotArea field="6" type="button" dataOnly="0" labelOnly="1" outline="0" axis="axisPage" fieldPosition="1"/>
    </format>
    <format dxfId="327">
      <pivotArea field="6" type="button" dataOnly="0" labelOnly="1" outline="0" axis="axisPage" fieldPosition="1"/>
    </format>
    <format dxfId="326">
      <pivotArea field="6" type="button" dataOnly="0" labelOnly="1" outline="0" axis="axisPage" fieldPosition="1"/>
    </format>
    <format dxfId="325">
      <pivotArea dataOnly="0" labelOnly="1" outline="0" fieldPosition="0">
        <references count="1">
          <reference field="7" count="1">
            <x v="0"/>
          </reference>
        </references>
      </pivotArea>
    </format>
    <format dxfId="32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0"/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2">
      <pivotArea type="all" dataOnly="0" outline="0" fieldPosition="0"/>
    </format>
    <format dxfId="31">
      <pivotArea outline="0" fieldPosition="0">
        <references count="1">
          <reference field="4294967294" count="1"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7" count="0"/>
        </references>
      </pivotArea>
    </format>
    <format dxfId="22">
      <pivotArea field="3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dataOnly="0" labelOnly="1" outline="0" fieldPosition="0">
        <references count="1">
          <reference field="7" count="0"/>
        </references>
      </pivotArea>
    </format>
    <format dxfId="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2">
      <pivotArea type="all" dataOnly="0" outline="0" fieldPosition="0"/>
    </format>
    <format dxfId="51">
      <pivotArea outline="0" fieldPosition="0">
        <references count="1">
          <reference field="4294967294" count="1">
            <x v="2"/>
          </reference>
        </references>
      </pivotArea>
    </format>
    <format dxfId="50">
      <pivotArea field="9" type="button" dataOnly="0" labelOnly="1" outline="0" axis="axisPage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9" type="button" dataOnly="0" labelOnly="1" outline="0" axis="axisPage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9" type="button" dataOnly="0" labelOnly="1" outline="0" axis="axisPage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outline="0" fieldPosition="0">
        <references count="1">
          <reference field="4294967294" count="1">
            <x v="0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outline="0" collapsedLevelsAreSubtotals="1" fieldPosition="0"/>
    </format>
    <format dxfId="4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">
      <pivotArea field="6" type="button" dataOnly="0" labelOnly="1" outline="0" axis="axisPage" fieldPosition="1"/>
    </format>
    <format dxfId="36">
      <pivotArea field="6" type="button" dataOnly="0" labelOnly="1" outline="0" axis="axisPage" fieldPosition="1"/>
    </format>
    <format dxfId="35">
      <pivotArea field="6" type="button" dataOnly="0" labelOnly="1" outline="0" axis="axisPage" fieldPosition="1"/>
    </format>
    <format dxfId="34">
      <pivotArea dataOnly="0" labelOnly="1" outline="0" fieldPosition="0">
        <references count="1">
          <reference field="7" count="0"/>
        </references>
      </pivotArea>
    </format>
    <format dxfId="3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field="3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3">
      <pivotArea type="all" dataOnly="0" outline="0" fieldPosition="0"/>
    </format>
    <format dxfId="82">
      <pivotArea outline="0" fieldPosition="0">
        <references count="1">
          <reference field="4294967294" count="1"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field="9" type="button" dataOnly="0" labelOnly="1" outline="0" axis="axisPage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outline="0" collapsedLevelsAreSubtotals="1" fieldPosition="0"/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6" type="button" dataOnly="0" labelOnly="1" outline="0" axis="axisPage" fieldPosition="1"/>
    </format>
    <format dxfId="6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3">
      <pivotArea type="all" dataOnly="0" outline="0" fieldPosition="0"/>
    </format>
    <format dxfId="102">
      <pivotArea outline="0" fieldPosition="0">
        <references count="1">
          <reference field="4294967294" count="1">
            <x v="2"/>
          </reference>
        </references>
      </pivotArea>
    </format>
    <format dxfId="101">
      <pivotArea field="9" type="button" dataOnly="0" labelOnly="1" outline="0" axis="axisPage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9" type="button" dataOnly="0" labelOnly="1" outline="0" axis="axisPage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field="9" type="button" dataOnly="0" labelOnly="1" outline="0" axis="axisPage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fieldPosition="0">
        <references count="1">
          <reference field="4294967294" count="1">
            <x v="0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collapsedLevelsAreSubtotals="1" fieldPosition="0"/>
    </format>
    <format dxfId="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field="6" type="button" dataOnly="0" labelOnly="1" outline="0" axis="axisPage" fieldPosition="1"/>
    </format>
    <format dxfId="85">
      <pivotArea dataOnly="0" labelOnly="1" outline="0" fieldPosition="0">
        <references count="1">
          <reference field="7" count="1">
            <x v="0"/>
          </reference>
        </references>
      </pivotArea>
    </format>
    <format dxfId="8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5">
      <pivotArea type="all" dataOnly="0" outline="0" fieldPosition="0"/>
    </format>
    <format dxfId="114">
      <pivotArea outline="0" fieldPosition="0">
        <references count="1">
          <reference field="4294967294" count="1">
            <x v="2"/>
          </reference>
        </references>
      </pivotArea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8">
      <pivotArea outline="0" collapsedLevelsAreSubtotals="1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3" type="button" dataOnly="0" labelOnly="1" outline="0" axis="axisRow" fieldPosition="0"/>
    </format>
    <format dxfId="105">
      <pivotArea field="2" type="button" dataOnly="0" labelOnly="1" outline="0" axis="axisRow" fieldPosition="1"/>
    </format>
    <format dxfId="10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field="9" type="button" dataOnly="0" labelOnly="1" outline="0" axis="axisRow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field="9" type="button" dataOnly="0" labelOnly="1" outline="0" axis="axisRow" fieldPosition="0"/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field="9" type="button" dataOnly="0" labelOnly="1" outline="0" axis="axisRow" fieldPosition="0"/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outline="0" fieldPosition="0">
        <references count="1">
          <reference field="4294967294" count="1">
            <x v="0"/>
          </reference>
        </references>
      </pivotArea>
    </format>
    <format dxfId="1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outline="0" collapsedLevelsAreSubtotals="1" fieldPosition="0"/>
    </format>
    <format dxfId="11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18">
      <pivotArea field="6" type="button" dataOnly="0" labelOnly="1" outline="0" axis="axisPage" fieldPosition="0"/>
    </format>
    <format dxfId="117">
      <pivotArea dataOnly="0" labelOnly="1" fieldPosition="0">
        <references count="1">
          <reference field="9" count="0"/>
        </references>
      </pivotArea>
    </format>
    <format dxfId="11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outline="0" fieldPosition="0">
        <references count="1">
          <reference field="4294967294" count="1">
            <x v="0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/>
    </format>
    <format dxfId="1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6" type="button" dataOnly="0" labelOnly="1" outline="0" axis="axisPage" fieldPosition="1"/>
    </format>
    <format dxfId="140">
      <pivotArea field="0" type="button" dataOnly="0" labelOnly="1" outline="0" axis="axisRow" fieldPosition="0"/>
    </format>
    <format dxfId="139">
      <pivotArea field="2" type="button" dataOnly="0" labelOnly="1" outline="0" axis="axisRow" fieldPosition="1"/>
    </format>
    <format dxfId="138">
      <pivotArea field="3" type="button" dataOnly="0" labelOnly="1" outline="0" axis="axisRow" fieldPosition="2"/>
    </format>
    <format dxfId="137">
      <pivotArea field="14" type="button" dataOnly="0" labelOnly="1" outline="0" axis="axisRow" fieldPosition="4"/>
    </format>
    <format dxfId="136">
      <pivotArea field="14" type="button" dataOnly="0" labelOnly="1" outline="0" axis="axisRow" fieldPosition="4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field="7" type="button" dataOnly="0" labelOnly="1" outline="0" axis="axisRow" fieldPosition="3"/>
    </format>
    <format dxfId="13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4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2"/>
        <item x="195"/>
        <item m="1" x="230"/>
        <item m="1" x="255"/>
        <item m="1" x="270"/>
        <item m="1" x="284"/>
        <item x="157"/>
        <item m="1" x="222"/>
        <item m="1" x="253"/>
        <item x="160"/>
        <item m="1" x="272"/>
        <item x="161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93"/>
        <item x="128"/>
        <item x="45"/>
        <item x="49"/>
        <item x="42"/>
        <item x="111"/>
        <item x="211"/>
        <item m="1" x="297"/>
        <item x="95"/>
        <item x="104"/>
        <item x="169"/>
        <item x="105"/>
        <item x="187"/>
        <item x="203"/>
        <item x="96"/>
        <item m="1" x="252"/>
        <item x="93"/>
        <item x="94"/>
        <item x="53"/>
        <item m="1" x="231"/>
        <item x="28"/>
        <item x="156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3"/>
        <item x="155"/>
        <item x="121"/>
        <item x="204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5"/>
        <item x="44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09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12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1" t="s">
        <v>21</v>
      </c>
      <c r="C10" s="131"/>
      <c r="D10" s="131"/>
      <c r="E10" s="3"/>
      <c r="F10" s="131" t="s">
        <v>31</v>
      </c>
      <c r="G10" s="131"/>
      <c r="H10" s="131"/>
      <c r="I10" s="131"/>
      <c r="J10" s="131"/>
      <c r="K10" s="131"/>
    </row>
    <row r="11" spans="2:11" x14ac:dyDescent="0.25">
      <c r="B11" s="131" t="s">
        <v>22</v>
      </c>
      <c r="C11" s="131"/>
      <c r="D11" s="131"/>
      <c r="E11" s="3"/>
      <c r="F11" s="131" t="s">
        <v>32</v>
      </c>
      <c r="G11" s="131"/>
      <c r="H11" s="131"/>
      <c r="I11" s="131"/>
      <c r="J11" s="131"/>
      <c r="K11" s="131"/>
    </row>
    <row r="12" spans="2:11" x14ac:dyDescent="0.25">
      <c r="B12" s="131" t="s">
        <v>28</v>
      </c>
      <c r="C12" s="131"/>
      <c r="D12" s="131"/>
      <c r="E12" s="3"/>
      <c r="F12" s="131" t="s">
        <v>34</v>
      </c>
      <c r="G12" s="131"/>
      <c r="H12" s="131"/>
      <c r="I12" s="131"/>
      <c r="J12" s="131"/>
      <c r="K12" s="131"/>
    </row>
    <row r="13" spans="2:11" x14ac:dyDescent="0.25">
      <c r="B13" s="131" t="s">
        <v>11</v>
      </c>
      <c r="C13" s="131"/>
      <c r="D13" s="131"/>
      <c r="E13" s="3"/>
      <c r="F13" s="131" t="s">
        <v>35</v>
      </c>
      <c r="G13" s="131"/>
      <c r="H13" s="131"/>
      <c r="I13" s="131"/>
      <c r="J13" s="131"/>
      <c r="K13" s="131"/>
    </row>
    <row r="14" spans="2:11" x14ac:dyDescent="0.25">
      <c r="B14" s="131" t="s">
        <v>23</v>
      </c>
      <c r="C14" s="131"/>
      <c r="D14" s="131"/>
      <c r="E14" s="3"/>
      <c r="F14" s="131" t="s">
        <v>36</v>
      </c>
      <c r="G14" s="131"/>
      <c r="H14" s="131"/>
      <c r="I14" s="131"/>
      <c r="J14" s="131"/>
      <c r="K14" s="131"/>
    </row>
    <row r="15" spans="2:11" x14ac:dyDescent="0.25">
      <c r="B15" s="131" t="s">
        <v>24</v>
      </c>
      <c r="C15" s="131"/>
      <c r="D15" s="131"/>
      <c r="E15" s="3"/>
      <c r="F15" s="131" t="s">
        <v>38</v>
      </c>
      <c r="G15" s="131"/>
      <c r="H15" s="131"/>
      <c r="I15" s="131"/>
      <c r="J15" s="131"/>
      <c r="K15" s="131"/>
    </row>
    <row r="16" spans="2:11" x14ac:dyDescent="0.25">
      <c r="B16" s="131" t="s">
        <v>25</v>
      </c>
      <c r="C16" s="131"/>
      <c r="D16" s="131"/>
      <c r="E16" s="3"/>
      <c r="F16" s="131" t="s">
        <v>33</v>
      </c>
      <c r="G16" s="131"/>
      <c r="H16" s="131"/>
      <c r="I16" s="131"/>
      <c r="J16" s="131"/>
      <c r="K16" s="131"/>
    </row>
    <row r="17" spans="2:11" x14ac:dyDescent="0.25">
      <c r="B17" s="131" t="s">
        <v>29</v>
      </c>
      <c r="C17" s="131"/>
      <c r="D17" s="131"/>
      <c r="E17" s="3"/>
      <c r="F17" s="131" t="s">
        <v>40</v>
      </c>
      <c r="G17" s="131"/>
      <c r="H17" s="131"/>
      <c r="I17" s="131"/>
      <c r="J17" s="131"/>
      <c r="K17" s="131"/>
    </row>
    <row r="18" spans="2:11" x14ac:dyDescent="0.25">
      <c r="B18" s="131" t="s">
        <v>26</v>
      </c>
      <c r="C18" s="131"/>
      <c r="D18" s="131"/>
      <c r="E18" s="3"/>
      <c r="F18" s="131" t="s">
        <v>37</v>
      </c>
      <c r="G18" s="131"/>
      <c r="H18" s="131"/>
      <c r="I18" s="131"/>
      <c r="J18" s="131"/>
      <c r="K18" s="131"/>
    </row>
    <row r="19" spans="2:11" x14ac:dyDescent="0.25">
      <c r="B19" s="131" t="s">
        <v>27</v>
      </c>
      <c r="C19" s="131"/>
      <c r="D19" s="131"/>
      <c r="E19" s="3"/>
      <c r="F19" s="131" t="s">
        <v>39</v>
      </c>
      <c r="G19" s="131"/>
      <c r="H19" s="131"/>
      <c r="I19" s="131"/>
      <c r="J19" s="131"/>
      <c r="K19" s="131"/>
    </row>
    <row r="21" spans="2:11" x14ac:dyDescent="0.25">
      <c r="B21" s="132" t="s">
        <v>43</v>
      </c>
      <c r="C21" s="132"/>
      <c r="D21" s="132"/>
      <c r="E21" s="132"/>
      <c r="F21" s="132"/>
      <c r="G21" s="132"/>
      <c r="H21" s="132"/>
      <c r="I21" s="132"/>
      <c r="J21" s="132"/>
      <c r="K21" s="132"/>
    </row>
    <row r="22" spans="2:11" x14ac:dyDescent="0.25"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2:11" x14ac:dyDescent="0.25">
      <c r="B23" s="132"/>
      <c r="C23" s="132"/>
      <c r="D23" s="132"/>
      <c r="E23" s="132"/>
      <c r="F23" s="132"/>
      <c r="G23" s="132"/>
      <c r="H23" s="132"/>
      <c r="I23" s="132"/>
      <c r="J23" s="132"/>
      <c r="K23" s="132"/>
    </row>
    <row r="24" spans="2:11" x14ac:dyDescent="0.25">
      <c r="B24" s="132"/>
      <c r="C24" s="132"/>
      <c r="D24" s="132"/>
      <c r="E24" s="132"/>
      <c r="F24" s="132"/>
      <c r="G24" s="132"/>
      <c r="H24" s="132"/>
      <c r="I24" s="132"/>
      <c r="J24" s="132"/>
      <c r="K24" s="132"/>
    </row>
    <row r="25" spans="2:11" x14ac:dyDescent="0.25">
      <c r="B25" s="132"/>
      <c r="C25" s="132"/>
      <c r="D25" s="132"/>
      <c r="E25" s="132"/>
      <c r="F25" s="132"/>
      <c r="G25" s="132"/>
      <c r="H25" s="132"/>
      <c r="I25" s="132"/>
      <c r="J25" s="132"/>
      <c r="K25" s="132"/>
    </row>
    <row r="26" spans="2:11" x14ac:dyDescent="0.25">
      <c r="B26" s="132"/>
      <c r="C26" s="132"/>
      <c r="D26" s="132"/>
      <c r="E26" s="132"/>
      <c r="F26" s="132"/>
      <c r="G26" s="132"/>
      <c r="H26" s="132"/>
      <c r="I26" s="132"/>
      <c r="J26" s="132"/>
      <c r="K26" s="132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06"/>
      <c r="M1" s="106"/>
      <c r="N1" s="107"/>
      <c r="O1" s="107"/>
      <c r="P1" s="107"/>
      <c r="Q1" s="107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7" t="s">
        <v>107</v>
      </c>
      <c r="D2" s="137"/>
      <c r="E2" s="137"/>
      <c r="F2" s="137"/>
      <c r="K2" s="49"/>
      <c r="L2" s="49"/>
    </row>
    <row r="3" spans="1:56" s="6" customFormat="1" ht="25.5" x14ac:dyDescent="0.25">
      <c r="C3" s="136" t="s">
        <v>143</v>
      </c>
      <c r="D3" s="136"/>
      <c r="E3" s="136"/>
      <c r="F3" s="136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5"/>
      <c r="D6" s="135"/>
      <c r="E6" s="135"/>
      <c r="F6" s="135"/>
      <c r="G6" s="135"/>
      <c r="H6" s="135"/>
      <c r="L6" s="44"/>
    </row>
    <row r="7" spans="1:56" s="6" customFormat="1" ht="18.75" x14ac:dyDescent="0.3">
      <c r="L7" s="44"/>
      <c r="S7" s="44"/>
      <c r="T7" s="135"/>
      <c r="U7" s="135"/>
      <c r="V7" s="135"/>
      <c r="W7" s="135"/>
      <c r="X7" s="135"/>
      <c r="Y7" s="135"/>
    </row>
    <row r="8" spans="1:56" ht="18.75" x14ac:dyDescent="0.3">
      <c r="B8" s="61"/>
      <c r="C8" s="135" t="s">
        <v>403</v>
      </c>
      <c r="D8" s="135"/>
      <c r="E8" s="135"/>
      <c r="F8" s="135"/>
      <c r="G8" s="135"/>
      <c r="H8" s="135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5467</v>
      </c>
      <c r="D11" s="115">
        <v>44501</v>
      </c>
      <c r="E11" s="115">
        <v>44491</v>
      </c>
      <c r="F11" s="112" t="s">
        <v>46</v>
      </c>
      <c r="G11" s="95"/>
      <c r="H11" s="96">
        <v>15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283</v>
      </c>
      <c r="D12" s="115">
        <v>44517</v>
      </c>
      <c r="E12" s="115">
        <v>44517</v>
      </c>
      <c r="F12" s="112" t="s">
        <v>139</v>
      </c>
      <c r="G12" s="95"/>
      <c r="H12" s="96">
        <v>24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5465</v>
      </c>
      <c r="D13" s="115">
        <v>44497</v>
      </c>
      <c r="E13" s="115">
        <v>44491</v>
      </c>
      <c r="F13" s="112" t="s">
        <v>139</v>
      </c>
      <c r="G13" s="95"/>
      <c r="H13" s="96">
        <v>19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44559</v>
      </c>
      <c r="F14" s="112" t="s">
        <v>139</v>
      </c>
      <c r="G14" s="95"/>
      <c r="H14" s="96">
        <v>62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1141</v>
      </c>
      <c r="D15" s="112" t="s">
        <v>124</v>
      </c>
      <c r="E15" s="115">
        <v>44564</v>
      </c>
      <c r="F15" s="112" t="s">
        <v>139</v>
      </c>
      <c r="G15" s="95"/>
      <c r="H15" s="96">
        <v>1192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1141</v>
      </c>
      <c r="D16" s="112" t="s">
        <v>124</v>
      </c>
      <c r="E16" s="115">
        <v>44564</v>
      </c>
      <c r="F16" s="112" t="s">
        <v>46</v>
      </c>
      <c r="G16" s="95"/>
      <c r="H16" s="96">
        <v>339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3373</v>
      </c>
      <c r="D17" s="115">
        <v>44497</v>
      </c>
      <c r="E17" s="115">
        <v>44491</v>
      </c>
      <c r="F17" s="112" t="s">
        <v>139</v>
      </c>
      <c r="G17" s="95"/>
      <c r="H17" s="96">
        <v>26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1153</v>
      </c>
      <c r="D18" s="112" t="s">
        <v>124</v>
      </c>
      <c r="E18" s="115">
        <v>44576</v>
      </c>
      <c r="F18" s="112" t="s">
        <v>46</v>
      </c>
      <c r="G18" s="95"/>
      <c r="H18" s="96">
        <v>125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376</v>
      </c>
      <c r="D19" s="112" t="s">
        <v>124</v>
      </c>
      <c r="E19" s="115">
        <v>44510</v>
      </c>
      <c r="F19" s="112" t="s">
        <v>46</v>
      </c>
      <c r="G19" s="95"/>
      <c r="H19" s="96">
        <v>1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4" t="s">
        <v>431</v>
      </c>
      <c r="D20" s="115">
        <v>44512</v>
      </c>
      <c r="E20" s="115">
        <v>44501</v>
      </c>
      <c r="F20" s="112" t="s">
        <v>46</v>
      </c>
      <c r="G20" s="95"/>
      <c r="H20" s="96">
        <v>56</v>
      </c>
      <c r="I20" s="97">
        <v>0</v>
      </c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4" t="s">
        <v>5445</v>
      </c>
      <c r="D21" s="115">
        <v>44501</v>
      </c>
      <c r="E21" s="115">
        <v>44494</v>
      </c>
      <c r="F21" s="112" t="s">
        <v>139</v>
      </c>
      <c r="G21" s="95"/>
      <c r="H21" s="96">
        <v>22</v>
      </c>
      <c r="I21" s="97">
        <v>0</v>
      </c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4" t="s">
        <v>201</v>
      </c>
      <c r="D22" s="115">
        <v>44531</v>
      </c>
      <c r="E22" s="115">
        <v>44516</v>
      </c>
      <c r="F22" s="112" t="s">
        <v>139</v>
      </c>
      <c r="G22" s="95"/>
      <c r="H22" s="96">
        <v>15</v>
      </c>
      <c r="I22" s="97">
        <v>0</v>
      </c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4" t="s">
        <v>363</v>
      </c>
      <c r="D23" s="115">
        <v>44501</v>
      </c>
      <c r="E23" s="115">
        <v>44491</v>
      </c>
      <c r="F23" s="112" t="s">
        <v>139</v>
      </c>
      <c r="G23" s="95"/>
      <c r="H23" s="96">
        <v>3520</v>
      </c>
      <c r="I23" s="97">
        <v>0</v>
      </c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4" t="s">
        <v>363</v>
      </c>
      <c r="D24" s="115">
        <v>44501</v>
      </c>
      <c r="E24" s="115">
        <v>44491</v>
      </c>
      <c r="F24" s="112" t="s">
        <v>46</v>
      </c>
      <c r="G24" s="95"/>
      <c r="H24" s="96">
        <v>1480</v>
      </c>
      <c r="I24" s="97">
        <v>0</v>
      </c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4" t="s">
        <v>386</v>
      </c>
      <c r="D25" s="115">
        <v>44501</v>
      </c>
      <c r="E25" s="115">
        <v>44516</v>
      </c>
      <c r="F25" s="112" t="s">
        <v>46</v>
      </c>
      <c r="G25" s="95"/>
      <c r="H25" s="96">
        <v>10</v>
      </c>
      <c r="I25" s="97">
        <v>0</v>
      </c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4" t="s">
        <v>5447</v>
      </c>
      <c r="D26" s="112" t="s">
        <v>124</v>
      </c>
      <c r="E26" s="115">
        <v>44491</v>
      </c>
      <c r="F26" s="112" t="s">
        <v>139</v>
      </c>
      <c r="G26" s="95"/>
      <c r="H26" s="96">
        <v>17</v>
      </c>
      <c r="I26" s="97">
        <v>0</v>
      </c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4" t="s">
        <v>5447</v>
      </c>
      <c r="D27" s="112" t="s">
        <v>124</v>
      </c>
      <c r="E27" s="115">
        <v>44491</v>
      </c>
      <c r="F27" s="112" t="s">
        <v>46</v>
      </c>
      <c r="G27" s="95"/>
      <c r="H27" s="96">
        <v>67</v>
      </c>
      <c r="I27" s="97">
        <v>0</v>
      </c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4" t="s">
        <v>348</v>
      </c>
      <c r="D28" s="112" t="s">
        <v>124</v>
      </c>
      <c r="E28" s="115">
        <v>44510</v>
      </c>
      <c r="F28" s="112" t="s">
        <v>46</v>
      </c>
      <c r="G28" s="95"/>
      <c r="H28" s="96">
        <v>29</v>
      </c>
      <c r="I28" s="97">
        <v>0</v>
      </c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4" t="s">
        <v>5454</v>
      </c>
      <c r="D29" s="115">
        <v>44501</v>
      </c>
      <c r="E29" s="115">
        <v>44494</v>
      </c>
      <c r="F29" s="112" t="s">
        <v>46</v>
      </c>
      <c r="G29" s="95"/>
      <c r="H29" s="96">
        <v>15</v>
      </c>
      <c r="I29" s="97">
        <v>0</v>
      </c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4" t="s">
        <v>5470</v>
      </c>
      <c r="D30" s="115">
        <v>44501</v>
      </c>
      <c r="E30" s="112" t="s">
        <v>5471</v>
      </c>
      <c r="F30" s="112" t="s">
        <v>139</v>
      </c>
      <c r="G30" s="95"/>
      <c r="H30" s="96">
        <v>10</v>
      </c>
      <c r="I30" s="97">
        <v>0</v>
      </c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4" t="s">
        <v>5457</v>
      </c>
      <c r="D31" s="115">
        <v>44501</v>
      </c>
      <c r="E31" s="115">
        <v>44491</v>
      </c>
      <c r="F31" s="112" t="s">
        <v>139</v>
      </c>
      <c r="G31" s="95"/>
      <c r="H31" s="96">
        <v>20</v>
      </c>
      <c r="I31" s="97">
        <v>0</v>
      </c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4" t="s">
        <v>3181</v>
      </c>
      <c r="D32" s="115">
        <v>44501</v>
      </c>
      <c r="E32" s="115">
        <v>44501</v>
      </c>
      <c r="F32" s="112" t="s">
        <v>139</v>
      </c>
      <c r="G32" s="95"/>
      <c r="H32" s="96">
        <v>19</v>
      </c>
      <c r="I32" s="97">
        <v>0</v>
      </c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4" t="s">
        <v>5435</v>
      </c>
      <c r="D33" s="112" t="s">
        <v>322</v>
      </c>
      <c r="E33" s="115">
        <v>44477</v>
      </c>
      <c r="F33" s="112" t="s">
        <v>139</v>
      </c>
      <c r="G33" s="95"/>
      <c r="H33" s="96">
        <v>17500</v>
      </c>
      <c r="I33" s="97">
        <v>0</v>
      </c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4" t="s">
        <v>5432</v>
      </c>
      <c r="D34" s="115">
        <v>44516</v>
      </c>
      <c r="E34" s="115">
        <v>44501</v>
      </c>
      <c r="F34" s="112" t="s">
        <v>139</v>
      </c>
      <c r="G34" s="95"/>
      <c r="H34" s="96">
        <v>10</v>
      </c>
      <c r="I34" s="97">
        <v>0</v>
      </c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4" t="s">
        <v>5451</v>
      </c>
      <c r="D35" s="115">
        <v>44505</v>
      </c>
      <c r="E35" s="115">
        <v>44498</v>
      </c>
      <c r="F35" s="112" t="s">
        <v>139</v>
      </c>
      <c r="G35" s="95"/>
      <c r="H35" s="96">
        <v>18</v>
      </c>
      <c r="I35" s="97">
        <v>0</v>
      </c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35">
    <cfRule type="cellIs" dxfId="464" priority="408" operator="equal">
      <formula>1</formula>
    </cfRule>
  </conditionalFormatting>
  <conditionalFormatting pivot="1" sqref="I11:I35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B2" sqref="B2:G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8" t="s">
        <v>416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tabSelected="1" zoomScale="97" zoomScaleNormal="97" workbookViewId="0">
      <selection activeCell="A2" sqref="A2:AH32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2999</v>
      </c>
      <c r="D2" s="13" t="s">
        <v>5466</v>
      </c>
      <c r="E2" s="13" t="s">
        <v>5461</v>
      </c>
      <c r="F2" s="13">
        <v>2</v>
      </c>
      <c r="G2" s="2" t="s">
        <v>5467</v>
      </c>
      <c r="H2" s="13" t="s">
        <v>1</v>
      </c>
      <c r="I2" s="13" t="s">
        <v>140</v>
      </c>
      <c r="J2" s="13" t="s">
        <v>46</v>
      </c>
      <c r="K2" s="104">
        <v>44491</v>
      </c>
      <c r="L2" s="104">
        <v>44501</v>
      </c>
      <c r="Q2" s="13" t="str">
        <f>+CONCATENATE(B2,C2,H2,I2)</f>
        <v>BARRCRD024563CADENASNUTRESA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X2" s="13">
        <v>14</v>
      </c>
      <c r="Y2" s="13">
        <v>24</v>
      </c>
      <c r="Z2" s="13">
        <v>9</v>
      </c>
      <c r="AA2" s="13">
        <f>X2*Y2*Z2</f>
        <v>3024</v>
      </c>
      <c r="AB2" s="13">
        <f>AA2*F2</f>
        <v>6048</v>
      </c>
      <c r="AC2" s="13">
        <f>AB2/1440000</f>
        <v>4.1999999999999997E-3</v>
      </c>
      <c r="AD2" s="105">
        <f>K2+4</f>
        <v>44495</v>
      </c>
      <c r="AE2" s="13" t="e">
        <f>IF(AND(AD2&lt;=$AI$4,#REF!&lt;1),1,"")</f>
        <v>#REF!</v>
      </c>
      <c r="AF2" s="105">
        <f ca="1">TODAY()</f>
        <v>44558</v>
      </c>
      <c r="AH2" s="13">
        <f ca="1">AF2-K2</f>
        <v>67</v>
      </c>
    </row>
    <row r="3" spans="1:34" x14ac:dyDescent="0.25">
      <c r="A3" s="13" t="s">
        <v>4</v>
      </c>
      <c r="B3" s="13" t="s">
        <v>4</v>
      </c>
      <c r="C3" s="13" t="s">
        <v>2999</v>
      </c>
      <c r="D3" s="13" t="s">
        <v>5466</v>
      </c>
      <c r="E3" s="13" t="s">
        <v>5461</v>
      </c>
      <c r="F3" s="13">
        <v>6</v>
      </c>
      <c r="G3" s="2" t="s">
        <v>5467</v>
      </c>
      <c r="H3" s="13" t="s">
        <v>1</v>
      </c>
      <c r="I3" s="13" t="s">
        <v>140</v>
      </c>
      <c r="J3" s="13" t="s">
        <v>46</v>
      </c>
      <c r="K3" s="104">
        <v>44491</v>
      </c>
      <c r="L3" s="104">
        <v>44501</v>
      </c>
      <c r="Q3" s="13" t="str">
        <f t="shared" ref="Q3:Q66" si="0">+CONCATENATE(B3,C3,H3,I3)</f>
        <v>BGTACRD024563CADENASNUTRESA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X3" s="13">
        <v>14</v>
      </c>
      <c r="Y3" s="13">
        <v>24</v>
      </c>
      <c r="Z3" s="13">
        <v>9</v>
      </c>
      <c r="AA3" s="13">
        <f t="shared" ref="AA3:AA66" si="4">X3*Y3*Z3</f>
        <v>3024</v>
      </c>
      <c r="AB3" s="13">
        <f t="shared" ref="AB3:AB66" si="5">AA3*F3</f>
        <v>18144</v>
      </c>
      <c r="AC3" s="13">
        <f t="shared" ref="AC3:AC66" si="6">AB3/1440000</f>
        <v>1.26E-2</v>
      </c>
      <c r="AD3" s="105">
        <f t="shared" ref="AD3:AD66" si="7">K3+4</f>
        <v>44495</v>
      </c>
      <c r="AE3" s="13" t="e">
        <f>IF(AND(AD3&lt;=$AI$4,#REF!&lt;1),1,"")</f>
        <v>#REF!</v>
      </c>
      <c r="AF3" s="105">
        <f t="shared" ref="AF3:AF66" ca="1" si="8">TODAY()</f>
        <v>44558</v>
      </c>
      <c r="AH3" s="13">
        <f t="shared" ref="AH3:AH66" ca="1" si="9">AF3-K3</f>
        <v>67</v>
      </c>
    </row>
    <row r="4" spans="1:34" x14ac:dyDescent="0.25">
      <c r="A4" s="13" t="s">
        <v>5</v>
      </c>
      <c r="B4" s="13" t="s">
        <v>5</v>
      </c>
      <c r="C4" s="13" t="s">
        <v>2999</v>
      </c>
      <c r="D4" s="13" t="s">
        <v>5466</v>
      </c>
      <c r="E4" s="13" t="s">
        <v>5461</v>
      </c>
      <c r="F4" s="13">
        <v>2</v>
      </c>
      <c r="G4" s="2" t="s">
        <v>5467</v>
      </c>
      <c r="H4" s="13" t="s">
        <v>1</v>
      </c>
      <c r="I4" s="13" t="s">
        <v>140</v>
      </c>
      <c r="J4" s="13" t="s">
        <v>46</v>
      </c>
      <c r="K4" s="104">
        <v>44491</v>
      </c>
      <c r="L4" s="104">
        <v>44501</v>
      </c>
      <c r="Q4" s="13" t="str">
        <f t="shared" si="0"/>
        <v>BUCACRD024563CADENASNUTRESA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X4" s="13">
        <v>14</v>
      </c>
      <c r="Y4" s="13">
        <v>24</v>
      </c>
      <c r="Z4" s="13">
        <v>9</v>
      </c>
      <c r="AA4" s="13">
        <f t="shared" si="4"/>
        <v>3024</v>
      </c>
      <c r="AB4" s="13">
        <f t="shared" si="5"/>
        <v>6048</v>
      </c>
      <c r="AC4" s="13">
        <f t="shared" si="6"/>
        <v>4.1999999999999997E-3</v>
      </c>
      <c r="AD4" s="105">
        <f t="shared" si="7"/>
        <v>44495</v>
      </c>
      <c r="AE4" s="13" t="e">
        <f>IF(AND(AD4&lt;=$AI$4,#REF!&lt;1),1,"")</f>
        <v>#REF!</v>
      </c>
      <c r="AF4" s="105">
        <f t="shared" ca="1" si="8"/>
        <v>44558</v>
      </c>
      <c r="AH4" s="13">
        <f t="shared" ca="1" si="9"/>
        <v>67</v>
      </c>
    </row>
    <row r="5" spans="1:34" x14ac:dyDescent="0.25">
      <c r="A5" s="13" t="s">
        <v>6</v>
      </c>
      <c r="B5" s="13" t="s">
        <v>6</v>
      </c>
      <c r="C5" s="13" t="s">
        <v>2999</v>
      </c>
      <c r="D5" s="13" t="s">
        <v>5466</v>
      </c>
      <c r="E5" s="13" t="s">
        <v>5461</v>
      </c>
      <c r="F5" s="13">
        <v>2</v>
      </c>
      <c r="G5" s="2" t="s">
        <v>5467</v>
      </c>
      <c r="H5" s="13" t="s">
        <v>1</v>
      </c>
      <c r="I5" s="13" t="s">
        <v>140</v>
      </c>
      <c r="J5" s="13" t="s">
        <v>46</v>
      </c>
      <c r="K5" s="104">
        <v>44491</v>
      </c>
      <c r="L5" s="104">
        <v>44501</v>
      </c>
      <c r="Q5" s="13" t="str">
        <f t="shared" si="0"/>
        <v>CALICRD024563CADENASNUTRESA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X5" s="13">
        <v>14</v>
      </c>
      <c r="Y5" s="13">
        <v>24</v>
      </c>
      <c r="Z5" s="13">
        <v>9</v>
      </c>
      <c r="AA5" s="13">
        <f t="shared" si="4"/>
        <v>3024</v>
      </c>
      <c r="AB5" s="13">
        <f t="shared" si="5"/>
        <v>6048</v>
      </c>
      <c r="AC5" s="13">
        <f t="shared" si="6"/>
        <v>4.1999999999999997E-3</v>
      </c>
      <c r="AD5" s="105">
        <f t="shared" si="7"/>
        <v>44495</v>
      </c>
      <c r="AE5" s="13" t="e">
        <f>IF(AND(AD5&lt;=$AI$4,#REF!&lt;1),1,"")</f>
        <v>#REF!</v>
      </c>
      <c r="AF5" s="105">
        <f t="shared" ca="1" si="8"/>
        <v>44558</v>
      </c>
      <c r="AH5" s="13">
        <f t="shared" ca="1" si="9"/>
        <v>67</v>
      </c>
    </row>
    <row r="6" spans="1:34" x14ac:dyDescent="0.25">
      <c r="A6" s="13" t="s">
        <v>7</v>
      </c>
      <c r="B6" s="13" t="s">
        <v>7</v>
      </c>
      <c r="C6" s="13" t="s">
        <v>2999</v>
      </c>
      <c r="D6" s="13" t="s">
        <v>5466</v>
      </c>
      <c r="E6" s="13" t="s">
        <v>5461</v>
      </c>
      <c r="F6" s="13">
        <v>1</v>
      </c>
      <c r="G6" s="2" t="s">
        <v>5467</v>
      </c>
      <c r="H6" s="13" t="s">
        <v>1</v>
      </c>
      <c r="I6" s="13" t="s">
        <v>140</v>
      </c>
      <c r="J6" s="13" t="s">
        <v>46</v>
      </c>
      <c r="K6" s="104">
        <v>44491</v>
      </c>
      <c r="L6" s="104">
        <v>44501</v>
      </c>
      <c r="Q6" s="13" t="str">
        <f t="shared" si="0"/>
        <v>CARTCRD024563CADENASNUTRESA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X6" s="13">
        <v>14</v>
      </c>
      <c r="Y6" s="13">
        <v>24</v>
      </c>
      <c r="Z6" s="13">
        <v>9</v>
      </c>
      <c r="AA6" s="13">
        <f t="shared" si="4"/>
        <v>3024</v>
      </c>
      <c r="AB6" s="13">
        <f t="shared" si="5"/>
        <v>3024</v>
      </c>
      <c r="AC6" s="13">
        <f t="shared" si="6"/>
        <v>2.0999999999999999E-3</v>
      </c>
      <c r="AD6" s="105">
        <f t="shared" si="7"/>
        <v>44495</v>
      </c>
      <c r="AE6" s="13" t="e">
        <f>IF(AND(AD6&lt;=$AI$4,#REF!&lt;1),1,"")</f>
        <v>#REF!</v>
      </c>
      <c r="AF6" s="105">
        <f t="shared" ca="1" si="8"/>
        <v>44558</v>
      </c>
      <c r="AH6" s="13">
        <f t="shared" ca="1" si="9"/>
        <v>67</v>
      </c>
    </row>
    <row r="7" spans="1:34" x14ac:dyDescent="0.25">
      <c r="A7" s="13" t="s">
        <v>9</v>
      </c>
      <c r="B7" s="13" t="s">
        <v>9</v>
      </c>
      <c r="C7" s="13" t="s">
        <v>2999</v>
      </c>
      <c r="D7" s="13" t="s">
        <v>5466</v>
      </c>
      <c r="E7" s="13" t="s">
        <v>5461</v>
      </c>
      <c r="F7" s="13">
        <v>1</v>
      </c>
      <c r="G7" s="2" t="s">
        <v>5467</v>
      </c>
      <c r="H7" s="13" t="s">
        <v>1</v>
      </c>
      <c r="I7" s="13" t="s">
        <v>140</v>
      </c>
      <c r="J7" s="13" t="s">
        <v>46</v>
      </c>
      <c r="K7" s="104">
        <v>44491</v>
      </c>
      <c r="L7" s="104">
        <v>44501</v>
      </c>
      <c r="Q7" s="13" t="str">
        <f t="shared" si="0"/>
        <v>MEDECRD024563CADENASNUTRESA</v>
      </c>
      <c r="T7" s="118">
        <f t="shared" si="1"/>
        <v>0</v>
      </c>
      <c r="U7" s="13">
        <f t="shared" si="2"/>
        <v>0</v>
      </c>
      <c r="V7" s="118">
        <f t="shared" si="3"/>
        <v>0</v>
      </c>
      <c r="X7" s="13">
        <v>14</v>
      </c>
      <c r="Y7" s="13">
        <v>24</v>
      </c>
      <c r="Z7" s="13">
        <v>9</v>
      </c>
      <c r="AA7" s="13">
        <f t="shared" si="4"/>
        <v>3024</v>
      </c>
      <c r="AB7" s="13">
        <f t="shared" si="5"/>
        <v>3024</v>
      </c>
      <c r="AC7" s="13">
        <f t="shared" si="6"/>
        <v>2.0999999999999999E-3</v>
      </c>
      <c r="AD7" s="105">
        <f t="shared" si="7"/>
        <v>44495</v>
      </c>
      <c r="AE7" s="13" t="e">
        <f>IF(AND(AD7&lt;=$AI$4,#REF!&lt;1),1,"")</f>
        <v>#REF!</v>
      </c>
      <c r="AF7" s="105">
        <f t="shared" ca="1" si="8"/>
        <v>44558</v>
      </c>
      <c r="AH7" s="13">
        <f t="shared" ca="1" si="9"/>
        <v>67</v>
      </c>
    </row>
    <row r="8" spans="1:34" x14ac:dyDescent="0.25">
      <c r="A8" s="13" t="s">
        <v>10</v>
      </c>
      <c r="B8" s="13" t="s">
        <v>10</v>
      </c>
      <c r="C8" s="13" t="s">
        <v>2999</v>
      </c>
      <c r="D8" s="13" t="s">
        <v>5466</v>
      </c>
      <c r="E8" s="13" t="s">
        <v>5461</v>
      </c>
      <c r="F8" s="13">
        <v>1</v>
      </c>
      <c r="G8" s="2" t="s">
        <v>5467</v>
      </c>
      <c r="H8" s="13" t="s">
        <v>1</v>
      </c>
      <c r="I8" s="13" t="s">
        <v>140</v>
      </c>
      <c r="J8" s="13" t="s">
        <v>46</v>
      </c>
      <c r="K8" s="104">
        <v>44491</v>
      </c>
      <c r="L8" s="104">
        <v>44501</v>
      </c>
      <c r="Q8" s="13" t="str">
        <f t="shared" si="0"/>
        <v>PERECRD024563CADENASNUTRESA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X8" s="13">
        <v>14</v>
      </c>
      <c r="Y8" s="13">
        <v>24</v>
      </c>
      <c r="Z8" s="13">
        <v>9</v>
      </c>
      <c r="AA8" s="13">
        <f t="shared" si="4"/>
        <v>3024</v>
      </c>
      <c r="AB8" s="13">
        <f t="shared" si="5"/>
        <v>3024</v>
      </c>
      <c r="AC8" s="13">
        <f t="shared" si="6"/>
        <v>2.0999999999999999E-3</v>
      </c>
      <c r="AD8" s="105">
        <f t="shared" si="7"/>
        <v>44495</v>
      </c>
      <c r="AE8" s="13" t="e">
        <f>IF(AND(AD8&lt;=$AI$4,#REF!&lt;1),1,"")</f>
        <v>#REF!</v>
      </c>
      <c r="AF8" s="105">
        <f t="shared" ca="1" si="8"/>
        <v>44558</v>
      </c>
      <c r="AH8" s="13">
        <f t="shared" ca="1" si="9"/>
        <v>67</v>
      </c>
    </row>
    <row r="9" spans="1:34" x14ac:dyDescent="0.25">
      <c r="A9" s="13" t="s">
        <v>3</v>
      </c>
      <c r="B9" s="13" t="s">
        <v>3</v>
      </c>
      <c r="C9" s="13" t="s">
        <v>409</v>
      </c>
      <c r="D9" s="13" t="s">
        <v>410</v>
      </c>
      <c r="E9" s="13" t="s">
        <v>1128</v>
      </c>
      <c r="F9" s="13">
        <v>1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BARRCRD024952CADENASNUTRESA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18000</v>
      </c>
      <c r="AC9" s="13">
        <f t="shared" si="6"/>
        <v>1.2500000000000001E-2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44558</v>
      </c>
      <c r="AH9" s="13">
        <f t="shared" ca="1" si="9"/>
        <v>41</v>
      </c>
    </row>
    <row r="10" spans="1:34" x14ac:dyDescent="0.25">
      <c r="A10" s="13" t="s">
        <v>4</v>
      </c>
      <c r="B10" s="13" t="s">
        <v>4</v>
      </c>
      <c r="C10" s="13" t="s">
        <v>409</v>
      </c>
      <c r="D10" s="13" t="s">
        <v>410</v>
      </c>
      <c r="E10" s="13" t="s">
        <v>1128</v>
      </c>
      <c r="F10" s="13">
        <v>5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BGTACRD024952CADENASNUTRESA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90000</v>
      </c>
      <c r="AC10" s="13">
        <f t="shared" si="6"/>
        <v>6.25E-2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44558</v>
      </c>
      <c r="AH10" s="13">
        <f t="shared" ca="1" si="9"/>
        <v>41</v>
      </c>
    </row>
    <row r="11" spans="1:34" x14ac:dyDescent="0.25">
      <c r="A11" s="13" t="s">
        <v>149</v>
      </c>
      <c r="B11" s="13" t="s">
        <v>149</v>
      </c>
      <c r="C11" s="13" t="s">
        <v>409</v>
      </c>
      <c r="D11" s="13" t="s">
        <v>410</v>
      </c>
      <c r="E11" s="13" t="s">
        <v>1128</v>
      </c>
      <c r="F11" s="13">
        <v>1</v>
      </c>
      <c r="G11" s="2" t="s">
        <v>283</v>
      </c>
      <c r="H11" s="13" t="s">
        <v>1</v>
      </c>
      <c r="I11" s="13" t="s">
        <v>140</v>
      </c>
      <c r="J11" s="13" t="s">
        <v>139</v>
      </c>
      <c r="K11" s="104">
        <v>44517</v>
      </c>
      <c r="L11" s="104">
        <v>44517</v>
      </c>
      <c r="Q11" s="13" t="str">
        <f t="shared" si="0"/>
        <v>DUITCRD024952CADENASNUTRESA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6</v>
      </c>
      <c r="Y11" s="13">
        <v>30</v>
      </c>
      <c r="Z11" s="13">
        <v>100</v>
      </c>
      <c r="AA11" s="13">
        <f t="shared" si="4"/>
        <v>18000</v>
      </c>
      <c r="AB11" s="13">
        <f t="shared" si="5"/>
        <v>18000</v>
      </c>
      <c r="AC11" s="13">
        <f t="shared" si="6"/>
        <v>1.2500000000000001E-2</v>
      </c>
      <c r="AD11" s="105">
        <f t="shared" si="7"/>
        <v>44521</v>
      </c>
      <c r="AE11" s="13" t="e">
        <f>IF(AND(AD11&lt;=$AI$4,#REF!&lt;1),1,"")</f>
        <v>#REF!</v>
      </c>
      <c r="AF11" s="105">
        <f t="shared" ca="1" si="8"/>
        <v>44558</v>
      </c>
      <c r="AH11" s="13">
        <f t="shared" ca="1" si="9"/>
        <v>41</v>
      </c>
    </row>
    <row r="12" spans="1:34" x14ac:dyDescent="0.25">
      <c r="A12" s="13" t="s">
        <v>6</v>
      </c>
      <c r="B12" s="13" t="s">
        <v>6</v>
      </c>
      <c r="C12" s="13" t="s">
        <v>409</v>
      </c>
      <c r="D12" s="13" t="s">
        <v>410</v>
      </c>
      <c r="E12" s="13" t="s">
        <v>1128</v>
      </c>
      <c r="F12" s="13">
        <v>4</v>
      </c>
      <c r="G12" s="2" t="s">
        <v>283</v>
      </c>
      <c r="H12" s="13" t="s">
        <v>1</v>
      </c>
      <c r="I12" s="13" t="s">
        <v>140</v>
      </c>
      <c r="J12" s="13" t="s">
        <v>139</v>
      </c>
      <c r="K12" s="104">
        <v>44517</v>
      </c>
      <c r="L12" s="104">
        <v>44517</v>
      </c>
      <c r="Q12" s="13" t="str">
        <f t="shared" si="0"/>
        <v>CALICRD024952CADENASNUTRESA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6</v>
      </c>
      <c r="Y12" s="13">
        <v>30</v>
      </c>
      <c r="Z12" s="13">
        <v>100</v>
      </c>
      <c r="AA12" s="13">
        <f t="shared" si="4"/>
        <v>18000</v>
      </c>
      <c r="AB12" s="13">
        <f t="shared" si="5"/>
        <v>72000</v>
      </c>
      <c r="AC12" s="13">
        <f t="shared" si="6"/>
        <v>0.05</v>
      </c>
      <c r="AD12" s="105">
        <f t="shared" si="7"/>
        <v>44521</v>
      </c>
      <c r="AE12" s="13" t="e">
        <f>IF(AND(AD12&lt;=$AI$4,#REF!&lt;1),1,"")</f>
        <v>#REF!</v>
      </c>
      <c r="AF12" s="105">
        <f t="shared" ca="1" si="8"/>
        <v>44558</v>
      </c>
      <c r="AH12" s="13">
        <f t="shared" ca="1" si="9"/>
        <v>41</v>
      </c>
    </row>
    <row r="13" spans="1:34" x14ac:dyDescent="0.25">
      <c r="A13" s="13" t="s">
        <v>7</v>
      </c>
      <c r="B13" s="13" t="s">
        <v>7</v>
      </c>
      <c r="C13" s="13" t="s">
        <v>409</v>
      </c>
      <c r="D13" s="13" t="s">
        <v>410</v>
      </c>
      <c r="E13" s="13" t="s">
        <v>1128</v>
      </c>
      <c r="F13" s="13">
        <v>1</v>
      </c>
      <c r="G13" s="2" t="s">
        <v>283</v>
      </c>
      <c r="H13" s="13" t="s">
        <v>1</v>
      </c>
      <c r="I13" s="13" t="s">
        <v>140</v>
      </c>
      <c r="J13" s="13" t="s">
        <v>139</v>
      </c>
      <c r="K13" s="104">
        <v>44517</v>
      </c>
      <c r="L13" s="104">
        <v>44517</v>
      </c>
      <c r="Q13" s="13" t="str">
        <f t="shared" si="0"/>
        <v>CARTCRD024952CADENASNUTRESA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6</v>
      </c>
      <c r="Y13" s="13">
        <v>30</v>
      </c>
      <c r="Z13" s="13">
        <v>100</v>
      </c>
      <c r="AA13" s="13">
        <f t="shared" si="4"/>
        <v>18000</v>
      </c>
      <c r="AB13" s="13">
        <f t="shared" si="5"/>
        <v>18000</v>
      </c>
      <c r="AC13" s="13">
        <f t="shared" si="6"/>
        <v>1.2500000000000001E-2</v>
      </c>
      <c r="AD13" s="105">
        <f t="shared" si="7"/>
        <v>44521</v>
      </c>
      <c r="AE13" s="13" t="e">
        <f>IF(AND(AD13&lt;=$AI$4,#REF!&lt;1),1,"")</f>
        <v>#REF!</v>
      </c>
      <c r="AF13" s="105">
        <f t="shared" ca="1" si="8"/>
        <v>44558</v>
      </c>
      <c r="AH13" s="13">
        <f t="shared" ca="1" si="9"/>
        <v>41</v>
      </c>
    </row>
    <row r="14" spans="1:34" x14ac:dyDescent="0.25">
      <c r="A14" s="13" t="s">
        <v>9</v>
      </c>
      <c r="B14" s="13" t="s">
        <v>9</v>
      </c>
      <c r="C14" s="13" t="s">
        <v>409</v>
      </c>
      <c r="D14" s="13" t="s">
        <v>410</v>
      </c>
      <c r="E14" s="13" t="s">
        <v>1128</v>
      </c>
      <c r="F14" s="13">
        <v>5</v>
      </c>
      <c r="G14" s="2" t="s">
        <v>283</v>
      </c>
      <c r="H14" s="13" t="s">
        <v>1</v>
      </c>
      <c r="I14" s="13" t="s">
        <v>140</v>
      </c>
      <c r="J14" s="13" t="s">
        <v>139</v>
      </c>
      <c r="K14" s="104">
        <v>44517</v>
      </c>
      <c r="L14" s="104">
        <v>44517</v>
      </c>
      <c r="Q14" s="13" t="str">
        <f t="shared" si="0"/>
        <v>MEDECRD024952CADENASNUTRESA</v>
      </c>
      <c r="S14" s="13">
        <v>1</v>
      </c>
      <c r="T14" s="118">
        <f t="shared" si="1"/>
        <v>0</v>
      </c>
      <c r="U14" s="13">
        <f t="shared" si="2"/>
        <v>-1</v>
      </c>
      <c r="V14" s="118">
        <f t="shared" si="3"/>
        <v>0</v>
      </c>
      <c r="X14" s="13">
        <v>6</v>
      </c>
      <c r="Y14" s="13">
        <v>30</v>
      </c>
      <c r="Z14" s="13">
        <v>100</v>
      </c>
      <c r="AA14" s="13">
        <f t="shared" si="4"/>
        <v>18000</v>
      </c>
      <c r="AB14" s="13">
        <f t="shared" si="5"/>
        <v>90000</v>
      </c>
      <c r="AC14" s="13">
        <f t="shared" si="6"/>
        <v>6.25E-2</v>
      </c>
      <c r="AD14" s="105">
        <f t="shared" si="7"/>
        <v>44521</v>
      </c>
      <c r="AE14" s="13" t="e">
        <f>IF(AND(AD14&lt;=$AI$4,#REF!&lt;1),1,"")</f>
        <v>#REF!</v>
      </c>
      <c r="AF14" s="105">
        <f t="shared" ca="1" si="8"/>
        <v>44558</v>
      </c>
      <c r="AH14" s="13">
        <f t="shared" ca="1" si="9"/>
        <v>41</v>
      </c>
    </row>
    <row r="15" spans="1:34" x14ac:dyDescent="0.25">
      <c r="A15" s="13" t="s">
        <v>3</v>
      </c>
      <c r="B15" s="13" t="s">
        <v>3</v>
      </c>
      <c r="C15" s="13" t="s">
        <v>409</v>
      </c>
      <c r="D15" s="13" t="s">
        <v>410</v>
      </c>
      <c r="E15" s="13" t="s">
        <v>1128</v>
      </c>
      <c r="F15" s="13">
        <v>1</v>
      </c>
      <c r="G15" s="2" t="s">
        <v>283</v>
      </c>
      <c r="H15" s="13" t="s">
        <v>1</v>
      </c>
      <c r="I15" s="13" t="s">
        <v>140</v>
      </c>
      <c r="J15" s="13" t="s">
        <v>139</v>
      </c>
      <c r="K15" s="104">
        <v>44517</v>
      </c>
      <c r="L15" s="104">
        <v>44517</v>
      </c>
      <c r="Q15" s="13" t="str">
        <f t="shared" si="0"/>
        <v>BARRCRD024952CADENASNUTRESA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6</v>
      </c>
      <c r="Y15" s="13">
        <v>30</v>
      </c>
      <c r="Z15" s="13">
        <v>100</v>
      </c>
      <c r="AA15" s="13">
        <f t="shared" si="4"/>
        <v>18000</v>
      </c>
      <c r="AB15" s="13">
        <f t="shared" si="5"/>
        <v>18000</v>
      </c>
      <c r="AC15" s="13">
        <f t="shared" si="6"/>
        <v>1.2500000000000001E-2</v>
      </c>
      <c r="AD15" s="105">
        <f t="shared" si="7"/>
        <v>44521</v>
      </c>
      <c r="AE15" s="13" t="e">
        <f>IF(AND(AD15&lt;=$AI$4,#REF!&lt;1),1,"")</f>
        <v>#REF!</v>
      </c>
      <c r="AF15" s="105">
        <f t="shared" ca="1" si="8"/>
        <v>44558</v>
      </c>
      <c r="AH15" s="13">
        <f t="shared" ca="1" si="9"/>
        <v>41</v>
      </c>
    </row>
    <row r="16" spans="1:34" x14ac:dyDescent="0.25">
      <c r="A16" s="13" t="s">
        <v>4</v>
      </c>
      <c r="B16" s="13" t="s">
        <v>4</v>
      </c>
      <c r="C16" s="13" t="s">
        <v>409</v>
      </c>
      <c r="D16" s="13" t="s">
        <v>410</v>
      </c>
      <c r="E16" s="13" t="s">
        <v>1128</v>
      </c>
      <c r="F16" s="13">
        <v>5</v>
      </c>
      <c r="G16" s="2" t="s">
        <v>283</v>
      </c>
      <c r="H16" s="13" t="s">
        <v>1</v>
      </c>
      <c r="I16" s="13" t="s">
        <v>140</v>
      </c>
      <c r="J16" s="13" t="s">
        <v>139</v>
      </c>
      <c r="K16" s="104">
        <v>44517</v>
      </c>
      <c r="L16" s="104">
        <v>44517</v>
      </c>
      <c r="Q16" s="13" t="str">
        <f t="shared" si="0"/>
        <v>BGTACRD024952CADENASNUTRESA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6</v>
      </c>
      <c r="Y16" s="13">
        <v>30</v>
      </c>
      <c r="Z16" s="13">
        <v>100</v>
      </c>
      <c r="AA16" s="13">
        <f t="shared" si="4"/>
        <v>18000</v>
      </c>
      <c r="AB16" s="13">
        <f t="shared" si="5"/>
        <v>90000</v>
      </c>
      <c r="AC16" s="13">
        <f t="shared" si="6"/>
        <v>6.25E-2</v>
      </c>
      <c r="AD16" s="105">
        <f t="shared" si="7"/>
        <v>44521</v>
      </c>
      <c r="AE16" s="13" t="e">
        <f>IF(AND(AD16&lt;=$AI$4,#REF!&lt;1),1,"")</f>
        <v>#REF!</v>
      </c>
      <c r="AF16" s="105">
        <f t="shared" ca="1" si="8"/>
        <v>44558</v>
      </c>
      <c r="AH16" s="13">
        <f t="shared" ca="1" si="9"/>
        <v>41</v>
      </c>
    </row>
    <row r="17" spans="1:34" x14ac:dyDescent="0.25">
      <c r="A17" s="13" t="s">
        <v>149</v>
      </c>
      <c r="B17" s="13" t="s">
        <v>149</v>
      </c>
      <c r="C17" s="13" t="s">
        <v>409</v>
      </c>
      <c r="D17" s="13" t="s">
        <v>410</v>
      </c>
      <c r="E17" s="13" t="s">
        <v>1128</v>
      </c>
      <c r="F17" s="13">
        <v>1</v>
      </c>
      <c r="G17" s="2" t="s">
        <v>283</v>
      </c>
      <c r="H17" s="13" t="s">
        <v>1</v>
      </c>
      <c r="I17" s="13" t="s">
        <v>140</v>
      </c>
      <c r="J17" s="13" t="s">
        <v>139</v>
      </c>
      <c r="K17" s="104">
        <v>44517</v>
      </c>
      <c r="L17" s="104">
        <v>44517</v>
      </c>
      <c r="Q17" s="13" t="str">
        <f t="shared" si="0"/>
        <v>DUITCRD024952CADENASNUTRESA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6</v>
      </c>
      <c r="Y17" s="13">
        <v>30</v>
      </c>
      <c r="Z17" s="13">
        <v>100</v>
      </c>
      <c r="AA17" s="13">
        <f t="shared" si="4"/>
        <v>18000</v>
      </c>
      <c r="AB17" s="13">
        <f t="shared" si="5"/>
        <v>18000</v>
      </c>
      <c r="AC17" s="13">
        <f t="shared" si="6"/>
        <v>1.2500000000000001E-2</v>
      </c>
      <c r="AD17" s="105">
        <f t="shared" si="7"/>
        <v>44521</v>
      </c>
      <c r="AE17" s="13" t="e">
        <f>IF(AND(AD17&lt;=$AI$4,#REF!&lt;1),1,"")</f>
        <v>#REF!</v>
      </c>
      <c r="AF17" s="105">
        <f t="shared" ca="1" si="8"/>
        <v>44558</v>
      </c>
      <c r="AH17" s="13">
        <f t="shared" ca="1" si="9"/>
        <v>41</v>
      </c>
    </row>
    <row r="18" spans="1:34" x14ac:dyDescent="0.25">
      <c r="A18" s="13" t="s">
        <v>3</v>
      </c>
      <c r="B18" s="13" t="s">
        <v>3</v>
      </c>
      <c r="C18" s="13" t="s">
        <v>3370</v>
      </c>
      <c r="D18" s="13" t="s">
        <v>3371</v>
      </c>
      <c r="E18" s="13" t="s">
        <v>1128</v>
      </c>
      <c r="F18" s="13">
        <v>1</v>
      </c>
      <c r="G18" s="2" t="s">
        <v>5465</v>
      </c>
      <c r="H18" s="13" t="s">
        <v>1</v>
      </c>
      <c r="I18" s="13" t="s">
        <v>140</v>
      </c>
      <c r="J18" s="13" t="s">
        <v>139</v>
      </c>
      <c r="K18" s="104">
        <v>44491</v>
      </c>
      <c r="L18" s="104">
        <v>44497</v>
      </c>
      <c r="Q18" s="13" t="str">
        <f t="shared" si="0"/>
        <v>BARRCRD024850CADENASNUTRESA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X18" s="13">
        <v>30</v>
      </c>
      <c r="Y18" s="13">
        <v>40</v>
      </c>
      <c r="Z18" s="13">
        <v>1</v>
      </c>
      <c r="AA18" s="13">
        <f t="shared" si="4"/>
        <v>1200</v>
      </c>
      <c r="AB18" s="13">
        <f t="shared" si="5"/>
        <v>1200</v>
      </c>
      <c r="AC18" s="13">
        <f t="shared" si="6"/>
        <v>8.3333333333333339E-4</v>
      </c>
      <c r="AD18" s="105">
        <f t="shared" si="7"/>
        <v>44495</v>
      </c>
      <c r="AE18" s="13" t="e">
        <f>IF(AND(AD18&lt;=$AI$4,#REF!&lt;1),1,"")</f>
        <v>#REF!</v>
      </c>
      <c r="AF18" s="105">
        <f t="shared" ca="1" si="8"/>
        <v>44558</v>
      </c>
      <c r="AH18" s="13">
        <f t="shared" ca="1" si="9"/>
        <v>67</v>
      </c>
    </row>
    <row r="19" spans="1:34" x14ac:dyDescent="0.25">
      <c r="A19" s="13" t="s">
        <v>4</v>
      </c>
      <c r="B19" s="13" t="s">
        <v>4</v>
      </c>
      <c r="C19" s="13" t="s">
        <v>3370</v>
      </c>
      <c r="D19" s="13" t="s">
        <v>3371</v>
      </c>
      <c r="E19" s="13" t="s">
        <v>1128</v>
      </c>
      <c r="F19" s="13">
        <v>7</v>
      </c>
      <c r="G19" s="2" t="s">
        <v>5465</v>
      </c>
      <c r="H19" s="13" t="s">
        <v>1</v>
      </c>
      <c r="I19" s="13" t="s">
        <v>140</v>
      </c>
      <c r="J19" s="13" t="s">
        <v>139</v>
      </c>
      <c r="K19" s="104">
        <v>44491</v>
      </c>
      <c r="L19" s="104">
        <v>44497</v>
      </c>
      <c r="Q19" s="13" t="str">
        <f t="shared" si="0"/>
        <v>BGTACRD024850CADENASNUTRESA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X19" s="13">
        <v>30</v>
      </c>
      <c r="Y19" s="13">
        <v>40</v>
      </c>
      <c r="Z19" s="13">
        <v>1</v>
      </c>
      <c r="AA19" s="13">
        <f t="shared" si="4"/>
        <v>1200</v>
      </c>
      <c r="AB19" s="13">
        <f t="shared" si="5"/>
        <v>8400</v>
      </c>
      <c r="AC19" s="13">
        <f t="shared" si="6"/>
        <v>5.8333333333333336E-3</v>
      </c>
      <c r="AD19" s="105">
        <f t="shared" si="7"/>
        <v>44495</v>
      </c>
      <c r="AE19" s="13" t="e">
        <f>IF(AND(AD19&lt;=$AI$4,#REF!&lt;1),1,"")</f>
        <v>#REF!</v>
      </c>
      <c r="AF19" s="105">
        <f t="shared" ca="1" si="8"/>
        <v>44558</v>
      </c>
      <c r="AH19" s="13">
        <f t="shared" ca="1" si="9"/>
        <v>67</v>
      </c>
    </row>
    <row r="20" spans="1:34" x14ac:dyDescent="0.25">
      <c r="A20" s="13" t="s">
        <v>5</v>
      </c>
      <c r="B20" s="13" t="s">
        <v>5</v>
      </c>
      <c r="C20" s="13" t="s">
        <v>3370</v>
      </c>
      <c r="D20" s="13" t="s">
        <v>3371</v>
      </c>
      <c r="E20" s="13" t="s">
        <v>1128</v>
      </c>
      <c r="F20" s="13">
        <v>3</v>
      </c>
      <c r="G20" s="2" t="s">
        <v>5465</v>
      </c>
      <c r="H20" s="13" t="s">
        <v>1</v>
      </c>
      <c r="I20" s="13" t="s">
        <v>140</v>
      </c>
      <c r="J20" s="13" t="s">
        <v>139</v>
      </c>
      <c r="K20" s="104">
        <v>44491</v>
      </c>
      <c r="L20" s="104">
        <v>44497</v>
      </c>
      <c r="Q20" s="13" t="str">
        <f t="shared" si="0"/>
        <v>BUCACRD024850CADENASNUTRESA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X20" s="13">
        <v>30</v>
      </c>
      <c r="Y20" s="13">
        <v>40</v>
      </c>
      <c r="Z20" s="13">
        <v>1</v>
      </c>
      <c r="AA20" s="13">
        <f t="shared" si="4"/>
        <v>1200</v>
      </c>
      <c r="AB20" s="13">
        <f t="shared" si="5"/>
        <v>3600</v>
      </c>
      <c r="AC20" s="13">
        <f t="shared" si="6"/>
        <v>2.5000000000000001E-3</v>
      </c>
      <c r="AD20" s="105">
        <f t="shared" si="7"/>
        <v>44495</v>
      </c>
      <c r="AE20" s="13" t="e">
        <f>IF(AND(AD20&lt;=$AI$4,#REF!&lt;1),1,"")</f>
        <v>#REF!</v>
      </c>
      <c r="AF20" s="105">
        <f t="shared" ca="1" si="8"/>
        <v>44558</v>
      </c>
      <c r="AH20" s="13">
        <f t="shared" ca="1" si="9"/>
        <v>67</v>
      </c>
    </row>
    <row r="21" spans="1:34" x14ac:dyDescent="0.25">
      <c r="A21" s="13" t="s">
        <v>7</v>
      </c>
      <c r="B21" s="13" t="s">
        <v>7</v>
      </c>
      <c r="C21" s="13" t="s">
        <v>3370</v>
      </c>
      <c r="D21" s="13" t="s">
        <v>3371</v>
      </c>
      <c r="E21" s="13" t="s">
        <v>1128</v>
      </c>
      <c r="F21" s="13">
        <v>2</v>
      </c>
      <c r="G21" s="2" t="s">
        <v>5465</v>
      </c>
      <c r="H21" s="13" t="s">
        <v>1</v>
      </c>
      <c r="I21" s="13" t="s">
        <v>140</v>
      </c>
      <c r="J21" s="13" t="s">
        <v>139</v>
      </c>
      <c r="K21" s="104">
        <v>44491</v>
      </c>
      <c r="L21" s="104">
        <v>44497</v>
      </c>
      <c r="Q21" s="13" t="str">
        <f t="shared" si="0"/>
        <v>CARTCRD024850CADENASNUTRESA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X21" s="13">
        <v>30</v>
      </c>
      <c r="Y21" s="13">
        <v>40</v>
      </c>
      <c r="Z21" s="13">
        <v>1</v>
      </c>
      <c r="AA21" s="13">
        <f t="shared" si="4"/>
        <v>1200</v>
      </c>
      <c r="AB21" s="13">
        <f t="shared" si="5"/>
        <v>2400</v>
      </c>
      <c r="AC21" s="13">
        <f t="shared" si="6"/>
        <v>1.6666666666666668E-3</v>
      </c>
      <c r="AD21" s="105">
        <f t="shared" si="7"/>
        <v>44495</v>
      </c>
      <c r="AE21" s="13" t="e">
        <f>IF(AND(AD21&lt;=$AI$4,#REF!&lt;1),1,"")</f>
        <v>#REF!</v>
      </c>
      <c r="AF21" s="105">
        <f t="shared" ca="1" si="8"/>
        <v>44558</v>
      </c>
      <c r="AH21" s="13">
        <f t="shared" ca="1" si="9"/>
        <v>67</v>
      </c>
    </row>
    <row r="22" spans="1:34" x14ac:dyDescent="0.25">
      <c r="A22" s="13" t="s">
        <v>9</v>
      </c>
      <c r="B22" s="13" t="s">
        <v>9</v>
      </c>
      <c r="C22" s="13" t="s">
        <v>3370</v>
      </c>
      <c r="D22" s="13" t="s">
        <v>3371</v>
      </c>
      <c r="E22" s="13" t="s">
        <v>1128</v>
      </c>
      <c r="F22" s="13">
        <v>3</v>
      </c>
      <c r="G22" s="2" t="s">
        <v>5465</v>
      </c>
      <c r="H22" s="13" t="s">
        <v>1</v>
      </c>
      <c r="I22" s="13" t="s">
        <v>140</v>
      </c>
      <c r="J22" s="13" t="s">
        <v>139</v>
      </c>
      <c r="K22" s="104">
        <v>44491</v>
      </c>
      <c r="L22" s="104">
        <v>44497</v>
      </c>
      <c r="Q22" s="13" t="str">
        <f t="shared" si="0"/>
        <v>MEDECRD024850CADENASNUTRESA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X22" s="13">
        <v>30</v>
      </c>
      <c r="Y22" s="13">
        <v>40</v>
      </c>
      <c r="Z22" s="13">
        <v>1</v>
      </c>
      <c r="AA22" s="13">
        <f t="shared" si="4"/>
        <v>1200</v>
      </c>
      <c r="AB22" s="13">
        <f t="shared" si="5"/>
        <v>3600</v>
      </c>
      <c r="AC22" s="13">
        <f t="shared" si="6"/>
        <v>2.5000000000000001E-3</v>
      </c>
      <c r="AD22" s="105">
        <f t="shared" si="7"/>
        <v>44495</v>
      </c>
      <c r="AE22" s="13" t="e">
        <f>IF(AND(AD22&lt;=$AI$4,#REF!&lt;1),1,"")</f>
        <v>#REF!</v>
      </c>
      <c r="AF22" s="105">
        <f t="shared" ca="1" si="8"/>
        <v>44558</v>
      </c>
      <c r="AH22" s="13">
        <f t="shared" ca="1" si="9"/>
        <v>67</v>
      </c>
    </row>
    <row r="23" spans="1:34" x14ac:dyDescent="0.25">
      <c r="A23" s="13" t="s">
        <v>10</v>
      </c>
      <c r="B23" s="13" t="s">
        <v>10</v>
      </c>
      <c r="C23" s="13" t="s">
        <v>3370</v>
      </c>
      <c r="D23" s="13" t="s">
        <v>3371</v>
      </c>
      <c r="E23" s="13" t="s">
        <v>1128</v>
      </c>
      <c r="F23" s="13">
        <v>2</v>
      </c>
      <c r="G23" s="2" t="s">
        <v>5465</v>
      </c>
      <c r="H23" s="13" t="s">
        <v>1</v>
      </c>
      <c r="I23" s="13" t="s">
        <v>140</v>
      </c>
      <c r="J23" s="13" t="s">
        <v>139</v>
      </c>
      <c r="K23" s="104">
        <v>44491</v>
      </c>
      <c r="L23" s="104">
        <v>44497</v>
      </c>
      <c r="Q23" s="13" t="str">
        <f t="shared" si="0"/>
        <v>PERECRD024850CADENASNUTRESA</v>
      </c>
      <c r="S23" s="13">
        <v>2</v>
      </c>
      <c r="T23" s="118">
        <f t="shared" si="1"/>
        <v>0</v>
      </c>
      <c r="U23" s="13">
        <f t="shared" si="2"/>
        <v>-2</v>
      </c>
      <c r="V23" s="118">
        <f t="shared" si="3"/>
        <v>0</v>
      </c>
      <c r="X23" s="13">
        <v>30</v>
      </c>
      <c r="Y23" s="13">
        <v>40</v>
      </c>
      <c r="Z23" s="13">
        <v>1</v>
      </c>
      <c r="AA23" s="13">
        <f t="shared" si="4"/>
        <v>1200</v>
      </c>
      <c r="AB23" s="13">
        <f t="shared" si="5"/>
        <v>2400</v>
      </c>
      <c r="AC23" s="13">
        <f t="shared" si="6"/>
        <v>1.6666666666666668E-3</v>
      </c>
      <c r="AD23" s="105">
        <f t="shared" si="7"/>
        <v>44495</v>
      </c>
      <c r="AE23" s="13" t="e">
        <f>IF(AND(AD23&lt;=$AI$4,#REF!&lt;1),1,"")</f>
        <v>#REF!</v>
      </c>
      <c r="AF23" s="105">
        <f t="shared" ca="1" si="8"/>
        <v>44558</v>
      </c>
      <c r="AH23" s="13">
        <f t="shared" ca="1" si="9"/>
        <v>67</v>
      </c>
    </row>
    <row r="24" spans="1:34" x14ac:dyDescent="0.25">
      <c r="A24" s="13" t="s">
        <v>150</v>
      </c>
      <c r="B24" s="13" t="s">
        <v>150</v>
      </c>
      <c r="C24" s="13" t="s">
        <v>3370</v>
      </c>
      <c r="D24" s="13" t="s">
        <v>3371</v>
      </c>
      <c r="E24" s="13" t="s">
        <v>1128</v>
      </c>
      <c r="F24" s="13">
        <v>1</v>
      </c>
      <c r="G24" s="2" t="s">
        <v>5465</v>
      </c>
      <c r="H24" s="13" t="s">
        <v>1</v>
      </c>
      <c r="I24" s="13" t="s">
        <v>140</v>
      </c>
      <c r="J24" s="13" t="s">
        <v>139</v>
      </c>
      <c r="K24" s="104">
        <v>44491</v>
      </c>
      <c r="L24" s="104">
        <v>44497</v>
      </c>
      <c r="Q24" s="13" t="str">
        <f t="shared" si="0"/>
        <v>VILACRD024850CADENASNUTRESA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X24" s="13">
        <v>30</v>
      </c>
      <c r="Y24" s="13">
        <v>40</v>
      </c>
      <c r="Z24" s="13">
        <v>1</v>
      </c>
      <c r="AA24" s="13">
        <f t="shared" si="4"/>
        <v>1200</v>
      </c>
      <c r="AB24" s="13">
        <f t="shared" si="5"/>
        <v>1200</v>
      </c>
      <c r="AC24" s="13">
        <f t="shared" si="6"/>
        <v>8.3333333333333339E-4</v>
      </c>
      <c r="AD24" s="105">
        <f t="shared" si="7"/>
        <v>44495</v>
      </c>
      <c r="AE24" s="13" t="e">
        <f>IF(AND(AD24&lt;=$AI$4,#REF!&lt;1),1,"")</f>
        <v>#REF!</v>
      </c>
      <c r="AF24" s="105">
        <f t="shared" ca="1" si="8"/>
        <v>44558</v>
      </c>
      <c r="AH24" s="13">
        <f t="shared" ca="1" si="9"/>
        <v>67</v>
      </c>
    </row>
    <row r="25" spans="1:34" x14ac:dyDescent="0.25">
      <c r="A25" s="13" t="s">
        <v>9</v>
      </c>
      <c r="B25" s="13" t="s">
        <v>9</v>
      </c>
      <c r="C25" s="13" t="s">
        <v>1146</v>
      </c>
      <c r="D25" s="13" t="s">
        <v>1147</v>
      </c>
      <c r="E25" s="13" t="s">
        <v>689</v>
      </c>
      <c r="F25" s="13">
        <v>5</v>
      </c>
      <c r="G25" s="2" t="s">
        <v>1141</v>
      </c>
      <c r="H25" s="13" t="s">
        <v>0</v>
      </c>
      <c r="I25" s="13" t="s">
        <v>140</v>
      </c>
      <c r="J25" s="13" t="s">
        <v>46</v>
      </c>
      <c r="K25" s="104">
        <v>44564</v>
      </c>
      <c r="Q25" s="13" t="str">
        <f t="shared" si="0"/>
        <v>MEDECRD025034AUTOSERVICIONUTRESA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840000</v>
      </c>
      <c r="AC25" s="13">
        <f t="shared" si="6"/>
        <v>0.58333333333333337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44558</v>
      </c>
      <c r="AH25" s="13">
        <f t="shared" ca="1" si="9"/>
        <v>-6</v>
      </c>
    </row>
    <row r="26" spans="1:34" x14ac:dyDescent="0.25">
      <c r="A26" s="13" t="s">
        <v>149</v>
      </c>
      <c r="B26" s="13" t="s">
        <v>149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DUITCRD025034AUTOSERVICIONUTRESA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44558</v>
      </c>
      <c r="AH26" s="13">
        <f t="shared" ca="1" si="9"/>
        <v>-6</v>
      </c>
    </row>
    <row r="27" spans="1:34" x14ac:dyDescent="0.25">
      <c r="A27" s="13" t="s">
        <v>5</v>
      </c>
      <c r="B27" s="13" t="s">
        <v>5</v>
      </c>
      <c r="C27" s="13" t="s">
        <v>1139</v>
      </c>
      <c r="D27" s="13" t="s">
        <v>1140</v>
      </c>
      <c r="E27" s="13" t="s">
        <v>689</v>
      </c>
      <c r="F27" s="13">
        <v>2</v>
      </c>
      <c r="G27" s="2" t="s">
        <v>1141</v>
      </c>
      <c r="H27" s="13" t="s">
        <v>1</v>
      </c>
      <c r="I27" s="13" t="s">
        <v>140</v>
      </c>
      <c r="J27" s="13" t="s">
        <v>139</v>
      </c>
      <c r="K27" s="104">
        <v>44559</v>
      </c>
      <c r="Q27" s="13" t="str">
        <f t="shared" si="0"/>
        <v>BUCACRD025035CADENASNUTRESA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200000</v>
      </c>
      <c r="AC27" s="13">
        <f t="shared" si="6"/>
        <v>0.1388888888888889</v>
      </c>
      <c r="AD27" s="105">
        <f t="shared" si="7"/>
        <v>44563</v>
      </c>
      <c r="AE27" s="13" t="e">
        <f>IF(AND(AD27&lt;=$AI$4,#REF!&lt;1),1,"")</f>
        <v>#REF!</v>
      </c>
      <c r="AF27" s="105">
        <f t="shared" ca="1" si="8"/>
        <v>44558</v>
      </c>
      <c r="AH27" s="13">
        <f t="shared" ca="1" si="9"/>
        <v>-1</v>
      </c>
    </row>
    <row r="28" spans="1:34" x14ac:dyDescent="0.25">
      <c r="A28" s="13" t="s">
        <v>3</v>
      </c>
      <c r="B28" s="13" t="s">
        <v>3</v>
      </c>
      <c r="C28" s="13" t="s">
        <v>1146</v>
      </c>
      <c r="D28" s="13" t="s">
        <v>1147</v>
      </c>
      <c r="E28" s="13" t="s">
        <v>689</v>
      </c>
      <c r="F28" s="13">
        <v>4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BARRCRD025034AUTOSERVICIONUTRESA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672000</v>
      </c>
      <c r="AC28" s="13">
        <f t="shared" si="6"/>
        <v>0.46666666666666667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44558</v>
      </c>
      <c r="AH28" s="13">
        <f t="shared" ca="1" si="9"/>
        <v>-6</v>
      </c>
    </row>
    <row r="29" spans="1:34" x14ac:dyDescent="0.25">
      <c r="A29" s="13" t="s">
        <v>10</v>
      </c>
      <c r="B29" s="13" t="s">
        <v>10</v>
      </c>
      <c r="C29" s="13" t="s">
        <v>1139</v>
      </c>
      <c r="D29" s="13" t="s">
        <v>1140</v>
      </c>
      <c r="E29" s="13" t="s">
        <v>689</v>
      </c>
      <c r="F29" s="13">
        <v>4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4">
        <v>44564</v>
      </c>
      <c r="Q29" s="13" t="str">
        <f t="shared" si="0"/>
        <v>PERECRD025035AUTOSERVICIONUTRESA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5</v>
      </c>
      <c r="Y29" s="13">
        <v>100</v>
      </c>
      <c r="Z29" s="13">
        <v>200</v>
      </c>
      <c r="AA29" s="13">
        <f t="shared" si="4"/>
        <v>100000</v>
      </c>
      <c r="AB29" s="13">
        <f t="shared" si="5"/>
        <v>400000</v>
      </c>
      <c r="AC29" s="13">
        <f t="shared" si="6"/>
        <v>0.27777777777777779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44558</v>
      </c>
      <c r="AH29" s="13">
        <f t="shared" ca="1" si="9"/>
        <v>-6</v>
      </c>
    </row>
    <row r="30" spans="1:34" x14ac:dyDescent="0.25">
      <c r="A30" s="13" t="s">
        <v>3</v>
      </c>
      <c r="B30" s="13" t="s">
        <v>3</v>
      </c>
      <c r="C30" s="13" t="s">
        <v>1139</v>
      </c>
      <c r="D30" s="13" t="s">
        <v>1140</v>
      </c>
      <c r="E30" s="13" t="s">
        <v>689</v>
      </c>
      <c r="F30" s="13">
        <v>1</v>
      </c>
      <c r="G30" s="2" t="s">
        <v>1141</v>
      </c>
      <c r="H30" s="13" t="s">
        <v>1</v>
      </c>
      <c r="I30" s="13" t="s">
        <v>140</v>
      </c>
      <c r="J30" s="13" t="s">
        <v>139</v>
      </c>
      <c r="K30" s="104">
        <v>44559</v>
      </c>
      <c r="Q30" s="13" t="str">
        <f t="shared" si="0"/>
        <v>BARRCRD025035CADENASNUTRESA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100000</v>
      </c>
      <c r="AC30" s="13">
        <f t="shared" si="6"/>
        <v>6.9444444444444448E-2</v>
      </c>
      <c r="AD30" s="105">
        <f t="shared" si="7"/>
        <v>44563</v>
      </c>
      <c r="AE30" s="13" t="e">
        <f>IF(AND(AD30&lt;=$AI$4,#REF!&lt;1),1,"")</f>
        <v>#REF!</v>
      </c>
      <c r="AF30" s="105">
        <f t="shared" ca="1" si="8"/>
        <v>44558</v>
      </c>
      <c r="AH30" s="13">
        <f t="shared" ca="1" si="9"/>
        <v>-1</v>
      </c>
    </row>
    <row r="31" spans="1:34" x14ac:dyDescent="0.25">
      <c r="A31" s="13" t="s">
        <v>6</v>
      </c>
      <c r="B31" s="13" t="s">
        <v>6</v>
      </c>
      <c r="C31" s="13" t="s">
        <v>1142</v>
      </c>
      <c r="D31" s="13" t="s">
        <v>1143</v>
      </c>
      <c r="E31" s="13" t="s">
        <v>689</v>
      </c>
      <c r="F31" s="13">
        <v>2</v>
      </c>
      <c r="G31" s="2" t="s">
        <v>1141</v>
      </c>
      <c r="H31" s="13" t="s">
        <v>0</v>
      </c>
      <c r="I31" s="13" t="s">
        <v>140</v>
      </c>
      <c r="J31" s="13" t="s">
        <v>46</v>
      </c>
      <c r="K31" s="104">
        <v>44564</v>
      </c>
      <c r="Q31" s="13" t="str">
        <f t="shared" si="0"/>
        <v>CALICRD025032AUTOSERVICIONUTRESA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50</v>
      </c>
      <c r="Y31" s="13">
        <v>50</v>
      </c>
      <c r="Z31" s="13">
        <v>150</v>
      </c>
      <c r="AA31" s="13">
        <f t="shared" si="4"/>
        <v>375000</v>
      </c>
      <c r="AB31" s="13">
        <f t="shared" si="5"/>
        <v>750000</v>
      </c>
      <c r="AC31" s="13">
        <f t="shared" si="6"/>
        <v>0.52083333333333337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44558</v>
      </c>
      <c r="AH31" s="13">
        <f t="shared" ca="1" si="9"/>
        <v>-6</v>
      </c>
    </row>
    <row r="32" spans="1:34" x14ac:dyDescent="0.25">
      <c r="A32" s="13" t="s">
        <v>8</v>
      </c>
      <c r="B32" s="13" t="s">
        <v>8</v>
      </c>
      <c r="C32" s="13" t="s">
        <v>1144</v>
      </c>
      <c r="D32" s="13" t="s">
        <v>1145</v>
      </c>
      <c r="E32" s="13" t="s">
        <v>689</v>
      </c>
      <c r="F32" s="13">
        <v>22</v>
      </c>
      <c r="G32" s="2" t="s">
        <v>1141</v>
      </c>
      <c r="H32" s="13" t="s">
        <v>0</v>
      </c>
      <c r="I32" s="13" t="s">
        <v>140</v>
      </c>
      <c r="J32" s="13" t="s">
        <v>46</v>
      </c>
      <c r="K32" s="104">
        <v>44564</v>
      </c>
      <c r="Q32" s="13" t="str">
        <f t="shared" si="0"/>
        <v>IBA1CRD025033AUTOSERVICIONUTRESA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3696000</v>
      </c>
      <c r="AC32" s="13">
        <f t="shared" si="6"/>
        <v>2.5666666666666669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44558</v>
      </c>
      <c r="AH32" s="13">
        <f t="shared" ca="1" si="9"/>
        <v>-6</v>
      </c>
    </row>
    <row r="33" spans="1:34" x14ac:dyDescent="0.25">
      <c r="A33" s="13" t="s">
        <v>6</v>
      </c>
      <c r="B33" s="13" t="s">
        <v>6</v>
      </c>
      <c r="C33" s="13" t="s">
        <v>1146</v>
      </c>
      <c r="D33" s="13" t="s">
        <v>1147</v>
      </c>
      <c r="E33" s="13" t="s">
        <v>689</v>
      </c>
      <c r="F33" s="13">
        <v>2</v>
      </c>
      <c r="G33" s="2" t="s">
        <v>1141</v>
      </c>
      <c r="H33" s="13" t="s">
        <v>0</v>
      </c>
      <c r="I33" s="13" t="s">
        <v>140</v>
      </c>
      <c r="J33" s="13" t="s">
        <v>46</v>
      </c>
      <c r="K33" s="104">
        <v>44564</v>
      </c>
      <c r="Q33" s="13" t="str">
        <f t="shared" si="0"/>
        <v>CALICRD025034AUTOSERVICIONUTRESA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30</v>
      </c>
      <c r="Y33" s="13">
        <v>40</v>
      </c>
      <c r="Z33" s="13">
        <v>140</v>
      </c>
      <c r="AA33" s="13">
        <f t="shared" si="4"/>
        <v>168000</v>
      </c>
      <c r="AB33" s="13">
        <f t="shared" si="5"/>
        <v>336000</v>
      </c>
      <c r="AC33" s="13">
        <f t="shared" si="6"/>
        <v>0.23333333333333334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44558</v>
      </c>
      <c r="AH33" s="13">
        <f t="shared" ca="1" si="9"/>
        <v>-6</v>
      </c>
    </row>
    <row r="34" spans="1:34" x14ac:dyDescent="0.25">
      <c r="A34" s="13" t="s">
        <v>6</v>
      </c>
      <c r="B34" s="13" t="s">
        <v>6</v>
      </c>
      <c r="C34" s="13" t="s">
        <v>1139</v>
      </c>
      <c r="D34" s="13" t="s">
        <v>1140</v>
      </c>
      <c r="E34" s="13" t="s">
        <v>689</v>
      </c>
      <c r="F34" s="13">
        <v>3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CALICRD025035AUTOSERVICIONUTRESA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300000</v>
      </c>
      <c r="AC34" s="13">
        <f t="shared" si="6"/>
        <v>0.20833333333333334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44558</v>
      </c>
      <c r="AH34" s="13">
        <f t="shared" ca="1" si="9"/>
        <v>-6</v>
      </c>
    </row>
    <row r="35" spans="1:34" x14ac:dyDescent="0.25">
      <c r="A35" s="13" t="s">
        <v>690</v>
      </c>
      <c r="B35" s="13" t="s">
        <v>690</v>
      </c>
      <c r="C35" s="13" t="s">
        <v>1150</v>
      </c>
      <c r="D35" s="13" t="s">
        <v>1151</v>
      </c>
      <c r="E35" s="13" t="s">
        <v>689</v>
      </c>
      <c r="F35" s="13">
        <v>30</v>
      </c>
      <c r="G35" s="2" t="s">
        <v>1141</v>
      </c>
      <c r="H35" s="13" t="s">
        <v>0</v>
      </c>
      <c r="I35" s="13" t="s">
        <v>145</v>
      </c>
      <c r="J35" s="13" t="s">
        <v>139</v>
      </c>
      <c r="K35" s="104">
        <v>44564</v>
      </c>
      <c r="Q35" s="13" t="str">
        <f t="shared" si="0"/>
        <v>BGTA ALTCRD025037AUTOSERVICIOALTILLANO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157500</v>
      </c>
      <c r="AC35" s="13">
        <f t="shared" si="6"/>
        <v>0.109375</v>
      </c>
      <c r="AD35" s="105">
        <f t="shared" si="7"/>
        <v>44568</v>
      </c>
      <c r="AE35" s="13" t="e">
        <f>IF(AND(AD35&lt;=$AI$4,#REF!&lt;1),1,"")</f>
        <v>#REF!</v>
      </c>
      <c r="AF35" s="105">
        <f t="shared" ca="1" si="8"/>
        <v>44558</v>
      </c>
      <c r="AH35" s="13">
        <f t="shared" ca="1" si="9"/>
        <v>-6</v>
      </c>
    </row>
    <row r="36" spans="1:34" x14ac:dyDescent="0.25">
      <c r="A36" s="13" t="s">
        <v>10</v>
      </c>
      <c r="B36" s="13" t="s">
        <v>10</v>
      </c>
      <c r="C36" s="13" t="s">
        <v>1150</v>
      </c>
      <c r="D36" s="13" t="s">
        <v>1151</v>
      </c>
      <c r="E36" s="13" t="s">
        <v>689</v>
      </c>
      <c r="F36" s="13">
        <v>50</v>
      </c>
      <c r="G36" s="2" t="s">
        <v>1141</v>
      </c>
      <c r="H36" s="13" t="s">
        <v>0</v>
      </c>
      <c r="I36" s="13" t="s">
        <v>140</v>
      </c>
      <c r="J36" s="13" t="s">
        <v>139</v>
      </c>
      <c r="K36" s="104">
        <v>44564</v>
      </c>
      <c r="Q36" s="13" t="str">
        <f t="shared" si="0"/>
        <v>PERECRD025037AUTOSERVICIONUTRESA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</v>
      </c>
      <c r="Y36" s="13">
        <v>30</v>
      </c>
      <c r="Z36" s="13">
        <v>35</v>
      </c>
      <c r="AA36" s="13">
        <f t="shared" si="4"/>
        <v>5250</v>
      </c>
      <c r="AB36" s="13">
        <f t="shared" si="5"/>
        <v>262500</v>
      </c>
      <c r="AC36" s="13">
        <f t="shared" si="6"/>
        <v>0.18229166666666666</v>
      </c>
      <c r="AD36" s="105">
        <f t="shared" si="7"/>
        <v>44568</v>
      </c>
      <c r="AE36" s="13" t="e">
        <f>IF(AND(AD36&lt;=$AI$4,#REF!&lt;1),1,"")</f>
        <v>#REF!</v>
      </c>
      <c r="AF36" s="105">
        <f t="shared" ca="1" si="8"/>
        <v>44558</v>
      </c>
      <c r="AH36" s="13">
        <f t="shared" ca="1" si="9"/>
        <v>-6</v>
      </c>
    </row>
    <row r="37" spans="1:34" x14ac:dyDescent="0.25">
      <c r="A37" s="13" t="s">
        <v>6</v>
      </c>
      <c r="B37" s="13" t="s">
        <v>6</v>
      </c>
      <c r="C37" s="13" t="s">
        <v>1139</v>
      </c>
      <c r="D37" s="13" t="s">
        <v>1140</v>
      </c>
      <c r="E37" s="13" t="s">
        <v>689</v>
      </c>
      <c r="F37" s="13">
        <v>3</v>
      </c>
      <c r="G37" s="2" t="s">
        <v>1141</v>
      </c>
      <c r="H37" s="13" t="s">
        <v>1</v>
      </c>
      <c r="I37" s="13" t="s">
        <v>140</v>
      </c>
      <c r="J37" s="13" t="s">
        <v>139</v>
      </c>
      <c r="K37" s="104">
        <v>44559</v>
      </c>
      <c r="Q37" s="13" t="str">
        <f t="shared" si="0"/>
        <v>CALICRD025035CADENASNUTRESA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300000</v>
      </c>
      <c r="AC37" s="13">
        <f t="shared" si="6"/>
        <v>0.20833333333333334</v>
      </c>
      <c r="AD37" s="105">
        <f t="shared" si="7"/>
        <v>44563</v>
      </c>
      <c r="AE37" s="13" t="e">
        <f>IF(AND(AD37&lt;=$AI$4,#REF!&lt;1),1,"")</f>
        <v>#REF!</v>
      </c>
      <c r="AF37" s="105">
        <f t="shared" ca="1" si="8"/>
        <v>44558</v>
      </c>
      <c r="AH37" s="13">
        <f t="shared" ca="1" si="9"/>
        <v>-1</v>
      </c>
    </row>
    <row r="38" spans="1:34" x14ac:dyDescent="0.25">
      <c r="A38" s="13" t="s">
        <v>10</v>
      </c>
      <c r="B38" s="13" t="s">
        <v>10</v>
      </c>
      <c r="C38" s="13" t="s">
        <v>1139</v>
      </c>
      <c r="D38" s="13" t="s">
        <v>1140</v>
      </c>
      <c r="E38" s="13" t="s">
        <v>689</v>
      </c>
      <c r="F38" s="13">
        <v>4</v>
      </c>
      <c r="G38" s="2" t="s">
        <v>1141</v>
      </c>
      <c r="H38" s="13" t="s">
        <v>1</v>
      </c>
      <c r="I38" s="13" t="s">
        <v>140</v>
      </c>
      <c r="J38" s="13" t="s">
        <v>139</v>
      </c>
      <c r="K38" s="104">
        <v>44559</v>
      </c>
      <c r="Q38" s="13" t="str">
        <f t="shared" si="0"/>
        <v>PERECRD025035CADENASNUTRESA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</v>
      </c>
      <c r="Y38" s="13">
        <v>100</v>
      </c>
      <c r="Z38" s="13">
        <v>200</v>
      </c>
      <c r="AA38" s="13">
        <f t="shared" si="4"/>
        <v>100000</v>
      </c>
      <c r="AB38" s="13">
        <f t="shared" si="5"/>
        <v>400000</v>
      </c>
      <c r="AC38" s="13">
        <f t="shared" si="6"/>
        <v>0.27777777777777779</v>
      </c>
      <c r="AD38" s="105">
        <f t="shared" si="7"/>
        <v>44563</v>
      </c>
      <c r="AE38" s="13" t="e">
        <f>IF(AND(AD38&lt;=$AI$4,#REF!&lt;1),1,"")</f>
        <v>#REF!</v>
      </c>
      <c r="AF38" s="105">
        <f t="shared" ca="1" si="8"/>
        <v>44558</v>
      </c>
      <c r="AH38" s="13">
        <f t="shared" ca="1" si="9"/>
        <v>-1</v>
      </c>
    </row>
    <row r="39" spans="1:34" x14ac:dyDescent="0.25">
      <c r="A39" s="13" t="s">
        <v>690</v>
      </c>
      <c r="B39" s="13" t="s">
        <v>690</v>
      </c>
      <c r="C39" s="13" t="s">
        <v>1144</v>
      </c>
      <c r="D39" s="13" t="s">
        <v>1145</v>
      </c>
      <c r="E39" s="13" t="s">
        <v>689</v>
      </c>
      <c r="F39" s="13">
        <v>15</v>
      </c>
      <c r="G39" s="2" t="s">
        <v>1141</v>
      </c>
      <c r="H39" s="13" t="s">
        <v>0</v>
      </c>
      <c r="I39" s="13" t="s">
        <v>145</v>
      </c>
      <c r="J39" s="13" t="s">
        <v>46</v>
      </c>
      <c r="K39" s="104">
        <v>44564</v>
      </c>
      <c r="Q39" s="13" t="str">
        <f t="shared" si="0"/>
        <v>BGTA ALTCRD025033AUTOSERVICIOALTILLANO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2520000</v>
      </c>
      <c r="AC39" s="13">
        <f t="shared" si="6"/>
        <v>1.75</v>
      </c>
      <c r="AD39" s="105">
        <f t="shared" si="7"/>
        <v>44568</v>
      </c>
      <c r="AE39" s="13" t="e">
        <f>IF(AND(AD39&lt;=$AI$4,#REF!&lt;1),1,"")</f>
        <v>#REF!</v>
      </c>
      <c r="AF39" s="105">
        <f t="shared" ca="1" si="8"/>
        <v>44558</v>
      </c>
      <c r="AH39" s="13">
        <f t="shared" ca="1" si="9"/>
        <v>-6</v>
      </c>
    </row>
    <row r="40" spans="1:34" x14ac:dyDescent="0.25">
      <c r="A40" s="13" t="s">
        <v>6</v>
      </c>
      <c r="B40" s="13" t="s">
        <v>6</v>
      </c>
      <c r="C40" s="13" t="s">
        <v>1144</v>
      </c>
      <c r="D40" s="13" t="s">
        <v>1145</v>
      </c>
      <c r="E40" s="13" t="s">
        <v>689</v>
      </c>
      <c r="F40" s="13">
        <v>2</v>
      </c>
      <c r="G40" s="2" t="s">
        <v>1141</v>
      </c>
      <c r="H40" s="13" t="s">
        <v>0</v>
      </c>
      <c r="I40" s="13" t="s">
        <v>140</v>
      </c>
      <c r="J40" s="13" t="s">
        <v>46</v>
      </c>
      <c r="K40" s="104">
        <v>44564</v>
      </c>
      <c r="Q40" s="13" t="str">
        <f t="shared" si="0"/>
        <v>CALICRD025033AUTOSERVICIONUTRESA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336000</v>
      </c>
      <c r="AC40" s="13">
        <f t="shared" si="6"/>
        <v>0.23333333333333334</v>
      </c>
      <c r="AD40" s="105">
        <f t="shared" si="7"/>
        <v>44568</v>
      </c>
      <c r="AE40" s="13" t="e">
        <f>IF(AND(AD40&lt;=$AI$4,#REF!&lt;1),1,"")</f>
        <v>#REF!</v>
      </c>
      <c r="AF40" s="105">
        <f t="shared" ca="1" si="8"/>
        <v>44558</v>
      </c>
      <c r="AH40" s="13">
        <f t="shared" ca="1" si="9"/>
        <v>-6</v>
      </c>
    </row>
    <row r="41" spans="1:34" x14ac:dyDescent="0.25">
      <c r="A41" s="13" t="s">
        <v>4</v>
      </c>
      <c r="B41" s="13" t="s">
        <v>4</v>
      </c>
      <c r="C41" s="13" t="s">
        <v>1146</v>
      </c>
      <c r="D41" s="13" t="s">
        <v>1147</v>
      </c>
      <c r="E41" s="13" t="s">
        <v>689</v>
      </c>
      <c r="F41" s="13">
        <v>17</v>
      </c>
      <c r="G41" s="2" t="s">
        <v>1141</v>
      </c>
      <c r="H41" s="13" t="s">
        <v>0</v>
      </c>
      <c r="I41" s="13" t="s">
        <v>140</v>
      </c>
      <c r="J41" s="13" t="s">
        <v>46</v>
      </c>
      <c r="K41" s="104">
        <v>44564</v>
      </c>
      <c r="Q41" s="13" t="str">
        <f t="shared" si="0"/>
        <v>BGTACRD025034AUTOSERVICIONUTRESA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5">
        <f t="shared" si="7"/>
        <v>44568</v>
      </c>
      <c r="AE41" s="13" t="e">
        <f>IF(AND(AD41&lt;=$AI$4,#REF!&lt;1),1,"")</f>
        <v>#REF!</v>
      </c>
      <c r="AF41" s="105">
        <f t="shared" ca="1" si="8"/>
        <v>44558</v>
      </c>
      <c r="AH41" s="13">
        <f t="shared" ca="1" si="9"/>
        <v>-6</v>
      </c>
    </row>
    <row r="42" spans="1:34" x14ac:dyDescent="0.25">
      <c r="A42" s="13" t="s">
        <v>5</v>
      </c>
      <c r="B42" s="13" t="s">
        <v>5</v>
      </c>
      <c r="C42" s="13" t="s">
        <v>1146</v>
      </c>
      <c r="D42" s="13" t="s">
        <v>1147</v>
      </c>
      <c r="E42" s="13" t="s">
        <v>689</v>
      </c>
      <c r="F42" s="13">
        <v>6</v>
      </c>
      <c r="G42" s="2" t="s">
        <v>1141</v>
      </c>
      <c r="H42" s="13" t="s">
        <v>0</v>
      </c>
      <c r="I42" s="13" t="s">
        <v>140</v>
      </c>
      <c r="J42" s="13" t="s">
        <v>46</v>
      </c>
      <c r="K42" s="104">
        <v>44564</v>
      </c>
      <c r="Q42" s="13" t="str">
        <f t="shared" si="0"/>
        <v>BUCACRD025034AUTOSERVICIONUTRESA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1008000</v>
      </c>
      <c r="AC42" s="13">
        <f t="shared" si="6"/>
        <v>0.7</v>
      </c>
      <c r="AD42" s="105">
        <f t="shared" si="7"/>
        <v>44568</v>
      </c>
      <c r="AE42" s="13" t="e">
        <f>IF(AND(AD42&lt;=$AI$4,#REF!&lt;1),1,"")</f>
        <v>#REF!</v>
      </c>
      <c r="AF42" s="105">
        <f t="shared" ca="1" si="8"/>
        <v>44558</v>
      </c>
      <c r="AH42" s="13">
        <f t="shared" ca="1" si="9"/>
        <v>-6</v>
      </c>
    </row>
    <row r="43" spans="1:34" x14ac:dyDescent="0.25">
      <c r="A43" s="13" t="s">
        <v>9</v>
      </c>
      <c r="B43" s="13" t="s">
        <v>9</v>
      </c>
      <c r="C43" s="13" t="s">
        <v>1146</v>
      </c>
      <c r="D43" s="13" t="s">
        <v>1147</v>
      </c>
      <c r="E43" s="13" t="s">
        <v>689</v>
      </c>
      <c r="F43" s="13">
        <v>5</v>
      </c>
      <c r="G43" s="2" t="s">
        <v>1141</v>
      </c>
      <c r="H43" s="13" t="s">
        <v>0</v>
      </c>
      <c r="I43" s="13" t="s">
        <v>140</v>
      </c>
      <c r="J43" s="13" t="s">
        <v>46</v>
      </c>
      <c r="K43" s="104">
        <v>44564</v>
      </c>
      <c r="Q43" s="13" t="str">
        <f t="shared" si="0"/>
        <v>MEDECRD025034AUTOSERVICIONUTRESA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840000</v>
      </c>
      <c r="AC43" s="13">
        <f t="shared" si="6"/>
        <v>0.58333333333333337</v>
      </c>
      <c r="AD43" s="105">
        <f t="shared" si="7"/>
        <v>44568</v>
      </c>
      <c r="AE43" s="13" t="e">
        <f>IF(AND(AD43&lt;=$AI$4,#REF!&lt;1),1,"")</f>
        <v>#REF!</v>
      </c>
      <c r="AF43" s="105">
        <f t="shared" ca="1" si="8"/>
        <v>44558</v>
      </c>
      <c r="AH43" s="13">
        <f t="shared" ca="1" si="9"/>
        <v>-6</v>
      </c>
    </row>
    <row r="44" spans="1:34" x14ac:dyDescent="0.25">
      <c r="A44" s="13" t="s">
        <v>149</v>
      </c>
      <c r="B44" s="13" t="s">
        <v>149</v>
      </c>
      <c r="C44" s="13" t="s">
        <v>1139</v>
      </c>
      <c r="D44" s="13" t="s">
        <v>1140</v>
      </c>
      <c r="E44" s="13" t="s">
        <v>689</v>
      </c>
      <c r="F44" s="13">
        <v>3</v>
      </c>
      <c r="G44" s="2" t="s">
        <v>1141</v>
      </c>
      <c r="H44" s="13" t="s">
        <v>0</v>
      </c>
      <c r="I44" s="13" t="s">
        <v>140</v>
      </c>
      <c r="J44" s="13" t="s">
        <v>139</v>
      </c>
      <c r="K44" s="104">
        <v>44564</v>
      </c>
      <c r="Q44" s="13" t="str">
        <f t="shared" si="0"/>
        <v>DUITCRD025035AUTOSERVICIONUTRESA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5</v>
      </c>
      <c r="Y44" s="13">
        <v>100</v>
      </c>
      <c r="Z44" s="13">
        <v>200</v>
      </c>
      <c r="AA44" s="13">
        <f t="shared" si="4"/>
        <v>100000</v>
      </c>
      <c r="AB44" s="13">
        <f t="shared" si="5"/>
        <v>300000</v>
      </c>
      <c r="AC44" s="13">
        <f t="shared" si="6"/>
        <v>0.20833333333333334</v>
      </c>
      <c r="AD44" s="105">
        <f t="shared" si="7"/>
        <v>44568</v>
      </c>
      <c r="AE44" s="13" t="e">
        <f>IF(AND(AD44&lt;=$AI$4,#REF!&lt;1),1,"")</f>
        <v>#REF!</v>
      </c>
      <c r="AF44" s="105">
        <f t="shared" ca="1" si="8"/>
        <v>44558</v>
      </c>
      <c r="AH44" s="13">
        <f t="shared" ca="1" si="9"/>
        <v>-6</v>
      </c>
    </row>
    <row r="45" spans="1:34" x14ac:dyDescent="0.25">
      <c r="A45" s="13" t="s">
        <v>4</v>
      </c>
      <c r="B45" s="13" t="s">
        <v>4</v>
      </c>
      <c r="C45" s="13" t="s">
        <v>1148</v>
      </c>
      <c r="D45" s="13" t="s">
        <v>1149</v>
      </c>
      <c r="E45" s="13" t="s">
        <v>689</v>
      </c>
      <c r="F45" s="13">
        <v>1</v>
      </c>
      <c r="G45" s="2" t="s">
        <v>1141</v>
      </c>
      <c r="H45" s="13" t="s">
        <v>0</v>
      </c>
      <c r="I45" s="13" t="s">
        <v>140</v>
      </c>
      <c r="J45" s="13" t="s">
        <v>139</v>
      </c>
      <c r="K45" s="104">
        <v>44564</v>
      </c>
      <c r="Q45" s="13" t="str">
        <f t="shared" si="0"/>
        <v>BGTACRD025036AUTOSERVICIONUTRESA</v>
      </c>
      <c r="T45" s="118">
        <f t="shared" si="1"/>
        <v>0</v>
      </c>
      <c r="U45" s="13">
        <f t="shared" si="2"/>
        <v>0</v>
      </c>
      <c r="V45" s="118">
        <f t="shared" si="3"/>
        <v>0</v>
      </c>
      <c r="X45" s="13">
        <v>1</v>
      </c>
      <c r="Y45" s="13">
        <v>40</v>
      </c>
      <c r="Z45" s="13">
        <v>30</v>
      </c>
      <c r="AA45" s="13">
        <f t="shared" si="4"/>
        <v>1200</v>
      </c>
      <c r="AB45" s="13">
        <f t="shared" si="5"/>
        <v>1200</v>
      </c>
      <c r="AC45" s="13">
        <f t="shared" si="6"/>
        <v>8.3333333333333339E-4</v>
      </c>
      <c r="AD45" s="105">
        <f t="shared" si="7"/>
        <v>44568</v>
      </c>
      <c r="AE45" s="13" t="e">
        <f>IF(AND(AD45&lt;=$AI$4,#REF!&lt;1),1,"")</f>
        <v>#REF!</v>
      </c>
      <c r="AF45" s="105">
        <f t="shared" ca="1" si="8"/>
        <v>44558</v>
      </c>
      <c r="AH45" s="13">
        <f t="shared" ca="1" si="9"/>
        <v>-6</v>
      </c>
    </row>
    <row r="46" spans="1:34" x14ac:dyDescent="0.25">
      <c r="A46" s="13" t="s">
        <v>4</v>
      </c>
      <c r="B46" s="13" t="s">
        <v>4</v>
      </c>
      <c r="C46" s="13" t="s">
        <v>1150</v>
      </c>
      <c r="D46" s="13" t="s">
        <v>1151</v>
      </c>
      <c r="E46" s="13" t="s">
        <v>689</v>
      </c>
      <c r="F46" s="13">
        <v>90</v>
      </c>
      <c r="G46" s="2" t="s">
        <v>1141</v>
      </c>
      <c r="H46" s="13" t="s">
        <v>0</v>
      </c>
      <c r="I46" s="13" t="s">
        <v>140</v>
      </c>
      <c r="J46" s="13" t="s">
        <v>139</v>
      </c>
      <c r="K46" s="104">
        <v>44564</v>
      </c>
      <c r="Q46" s="13" t="str">
        <f t="shared" si="0"/>
        <v>BGTACRD025037AUTOSERVICIONUTRESA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472500</v>
      </c>
      <c r="AC46" s="13">
        <f t="shared" si="6"/>
        <v>0.328125</v>
      </c>
      <c r="AD46" s="105">
        <f t="shared" si="7"/>
        <v>44568</v>
      </c>
      <c r="AE46" s="13" t="e">
        <f>IF(AND(AD46&lt;=$AI$4,#REF!&lt;1),1,"")</f>
        <v>#REF!</v>
      </c>
      <c r="AF46" s="105">
        <f t="shared" ca="1" si="8"/>
        <v>44558</v>
      </c>
      <c r="AH46" s="13">
        <f t="shared" ca="1" si="9"/>
        <v>-6</v>
      </c>
    </row>
    <row r="47" spans="1:34" x14ac:dyDescent="0.25">
      <c r="A47" s="13" t="s">
        <v>5</v>
      </c>
      <c r="B47" s="13" t="s">
        <v>5</v>
      </c>
      <c r="C47" s="13" t="s">
        <v>1150</v>
      </c>
      <c r="D47" s="13" t="s">
        <v>1151</v>
      </c>
      <c r="E47" s="13" t="s">
        <v>689</v>
      </c>
      <c r="F47" s="13">
        <v>80</v>
      </c>
      <c r="G47" s="2" t="s">
        <v>1141</v>
      </c>
      <c r="H47" s="13" t="s">
        <v>0</v>
      </c>
      <c r="I47" s="13" t="s">
        <v>140</v>
      </c>
      <c r="J47" s="13" t="s">
        <v>139</v>
      </c>
      <c r="K47" s="104">
        <v>44564</v>
      </c>
      <c r="Q47" s="13" t="str">
        <f t="shared" si="0"/>
        <v>BUCACRD025037AUTOSERVICIONUTRESA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420000</v>
      </c>
      <c r="AC47" s="13">
        <f t="shared" si="6"/>
        <v>0.29166666666666669</v>
      </c>
      <c r="AD47" s="105">
        <f t="shared" si="7"/>
        <v>44568</v>
      </c>
      <c r="AE47" s="13" t="e">
        <f>IF(AND(AD47&lt;=$AI$4,#REF!&lt;1),1,"")</f>
        <v>#REF!</v>
      </c>
      <c r="AF47" s="105">
        <f t="shared" ca="1" si="8"/>
        <v>44558</v>
      </c>
      <c r="AH47" s="13">
        <f t="shared" ca="1" si="9"/>
        <v>-6</v>
      </c>
    </row>
    <row r="48" spans="1:34" x14ac:dyDescent="0.25">
      <c r="A48" s="13" t="s">
        <v>9</v>
      </c>
      <c r="B48" s="13" t="s">
        <v>9</v>
      </c>
      <c r="C48" s="13" t="s">
        <v>1150</v>
      </c>
      <c r="D48" s="13" t="s">
        <v>1151</v>
      </c>
      <c r="E48" s="13" t="s">
        <v>689</v>
      </c>
      <c r="F48" s="13">
        <v>50</v>
      </c>
      <c r="G48" s="2" t="s">
        <v>1141</v>
      </c>
      <c r="H48" s="13" t="s">
        <v>0</v>
      </c>
      <c r="I48" s="13" t="s">
        <v>140</v>
      </c>
      <c r="J48" s="13" t="s">
        <v>139</v>
      </c>
      <c r="K48" s="104">
        <v>44564</v>
      </c>
      <c r="Q48" s="13" t="str">
        <f t="shared" si="0"/>
        <v>MEDECRD025037AUTOSERVICIONUTRESA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</v>
      </c>
      <c r="Y48" s="13">
        <v>30</v>
      </c>
      <c r="Z48" s="13">
        <v>35</v>
      </c>
      <c r="AA48" s="13">
        <f t="shared" si="4"/>
        <v>5250</v>
      </c>
      <c r="AB48" s="13">
        <f t="shared" si="5"/>
        <v>262500</v>
      </c>
      <c r="AC48" s="13">
        <f t="shared" si="6"/>
        <v>0.18229166666666666</v>
      </c>
      <c r="AD48" s="105">
        <f t="shared" si="7"/>
        <v>44568</v>
      </c>
      <c r="AE48" s="13" t="e">
        <f>IF(AND(AD48&lt;=$AI$4,#REF!&lt;1),1,"")</f>
        <v>#REF!</v>
      </c>
      <c r="AF48" s="105">
        <f t="shared" ca="1" si="8"/>
        <v>44558</v>
      </c>
      <c r="AH48" s="13">
        <f t="shared" ca="1" si="9"/>
        <v>-6</v>
      </c>
    </row>
    <row r="49" spans="1:34" x14ac:dyDescent="0.25">
      <c r="A49" s="13" t="s">
        <v>4</v>
      </c>
      <c r="B49" s="13" t="s">
        <v>4</v>
      </c>
      <c r="C49" s="13" t="s">
        <v>1139</v>
      </c>
      <c r="D49" s="13" t="s">
        <v>1140</v>
      </c>
      <c r="E49" s="13" t="s">
        <v>689</v>
      </c>
      <c r="F49" s="13">
        <v>12</v>
      </c>
      <c r="G49" s="2" t="s">
        <v>1141</v>
      </c>
      <c r="H49" s="13" t="s">
        <v>1</v>
      </c>
      <c r="I49" s="13" t="s">
        <v>140</v>
      </c>
      <c r="J49" s="13" t="s">
        <v>139</v>
      </c>
      <c r="K49" s="104">
        <v>44559</v>
      </c>
      <c r="Q49" s="13" t="str">
        <f t="shared" si="0"/>
        <v>BGTACRD025035CADENASNUTRESA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1200000</v>
      </c>
      <c r="AC49" s="13">
        <f t="shared" si="6"/>
        <v>0.83333333333333337</v>
      </c>
      <c r="AD49" s="105">
        <f t="shared" si="7"/>
        <v>44563</v>
      </c>
      <c r="AE49" s="13" t="e">
        <f>IF(AND(AD49&lt;=$AI$4,#REF!&lt;1),1,"")</f>
        <v>#REF!</v>
      </c>
      <c r="AF49" s="105">
        <f t="shared" ca="1" si="8"/>
        <v>44558</v>
      </c>
      <c r="AH49" s="13">
        <f t="shared" ca="1" si="9"/>
        <v>-1</v>
      </c>
    </row>
    <row r="50" spans="1:34" x14ac:dyDescent="0.25">
      <c r="A50" s="13" t="s">
        <v>6</v>
      </c>
      <c r="B50" s="13" t="s">
        <v>6</v>
      </c>
      <c r="C50" s="13" t="s">
        <v>1139</v>
      </c>
      <c r="D50" s="13" t="s">
        <v>1140</v>
      </c>
      <c r="E50" s="13" t="s">
        <v>689</v>
      </c>
      <c r="F50" s="13">
        <v>3</v>
      </c>
      <c r="G50" s="2" t="s">
        <v>1141</v>
      </c>
      <c r="H50" s="13" t="s">
        <v>1</v>
      </c>
      <c r="I50" s="13" t="s">
        <v>140</v>
      </c>
      <c r="J50" s="13" t="s">
        <v>139</v>
      </c>
      <c r="K50" s="104">
        <v>44559</v>
      </c>
      <c r="Q50" s="13" t="str">
        <f t="shared" si="0"/>
        <v>CALICRD025035CADENASNUTRESA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300000</v>
      </c>
      <c r="AC50" s="13">
        <f t="shared" si="6"/>
        <v>0.20833333333333334</v>
      </c>
      <c r="AD50" s="105">
        <f t="shared" si="7"/>
        <v>44563</v>
      </c>
      <c r="AE50" s="13" t="e">
        <f>IF(AND(AD50&lt;=$AI$4,#REF!&lt;1),1,"")</f>
        <v>#REF!</v>
      </c>
      <c r="AF50" s="105">
        <f t="shared" ca="1" si="8"/>
        <v>44558</v>
      </c>
      <c r="AH50" s="13">
        <f t="shared" ca="1" si="9"/>
        <v>-1</v>
      </c>
    </row>
    <row r="51" spans="1:34" x14ac:dyDescent="0.25">
      <c r="A51" s="13" t="s">
        <v>8</v>
      </c>
      <c r="B51" s="13" t="s">
        <v>8</v>
      </c>
      <c r="C51" s="13" t="s">
        <v>1139</v>
      </c>
      <c r="D51" s="13" t="s">
        <v>1140</v>
      </c>
      <c r="E51" s="13" t="s">
        <v>689</v>
      </c>
      <c r="F51" s="13">
        <v>2</v>
      </c>
      <c r="G51" s="2" t="s">
        <v>1141</v>
      </c>
      <c r="H51" s="13" t="s">
        <v>1</v>
      </c>
      <c r="I51" s="13" t="s">
        <v>140</v>
      </c>
      <c r="J51" s="13" t="s">
        <v>139</v>
      </c>
      <c r="K51" s="104">
        <v>44559</v>
      </c>
      <c r="Q51" s="13" t="str">
        <f t="shared" si="0"/>
        <v>IBA1CRD025035CADENASNUTRESA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200000</v>
      </c>
      <c r="AC51" s="13">
        <f t="shared" si="6"/>
        <v>0.1388888888888889</v>
      </c>
      <c r="AD51" s="105">
        <f t="shared" si="7"/>
        <v>44563</v>
      </c>
      <c r="AE51" s="13" t="e">
        <f>IF(AND(AD51&lt;=$AI$4,#REF!&lt;1),1,"")</f>
        <v>#REF!</v>
      </c>
      <c r="AF51" s="105">
        <f t="shared" ca="1" si="8"/>
        <v>44558</v>
      </c>
      <c r="AH51" s="13">
        <f t="shared" ca="1" si="9"/>
        <v>-1</v>
      </c>
    </row>
    <row r="52" spans="1:34" x14ac:dyDescent="0.25">
      <c r="A52" s="13" t="s">
        <v>10</v>
      </c>
      <c r="B52" s="13" t="s">
        <v>10</v>
      </c>
      <c r="C52" s="13" t="s">
        <v>1139</v>
      </c>
      <c r="D52" s="13" t="s">
        <v>1140</v>
      </c>
      <c r="E52" s="13" t="s">
        <v>689</v>
      </c>
      <c r="F52" s="13">
        <v>4</v>
      </c>
      <c r="G52" s="2" t="s">
        <v>1141</v>
      </c>
      <c r="H52" s="13" t="s">
        <v>1</v>
      </c>
      <c r="I52" s="13" t="s">
        <v>140</v>
      </c>
      <c r="J52" s="13" t="s">
        <v>139</v>
      </c>
      <c r="K52" s="104">
        <v>44559</v>
      </c>
      <c r="Q52" s="13" t="str">
        <f t="shared" si="0"/>
        <v>PERECRD025035CADENASNUTRESA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</v>
      </c>
      <c r="Y52" s="13">
        <v>100</v>
      </c>
      <c r="Z52" s="13">
        <v>200</v>
      </c>
      <c r="AA52" s="13">
        <f t="shared" si="4"/>
        <v>100000</v>
      </c>
      <c r="AB52" s="13">
        <f t="shared" si="5"/>
        <v>400000</v>
      </c>
      <c r="AC52" s="13">
        <f t="shared" si="6"/>
        <v>0.27777777777777779</v>
      </c>
      <c r="AD52" s="105">
        <f t="shared" si="7"/>
        <v>44563</v>
      </c>
      <c r="AE52" s="13" t="e">
        <f>IF(AND(AD52&lt;=$AI$4,#REF!&lt;1),1,"")</f>
        <v>#REF!</v>
      </c>
      <c r="AF52" s="105">
        <f t="shared" ca="1" si="8"/>
        <v>44558</v>
      </c>
      <c r="AH52" s="13">
        <f t="shared" ca="1" si="9"/>
        <v>-1</v>
      </c>
    </row>
    <row r="53" spans="1:34" x14ac:dyDescent="0.25">
      <c r="A53" s="13" t="s">
        <v>8</v>
      </c>
      <c r="B53" s="13" t="s">
        <v>8</v>
      </c>
      <c r="C53" s="13" t="s">
        <v>1142</v>
      </c>
      <c r="D53" s="13" t="s">
        <v>1143</v>
      </c>
      <c r="E53" s="13" t="s">
        <v>689</v>
      </c>
      <c r="F53" s="13">
        <v>2</v>
      </c>
      <c r="G53" s="2" t="s">
        <v>1141</v>
      </c>
      <c r="H53" s="13" t="s">
        <v>0</v>
      </c>
      <c r="I53" s="13" t="s">
        <v>140</v>
      </c>
      <c r="J53" s="13" t="s">
        <v>46</v>
      </c>
      <c r="K53" s="104">
        <v>44564</v>
      </c>
      <c r="Q53" s="13" t="str">
        <f t="shared" si="0"/>
        <v>IBA1CRD025032AUTOSERVICIONUTRESA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44568</v>
      </c>
      <c r="AE53" s="13" t="e">
        <f>IF(AND(AD53&lt;=$AI$4,#REF!&lt;1),1,"")</f>
        <v>#REF!</v>
      </c>
      <c r="AF53" s="105">
        <f t="shared" ca="1" si="8"/>
        <v>44558</v>
      </c>
      <c r="AH53" s="13">
        <f t="shared" ca="1" si="9"/>
        <v>-6</v>
      </c>
    </row>
    <row r="54" spans="1:34" x14ac:dyDescent="0.25">
      <c r="A54" s="13" t="s">
        <v>690</v>
      </c>
      <c r="B54" s="13" t="s">
        <v>690</v>
      </c>
      <c r="C54" s="13" t="s">
        <v>1144</v>
      </c>
      <c r="D54" s="13" t="s">
        <v>1145</v>
      </c>
      <c r="E54" s="13" t="s">
        <v>689</v>
      </c>
      <c r="F54" s="13">
        <v>15</v>
      </c>
      <c r="G54" s="2" t="s">
        <v>1141</v>
      </c>
      <c r="H54" s="13" t="s">
        <v>0</v>
      </c>
      <c r="I54" s="13" t="s">
        <v>145</v>
      </c>
      <c r="J54" s="13" t="s">
        <v>46</v>
      </c>
      <c r="K54" s="104">
        <v>44564</v>
      </c>
      <c r="Q54" s="13" t="str">
        <f t="shared" si="0"/>
        <v>BGTA ALTCRD025033AUTOSERVICIOALTILLANO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2520000</v>
      </c>
      <c r="AC54" s="13">
        <f t="shared" si="6"/>
        <v>1.75</v>
      </c>
      <c r="AD54" s="105">
        <f t="shared" si="7"/>
        <v>44568</v>
      </c>
      <c r="AE54" s="13" t="e">
        <f>IF(AND(AD54&lt;=$AI$4,#REF!&lt;1),1,"")</f>
        <v>#REF!</v>
      </c>
      <c r="AF54" s="105">
        <f t="shared" ca="1" si="8"/>
        <v>44558</v>
      </c>
      <c r="AH54" s="13">
        <f t="shared" ca="1" si="9"/>
        <v>-6</v>
      </c>
    </row>
    <row r="55" spans="1:34" x14ac:dyDescent="0.25">
      <c r="A55" s="13" t="s">
        <v>150</v>
      </c>
      <c r="B55" s="13" t="s">
        <v>150</v>
      </c>
      <c r="C55" s="13" t="s">
        <v>1144</v>
      </c>
      <c r="D55" s="13" t="s">
        <v>1145</v>
      </c>
      <c r="E55" s="13" t="s">
        <v>689</v>
      </c>
      <c r="F55" s="13">
        <v>10</v>
      </c>
      <c r="G55" s="2" t="s">
        <v>1141</v>
      </c>
      <c r="H55" s="13" t="s">
        <v>0</v>
      </c>
      <c r="I55" s="13" t="s">
        <v>140</v>
      </c>
      <c r="J55" s="13" t="s">
        <v>46</v>
      </c>
      <c r="K55" s="104">
        <v>44564</v>
      </c>
      <c r="Q55" s="13" t="str">
        <f t="shared" si="0"/>
        <v>VILACRD025033AUTOSERVICIONUTRESA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1680000</v>
      </c>
      <c r="AC55" s="13">
        <f t="shared" si="6"/>
        <v>1.1666666666666667</v>
      </c>
      <c r="AD55" s="105">
        <f t="shared" si="7"/>
        <v>44568</v>
      </c>
      <c r="AE55" s="13" t="e">
        <f>IF(AND(AD55&lt;=$AI$4,#REF!&lt;1),1,"")</f>
        <v>#REF!</v>
      </c>
      <c r="AF55" s="105">
        <f t="shared" ca="1" si="8"/>
        <v>44558</v>
      </c>
      <c r="AH55" s="13">
        <f t="shared" ca="1" si="9"/>
        <v>-6</v>
      </c>
    </row>
    <row r="56" spans="1:34" x14ac:dyDescent="0.25">
      <c r="A56" s="13" t="s">
        <v>6</v>
      </c>
      <c r="B56" s="13" t="s">
        <v>6</v>
      </c>
      <c r="C56" s="13" t="s">
        <v>1144</v>
      </c>
      <c r="D56" s="13" t="s">
        <v>1145</v>
      </c>
      <c r="E56" s="13" t="s">
        <v>689</v>
      </c>
      <c r="F56" s="13">
        <v>2</v>
      </c>
      <c r="G56" s="2" t="s">
        <v>1141</v>
      </c>
      <c r="H56" s="13" t="s">
        <v>0</v>
      </c>
      <c r="I56" s="13" t="s">
        <v>140</v>
      </c>
      <c r="J56" s="13" t="s">
        <v>46</v>
      </c>
      <c r="K56" s="104">
        <v>44564</v>
      </c>
      <c r="Q56" s="13" t="str">
        <f t="shared" si="0"/>
        <v>CALICRD025033AUTOSERVICIONUTRESA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336000</v>
      </c>
      <c r="AC56" s="13">
        <f t="shared" si="6"/>
        <v>0.23333333333333334</v>
      </c>
      <c r="AD56" s="105">
        <f t="shared" si="7"/>
        <v>44568</v>
      </c>
      <c r="AE56" s="13" t="e">
        <f>IF(AND(AD56&lt;=$AI$4,#REF!&lt;1),1,"")</f>
        <v>#REF!</v>
      </c>
      <c r="AF56" s="105">
        <f t="shared" ca="1" si="8"/>
        <v>44558</v>
      </c>
      <c r="AH56" s="13">
        <f t="shared" ca="1" si="9"/>
        <v>-6</v>
      </c>
    </row>
    <row r="57" spans="1:34" x14ac:dyDescent="0.25">
      <c r="A57" s="13" t="s">
        <v>10</v>
      </c>
      <c r="B57" s="13" t="s">
        <v>10</v>
      </c>
      <c r="C57" s="13" t="s">
        <v>1144</v>
      </c>
      <c r="D57" s="13" t="s">
        <v>1145</v>
      </c>
      <c r="E57" s="13" t="s">
        <v>689</v>
      </c>
      <c r="F57" s="13">
        <v>9</v>
      </c>
      <c r="G57" s="2" t="s">
        <v>1141</v>
      </c>
      <c r="H57" s="13" t="s">
        <v>0</v>
      </c>
      <c r="I57" s="13" t="s">
        <v>140</v>
      </c>
      <c r="J57" s="13" t="s">
        <v>46</v>
      </c>
      <c r="K57" s="104">
        <v>44564</v>
      </c>
      <c r="Q57" s="13" t="str">
        <f t="shared" si="0"/>
        <v>PERECRD025033AUTOSERVICIONUTRESA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1512000</v>
      </c>
      <c r="AC57" s="13">
        <f t="shared" si="6"/>
        <v>1.05</v>
      </c>
      <c r="AD57" s="105">
        <f t="shared" si="7"/>
        <v>44568</v>
      </c>
      <c r="AE57" s="13" t="e">
        <f>IF(AND(AD57&lt;=$AI$4,#REF!&lt;1),1,"")</f>
        <v>#REF!</v>
      </c>
      <c r="AF57" s="105">
        <f t="shared" ca="1" si="8"/>
        <v>44558</v>
      </c>
      <c r="AH57" s="13">
        <f t="shared" ca="1" si="9"/>
        <v>-6</v>
      </c>
    </row>
    <row r="58" spans="1:34" x14ac:dyDescent="0.25">
      <c r="A58" s="13" t="s">
        <v>4</v>
      </c>
      <c r="B58" s="13" t="s">
        <v>4</v>
      </c>
      <c r="C58" s="13" t="s">
        <v>1146</v>
      </c>
      <c r="D58" s="13" t="s">
        <v>1147</v>
      </c>
      <c r="E58" s="13" t="s">
        <v>689</v>
      </c>
      <c r="F58" s="13">
        <v>17</v>
      </c>
      <c r="G58" s="2" t="s">
        <v>1141</v>
      </c>
      <c r="H58" s="13" t="s">
        <v>0</v>
      </c>
      <c r="I58" s="13" t="s">
        <v>140</v>
      </c>
      <c r="J58" s="13" t="s">
        <v>46</v>
      </c>
      <c r="K58" s="104">
        <v>44564</v>
      </c>
      <c r="Q58" s="13" t="str">
        <f t="shared" si="0"/>
        <v>BGTACRD025034AUTOSERVICIONUTRESA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2856000</v>
      </c>
      <c r="AC58" s="13">
        <f t="shared" si="6"/>
        <v>1.9833333333333334</v>
      </c>
      <c r="AD58" s="105">
        <f t="shared" si="7"/>
        <v>44568</v>
      </c>
      <c r="AE58" s="13" t="e">
        <f>IF(AND(AD58&lt;=$AI$4,#REF!&lt;1),1,"")</f>
        <v>#REF!</v>
      </c>
      <c r="AF58" s="105">
        <f t="shared" ca="1" si="8"/>
        <v>44558</v>
      </c>
      <c r="AH58" s="13">
        <f t="shared" ca="1" si="9"/>
        <v>-6</v>
      </c>
    </row>
    <row r="59" spans="1:34" x14ac:dyDescent="0.25">
      <c r="A59" s="13" t="s">
        <v>149</v>
      </c>
      <c r="B59" s="13" t="s">
        <v>149</v>
      </c>
      <c r="C59" s="13" t="s">
        <v>1146</v>
      </c>
      <c r="D59" s="13" t="s">
        <v>1147</v>
      </c>
      <c r="E59" s="13" t="s">
        <v>689</v>
      </c>
      <c r="F59" s="13">
        <v>5</v>
      </c>
      <c r="G59" s="2" t="s">
        <v>1141</v>
      </c>
      <c r="H59" s="13" t="s">
        <v>0</v>
      </c>
      <c r="I59" s="13" t="s">
        <v>140</v>
      </c>
      <c r="J59" s="13" t="s">
        <v>46</v>
      </c>
      <c r="K59" s="104">
        <v>44564</v>
      </c>
      <c r="Q59" s="13" t="str">
        <f t="shared" si="0"/>
        <v>DUITCRD025034AUTOSERVICIONUTRESA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840000</v>
      </c>
      <c r="AC59" s="13">
        <f t="shared" si="6"/>
        <v>0.58333333333333337</v>
      </c>
      <c r="AD59" s="105">
        <f t="shared" si="7"/>
        <v>44568</v>
      </c>
      <c r="AE59" s="13" t="e">
        <f>IF(AND(AD59&lt;=$AI$4,#REF!&lt;1),1,"")</f>
        <v>#REF!</v>
      </c>
      <c r="AF59" s="105">
        <f t="shared" ca="1" si="8"/>
        <v>44558</v>
      </c>
      <c r="AH59" s="13">
        <f t="shared" ca="1" si="9"/>
        <v>-6</v>
      </c>
    </row>
    <row r="60" spans="1:34" x14ac:dyDescent="0.25">
      <c r="A60" s="13" t="s">
        <v>5</v>
      </c>
      <c r="B60" s="13" t="s">
        <v>5</v>
      </c>
      <c r="C60" s="13" t="s">
        <v>1146</v>
      </c>
      <c r="D60" s="13" t="s">
        <v>1147</v>
      </c>
      <c r="E60" s="13" t="s">
        <v>689</v>
      </c>
      <c r="F60" s="13">
        <v>6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BUCACRD025034AUTOSERVICIONUTRESA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1008000</v>
      </c>
      <c r="AC60" s="13">
        <f t="shared" si="6"/>
        <v>0.7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44558</v>
      </c>
      <c r="AH60" s="13">
        <f t="shared" ca="1" si="9"/>
        <v>-6</v>
      </c>
    </row>
    <row r="61" spans="1:34" x14ac:dyDescent="0.25">
      <c r="A61" s="13" t="s">
        <v>7</v>
      </c>
      <c r="B61" s="13" t="s">
        <v>7</v>
      </c>
      <c r="C61" s="13" t="s">
        <v>1146</v>
      </c>
      <c r="D61" s="13" t="s">
        <v>1147</v>
      </c>
      <c r="E61" s="13" t="s">
        <v>689</v>
      </c>
      <c r="F61" s="13">
        <v>4</v>
      </c>
      <c r="G61" s="2" t="s">
        <v>1141</v>
      </c>
      <c r="H61" s="13" t="s">
        <v>0</v>
      </c>
      <c r="I61" s="13" t="s">
        <v>140</v>
      </c>
      <c r="J61" s="13" t="s">
        <v>46</v>
      </c>
      <c r="K61" s="104">
        <v>44564</v>
      </c>
      <c r="Q61" s="13" t="str">
        <f t="shared" si="0"/>
        <v>CARTCRD025034AUTOSERVICIONUTRESA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672000</v>
      </c>
      <c r="AC61" s="13">
        <f t="shared" si="6"/>
        <v>0.46666666666666667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44558</v>
      </c>
      <c r="AH61" s="13">
        <f t="shared" ca="1" si="9"/>
        <v>-6</v>
      </c>
    </row>
    <row r="62" spans="1:34" x14ac:dyDescent="0.25">
      <c r="A62" s="13" t="s">
        <v>9</v>
      </c>
      <c r="B62" s="13" t="s">
        <v>9</v>
      </c>
      <c r="C62" s="13" t="s">
        <v>1146</v>
      </c>
      <c r="D62" s="13" t="s">
        <v>1147</v>
      </c>
      <c r="E62" s="13" t="s">
        <v>689</v>
      </c>
      <c r="F62" s="13">
        <v>5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MEDECRD025034AUTOSERVICIONUTRESA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840000</v>
      </c>
      <c r="AC62" s="13">
        <f t="shared" si="6"/>
        <v>0.58333333333333337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44558</v>
      </c>
      <c r="AH62" s="13">
        <f t="shared" ca="1" si="9"/>
        <v>-6</v>
      </c>
    </row>
    <row r="63" spans="1:34" x14ac:dyDescent="0.25">
      <c r="A63" s="13" t="s">
        <v>4</v>
      </c>
      <c r="B63" s="13" t="s">
        <v>4</v>
      </c>
      <c r="C63" s="13" t="s">
        <v>1139</v>
      </c>
      <c r="D63" s="13" t="s">
        <v>1140</v>
      </c>
      <c r="E63" s="13" t="s">
        <v>689</v>
      </c>
      <c r="F63" s="13">
        <v>5</v>
      </c>
      <c r="G63" s="2" t="s">
        <v>1141</v>
      </c>
      <c r="H63" s="13" t="s">
        <v>0</v>
      </c>
      <c r="I63" s="13" t="s">
        <v>140</v>
      </c>
      <c r="J63" s="13" t="s">
        <v>139</v>
      </c>
      <c r="K63" s="104">
        <v>44564</v>
      </c>
      <c r="Q63" s="13" t="str">
        <f t="shared" si="0"/>
        <v>BGTACRD025035AUTOSERVICIONUTRESA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500000</v>
      </c>
      <c r="AC63" s="13">
        <f t="shared" si="6"/>
        <v>0.34722222222222221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44558</v>
      </c>
      <c r="AH63" s="13">
        <f t="shared" ca="1" si="9"/>
        <v>-6</v>
      </c>
    </row>
    <row r="64" spans="1:34" x14ac:dyDescent="0.25">
      <c r="A64" s="13" t="s">
        <v>149</v>
      </c>
      <c r="B64" s="13" t="s">
        <v>149</v>
      </c>
      <c r="C64" s="13" t="s">
        <v>1139</v>
      </c>
      <c r="D64" s="13" t="s">
        <v>1140</v>
      </c>
      <c r="E64" s="13" t="s">
        <v>689</v>
      </c>
      <c r="F64" s="13">
        <v>3</v>
      </c>
      <c r="G64" s="2" t="s">
        <v>1141</v>
      </c>
      <c r="H64" s="13" t="s">
        <v>0</v>
      </c>
      <c r="I64" s="13" t="s">
        <v>140</v>
      </c>
      <c r="J64" s="13" t="s">
        <v>139</v>
      </c>
      <c r="K64" s="104">
        <v>44564</v>
      </c>
      <c r="Q64" s="13" t="str">
        <f t="shared" si="0"/>
        <v>DUITCRD025035AUTOSERVICIONUTRESA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300000</v>
      </c>
      <c r="AC64" s="13">
        <f t="shared" si="6"/>
        <v>0.20833333333333334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44558</v>
      </c>
      <c r="AH64" s="13">
        <f t="shared" ca="1" si="9"/>
        <v>-6</v>
      </c>
    </row>
    <row r="65" spans="1:34" x14ac:dyDescent="0.25">
      <c r="A65" s="13" t="s">
        <v>8</v>
      </c>
      <c r="B65" s="13" t="s">
        <v>8</v>
      </c>
      <c r="C65" s="13" t="s">
        <v>1139</v>
      </c>
      <c r="D65" s="13" t="s">
        <v>1140</v>
      </c>
      <c r="E65" s="13" t="s">
        <v>689</v>
      </c>
      <c r="F65" s="13">
        <v>19</v>
      </c>
      <c r="G65" s="2" t="s">
        <v>1141</v>
      </c>
      <c r="H65" s="13" t="s">
        <v>0</v>
      </c>
      <c r="I65" s="13" t="s">
        <v>140</v>
      </c>
      <c r="J65" s="13" t="s">
        <v>139</v>
      </c>
      <c r="K65" s="104">
        <v>44564</v>
      </c>
      <c r="Q65" s="13" t="str">
        <f t="shared" si="0"/>
        <v>IBA1CRD025035AUTOSERVICIONUTRESA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5</v>
      </c>
      <c r="Y65" s="13">
        <v>100</v>
      </c>
      <c r="Z65" s="13">
        <v>200</v>
      </c>
      <c r="AA65" s="13">
        <f t="shared" si="4"/>
        <v>100000</v>
      </c>
      <c r="AB65" s="13">
        <f t="shared" si="5"/>
        <v>1900000</v>
      </c>
      <c r="AC65" s="13">
        <f t="shared" si="6"/>
        <v>1.3194444444444444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44558</v>
      </c>
      <c r="AH65" s="13">
        <f t="shared" ca="1" si="9"/>
        <v>-6</v>
      </c>
    </row>
    <row r="66" spans="1:34" x14ac:dyDescent="0.25">
      <c r="A66" s="13" t="s">
        <v>4</v>
      </c>
      <c r="B66" s="13" t="s">
        <v>4</v>
      </c>
      <c r="C66" s="13" t="s">
        <v>1148</v>
      </c>
      <c r="D66" s="13" t="s">
        <v>1149</v>
      </c>
      <c r="E66" s="13" t="s">
        <v>689</v>
      </c>
      <c r="F66" s="13">
        <v>1</v>
      </c>
      <c r="G66" s="2" t="s">
        <v>1141</v>
      </c>
      <c r="H66" s="13" t="s">
        <v>0</v>
      </c>
      <c r="I66" s="13" t="s">
        <v>140</v>
      </c>
      <c r="J66" s="13" t="s">
        <v>139</v>
      </c>
      <c r="K66" s="104">
        <v>44564</v>
      </c>
      <c r="Q66" s="13" t="str">
        <f t="shared" si="0"/>
        <v>BGTACRD025036AUTOSERVICIONUTRESA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1200</v>
      </c>
      <c r="AC66" s="13">
        <f t="shared" si="6"/>
        <v>8.3333333333333339E-4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44558</v>
      </c>
      <c r="AH66" s="13">
        <f t="shared" ca="1" si="9"/>
        <v>-6</v>
      </c>
    </row>
    <row r="67" spans="1:34" x14ac:dyDescent="0.25">
      <c r="A67" s="13" t="s">
        <v>9</v>
      </c>
      <c r="B67" s="13" t="s">
        <v>9</v>
      </c>
      <c r="C67" s="13" t="s">
        <v>1148</v>
      </c>
      <c r="D67" s="13" t="s">
        <v>1149</v>
      </c>
      <c r="E67" s="13" t="s">
        <v>689</v>
      </c>
      <c r="F67" s="13">
        <v>2</v>
      </c>
      <c r="G67" s="2" t="s">
        <v>1141</v>
      </c>
      <c r="H67" s="13" t="s">
        <v>0</v>
      </c>
      <c r="I67" s="13" t="s">
        <v>140</v>
      </c>
      <c r="J67" s="13" t="s">
        <v>139</v>
      </c>
      <c r="K67" s="104">
        <v>44564</v>
      </c>
      <c r="Q67" s="13" t="str">
        <f t="shared" ref="Q67:Q130" si="10">+CONCATENATE(B67,C67,H67,I67)</f>
        <v>MEDECRD025036AUTOSERVICIONUTRESA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1</v>
      </c>
      <c r="Y67" s="13">
        <v>40</v>
      </c>
      <c r="Z67" s="13">
        <v>30</v>
      </c>
      <c r="AA67" s="13">
        <f t="shared" ref="AA67:AA130" si="14">X67*Y67*Z67</f>
        <v>1200</v>
      </c>
      <c r="AB67" s="13">
        <f t="shared" ref="AB67:AB130" si="15">AA67*F67</f>
        <v>2400</v>
      </c>
      <c r="AC67" s="13">
        <f t="shared" ref="AC67:AC130" si="16">AB67/1440000</f>
        <v>1.6666666666666668E-3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44558</v>
      </c>
      <c r="AH67" s="13">
        <f t="shared" ref="AH67:AH130" ca="1" si="19">AF67-K67</f>
        <v>-6</v>
      </c>
    </row>
    <row r="68" spans="1:34" x14ac:dyDescent="0.25">
      <c r="A68" s="13" t="s">
        <v>4</v>
      </c>
      <c r="B68" s="13" t="s">
        <v>4</v>
      </c>
      <c r="C68" s="13" t="s">
        <v>1150</v>
      </c>
      <c r="D68" s="13" t="s">
        <v>1151</v>
      </c>
      <c r="E68" s="13" t="s">
        <v>689</v>
      </c>
      <c r="F68" s="13">
        <v>90</v>
      </c>
      <c r="G68" s="2" t="s">
        <v>1141</v>
      </c>
      <c r="H68" s="13" t="s">
        <v>0</v>
      </c>
      <c r="I68" s="13" t="s">
        <v>140</v>
      </c>
      <c r="J68" s="13" t="s">
        <v>139</v>
      </c>
      <c r="K68" s="104">
        <v>44564</v>
      </c>
      <c r="Q68" s="13" t="str">
        <f t="shared" si="10"/>
        <v>BGTACRD025037AUTOSERVICIONUTRESA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472500</v>
      </c>
      <c r="AC68" s="13">
        <f t="shared" si="16"/>
        <v>0.328125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44558</v>
      </c>
      <c r="AH68" s="13">
        <f t="shared" ca="1" si="19"/>
        <v>-6</v>
      </c>
    </row>
    <row r="69" spans="1:34" x14ac:dyDescent="0.25">
      <c r="A69" s="13" t="s">
        <v>149</v>
      </c>
      <c r="B69" s="13" t="s">
        <v>149</v>
      </c>
      <c r="C69" s="13" t="s">
        <v>1150</v>
      </c>
      <c r="D69" s="13" t="s">
        <v>1151</v>
      </c>
      <c r="E69" s="13" t="s">
        <v>689</v>
      </c>
      <c r="F69" s="13">
        <v>20</v>
      </c>
      <c r="G69" s="2" t="s">
        <v>1141</v>
      </c>
      <c r="H69" s="13" t="s">
        <v>0</v>
      </c>
      <c r="I69" s="13" t="s">
        <v>140</v>
      </c>
      <c r="J69" s="13" t="s">
        <v>139</v>
      </c>
      <c r="K69" s="104">
        <v>44564</v>
      </c>
      <c r="Q69" s="13" t="str">
        <f t="shared" si="10"/>
        <v>DUITCRD025037AUTOSERVICIONUTRESA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105000</v>
      </c>
      <c r="AC69" s="13">
        <f t="shared" si="16"/>
        <v>7.2916666666666671E-2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44558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1150</v>
      </c>
      <c r="D70" s="13" t="s">
        <v>1151</v>
      </c>
      <c r="E70" s="13" t="s">
        <v>689</v>
      </c>
      <c r="F70" s="13">
        <v>80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BUCACRD025037AUTOSERVICIONUTRESA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420000</v>
      </c>
      <c r="AC70" s="13">
        <f t="shared" si="16"/>
        <v>0.29166666666666669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44558</v>
      </c>
      <c r="AH70" s="13">
        <f t="shared" ca="1" si="19"/>
        <v>-6</v>
      </c>
    </row>
    <row r="71" spans="1:34" x14ac:dyDescent="0.25">
      <c r="A71" s="13" t="s">
        <v>7</v>
      </c>
      <c r="B71" s="13" t="s">
        <v>7</v>
      </c>
      <c r="C71" s="13" t="s">
        <v>1150</v>
      </c>
      <c r="D71" s="13" t="s">
        <v>1151</v>
      </c>
      <c r="E71" s="13" t="s">
        <v>689</v>
      </c>
      <c r="F71" s="13">
        <v>10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CARTCRD025037AUTOSERVICIONUTRESA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52500</v>
      </c>
      <c r="AC71" s="13">
        <f t="shared" si="16"/>
        <v>3.6458333333333336E-2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44558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1150</v>
      </c>
      <c r="D72" s="13" t="s">
        <v>1151</v>
      </c>
      <c r="E72" s="13" t="s">
        <v>689</v>
      </c>
      <c r="F72" s="13">
        <v>50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MEDECRD025037AUTOSERVICIONUTRESA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262500</v>
      </c>
      <c r="AC72" s="13">
        <f t="shared" si="16"/>
        <v>0.18229166666666666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44558</v>
      </c>
      <c r="AH72" s="13">
        <f t="shared" ca="1" si="19"/>
        <v>-6</v>
      </c>
    </row>
    <row r="73" spans="1:34" x14ac:dyDescent="0.25">
      <c r="A73" s="13" t="s">
        <v>3</v>
      </c>
      <c r="B73" s="13" t="s">
        <v>3</v>
      </c>
      <c r="C73" s="13" t="s">
        <v>3374</v>
      </c>
      <c r="D73" s="13" t="s">
        <v>3375</v>
      </c>
      <c r="E73" s="13" t="s">
        <v>689</v>
      </c>
      <c r="F73" s="13">
        <v>7</v>
      </c>
      <c r="G73" s="2" t="s">
        <v>3373</v>
      </c>
      <c r="H73" s="13" t="s">
        <v>1</v>
      </c>
      <c r="I73" s="13" t="s">
        <v>140</v>
      </c>
      <c r="J73" s="13" t="s">
        <v>139</v>
      </c>
      <c r="K73" s="104">
        <v>44491</v>
      </c>
      <c r="L73" s="104">
        <v>44497</v>
      </c>
      <c r="Q73" s="13" t="str">
        <f t="shared" si="10"/>
        <v>BARRCRD024851CADENASNUTRESA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30</v>
      </c>
      <c r="Y73" s="13">
        <v>100</v>
      </c>
      <c r="Z73" s="13">
        <v>1</v>
      </c>
      <c r="AA73" s="13">
        <f t="shared" si="14"/>
        <v>3000</v>
      </c>
      <c r="AB73" s="13">
        <f t="shared" si="15"/>
        <v>21000</v>
      </c>
      <c r="AC73" s="13">
        <f t="shared" si="16"/>
        <v>1.4583333333333334E-2</v>
      </c>
      <c r="AD73" s="105">
        <f t="shared" si="17"/>
        <v>44495</v>
      </c>
      <c r="AE73" s="13" t="e">
        <f>IF(AND(AD73&lt;=$AI$4,#REF!&lt;1),1,"")</f>
        <v>#REF!</v>
      </c>
      <c r="AF73" s="105">
        <f t="shared" ca="1" si="18"/>
        <v>44558</v>
      </c>
      <c r="AH73" s="13">
        <f t="shared" ca="1" si="19"/>
        <v>67</v>
      </c>
    </row>
    <row r="74" spans="1:34" x14ac:dyDescent="0.25">
      <c r="A74" s="13" t="s">
        <v>4</v>
      </c>
      <c r="B74" s="13" t="s">
        <v>4</v>
      </c>
      <c r="C74" s="13" t="s">
        <v>3374</v>
      </c>
      <c r="D74" s="13" t="s">
        <v>3375</v>
      </c>
      <c r="E74" s="13" t="s">
        <v>689</v>
      </c>
      <c r="F74" s="13">
        <v>6</v>
      </c>
      <c r="G74" s="2" t="s">
        <v>3373</v>
      </c>
      <c r="H74" s="13" t="s">
        <v>1</v>
      </c>
      <c r="I74" s="13" t="s">
        <v>140</v>
      </c>
      <c r="J74" s="13" t="s">
        <v>139</v>
      </c>
      <c r="K74" s="104">
        <v>44491</v>
      </c>
      <c r="L74" s="104">
        <v>44497</v>
      </c>
      <c r="Q74" s="13" t="str">
        <f t="shared" si="10"/>
        <v>BGTACRD024851CADENASNUTRESA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30</v>
      </c>
      <c r="Y74" s="13">
        <v>100</v>
      </c>
      <c r="Z74" s="13">
        <v>1</v>
      </c>
      <c r="AA74" s="13">
        <f t="shared" si="14"/>
        <v>3000</v>
      </c>
      <c r="AB74" s="13">
        <f t="shared" si="15"/>
        <v>18000</v>
      </c>
      <c r="AC74" s="13">
        <f t="shared" si="16"/>
        <v>1.2500000000000001E-2</v>
      </c>
      <c r="AD74" s="105">
        <f t="shared" si="17"/>
        <v>44495</v>
      </c>
      <c r="AE74" s="13" t="e">
        <f>IF(AND(AD74&lt;=$AI$4,#REF!&lt;1),1,"")</f>
        <v>#REF!</v>
      </c>
      <c r="AF74" s="105">
        <f t="shared" ca="1" si="18"/>
        <v>44558</v>
      </c>
      <c r="AH74" s="13">
        <f t="shared" ca="1" si="19"/>
        <v>67</v>
      </c>
    </row>
    <row r="75" spans="1:34" x14ac:dyDescent="0.25">
      <c r="A75" s="13" t="s">
        <v>5</v>
      </c>
      <c r="B75" s="13" t="s">
        <v>5</v>
      </c>
      <c r="C75" s="13" t="s">
        <v>3374</v>
      </c>
      <c r="D75" s="13" t="s">
        <v>3375</v>
      </c>
      <c r="E75" s="13" t="s">
        <v>689</v>
      </c>
      <c r="F75" s="13">
        <v>1</v>
      </c>
      <c r="G75" s="2" t="s">
        <v>3373</v>
      </c>
      <c r="H75" s="13" t="s">
        <v>1</v>
      </c>
      <c r="I75" s="13" t="s">
        <v>140</v>
      </c>
      <c r="J75" s="13" t="s">
        <v>139</v>
      </c>
      <c r="K75" s="104">
        <v>44491</v>
      </c>
      <c r="L75" s="104">
        <v>44497</v>
      </c>
      <c r="Q75" s="13" t="str">
        <f t="shared" si="10"/>
        <v>BUCACRD024851CADENASNUTRESA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30</v>
      </c>
      <c r="Y75" s="13">
        <v>100</v>
      </c>
      <c r="Z75" s="13">
        <v>1</v>
      </c>
      <c r="AA75" s="13">
        <f t="shared" si="14"/>
        <v>3000</v>
      </c>
      <c r="AB75" s="13">
        <f t="shared" si="15"/>
        <v>3000</v>
      </c>
      <c r="AC75" s="13">
        <f t="shared" si="16"/>
        <v>2.0833333333333333E-3</v>
      </c>
      <c r="AD75" s="105">
        <f t="shared" si="17"/>
        <v>44495</v>
      </c>
      <c r="AE75" s="13" t="e">
        <f>IF(AND(AD75&lt;=$AI$4,#REF!&lt;1),1,"")</f>
        <v>#REF!</v>
      </c>
      <c r="AF75" s="105">
        <f t="shared" ca="1" si="18"/>
        <v>44558</v>
      </c>
      <c r="AH75" s="13">
        <f t="shared" ca="1" si="19"/>
        <v>67</v>
      </c>
    </row>
    <row r="76" spans="1:34" x14ac:dyDescent="0.25">
      <c r="A76" s="13" t="s">
        <v>6</v>
      </c>
      <c r="B76" s="13" t="s">
        <v>6</v>
      </c>
      <c r="C76" s="13" t="s">
        <v>3374</v>
      </c>
      <c r="D76" s="13" t="s">
        <v>3375</v>
      </c>
      <c r="E76" s="13" t="s">
        <v>689</v>
      </c>
      <c r="F76" s="13">
        <v>3</v>
      </c>
      <c r="G76" s="2" t="s">
        <v>3373</v>
      </c>
      <c r="H76" s="13" t="s">
        <v>1</v>
      </c>
      <c r="I76" s="13" t="s">
        <v>140</v>
      </c>
      <c r="J76" s="13" t="s">
        <v>139</v>
      </c>
      <c r="K76" s="104">
        <v>44491</v>
      </c>
      <c r="L76" s="104">
        <v>44497</v>
      </c>
      <c r="Q76" s="13" t="str">
        <f t="shared" si="10"/>
        <v>CALICRD024851CADENASNUTRESA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30</v>
      </c>
      <c r="Y76" s="13">
        <v>100</v>
      </c>
      <c r="Z76" s="13">
        <v>1</v>
      </c>
      <c r="AA76" s="13">
        <f t="shared" si="14"/>
        <v>3000</v>
      </c>
      <c r="AB76" s="13">
        <f t="shared" si="15"/>
        <v>9000</v>
      </c>
      <c r="AC76" s="13">
        <f t="shared" si="16"/>
        <v>6.2500000000000003E-3</v>
      </c>
      <c r="AD76" s="105">
        <f t="shared" si="17"/>
        <v>44495</v>
      </c>
      <c r="AE76" s="13" t="e">
        <f>IF(AND(AD76&lt;=$AI$4,#REF!&lt;1),1,"")</f>
        <v>#REF!</v>
      </c>
      <c r="AF76" s="105">
        <f t="shared" ca="1" si="18"/>
        <v>44558</v>
      </c>
      <c r="AH76" s="13">
        <f t="shared" ca="1" si="19"/>
        <v>67</v>
      </c>
    </row>
    <row r="77" spans="1:34" x14ac:dyDescent="0.25">
      <c r="A77" s="13" t="s">
        <v>7</v>
      </c>
      <c r="B77" s="13" t="s">
        <v>7</v>
      </c>
      <c r="C77" s="13" t="s">
        <v>3374</v>
      </c>
      <c r="D77" s="13" t="s">
        <v>3375</v>
      </c>
      <c r="E77" s="13" t="s">
        <v>689</v>
      </c>
      <c r="F77" s="13">
        <v>2</v>
      </c>
      <c r="G77" s="2" t="s">
        <v>3373</v>
      </c>
      <c r="H77" s="13" t="s">
        <v>1</v>
      </c>
      <c r="I77" s="13" t="s">
        <v>140</v>
      </c>
      <c r="J77" s="13" t="s">
        <v>139</v>
      </c>
      <c r="K77" s="104">
        <v>44491</v>
      </c>
      <c r="L77" s="104">
        <v>44497</v>
      </c>
      <c r="Q77" s="13" t="str">
        <f t="shared" si="10"/>
        <v>CARTCRD024851CADENASNUTRESA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30</v>
      </c>
      <c r="Y77" s="13">
        <v>100</v>
      </c>
      <c r="Z77" s="13">
        <v>1</v>
      </c>
      <c r="AA77" s="13">
        <f t="shared" si="14"/>
        <v>3000</v>
      </c>
      <c r="AB77" s="13">
        <f t="shared" si="15"/>
        <v>6000</v>
      </c>
      <c r="AC77" s="13">
        <f t="shared" si="16"/>
        <v>4.1666666666666666E-3</v>
      </c>
      <c r="AD77" s="105">
        <f t="shared" si="17"/>
        <v>44495</v>
      </c>
      <c r="AE77" s="13" t="e">
        <f>IF(AND(AD77&lt;=$AI$4,#REF!&lt;1),1,"")</f>
        <v>#REF!</v>
      </c>
      <c r="AF77" s="105">
        <f t="shared" ca="1" si="18"/>
        <v>44558</v>
      </c>
      <c r="AH77" s="13">
        <f t="shared" ca="1" si="19"/>
        <v>67</v>
      </c>
    </row>
    <row r="78" spans="1:34" x14ac:dyDescent="0.25">
      <c r="A78" s="13" t="s">
        <v>149</v>
      </c>
      <c r="B78" s="13" t="s">
        <v>149</v>
      </c>
      <c r="C78" s="13" t="s">
        <v>3374</v>
      </c>
      <c r="D78" s="13" t="s">
        <v>3375</v>
      </c>
      <c r="E78" s="13" t="s">
        <v>689</v>
      </c>
      <c r="F78" s="13">
        <v>1</v>
      </c>
      <c r="G78" s="2" t="s">
        <v>3373</v>
      </c>
      <c r="H78" s="13" t="s">
        <v>1</v>
      </c>
      <c r="I78" s="13" t="s">
        <v>140</v>
      </c>
      <c r="J78" s="13" t="s">
        <v>139</v>
      </c>
      <c r="K78" s="104">
        <v>44491</v>
      </c>
      <c r="L78" s="104">
        <v>44497</v>
      </c>
      <c r="Q78" s="13" t="str">
        <f t="shared" si="10"/>
        <v>DUITCRD024851CADENASNUTRESA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30</v>
      </c>
      <c r="Y78" s="13">
        <v>100</v>
      </c>
      <c r="Z78" s="13">
        <v>1</v>
      </c>
      <c r="AA78" s="13">
        <f t="shared" si="14"/>
        <v>3000</v>
      </c>
      <c r="AB78" s="13">
        <f t="shared" si="15"/>
        <v>3000</v>
      </c>
      <c r="AC78" s="13">
        <f t="shared" si="16"/>
        <v>2.0833333333333333E-3</v>
      </c>
      <c r="AD78" s="105">
        <f t="shared" si="17"/>
        <v>44495</v>
      </c>
      <c r="AE78" s="13" t="e">
        <f>IF(AND(AD78&lt;=$AI$4,#REF!&lt;1),1,"")</f>
        <v>#REF!</v>
      </c>
      <c r="AF78" s="105">
        <f t="shared" ca="1" si="18"/>
        <v>44558</v>
      </c>
      <c r="AH78" s="13">
        <f t="shared" ca="1" si="19"/>
        <v>67</v>
      </c>
    </row>
    <row r="79" spans="1:34" x14ac:dyDescent="0.25">
      <c r="A79" s="13" t="s">
        <v>8</v>
      </c>
      <c r="B79" s="13" t="s">
        <v>8</v>
      </c>
      <c r="C79" s="13" t="s">
        <v>3374</v>
      </c>
      <c r="D79" s="13" t="s">
        <v>3375</v>
      </c>
      <c r="E79" s="13" t="s">
        <v>689</v>
      </c>
      <c r="F79" s="13">
        <v>3</v>
      </c>
      <c r="G79" s="2" t="s">
        <v>3373</v>
      </c>
      <c r="H79" s="13" t="s">
        <v>1</v>
      </c>
      <c r="I79" s="13" t="s">
        <v>140</v>
      </c>
      <c r="J79" s="13" t="s">
        <v>139</v>
      </c>
      <c r="K79" s="104">
        <v>44491</v>
      </c>
      <c r="L79" s="104">
        <v>44497</v>
      </c>
      <c r="Q79" s="13" t="str">
        <f t="shared" si="10"/>
        <v>IBA1CRD024851CADENASNUTRESA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30</v>
      </c>
      <c r="Y79" s="13">
        <v>100</v>
      </c>
      <c r="Z79" s="13">
        <v>1</v>
      </c>
      <c r="AA79" s="13">
        <f t="shared" si="14"/>
        <v>3000</v>
      </c>
      <c r="AB79" s="13">
        <f t="shared" si="15"/>
        <v>9000</v>
      </c>
      <c r="AC79" s="13">
        <f t="shared" si="16"/>
        <v>6.2500000000000003E-3</v>
      </c>
      <c r="AD79" s="105">
        <f t="shared" si="17"/>
        <v>44495</v>
      </c>
      <c r="AE79" s="13" t="e">
        <f>IF(AND(AD79&lt;=$AI$4,#REF!&lt;1),1,"")</f>
        <v>#REF!</v>
      </c>
      <c r="AF79" s="105">
        <f t="shared" ca="1" si="18"/>
        <v>44558</v>
      </c>
      <c r="AH79" s="13">
        <f t="shared" ca="1" si="19"/>
        <v>67</v>
      </c>
    </row>
    <row r="80" spans="1:34" x14ac:dyDescent="0.25">
      <c r="A80" s="13" t="s">
        <v>9</v>
      </c>
      <c r="B80" s="13" t="s">
        <v>9</v>
      </c>
      <c r="C80" s="13" t="s">
        <v>3374</v>
      </c>
      <c r="D80" s="13" t="s">
        <v>3375</v>
      </c>
      <c r="E80" s="13" t="s">
        <v>689</v>
      </c>
      <c r="F80" s="13">
        <v>1</v>
      </c>
      <c r="G80" s="2" t="s">
        <v>3373</v>
      </c>
      <c r="H80" s="13" t="s">
        <v>1</v>
      </c>
      <c r="I80" s="13" t="s">
        <v>140</v>
      </c>
      <c r="J80" s="13" t="s">
        <v>139</v>
      </c>
      <c r="K80" s="104">
        <v>44491</v>
      </c>
      <c r="L80" s="104">
        <v>44497</v>
      </c>
      <c r="Q80" s="13" t="str">
        <f t="shared" si="10"/>
        <v>MEDECRD024851CADENASNUTRESA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30</v>
      </c>
      <c r="Y80" s="13">
        <v>100</v>
      </c>
      <c r="Z80" s="13">
        <v>1</v>
      </c>
      <c r="AA80" s="13">
        <f t="shared" si="14"/>
        <v>3000</v>
      </c>
      <c r="AB80" s="13">
        <f t="shared" si="15"/>
        <v>3000</v>
      </c>
      <c r="AC80" s="13">
        <f t="shared" si="16"/>
        <v>2.0833333333333333E-3</v>
      </c>
      <c r="AD80" s="105">
        <f t="shared" si="17"/>
        <v>44495</v>
      </c>
      <c r="AE80" s="13" t="e">
        <f>IF(AND(AD80&lt;=$AI$4,#REF!&lt;1),1,"")</f>
        <v>#REF!</v>
      </c>
      <c r="AF80" s="105">
        <f t="shared" ca="1" si="18"/>
        <v>44558</v>
      </c>
      <c r="AH80" s="13">
        <f t="shared" ca="1" si="19"/>
        <v>67</v>
      </c>
    </row>
    <row r="81" spans="1:34" x14ac:dyDescent="0.25">
      <c r="A81" s="13" t="s">
        <v>10</v>
      </c>
      <c r="B81" s="13" t="s">
        <v>10</v>
      </c>
      <c r="C81" s="13" t="s">
        <v>3374</v>
      </c>
      <c r="D81" s="13" t="s">
        <v>3375</v>
      </c>
      <c r="E81" s="13" t="s">
        <v>689</v>
      </c>
      <c r="F81" s="13">
        <v>2</v>
      </c>
      <c r="G81" s="2" t="s">
        <v>3373</v>
      </c>
      <c r="H81" s="13" t="s">
        <v>1</v>
      </c>
      <c r="I81" s="13" t="s">
        <v>140</v>
      </c>
      <c r="J81" s="13" t="s">
        <v>139</v>
      </c>
      <c r="K81" s="104">
        <v>44491</v>
      </c>
      <c r="L81" s="104">
        <v>44497</v>
      </c>
      <c r="Q81" s="13" t="str">
        <f t="shared" si="10"/>
        <v>PERECRD024851CADENASNUTRESA</v>
      </c>
      <c r="S81" s="13">
        <v>2</v>
      </c>
      <c r="T81" s="118">
        <f t="shared" si="11"/>
        <v>0</v>
      </c>
      <c r="U81" s="13">
        <f t="shared" si="12"/>
        <v>-2</v>
      </c>
      <c r="V81" s="118">
        <f t="shared" si="13"/>
        <v>0</v>
      </c>
      <c r="X81" s="13">
        <v>30</v>
      </c>
      <c r="Y81" s="13">
        <v>100</v>
      </c>
      <c r="Z81" s="13">
        <v>1</v>
      </c>
      <c r="AA81" s="13">
        <f t="shared" si="14"/>
        <v>3000</v>
      </c>
      <c r="AB81" s="13">
        <f t="shared" si="15"/>
        <v>6000</v>
      </c>
      <c r="AC81" s="13">
        <f t="shared" si="16"/>
        <v>4.1666666666666666E-3</v>
      </c>
      <c r="AD81" s="105">
        <f t="shared" si="17"/>
        <v>44495</v>
      </c>
      <c r="AE81" s="13" t="e">
        <f>IF(AND(AD81&lt;=$AI$4,#REF!&lt;1),1,"")</f>
        <v>#REF!</v>
      </c>
      <c r="AF81" s="105">
        <f t="shared" ca="1" si="18"/>
        <v>44558</v>
      </c>
      <c r="AH81" s="13">
        <f t="shared" ca="1" si="19"/>
        <v>67</v>
      </c>
    </row>
    <row r="82" spans="1:34" x14ac:dyDescent="0.25">
      <c r="A82" s="13" t="s">
        <v>150</v>
      </c>
      <c r="B82" s="13" t="s">
        <v>150</v>
      </c>
      <c r="C82" s="13" t="s">
        <v>1152</v>
      </c>
      <c r="D82" s="13" t="s">
        <v>1153</v>
      </c>
      <c r="E82" s="13" t="s">
        <v>691</v>
      </c>
      <c r="F82" s="13">
        <v>5</v>
      </c>
      <c r="G82" s="2" t="s">
        <v>1153</v>
      </c>
      <c r="H82" s="13" t="s">
        <v>2</v>
      </c>
      <c r="I82" s="13" t="s">
        <v>140</v>
      </c>
      <c r="J82" s="13" t="s">
        <v>46</v>
      </c>
      <c r="K82" s="104">
        <v>44576</v>
      </c>
      <c r="Q82" s="13" t="str">
        <f t="shared" si="10"/>
        <v>VILAACT000554TRADICIONALNUTRESA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1875000</v>
      </c>
      <c r="AC82" s="13">
        <f t="shared" si="16"/>
        <v>1.3020833333333333</v>
      </c>
      <c r="AD82" s="105">
        <f t="shared" si="17"/>
        <v>44580</v>
      </c>
      <c r="AE82" s="13" t="e">
        <f>IF(AND(AD82&lt;=$AI$4,#REF!&lt;1),1,"")</f>
        <v>#REF!</v>
      </c>
      <c r="AF82" s="105">
        <f t="shared" ca="1" si="18"/>
        <v>44558</v>
      </c>
      <c r="AH82" s="13">
        <f t="shared" ca="1" si="19"/>
        <v>-18</v>
      </c>
    </row>
    <row r="83" spans="1:34" x14ac:dyDescent="0.25">
      <c r="A83" s="13" t="s">
        <v>150</v>
      </c>
      <c r="B83" s="13" t="s">
        <v>150</v>
      </c>
      <c r="C83" s="13" t="s">
        <v>1152</v>
      </c>
      <c r="D83" s="13" t="s">
        <v>1153</v>
      </c>
      <c r="E83" s="13" t="s">
        <v>691</v>
      </c>
      <c r="F83" s="13">
        <v>5</v>
      </c>
      <c r="G83" s="2" t="s">
        <v>1153</v>
      </c>
      <c r="H83" s="13" t="s">
        <v>2</v>
      </c>
      <c r="I83" s="13" t="s">
        <v>140</v>
      </c>
      <c r="J83" s="13" t="s">
        <v>46</v>
      </c>
      <c r="K83" s="104">
        <v>44576</v>
      </c>
      <c r="Q83" s="13" t="str">
        <f t="shared" si="10"/>
        <v>VILAACT000554TRADICIONALNUTRESA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1875000</v>
      </c>
      <c r="AC83" s="13">
        <f t="shared" si="16"/>
        <v>1.3020833333333333</v>
      </c>
      <c r="AD83" s="105">
        <f t="shared" si="17"/>
        <v>44580</v>
      </c>
      <c r="AE83" s="13" t="e">
        <f>IF(AND(AD83&lt;=$AI$4,#REF!&lt;1),1,"")</f>
        <v>#REF!</v>
      </c>
      <c r="AF83" s="105">
        <f t="shared" ca="1" si="18"/>
        <v>44558</v>
      </c>
      <c r="AH83" s="13">
        <f t="shared" ca="1" si="19"/>
        <v>-18</v>
      </c>
    </row>
    <row r="84" spans="1:34" x14ac:dyDescent="0.25">
      <c r="A84" s="13" t="s">
        <v>3</v>
      </c>
      <c r="B84" s="13" t="s">
        <v>3</v>
      </c>
      <c r="C84" s="13" t="s">
        <v>1152</v>
      </c>
      <c r="D84" s="13" t="s">
        <v>1153</v>
      </c>
      <c r="E84" s="13" t="s">
        <v>691</v>
      </c>
      <c r="F84" s="13">
        <v>3</v>
      </c>
      <c r="G84" s="2" t="s">
        <v>1153</v>
      </c>
      <c r="H84" s="13" t="s">
        <v>2</v>
      </c>
      <c r="I84" s="13" t="s">
        <v>140</v>
      </c>
      <c r="J84" s="13" t="s">
        <v>46</v>
      </c>
      <c r="K84" s="104">
        <v>44576</v>
      </c>
      <c r="Q84" s="13" t="str">
        <f t="shared" si="10"/>
        <v>BARRACT000554TRADICIONALNUTRESA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50</v>
      </c>
      <c r="Y84" s="13">
        <v>50</v>
      </c>
      <c r="Z84" s="13">
        <v>150</v>
      </c>
      <c r="AA84" s="13">
        <f t="shared" si="14"/>
        <v>375000</v>
      </c>
      <c r="AB84" s="13">
        <f t="shared" si="15"/>
        <v>1125000</v>
      </c>
      <c r="AC84" s="13">
        <f t="shared" si="16"/>
        <v>0.78125</v>
      </c>
      <c r="AD84" s="105">
        <f t="shared" si="17"/>
        <v>44580</v>
      </c>
      <c r="AE84" s="13" t="e">
        <f>IF(AND(AD84&lt;=$AI$4,#REF!&lt;1),1,"")</f>
        <v>#REF!</v>
      </c>
      <c r="AF84" s="105">
        <f t="shared" ca="1" si="18"/>
        <v>44558</v>
      </c>
      <c r="AH84" s="13">
        <f t="shared" ca="1" si="19"/>
        <v>-18</v>
      </c>
    </row>
    <row r="85" spans="1:34" x14ac:dyDescent="0.25">
      <c r="A85" s="13" t="s">
        <v>150</v>
      </c>
      <c r="B85" s="13" t="s">
        <v>150</v>
      </c>
      <c r="C85" s="13" t="s">
        <v>1152</v>
      </c>
      <c r="D85" s="13" t="s">
        <v>1153</v>
      </c>
      <c r="E85" s="13" t="s">
        <v>691</v>
      </c>
      <c r="F85" s="13">
        <v>5</v>
      </c>
      <c r="G85" s="2" t="s">
        <v>1153</v>
      </c>
      <c r="H85" s="13" t="s">
        <v>2</v>
      </c>
      <c r="I85" s="13" t="s">
        <v>140</v>
      </c>
      <c r="J85" s="13" t="s">
        <v>46</v>
      </c>
      <c r="K85" s="104">
        <v>44576</v>
      </c>
      <c r="Q85" s="13" t="str">
        <f t="shared" si="10"/>
        <v>VILAACT000554TRADICIONALNUTRESA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50</v>
      </c>
      <c r="Y85" s="13">
        <v>50</v>
      </c>
      <c r="Z85" s="13">
        <v>150</v>
      </c>
      <c r="AA85" s="13">
        <f t="shared" si="14"/>
        <v>375000</v>
      </c>
      <c r="AB85" s="13">
        <f t="shared" si="15"/>
        <v>1875000</v>
      </c>
      <c r="AC85" s="13">
        <f t="shared" si="16"/>
        <v>1.3020833333333333</v>
      </c>
      <c r="AD85" s="105">
        <f t="shared" si="17"/>
        <v>44580</v>
      </c>
      <c r="AE85" s="13" t="e">
        <f>IF(AND(AD85&lt;=$AI$4,#REF!&lt;1),1,"")</f>
        <v>#REF!</v>
      </c>
      <c r="AF85" s="105">
        <f t="shared" ca="1" si="18"/>
        <v>44558</v>
      </c>
      <c r="AH85" s="13">
        <f t="shared" ca="1" si="19"/>
        <v>-18</v>
      </c>
    </row>
    <row r="86" spans="1:34" x14ac:dyDescent="0.25">
      <c r="A86" s="13" t="s">
        <v>8</v>
      </c>
      <c r="B86" s="13" t="s">
        <v>8</v>
      </c>
      <c r="C86" s="13" t="s">
        <v>1152</v>
      </c>
      <c r="D86" s="13" t="s">
        <v>1153</v>
      </c>
      <c r="E86" s="13" t="s">
        <v>691</v>
      </c>
      <c r="F86" s="13">
        <v>8</v>
      </c>
      <c r="G86" s="2" t="s">
        <v>1153</v>
      </c>
      <c r="H86" s="13" t="s">
        <v>2</v>
      </c>
      <c r="I86" s="13" t="s">
        <v>140</v>
      </c>
      <c r="J86" s="13" t="s">
        <v>46</v>
      </c>
      <c r="K86" s="104">
        <v>44576</v>
      </c>
      <c r="Q86" s="13" t="str">
        <f t="shared" si="10"/>
        <v>IBA1ACT000554TRADICIONALNUTRESA</v>
      </c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3">
        <v>50</v>
      </c>
      <c r="Y86" s="13">
        <v>50</v>
      </c>
      <c r="Z86" s="13">
        <v>150</v>
      </c>
      <c r="AA86" s="13">
        <f t="shared" si="14"/>
        <v>375000</v>
      </c>
      <c r="AB86" s="13">
        <f t="shared" si="15"/>
        <v>3000000</v>
      </c>
      <c r="AC86" s="13">
        <f t="shared" si="16"/>
        <v>2.0833333333333335</v>
      </c>
      <c r="AD86" s="105">
        <f t="shared" si="17"/>
        <v>44580</v>
      </c>
      <c r="AE86" s="13" t="e">
        <f>IF(AND(AD86&lt;=$AI$4,#REF!&lt;1),1,"")</f>
        <v>#REF!</v>
      </c>
      <c r="AF86" s="105">
        <f t="shared" ca="1" si="18"/>
        <v>44558</v>
      </c>
      <c r="AH86" s="13">
        <f t="shared" ca="1" si="19"/>
        <v>-18</v>
      </c>
    </row>
    <row r="87" spans="1:34" x14ac:dyDescent="0.25">
      <c r="A87" s="13" t="s">
        <v>3</v>
      </c>
      <c r="B87" s="13" t="s">
        <v>3</v>
      </c>
      <c r="C87" s="13" t="s">
        <v>1152</v>
      </c>
      <c r="D87" s="13" t="s">
        <v>1153</v>
      </c>
      <c r="E87" s="13" t="s">
        <v>691</v>
      </c>
      <c r="F87" s="13">
        <v>3</v>
      </c>
      <c r="G87" s="2" t="s">
        <v>1153</v>
      </c>
      <c r="H87" s="13" t="s">
        <v>2</v>
      </c>
      <c r="I87" s="13" t="s">
        <v>140</v>
      </c>
      <c r="J87" s="13" t="s">
        <v>46</v>
      </c>
      <c r="K87" s="104">
        <v>44576</v>
      </c>
      <c r="Q87" s="13" t="str">
        <f t="shared" si="10"/>
        <v>BARRACT000554TRADICIONALNUTRESA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50</v>
      </c>
      <c r="Y87" s="13">
        <v>50</v>
      </c>
      <c r="Z87" s="13">
        <v>150</v>
      </c>
      <c r="AA87" s="13">
        <f t="shared" si="14"/>
        <v>375000</v>
      </c>
      <c r="AB87" s="13">
        <f t="shared" si="15"/>
        <v>1125000</v>
      </c>
      <c r="AC87" s="13">
        <f t="shared" si="16"/>
        <v>0.78125</v>
      </c>
      <c r="AD87" s="105">
        <f t="shared" si="17"/>
        <v>44580</v>
      </c>
      <c r="AE87" s="13" t="e">
        <f>IF(AND(AD87&lt;=$AI$4,#REF!&lt;1),1,"")</f>
        <v>#REF!</v>
      </c>
      <c r="AF87" s="105">
        <f t="shared" ca="1" si="18"/>
        <v>44558</v>
      </c>
      <c r="AH87" s="13">
        <f t="shared" ca="1" si="19"/>
        <v>-18</v>
      </c>
    </row>
    <row r="88" spans="1:34" x14ac:dyDescent="0.25">
      <c r="A88" s="13" t="s">
        <v>690</v>
      </c>
      <c r="B88" s="13" t="s">
        <v>690</v>
      </c>
      <c r="C88" s="13" t="s">
        <v>1152</v>
      </c>
      <c r="D88" s="13" t="s">
        <v>1153</v>
      </c>
      <c r="E88" s="13" t="s">
        <v>691</v>
      </c>
      <c r="F88" s="13">
        <v>3</v>
      </c>
      <c r="G88" s="2" t="s">
        <v>1153</v>
      </c>
      <c r="H88" s="13" t="s">
        <v>2</v>
      </c>
      <c r="I88" s="13" t="s">
        <v>145</v>
      </c>
      <c r="J88" s="13" t="s">
        <v>46</v>
      </c>
      <c r="K88" s="104">
        <v>44576</v>
      </c>
      <c r="Q88" s="13" t="str">
        <f t="shared" si="10"/>
        <v>BGTA ALTACT000554TRADICIONALALTILLANO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50</v>
      </c>
      <c r="Y88" s="13">
        <v>50</v>
      </c>
      <c r="Z88" s="13">
        <v>150</v>
      </c>
      <c r="AA88" s="13">
        <f t="shared" si="14"/>
        <v>375000</v>
      </c>
      <c r="AB88" s="13">
        <f t="shared" si="15"/>
        <v>1125000</v>
      </c>
      <c r="AC88" s="13">
        <f t="shared" si="16"/>
        <v>0.78125</v>
      </c>
      <c r="AD88" s="105">
        <f t="shared" si="17"/>
        <v>44580</v>
      </c>
      <c r="AE88" s="13" t="e">
        <f>IF(AND(AD88&lt;=$AI$4,#REF!&lt;1),1,"")</f>
        <v>#REF!</v>
      </c>
      <c r="AF88" s="105">
        <f t="shared" ca="1" si="18"/>
        <v>44558</v>
      </c>
      <c r="AH88" s="13">
        <f t="shared" ca="1" si="19"/>
        <v>-18</v>
      </c>
    </row>
    <row r="89" spans="1:34" x14ac:dyDescent="0.25">
      <c r="A89" s="13" t="s">
        <v>150</v>
      </c>
      <c r="B89" s="13" t="s">
        <v>150</v>
      </c>
      <c r="C89" s="13" t="s">
        <v>1152</v>
      </c>
      <c r="D89" s="13" t="s">
        <v>1153</v>
      </c>
      <c r="E89" s="13" t="s">
        <v>691</v>
      </c>
      <c r="F89" s="13">
        <v>5</v>
      </c>
      <c r="G89" s="2" t="s">
        <v>1153</v>
      </c>
      <c r="H89" s="13" t="s">
        <v>2</v>
      </c>
      <c r="I89" s="13" t="s">
        <v>140</v>
      </c>
      <c r="J89" s="13" t="s">
        <v>46</v>
      </c>
      <c r="K89" s="104">
        <v>44576</v>
      </c>
      <c r="Q89" s="13" t="str">
        <f t="shared" si="10"/>
        <v>VILAACT000554TRADICIONALNUTRESA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50</v>
      </c>
      <c r="Y89" s="13">
        <v>50</v>
      </c>
      <c r="Z89" s="13">
        <v>150</v>
      </c>
      <c r="AA89" s="13">
        <f t="shared" si="14"/>
        <v>375000</v>
      </c>
      <c r="AB89" s="13">
        <f t="shared" si="15"/>
        <v>1875000</v>
      </c>
      <c r="AC89" s="13">
        <f t="shared" si="16"/>
        <v>1.3020833333333333</v>
      </c>
      <c r="AD89" s="105">
        <f t="shared" si="17"/>
        <v>44580</v>
      </c>
      <c r="AE89" s="13" t="e">
        <f>IF(AND(AD89&lt;=$AI$4,#REF!&lt;1),1,"")</f>
        <v>#REF!</v>
      </c>
      <c r="AF89" s="105">
        <f t="shared" ca="1" si="18"/>
        <v>44558</v>
      </c>
      <c r="AH89" s="13">
        <f t="shared" ca="1" si="19"/>
        <v>-18</v>
      </c>
    </row>
    <row r="90" spans="1:34" x14ac:dyDescent="0.25">
      <c r="A90" s="13" t="s">
        <v>6</v>
      </c>
      <c r="B90" s="13" t="s">
        <v>6</v>
      </c>
      <c r="C90" s="13" t="s">
        <v>1152</v>
      </c>
      <c r="D90" s="13" t="s">
        <v>1153</v>
      </c>
      <c r="E90" s="13" t="s">
        <v>691</v>
      </c>
      <c r="F90" s="13">
        <v>8</v>
      </c>
      <c r="G90" s="2" t="s">
        <v>1153</v>
      </c>
      <c r="H90" s="13" t="s">
        <v>2</v>
      </c>
      <c r="I90" s="13" t="s">
        <v>140</v>
      </c>
      <c r="J90" s="13" t="s">
        <v>46</v>
      </c>
      <c r="K90" s="104">
        <v>44576</v>
      </c>
      <c r="Q90" s="13" t="str">
        <f t="shared" si="10"/>
        <v>CALIACT000554TRADICIONALNUTRESA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50</v>
      </c>
      <c r="Y90" s="13">
        <v>50</v>
      </c>
      <c r="Z90" s="13">
        <v>150</v>
      </c>
      <c r="AA90" s="13">
        <f t="shared" si="14"/>
        <v>375000</v>
      </c>
      <c r="AB90" s="13">
        <f t="shared" si="15"/>
        <v>3000000</v>
      </c>
      <c r="AC90" s="13">
        <f t="shared" si="16"/>
        <v>2.0833333333333335</v>
      </c>
      <c r="AD90" s="105">
        <f t="shared" si="17"/>
        <v>44580</v>
      </c>
      <c r="AE90" s="13" t="e">
        <f>IF(AND(AD90&lt;=$AI$4,#REF!&lt;1),1,"")</f>
        <v>#REF!</v>
      </c>
      <c r="AF90" s="105">
        <f t="shared" ca="1" si="18"/>
        <v>44558</v>
      </c>
      <c r="AH90" s="13">
        <f t="shared" ca="1" si="19"/>
        <v>-18</v>
      </c>
    </row>
    <row r="91" spans="1:34" x14ac:dyDescent="0.25">
      <c r="A91" s="13" t="s">
        <v>8</v>
      </c>
      <c r="B91" s="13" t="s">
        <v>8</v>
      </c>
      <c r="C91" s="13" t="s">
        <v>1152</v>
      </c>
      <c r="D91" s="13" t="s">
        <v>1153</v>
      </c>
      <c r="E91" s="13" t="s">
        <v>691</v>
      </c>
      <c r="F91" s="13">
        <v>8</v>
      </c>
      <c r="G91" s="2" t="s">
        <v>1153</v>
      </c>
      <c r="H91" s="13" t="s">
        <v>2</v>
      </c>
      <c r="I91" s="13" t="s">
        <v>140</v>
      </c>
      <c r="J91" s="13" t="s">
        <v>46</v>
      </c>
      <c r="K91" s="104">
        <v>44576</v>
      </c>
      <c r="Q91" s="13" t="str">
        <f t="shared" si="10"/>
        <v>IBA1ACT000554TRADICIONALNUTRESA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3000000</v>
      </c>
      <c r="AC91" s="13">
        <f t="shared" si="16"/>
        <v>2.0833333333333335</v>
      </c>
      <c r="AD91" s="105">
        <f t="shared" si="17"/>
        <v>44580</v>
      </c>
      <c r="AE91" s="13" t="e">
        <f>IF(AND(AD91&lt;=$AI$4,#REF!&lt;1),1,"")</f>
        <v>#REF!</v>
      </c>
      <c r="AF91" s="105">
        <f t="shared" ca="1" si="18"/>
        <v>44558</v>
      </c>
      <c r="AH91" s="13">
        <f t="shared" ca="1" si="19"/>
        <v>-18</v>
      </c>
    </row>
    <row r="92" spans="1:34" x14ac:dyDescent="0.25">
      <c r="A92" s="13" t="s">
        <v>10</v>
      </c>
      <c r="B92" s="13" t="s">
        <v>10</v>
      </c>
      <c r="C92" s="13" t="s">
        <v>1152</v>
      </c>
      <c r="D92" s="13" t="s">
        <v>1153</v>
      </c>
      <c r="E92" s="13" t="s">
        <v>691</v>
      </c>
      <c r="F92" s="13">
        <v>2</v>
      </c>
      <c r="G92" s="2" t="s">
        <v>1153</v>
      </c>
      <c r="H92" s="13" t="s">
        <v>2</v>
      </c>
      <c r="I92" s="13" t="s">
        <v>140</v>
      </c>
      <c r="J92" s="13" t="s">
        <v>46</v>
      </c>
      <c r="K92" s="104">
        <v>44576</v>
      </c>
      <c r="Q92" s="13" t="str">
        <f t="shared" si="10"/>
        <v>PEREACT000554TRADICIONALNUTRESA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5">
        <f t="shared" si="17"/>
        <v>44580</v>
      </c>
      <c r="AE92" s="13" t="e">
        <f>IF(AND(AD92&lt;=$AI$4,#REF!&lt;1),1,"")</f>
        <v>#REF!</v>
      </c>
      <c r="AF92" s="105">
        <f t="shared" ca="1" si="18"/>
        <v>44558</v>
      </c>
      <c r="AH92" s="13">
        <f t="shared" ca="1" si="19"/>
        <v>-18</v>
      </c>
    </row>
    <row r="93" spans="1:34" x14ac:dyDescent="0.25">
      <c r="A93" s="13" t="s">
        <v>9</v>
      </c>
      <c r="B93" s="13" t="s">
        <v>9</v>
      </c>
      <c r="C93" s="13" t="s">
        <v>692</v>
      </c>
      <c r="D93" s="13" t="s">
        <v>376</v>
      </c>
      <c r="E93" s="13" t="s">
        <v>691</v>
      </c>
      <c r="F93" s="13">
        <v>1</v>
      </c>
      <c r="G93" s="2" t="s">
        <v>376</v>
      </c>
      <c r="H93" s="13" t="s">
        <v>1</v>
      </c>
      <c r="I93" s="13" t="s">
        <v>140</v>
      </c>
      <c r="J93" s="13" t="s">
        <v>46</v>
      </c>
      <c r="K93" s="104">
        <v>44510</v>
      </c>
      <c r="Q93" s="13" t="str">
        <f t="shared" si="10"/>
        <v>MEDEACT000548CADENASNUTRESA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50</v>
      </c>
      <c r="Y93" s="13">
        <v>45</v>
      </c>
      <c r="Z93" s="13">
        <v>150</v>
      </c>
      <c r="AA93" s="13">
        <f t="shared" si="14"/>
        <v>337500</v>
      </c>
      <c r="AB93" s="13">
        <f t="shared" si="15"/>
        <v>337500</v>
      </c>
      <c r="AC93" s="13">
        <f t="shared" si="16"/>
        <v>0.234375</v>
      </c>
      <c r="AD93" s="105">
        <f t="shared" si="17"/>
        <v>44514</v>
      </c>
      <c r="AE93" s="13" t="e">
        <f>IF(AND(AD93&lt;=$AI$4,#REF!&lt;1),1,"")</f>
        <v>#REF!</v>
      </c>
      <c r="AF93" s="105">
        <f t="shared" ca="1" si="18"/>
        <v>44558</v>
      </c>
      <c r="AH93" s="13">
        <f t="shared" ca="1" si="19"/>
        <v>48</v>
      </c>
    </row>
    <row r="94" spans="1:34" x14ac:dyDescent="0.25">
      <c r="A94" s="13" t="s">
        <v>3</v>
      </c>
      <c r="B94" s="13" t="s">
        <v>3</v>
      </c>
      <c r="C94" s="13" t="s">
        <v>5463</v>
      </c>
      <c r="D94" s="13" t="s">
        <v>5464</v>
      </c>
      <c r="E94" s="13" t="s">
        <v>691</v>
      </c>
      <c r="F94" s="13">
        <v>4</v>
      </c>
      <c r="G94" s="2" t="s">
        <v>431</v>
      </c>
      <c r="H94" s="13" t="s">
        <v>1</v>
      </c>
      <c r="I94" s="13" t="s">
        <v>140</v>
      </c>
      <c r="J94" s="13" t="s">
        <v>46</v>
      </c>
      <c r="K94" s="104">
        <v>44501</v>
      </c>
      <c r="L94" s="104">
        <v>44512</v>
      </c>
      <c r="Q94" s="13" t="str">
        <f t="shared" si="10"/>
        <v>BARRCRD024669CADENASNUTRESA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130</v>
      </c>
      <c r="Y94" s="13">
        <v>105</v>
      </c>
      <c r="Z94" s="13">
        <v>40</v>
      </c>
      <c r="AA94" s="13">
        <f t="shared" si="14"/>
        <v>546000</v>
      </c>
      <c r="AB94" s="13">
        <f t="shared" si="15"/>
        <v>2184000</v>
      </c>
      <c r="AC94" s="13">
        <f t="shared" si="16"/>
        <v>1.5166666666666666</v>
      </c>
      <c r="AD94" s="105">
        <f t="shared" si="17"/>
        <v>44505</v>
      </c>
      <c r="AE94" s="13" t="e">
        <f>IF(AND(AD94&lt;=$AI$4,#REF!&lt;1),1,"")</f>
        <v>#REF!</v>
      </c>
      <c r="AF94" s="105">
        <f t="shared" ca="1" si="18"/>
        <v>44558</v>
      </c>
      <c r="AH94" s="13">
        <f t="shared" ca="1" si="19"/>
        <v>57</v>
      </c>
    </row>
    <row r="95" spans="1:34" x14ac:dyDescent="0.25">
      <c r="A95" s="13" t="s">
        <v>4</v>
      </c>
      <c r="B95" s="13" t="s">
        <v>4</v>
      </c>
      <c r="C95" s="13" t="s">
        <v>5463</v>
      </c>
      <c r="D95" s="13" t="s">
        <v>5464</v>
      </c>
      <c r="E95" s="13" t="s">
        <v>691</v>
      </c>
      <c r="F95" s="13">
        <v>18</v>
      </c>
      <c r="G95" s="2" t="s">
        <v>431</v>
      </c>
      <c r="H95" s="13" t="s">
        <v>1</v>
      </c>
      <c r="I95" s="13" t="s">
        <v>140</v>
      </c>
      <c r="J95" s="13" t="s">
        <v>46</v>
      </c>
      <c r="K95" s="104">
        <v>44501</v>
      </c>
      <c r="L95" s="104">
        <v>44512</v>
      </c>
      <c r="Q95" s="13" t="str">
        <f t="shared" si="10"/>
        <v>BGTACRD024669CADENASNUTRESA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130</v>
      </c>
      <c r="Y95" s="13">
        <v>105</v>
      </c>
      <c r="Z95" s="13">
        <v>40</v>
      </c>
      <c r="AA95" s="13">
        <f t="shared" si="14"/>
        <v>546000</v>
      </c>
      <c r="AB95" s="13">
        <f t="shared" si="15"/>
        <v>9828000</v>
      </c>
      <c r="AC95" s="13">
        <f t="shared" si="16"/>
        <v>6.8250000000000002</v>
      </c>
      <c r="AD95" s="105">
        <f t="shared" si="17"/>
        <v>44505</v>
      </c>
      <c r="AE95" s="13" t="e">
        <f>IF(AND(AD95&lt;=$AI$4,#REF!&lt;1),1,"")</f>
        <v>#REF!</v>
      </c>
      <c r="AF95" s="105">
        <f t="shared" ca="1" si="18"/>
        <v>44558</v>
      </c>
      <c r="AH95" s="13">
        <f t="shared" ca="1" si="19"/>
        <v>57</v>
      </c>
    </row>
    <row r="96" spans="1:34" x14ac:dyDescent="0.25">
      <c r="A96" s="13" t="s">
        <v>5</v>
      </c>
      <c r="B96" s="13" t="s">
        <v>5</v>
      </c>
      <c r="C96" s="13" t="s">
        <v>5463</v>
      </c>
      <c r="D96" s="13" t="s">
        <v>5464</v>
      </c>
      <c r="E96" s="13" t="s">
        <v>691</v>
      </c>
      <c r="F96" s="13">
        <v>4</v>
      </c>
      <c r="G96" s="2" t="s">
        <v>431</v>
      </c>
      <c r="H96" s="13" t="s">
        <v>1</v>
      </c>
      <c r="I96" s="13" t="s">
        <v>140</v>
      </c>
      <c r="J96" s="13" t="s">
        <v>46</v>
      </c>
      <c r="K96" s="104">
        <v>44501</v>
      </c>
      <c r="L96" s="104">
        <v>44512</v>
      </c>
      <c r="Q96" s="13" t="str">
        <f t="shared" si="10"/>
        <v>BUCACRD024669CADENASNUTRESA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130</v>
      </c>
      <c r="Y96" s="13">
        <v>105</v>
      </c>
      <c r="Z96" s="13">
        <v>40</v>
      </c>
      <c r="AA96" s="13">
        <f t="shared" si="14"/>
        <v>546000</v>
      </c>
      <c r="AB96" s="13">
        <f t="shared" si="15"/>
        <v>2184000</v>
      </c>
      <c r="AC96" s="13">
        <f t="shared" si="16"/>
        <v>1.5166666666666666</v>
      </c>
      <c r="AD96" s="105">
        <f t="shared" si="17"/>
        <v>44505</v>
      </c>
      <c r="AE96" s="13" t="e">
        <f>IF(AND(AD96&lt;=$AI$4,#REF!&lt;1),1,"")</f>
        <v>#REF!</v>
      </c>
      <c r="AF96" s="105">
        <f t="shared" ca="1" si="18"/>
        <v>44558</v>
      </c>
      <c r="AH96" s="13">
        <f t="shared" ca="1" si="19"/>
        <v>57</v>
      </c>
    </row>
    <row r="97" spans="1:34" x14ac:dyDescent="0.25">
      <c r="A97" s="13" t="s">
        <v>6</v>
      </c>
      <c r="B97" s="13" t="s">
        <v>6</v>
      </c>
      <c r="C97" s="13" t="s">
        <v>5463</v>
      </c>
      <c r="D97" s="13" t="s">
        <v>5464</v>
      </c>
      <c r="E97" s="13" t="s">
        <v>691</v>
      </c>
      <c r="F97" s="13">
        <v>12</v>
      </c>
      <c r="G97" s="2" t="s">
        <v>431</v>
      </c>
      <c r="H97" s="13" t="s">
        <v>1</v>
      </c>
      <c r="I97" s="13" t="s">
        <v>140</v>
      </c>
      <c r="J97" s="13" t="s">
        <v>46</v>
      </c>
      <c r="K97" s="104">
        <v>44501</v>
      </c>
      <c r="L97" s="104">
        <v>44512</v>
      </c>
      <c r="Q97" s="13" t="str">
        <f t="shared" si="10"/>
        <v>CALICRD024669CADENASNUTRESA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130</v>
      </c>
      <c r="Y97" s="13">
        <v>105</v>
      </c>
      <c r="Z97" s="13">
        <v>40</v>
      </c>
      <c r="AA97" s="13">
        <f t="shared" si="14"/>
        <v>546000</v>
      </c>
      <c r="AB97" s="13">
        <f t="shared" si="15"/>
        <v>6552000</v>
      </c>
      <c r="AC97" s="13">
        <f t="shared" si="16"/>
        <v>4.55</v>
      </c>
      <c r="AD97" s="105">
        <f t="shared" si="17"/>
        <v>44505</v>
      </c>
      <c r="AE97" s="13" t="e">
        <f>IF(AND(AD97&lt;=$AI$4,#REF!&lt;1),1,"")</f>
        <v>#REF!</v>
      </c>
      <c r="AF97" s="105">
        <f t="shared" ca="1" si="18"/>
        <v>44558</v>
      </c>
      <c r="AH97" s="13">
        <f t="shared" ca="1" si="19"/>
        <v>57</v>
      </c>
    </row>
    <row r="98" spans="1:34" x14ac:dyDescent="0.25">
      <c r="A98" s="13" t="s">
        <v>7</v>
      </c>
      <c r="B98" s="13" t="s">
        <v>7</v>
      </c>
      <c r="C98" s="13" t="s">
        <v>5463</v>
      </c>
      <c r="D98" s="13" t="s">
        <v>5464</v>
      </c>
      <c r="E98" s="13" t="s">
        <v>691</v>
      </c>
      <c r="F98" s="13">
        <v>2</v>
      </c>
      <c r="G98" s="2" t="s">
        <v>431</v>
      </c>
      <c r="H98" s="13" t="s">
        <v>1</v>
      </c>
      <c r="I98" s="13" t="s">
        <v>140</v>
      </c>
      <c r="J98" s="13" t="s">
        <v>46</v>
      </c>
      <c r="K98" s="104">
        <v>44501</v>
      </c>
      <c r="L98" s="104">
        <v>44512</v>
      </c>
      <c r="Q98" s="13" t="str">
        <f t="shared" si="10"/>
        <v>CARTCRD024669CADENASNUTRESA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130</v>
      </c>
      <c r="Y98" s="13">
        <v>105</v>
      </c>
      <c r="Z98" s="13">
        <v>40</v>
      </c>
      <c r="AA98" s="13">
        <f t="shared" si="14"/>
        <v>546000</v>
      </c>
      <c r="AB98" s="13">
        <f t="shared" si="15"/>
        <v>1092000</v>
      </c>
      <c r="AC98" s="13">
        <f t="shared" si="16"/>
        <v>0.7583333333333333</v>
      </c>
      <c r="AD98" s="105">
        <f t="shared" si="17"/>
        <v>44505</v>
      </c>
      <c r="AE98" s="13" t="e">
        <f>IF(AND(AD98&lt;=$AI$4,#REF!&lt;1),1,"")</f>
        <v>#REF!</v>
      </c>
      <c r="AF98" s="105">
        <f t="shared" ca="1" si="18"/>
        <v>44558</v>
      </c>
      <c r="AH98" s="13">
        <f t="shared" ca="1" si="19"/>
        <v>57</v>
      </c>
    </row>
    <row r="99" spans="1:34" x14ac:dyDescent="0.25">
      <c r="A99" s="13" t="s">
        <v>8</v>
      </c>
      <c r="B99" s="13" t="s">
        <v>8</v>
      </c>
      <c r="C99" s="13" t="s">
        <v>5463</v>
      </c>
      <c r="D99" s="13" t="s">
        <v>5464</v>
      </c>
      <c r="E99" s="13" t="s">
        <v>691</v>
      </c>
      <c r="F99" s="13">
        <v>4</v>
      </c>
      <c r="G99" s="2" t="s">
        <v>431</v>
      </c>
      <c r="H99" s="13" t="s">
        <v>1</v>
      </c>
      <c r="I99" s="13" t="s">
        <v>140</v>
      </c>
      <c r="J99" s="13" t="s">
        <v>46</v>
      </c>
      <c r="K99" s="104">
        <v>44501</v>
      </c>
      <c r="L99" s="104">
        <v>44512</v>
      </c>
      <c r="Q99" s="13" t="str">
        <f t="shared" si="10"/>
        <v>IBA1CRD024669CADENASNUTRESA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130</v>
      </c>
      <c r="Y99" s="13">
        <v>105</v>
      </c>
      <c r="Z99" s="13">
        <v>40</v>
      </c>
      <c r="AA99" s="13">
        <f t="shared" si="14"/>
        <v>546000</v>
      </c>
      <c r="AB99" s="13">
        <f t="shared" si="15"/>
        <v>2184000</v>
      </c>
      <c r="AC99" s="13">
        <f t="shared" si="16"/>
        <v>1.5166666666666666</v>
      </c>
      <c r="AD99" s="105">
        <f t="shared" si="17"/>
        <v>44505</v>
      </c>
      <c r="AE99" s="13" t="e">
        <f>IF(AND(AD99&lt;=$AI$4,#REF!&lt;1),1,"")</f>
        <v>#REF!</v>
      </c>
      <c r="AF99" s="105">
        <f t="shared" ca="1" si="18"/>
        <v>44558</v>
      </c>
      <c r="AH99" s="13">
        <f t="shared" ca="1" si="19"/>
        <v>57</v>
      </c>
    </row>
    <row r="100" spans="1:34" x14ac:dyDescent="0.25">
      <c r="A100" s="13" t="s">
        <v>9</v>
      </c>
      <c r="B100" s="13" t="s">
        <v>9</v>
      </c>
      <c r="C100" s="13" t="s">
        <v>5463</v>
      </c>
      <c r="D100" s="13" t="s">
        <v>5464</v>
      </c>
      <c r="E100" s="13" t="s">
        <v>691</v>
      </c>
      <c r="F100" s="13">
        <v>8</v>
      </c>
      <c r="G100" s="2" t="s">
        <v>431</v>
      </c>
      <c r="H100" s="13" t="s">
        <v>1</v>
      </c>
      <c r="I100" s="13" t="s">
        <v>140</v>
      </c>
      <c r="J100" s="13" t="s">
        <v>46</v>
      </c>
      <c r="K100" s="104">
        <v>44501</v>
      </c>
      <c r="L100" s="104">
        <v>44512</v>
      </c>
      <c r="Q100" s="13" t="str">
        <f t="shared" si="10"/>
        <v>MEDECRD024669CADENASNUTRESA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130</v>
      </c>
      <c r="Y100" s="13">
        <v>105</v>
      </c>
      <c r="Z100" s="13">
        <v>40</v>
      </c>
      <c r="AA100" s="13">
        <f t="shared" si="14"/>
        <v>546000</v>
      </c>
      <c r="AB100" s="13">
        <f t="shared" si="15"/>
        <v>4368000</v>
      </c>
      <c r="AC100" s="13">
        <f t="shared" si="16"/>
        <v>3.0333333333333332</v>
      </c>
      <c r="AD100" s="105">
        <f t="shared" si="17"/>
        <v>44505</v>
      </c>
      <c r="AE100" s="13" t="e">
        <f>IF(AND(AD100&lt;=$AI$4,#REF!&lt;1),1,"")</f>
        <v>#REF!</v>
      </c>
      <c r="AF100" s="105">
        <f t="shared" ca="1" si="18"/>
        <v>44558</v>
      </c>
      <c r="AH100" s="13">
        <f t="shared" ca="1" si="19"/>
        <v>57</v>
      </c>
    </row>
    <row r="101" spans="1:34" x14ac:dyDescent="0.25">
      <c r="A101" s="13" t="s">
        <v>10</v>
      </c>
      <c r="B101" s="13" t="s">
        <v>10</v>
      </c>
      <c r="C101" s="13" t="s">
        <v>5463</v>
      </c>
      <c r="D101" s="13" t="s">
        <v>5464</v>
      </c>
      <c r="E101" s="13" t="s">
        <v>691</v>
      </c>
      <c r="F101" s="13">
        <v>4</v>
      </c>
      <c r="G101" s="2" t="s">
        <v>431</v>
      </c>
      <c r="H101" s="13" t="s">
        <v>1</v>
      </c>
      <c r="I101" s="13" t="s">
        <v>140</v>
      </c>
      <c r="J101" s="13" t="s">
        <v>46</v>
      </c>
      <c r="K101" s="104">
        <v>44501</v>
      </c>
      <c r="L101" s="104">
        <v>44512</v>
      </c>
      <c r="Q101" s="13" t="str">
        <f t="shared" si="10"/>
        <v>PERECRD024669CADENASNUTRESA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130</v>
      </c>
      <c r="Y101" s="13">
        <v>105</v>
      </c>
      <c r="Z101" s="13">
        <v>40</v>
      </c>
      <c r="AA101" s="13">
        <f t="shared" si="14"/>
        <v>546000</v>
      </c>
      <c r="AB101" s="13">
        <f t="shared" si="15"/>
        <v>2184000</v>
      </c>
      <c r="AC101" s="13">
        <f t="shared" si="16"/>
        <v>1.5166666666666666</v>
      </c>
      <c r="AD101" s="105">
        <f t="shared" si="17"/>
        <v>44505</v>
      </c>
      <c r="AE101" s="13" t="e">
        <f>IF(AND(AD101&lt;=$AI$4,#REF!&lt;1),1,"")</f>
        <v>#REF!</v>
      </c>
      <c r="AF101" s="105">
        <f t="shared" ca="1" si="18"/>
        <v>44558</v>
      </c>
      <c r="AH101" s="13">
        <f t="shared" ca="1" si="19"/>
        <v>57</v>
      </c>
    </row>
    <row r="102" spans="1:34" x14ac:dyDescent="0.25">
      <c r="A102" s="13" t="s">
        <v>4</v>
      </c>
      <c r="B102" s="13" t="s">
        <v>4</v>
      </c>
      <c r="C102" s="13" t="s">
        <v>5443</v>
      </c>
      <c r="D102" s="13" t="s">
        <v>5444</v>
      </c>
      <c r="E102" s="13" t="s">
        <v>689</v>
      </c>
      <c r="F102" s="13">
        <v>21</v>
      </c>
      <c r="G102" s="2" t="s">
        <v>5445</v>
      </c>
      <c r="H102" s="13" t="s">
        <v>1</v>
      </c>
      <c r="I102" s="13" t="s">
        <v>140</v>
      </c>
      <c r="J102" s="13" t="s">
        <v>139</v>
      </c>
      <c r="K102" s="104">
        <v>44494</v>
      </c>
      <c r="L102" s="104">
        <v>44501</v>
      </c>
      <c r="Q102" s="13" t="str">
        <f t="shared" si="10"/>
        <v>BGTACRD024823CADENASNUTRESA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133</v>
      </c>
      <c r="Y102" s="13">
        <v>27</v>
      </c>
      <c r="Z102" s="13">
        <v>2</v>
      </c>
      <c r="AA102" s="13">
        <f t="shared" si="14"/>
        <v>7182</v>
      </c>
      <c r="AB102" s="13">
        <f t="shared" si="15"/>
        <v>150822</v>
      </c>
      <c r="AC102" s="13">
        <f t="shared" si="16"/>
        <v>0.1047375</v>
      </c>
      <c r="AD102" s="105">
        <f t="shared" si="17"/>
        <v>44498</v>
      </c>
      <c r="AE102" s="13" t="e">
        <f>IF(AND(AD102&lt;=$AI$4,#REF!&lt;1),1,"")</f>
        <v>#REF!</v>
      </c>
      <c r="AF102" s="105">
        <f t="shared" ca="1" si="18"/>
        <v>44558</v>
      </c>
      <c r="AH102" s="13">
        <f t="shared" ca="1" si="19"/>
        <v>64</v>
      </c>
    </row>
    <row r="103" spans="1:34" x14ac:dyDescent="0.25">
      <c r="A103" s="13" t="s">
        <v>10</v>
      </c>
      <c r="B103" s="13" t="s">
        <v>10</v>
      </c>
      <c r="C103" s="13" t="s">
        <v>3377</v>
      </c>
      <c r="D103" s="13" t="s">
        <v>5446</v>
      </c>
      <c r="E103" s="13" t="s">
        <v>689</v>
      </c>
      <c r="F103" s="13">
        <v>1</v>
      </c>
      <c r="G103" s="2" t="s">
        <v>5445</v>
      </c>
      <c r="H103" s="13" t="s">
        <v>1</v>
      </c>
      <c r="I103" s="13" t="s">
        <v>140</v>
      </c>
      <c r="J103" s="13" t="s">
        <v>139</v>
      </c>
      <c r="K103" s="104">
        <v>44494</v>
      </c>
      <c r="L103" s="104">
        <v>44501</v>
      </c>
      <c r="Q103" s="13" t="str">
        <f t="shared" si="10"/>
        <v>PERECRD024824CADENASNUTRESA</v>
      </c>
      <c r="S103" s="13">
        <v>1</v>
      </c>
      <c r="T103" s="118">
        <f t="shared" si="11"/>
        <v>0</v>
      </c>
      <c r="U103" s="13">
        <f t="shared" si="12"/>
        <v>-1</v>
      </c>
      <c r="V103" s="118">
        <f t="shared" si="13"/>
        <v>0</v>
      </c>
      <c r="X103" s="13">
        <v>3</v>
      </c>
      <c r="Y103" s="13">
        <v>100</v>
      </c>
      <c r="Z103" s="13">
        <v>34</v>
      </c>
      <c r="AA103" s="13">
        <f t="shared" si="14"/>
        <v>10200</v>
      </c>
      <c r="AB103" s="13">
        <f t="shared" si="15"/>
        <v>10200</v>
      </c>
      <c r="AC103" s="13">
        <f t="shared" si="16"/>
        <v>7.083333333333333E-3</v>
      </c>
      <c r="AD103" s="105">
        <f t="shared" si="17"/>
        <v>44498</v>
      </c>
      <c r="AE103" s="13" t="e">
        <f>IF(AND(AD103&lt;=$AI$4,#REF!&lt;1),1,"")</f>
        <v>#REF!</v>
      </c>
      <c r="AF103" s="105">
        <f t="shared" ca="1" si="18"/>
        <v>44558</v>
      </c>
      <c r="AH103" s="13">
        <f t="shared" ca="1" si="19"/>
        <v>64</v>
      </c>
    </row>
    <row r="104" spans="1:34" x14ac:dyDescent="0.25">
      <c r="A104" s="13" t="s">
        <v>4</v>
      </c>
      <c r="B104" s="13" t="s">
        <v>4</v>
      </c>
      <c r="C104" s="13" t="s">
        <v>444</v>
      </c>
      <c r="D104" s="13" t="s">
        <v>445</v>
      </c>
      <c r="E104" s="13" t="s">
        <v>1128</v>
      </c>
      <c r="F104" s="13">
        <v>8</v>
      </c>
      <c r="G104" s="2" t="s">
        <v>201</v>
      </c>
      <c r="H104" s="13" t="s">
        <v>1</v>
      </c>
      <c r="I104" s="13" t="s">
        <v>140</v>
      </c>
      <c r="J104" s="13" t="s">
        <v>139</v>
      </c>
      <c r="K104" s="104">
        <v>44516</v>
      </c>
      <c r="L104" s="104">
        <v>44531</v>
      </c>
      <c r="Q104" s="13" t="str">
        <f t="shared" si="10"/>
        <v>BGTACRD024929CADENASNUTRESA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0.01</v>
      </c>
      <c r="Y104" s="13">
        <v>40</v>
      </c>
      <c r="Z104" s="13">
        <v>30</v>
      </c>
      <c r="AA104" s="13">
        <f t="shared" si="14"/>
        <v>12</v>
      </c>
      <c r="AB104" s="13">
        <f t="shared" si="15"/>
        <v>96</v>
      </c>
      <c r="AC104" s="13">
        <f t="shared" si="16"/>
        <v>6.666666666666667E-5</v>
      </c>
      <c r="AD104" s="105">
        <f t="shared" si="17"/>
        <v>44520</v>
      </c>
      <c r="AE104" s="13" t="e">
        <f>IF(AND(AD104&lt;=$AI$4,#REF!&lt;1),1,"")</f>
        <v>#REF!</v>
      </c>
      <c r="AF104" s="105">
        <f t="shared" ca="1" si="18"/>
        <v>44558</v>
      </c>
      <c r="AH104" s="13">
        <f t="shared" ca="1" si="19"/>
        <v>42</v>
      </c>
    </row>
    <row r="105" spans="1:34" x14ac:dyDescent="0.25">
      <c r="A105" s="13" t="s">
        <v>6</v>
      </c>
      <c r="B105" s="13" t="s">
        <v>6</v>
      </c>
      <c r="C105" s="13" t="s">
        <v>444</v>
      </c>
      <c r="D105" s="13" t="s">
        <v>445</v>
      </c>
      <c r="E105" s="13" t="s">
        <v>1128</v>
      </c>
      <c r="F105" s="13">
        <v>2</v>
      </c>
      <c r="G105" s="2" t="s">
        <v>201</v>
      </c>
      <c r="H105" s="13" t="s">
        <v>1</v>
      </c>
      <c r="I105" s="13" t="s">
        <v>140</v>
      </c>
      <c r="J105" s="13" t="s">
        <v>139</v>
      </c>
      <c r="K105" s="104">
        <v>44516</v>
      </c>
      <c r="L105" s="104">
        <v>44531</v>
      </c>
      <c r="Q105" s="13" t="str">
        <f t="shared" si="10"/>
        <v>CALICRD024929CADENASNUTRESA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0.01</v>
      </c>
      <c r="Y105" s="13">
        <v>40</v>
      </c>
      <c r="Z105" s="13">
        <v>30</v>
      </c>
      <c r="AA105" s="13">
        <f t="shared" si="14"/>
        <v>12</v>
      </c>
      <c r="AB105" s="13">
        <f t="shared" si="15"/>
        <v>24</v>
      </c>
      <c r="AC105" s="13">
        <f t="shared" si="16"/>
        <v>1.6666666666666667E-5</v>
      </c>
      <c r="AD105" s="105">
        <f t="shared" si="17"/>
        <v>44520</v>
      </c>
      <c r="AE105" s="13" t="e">
        <f>IF(AND(AD105&lt;=$AI$4,#REF!&lt;1),1,"")</f>
        <v>#REF!</v>
      </c>
      <c r="AF105" s="105">
        <f t="shared" ca="1" si="18"/>
        <v>44558</v>
      </c>
      <c r="AH105" s="13">
        <f t="shared" ca="1" si="19"/>
        <v>42</v>
      </c>
    </row>
    <row r="106" spans="1:34" x14ac:dyDescent="0.25">
      <c r="A106" s="13" t="s">
        <v>7</v>
      </c>
      <c r="B106" s="13" t="s">
        <v>7</v>
      </c>
      <c r="C106" s="13" t="s">
        <v>444</v>
      </c>
      <c r="D106" s="13" t="s">
        <v>445</v>
      </c>
      <c r="E106" s="13" t="s">
        <v>1128</v>
      </c>
      <c r="F106" s="13">
        <v>2</v>
      </c>
      <c r="G106" s="2" t="s">
        <v>201</v>
      </c>
      <c r="H106" s="13" t="s">
        <v>1</v>
      </c>
      <c r="I106" s="13" t="s">
        <v>140</v>
      </c>
      <c r="J106" s="13" t="s">
        <v>139</v>
      </c>
      <c r="K106" s="104">
        <v>44516</v>
      </c>
      <c r="L106" s="104">
        <v>44531</v>
      </c>
      <c r="Q106" s="13" t="str">
        <f t="shared" si="10"/>
        <v>CARTCRD024929CADENASNUTRESA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0.01</v>
      </c>
      <c r="Y106" s="13">
        <v>40</v>
      </c>
      <c r="Z106" s="13">
        <v>30</v>
      </c>
      <c r="AA106" s="13">
        <f t="shared" si="14"/>
        <v>12</v>
      </c>
      <c r="AB106" s="13">
        <f t="shared" si="15"/>
        <v>24</v>
      </c>
      <c r="AC106" s="13">
        <f t="shared" si="16"/>
        <v>1.6666666666666667E-5</v>
      </c>
      <c r="AD106" s="105">
        <f t="shared" si="17"/>
        <v>44520</v>
      </c>
      <c r="AE106" s="13" t="e">
        <f>IF(AND(AD106&lt;=$AI$4,#REF!&lt;1),1,"")</f>
        <v>#REF!</v>
      </c>
      <c r="AF106" s="105">
        <f t="shared" ca="1" si="18"/>
        <v>44558</v>
      </c>
      <c r="AH106" s="13">
        <f t="shared" ca="1" si="19"/>
        <v>42</v>
      </c>
    </row>
    <row r="107" spans="1:34" x14ac:dyDescent="0.25">
      <c r="A107" s="13" t="s">
        <v>9</v>
      </c>
      <c r="B107" s="13" t="s">
        <v>9</v>
      </c>
      <c r="C107" s="13" t="s">
        <v>444</v>
      </c>
      <c r="D107" s="13" t="s">
        <v>445</v>
      </c>
      <c r="E107" s="13" t="s">
        <v>1128</v>
      </c>
      <c r="F107" s="13">
        <v>2</v>
      </c>
      <c r="G107" s="2" t="s">
        <v>201</v>
      </c>
      <c r="H107" s="13" t="s">
        <v>1</v>
      </c>
      <c r="I107" s="13" t="s">
        <v>140</v>
      </c>
      <c r="J107" s="13" t="s">
        <v>139</v>
      </c>
      <c r="K107" s="104">
        <v>44516</v>
      </c>
      <c r="L107" s="104">
        <v>44531</v>
      </c>
      <c r="Q107" s="13" t="str">
        <f t="shared" si="10"/>
        <v>MEDECRD024929CADENASNUTRESA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0.01</v>
      </c>
      <c r="Y107" s="13">
        <v>40</v>
      </c>
      <c r="Z107" s="13">
        <v>30</v>
      </c>
      <c r="AA107" s="13">
        <f t="shared" si="14"/>
        <v>12</v>
      </c>
      <c r="AB107" s="13">
        <f t="shared" si="15"/>
        <v>24</v>
      </c>
      <c r="AC107" s="13">
        <f t="shared" si="16"/>
        <v>1.6666666666666667E-5</v>
      </c>
      <c r="AD107" s="105">
        <f t="shared" si="17"/>
        <v>44520</v>
      </c>
      <c r="AE107" s="13" t="e">
        <f>IF(AND(AD107&lt;=$AI$4,#REF!&lt;1),1,"")</f>
        <v>#REF!</v>
      </c>
      <c r="AF107" s="105">
        <f t="shared" ca="1" si="18"/>
        <v>44558</v>
      </c>
      <c r="AH107" s="13">
        <f t="shared" ca="1" si="19"/>
        <v>42</v>
      </c>
    </row>
    <row r="108" spans="1:34" x14ac:dyDescent="0.25">
      <c r="A108" s="13" t="s">
        <v>10</v>
      </c>
      <c r="B108" s="13" t="s">
        <v>10</v>
      </c>
      <c r="C108" s="13" t="s">
        <v>444</v>
      </c>
      <c r="D108" s="13" t="s">
        <v>445</v>
      </c>
      <c r="E108" s="13" t="s">
        <v>1128</v>
      </c>
      <c r="F108" s="13">
        <v>1</v>
      </c>
      <c r="G108" s="2" t="s">
        <v>201</v>
      </c>
      <c r="H108" s="13" t="s">
        <v>1</v>
      </c>
      <c r="I108" s="13" t="s">
        <v>140</v>
      </c>
      <c r="J108" s="13" t="s">
        <v>139</v>
      </c>
      <c r="K108" s="104">
        <v>44516</v>
      </c>
      <c r="L108" s="104">
        <v>44531</v>
      </c>
      <c r="Q108" s="13" t="str">
        <f t="shared" si="10"/>
        <v>PERECRD024929CADENASNUTRESA</v>
      </c>
      <c r="S108" s="13">
        <v>1</v>
      </c>
      <c r="T108" s="118">
        <f t="shared" si="11"/>
        <v>0</v>
      </c>
      <c r="U108" s="13">
        <f t="shared" si="12"/>
        <v>-1</v>
      </c>
      <c r="V108" s="118">
        <f t="shared" si="13"/>
        <v>0</v>
      </c>
      <c r="X108" s="13">
        <v>0.01</v>
      </c>
      <c r="Y108" s="13">
        <v>40</v>
      </c>
      <c r="Z108" s="13">
        <v>30</v>
      </c>
      <c r="AA108" s="13">
        <f t="shared" si="14"/>
        <v>12</v>
      </c>
      <c r="AB108" s="13">
        <f t="shared" si="15"/>
        <v>12</v>
      </c>
      <c r="AC108" s="13">
        <f t="shared" si="16"/>
        <v>8.3333333333333337E-6</v>
      </c>
      <c r="AD108" s="105">
        <f t="shared" si="17"/>
        <v>44520</v>
      </c>
      <c r="AE108" s="13" t="e">
        <f>IF(AND(AD108&lt;=$AI$4,#REF!&lt;1),1,"")</f>
        <v>#REF!</v>
      </c>
      <c r="AF108" s="105">
        <f t="shared" ca="1" si="18"/>
        <v>44558</v>
      </c>
      <c r="AH108" s="13">
        <f t="shared" ca="1" si="19"/>
        <v>42</v>
      </c>
    </row>
    <row r="109" spans="1:34" x14ac:dyDescent="0.25">
      <c r="A109" s="13" t="s">
        <v>3</v>
      </c>
      <c r="B109" s="13" t="s">
        <v>3</v>
      </c>
      <c r="C109" s="13" t="s">
        <v>2669</v>
      </c>
      <c r="D109" s="13" t="s">
        <v>2670</v>
      </c>
      <c r="E109" s="13" t="s">
        <v>5458</v>
      </c>
      <c r="F109" s="13">
        <v>10</v>
      </c>
      <c r="G109" s="2" t="s">
        <v>363</v>
      </c>
      <c r="H109" s="13" t="s">
        <v>0</v>
      </c>
      <c r="I109" s="13" t="s">
        <v>140</v>
      </c>
      <c r="J109" s="13" t="s">
        <v>46</v>
      </c>
      <c r="K109" s="104">
        <v>44491</v>
      </c>
      <c r="L109" s="104">
        <v>44501</v>
      </c>
      <c r="Q109" s="13" t="str">
        <f t="shared" si="10"/>
        <v>BARRCRD024835AUTOSERVICIONUTRESA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99</v>
      </c>
      <c r="Y109" s="13">
        <v>14</v>
      </c>
      <c r="Z109" s="13">
        <v>1</v>
      </c>
      <c r="AA109" s="13">
        <f t="shared" si="14"/>
        <v>1386</v>
      </c>
      <c r="AB109" s="13">
        <f t="shared" si="15"/>
        <v>13860</v>
      </c>
      <c r="AC109" s="13">
        <f t="shared" si="16"/>
        <v>9.6249999999999999E-3</v>
      </c>
      <c r="AD109" s="105">
        <f t="shared" si="17"/>
        <v>44495</v>
      </c>
      <c r="AE109" s="13" t="e">
        <f>IF(AND(AD109&lt;=$AI$4,#REF!&lt;1),1,"")</f>
        <v>#REF!</v>
      </c>
      <c r="AF109" s="105">
        <f t="shared" ca="1" si="18"/>
        <v>44558</v>
      </c>
      <c r="AH109" s="13">
        <f t="shared" ca="1" si="19"/>
        <v>67</v>
      </c>
    </row>
    <row r="110" spans="1:34" x14ac:dyDescent="0.25">
      <c r="A110" s="13" t="s">
        <v>4</v>
      </c>
      <c r="B110" s="13" t="s">
        <v>4</v>
      </c>
      <c r="C110" s="13" t="s">
        <v>2669</v>
      </c>
      <c r="D110" s="13" t="s">
        <v>2670</v>
      </c>
      <c r="E110" s="13" t="s">
        <v>5458</v>
      </c>
      <c r="F110" s="13">
        <v>80</v>
      </c>
      <c r="G110" s="2" t="s">
        <v>363</v>
      </c>
      <c r="H110" s="13" t="s">
        <v>0</v>
      </c>
      <c r="I110" s="13" t="s">
        <v>140</v>
      </c>
      <c r="J110" s="13" t="s">
        <v>46</v>
      </c>
      <c r="K110" s="104">
        <v>44491</v>
      </c>
      <c r="L110" s="104">
        <v>44501</v>
      </c>
      <c r="Q110" s="13" t="str">
        <f t="shared" si="10"/>
        <v>BGTACRD024835AUTOSERVICIONUTRESA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99</v>
      </c>
      <c r="Y110" s="13">
        <v>14</v>
      </c>
      <c r="Z110" s="13">
        <v>1</v>
      </c>
      <c r="AA110" s="13">
        <f t="shared" si="14"/>
        <v>1386</v>
      </c>
      <c r="AB110" s="13">
        <f t="shared" si="15"/>
        <v>110880</v>
      </c>
      <c r="AC110" s="13">
        <f t="shared" si="16"/>
        <v>7.6999999999999999E-2</v>
      </c>
      <c r="AD110" s="105">
        <f t="shared" si="17"/>
        <v>44495</v>
      </c>
      <c r="AE110" s="13" t="e">
        <f>IF(AND(AD110&lt;=$AI$4,#REF!&lt;1),1,"")</f>
        <v>#REF!</v>
      </c>
      <c r="AF110" s="105">
        <f t="shared" ca="1" si="18"/>
        <v>44558</v>
      </c>
      <c r="AH110" s="13">
        <f t="shared" ca="1" si="19"/>
        <v>67</v>
      </c>
    </row>
    <row r="111" spans="1:34" x14ac:dyDescent="0.25">
      <c r="A111" s="13" t="s">
        <v>690</v>
      </c>
      <c r="B111" s="13" t="s">
        <v>690</v>
      </c>
      <c r="C111" s="13" t="s">
        <v>2669</v>
      </c>
      <c r="D111" s="13" t="s">
        <v>2670</v>
      </c>
      <c r="E111" s="13" t="s">
        <v>5458</v>
      </c>
      <c r="F111" s="13">
        <v>30</v>
      </c>
      <c r="G111" s="2" t="s">
        <v>363</v>
      </c>
      <c r="H111" s="13" t="s">
        <v>0</v>
      </c>
      <c r="I111" s="13" t="s">
        <v>145</v>
      </c>
      <c r="J111" s="13" t="s">
        <v>46</v>
      </c>
      <c r="K111" s="104">
        <v>44491</v>
      </c>
      <c r="L111" s="104">
        <v>44501</v>
      </c>
      <c r="Q111" s="13" t="str">
        <f t="shared" si="10"/>
        <v>BGTA ALTCRD024835AUTOSERVICIOALTILLANO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99</v>
      </c>
      <c r="Y111" s="13">
        <v>14</v>
      </c>
      <c r="Z111" s="13">
        <v>1</v>
      </c>
      <c r="AA111" s="13">
        <f t="shared" si="14"/>
        <v>1386</v>
      </c>
      <c r="AB111" s="13">
        <f t="shared" si="15"/>
        <v>41580</v>
      </c>
      <c r="AC111" s="13">
        <f t="shared" si="16"/>
        <v>2.8875000000000001E-2</v>
      </c>
      <c r="AD111" s="105">
        <f t="shared" si="17"/>
        <v>44495</v>
      </c>
      <c r="AE111" s="13" t="e">
        <f>IF(AND(AD111&lt;=$AI$4,#REF!&lt;1),1,"")</f>
        <v>#REF!</v>
      </c>
      <c r="AF111" s="105">
        <f t="shared" ca="1" si="18"/>
        <v>44558</v>
      </c>
      <c r="AH111" s="13">
        <f t="shared" ca="1" si="19"/>
        <v>67</v>
      </c>
    </row>
    <row r="112" spans="1:34" x14ac:dyDescent="0.25">
      <c r="A112" s="13" t="s">
        <v>149</v>
      </c>
      <c r="B112" s="13" t="s">
        <v>149</v>
      </c>
      <c r="C112" s="13" t="s">
        <v>2669</v>
      </c>
      <c r="D112" s="13" t="s">
        <v>2670</v>
      </c>
      <c r="E112" s="13" t="s">
        <v>5458</v>
      </c>
      <c r="F112" s="13">
        <v>20</v>
      </c>
      <c r="G112" s="2" t="s">
        <v>363</v>
      </c>
      <c r="H112" s="13" t="s">
        <v>0</v>
      </c>
      <c r="I112" s="13" t="s">
        <v>140</v>
      </c>
      <c r="J112" s="13" t="s">
        <v>46</v>
      </c>
      <c r="K112" s="104">
        <v>44491</v>
      </c>
      <c r="L112" s="104">
        <v>44501</v>
      </c>
      <c r="Q112" s="13" t="str">
        <f t="shared" si="10"/>
        <v>DUITCRD024835AUTOSERVICIONUTRESA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99</v>
      </c>
      <c r="Y112" s="13">
        <v>14</v>
      </c>
      <c r="Z112" s="13">
        <v>1</v>
      </c>
      <c r="AA112" s="13">
        <f t="shared" si="14"/>
        <v>1386</v>
      </c>
      <c r="AB112" s="13">
        <f t="shared" si="15"/>
        <v>27720</v>
      </c>
      <c r="AC112" s="13">
        <f t="shared" si="16"/>
        <v>1.925E-2</v>
      </c>
      <c r="AD112" s="105">
        <f t="shared" si="17"/>
        <v>44495</v>
      </c>
      <c r="AE112" s="13" t="e">
        <f>IF(AND(AD112&lt;=$AI$4,#REF!&lt;1),1,"")</f>
        <v>#REF!</v>
      </c>
      <c r="AF112" s="105">
        <f t="shared" ca="1" si="18"/>
        <v>44558</v>
      </c>
      <c r="AH112" s="13">
        <f t="shared" ca="1" si="19"/>
        <v>67</v>
      </c>
    </row>
    <row r="113" spans="1:34" x14ac:dyDescent="0.25">
      <c r="A113" s="13" t="s">
        <v>150</v>
      </c>
      <c r="B113" s="13" t="s">
        <v>150</v>
      </c>
      <c r="C113" s="13" t="s">
        <v>2669</v>
      </c>
      <c r="D113" s="13" t="s">
        <v>2670</v>
      </c>
      <c r="E113" s="13" t="s">
        <v>5458</v>
      </c>
      <c r="F113" s="13">
        <v>10</v>
      </c>
      <c r="G113" s="2" t="s">
        <v>363</v>
      </c>
      <c r="H113" s="13" t="s">
        <v>0</v>
      </c>
      <c r="I113" s="13" t="s">
        <v>140</v>
      </c>
      <c r="J113" s="13" t="s">
        <v>46</v>
      </c>
      <c r="K113" s="104">
        <v>44491</v>
      </c>
      <c r="L113" s="104">
        <v>44501</v>
      </c>
      <c r="Q113" s="13" t="str">
        <f t="shared" si="10"/>
        <v>VILACRD024835AUTOSERVICIONUTRESA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99</v>
      </c>
      <c r="Y113" s="13">
        <v>14</v>
      </c>
      <c r="Z113" s="13">
        <v>1</v>
      </c>
      <c r="AA113" s="13">
        <f t="shared" si="14"/>
        <v>1386</v>
      </c>
      <c r="AB113" s="13">
        <f t="shared" si="15"/>
        <v>13860</v>
      </c>
      <c r="AC113" s="13">
        <f t="shared" si="16"/>
        <v>9.6249999999999999E-3</v>
      </c>
      <c r="AD113" s="105">
        <f t="shared" si="17"/>
        <v>44495</v>
      </c>
      <c r="AE113" s="13" t="e">
        <f>IF(AND(AD113&lt;=$AI$4,#REF!&lt;1),1,"")</f>
        <v>#REF!</v>
      </c>
      <c r="AF113" s="105">
        <f t="shared" ca="1" si="18"/>
        <v>44558</v>
      </c>
      <c r="AH113" s="13">
        <f t="shared" ca="1" si="19"/>
        <v>67</v>
      </c>
    </row>
    <row r="114" spans="1:34" x14ac:dyDescent="0.25">
      <c r="A114" s="13" t="s">
        <v>5</v>
      </c>
      <c r="B114" s="13" t="s">
        <v>5</v>
      </c>
      <c r="C114" s="13" t="s">
        <v>2669</v>
      </c>
      <c r="D114" s="13" t="s">
        <v>2670</v>
      </c>
      <c r="E114" s="13" t="s">
        <v>5458</v>
      </c>
      <c r="F114" s="13">
        <v>40</v>
      </c>
      <c r="G114" s="2" t="s">
        <v>363</v>
      </c>
      <c r="H114" s="13" t="s">
        <v>0</v>
      </c>
      <c r="I114" s="13" t="s">
        <v>140</v>
      </c>
      <c r="J114" s="13" t="s">
        <v>46</v>
      </c>
      <c r="K114" s="104">
        <v>44491</v>
      </c>
      <c r="L114" s="104">
        <v>44501</v>
      </c>
      <c r="Q114" s="13" t="str">
        <f t="shared" si="10"/>
        <v>BUCACRD024835AUTOSERVICIONUTRESA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99</v>
      </c>
      <c r="Y114" s="13">
        <v>14</v>
      </c>
      <c r="Z114" s="13">
        <v>1</v>
      </c>
      <c r="AA114" s="13">
        <f t="shared" si="14"/>
        <v>1386</v>
      </c>
      <c r="AB114" s="13">
        <f t="shared" si="15"/>
        <v>55440</v>
      </c>
      <c r="AC114" s="13">
        <f t="shared" si="16"/>
        <v>3.85E-2</v>
      </c>
      <c r="AD114" s="105">
        <f t="shared" si="17"/>
        <v>44495</v>
      </c>
      <c r="AE114" s="13" t="e">
        <f>IF(AND(AD114&lt;=$AI$4,#REF!&lt;1),1,"")</f>
        <v>#REF!</v>
      </c>
      <c r="AF114" s="105">
        <f t="shared" ca="1" si="18"/>
        <v>44558</v>
      </c>
      <c r="AH114" s="13">
        <f t="shared" ca="1" si="19"/>
        <v>67</v>
      </c>
    </row>
    <row r="115" spans="1:34" x14ac:dyDescent="0.25">
      <c r="A115" s="13" t="s">
        <v>6</v>
      </c>
      <c r="B115" s="13" t="s">
        <v>6</v>
      </c>
      <c r="C115" s="13" t="s">
        <v>2669</v>
      </c>
      <c r="D115" s="13" t="s">
        <v>2670</v>
      </c>
      <c r="E115" s="13" t="s">
        <v>5458</v>
      </c>
      <c r="F115" s="13">
        <v>30</v>
      </c>
      <c r="G115" s="2" t="s">
        <v>363</v>
      </c>
      <c r="H115" s="13" t="s">
        <v>0</v>
      </c>
      <c r="I115" s="13" t="s">
        <v>140</v>
      </c>
      <c r="J115" s="13" t="s">
        <v>46</v>
      </c>
      <c r="K115" s="104">
        <v>44491</v>
      </c>
      <c r="L115" s="104">
        <v>44501</v>
      </c>
      <c r="Q115" s="13" t="str">
        <f t="shared" si="10"/>
        <v>CALICRD024835AUTOSERVICIONUTRESA</v>
      </c>
      <c r="S115" s="13">
        <v>1</v>
      </c>
      <c r="T115" s="118">
        <f t="shared" si="11"/>
        <v>0</v>
      </c>
      <c r="U115" s="13">
        <f t="shared" si="12"/>
        <v>-1</v>
      </c>
      <c r="V115" s="118">
        <f t="shared" si="13"/>
        <v>0</v>
      </c>
      <c r="X115" s="13">
        <v>99</v>
      </c>
      <c r="Y115" s="13">
        <v>14</v>
      </c>
      <c r="Z115" s="13">
        <v>1</v>
      </c>
      <c r="AA115" s="13">
        <f t="shared" si="14"/>
        <v>1386</v>
      </c>
      <c r="AB115" s="13">
        <f t="shared" si="15"/>
        <v>41580</v>
      </c>
      <c r="AC115" s="13">
        <f t="shared" si="16"/>
        <v>2.8875000000000001E-2</v>
      </c>
      <c r="AD115" s="105">
        <f t="shared" si="17"/>
        <v>44495</v>
      </c>
      <c r="AE115" s="13" t="e">
        <f>IF(AND(AD115&lt;=$AI$4,#REF!&lt;1),1,"")</f>
        <v>#REF!</v>
      </c>
      <c r="AF115" s="105">
        <f t="shared" ca="1" si="18"/>
        <v>44558</v>
      </c>
      <c r="AH115" s="13">
        <f t="shared" ca="1" si="19"/>
        <v>67</v>
      </c>
    </row>
    <row r="116" spans="1:34" x14ac:dyDescent="0.25">
      <c r="A116" s="13" t="s">
        <v>7</v>
      </c>
      <c r="B116" s="13" t="s">
        <v>7</v>
      </c>
      <c r="C116" s="13" t="s">
        <v>2669</v>
      </c>
      <c r="D116" s="13" t="s">
        <v>2670</v>
      </c>
      <c r="E116" s="13" t="s">
        <v>5458</v>
      </c>
      <c r="F116" s="13">
        <v>10</v>
      </c>
      <c r="G116" s="2" t="s">
        <v>363</v>
      </c>
      <c r="H116" s="13" t="s">
        <v>0</v>
      </c>
      <c r="I116" s="13" t="s">
        <v>140</v>
      </c>
      <c r="J116" s="13" t="s">
        <v>46</v>
      </c>
      <c r="K116" s="104">
        <v>44491</v>
      </c>
      <c r="L116" s="104">
        <v>44501</v>
      </c>
      <c r="Q116" s="13" t="str">
        <f t="shared" si="10"/>
        <v>CARTCRD024835AUTOSERVICIONUTRESA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99</v>
      </c>
      <c r="Y116" s="13">
        <v>14</v>
      </c>
      <c r="Z116" s="13">
        <v>1</v>
      </c>
      <c r="AA116" s="13">
        <f t="shared" si="14"/>
        <v>1386</v>
      </c>
      <c r="AB116" s="13">
        <f t="shared" si="15"/>
        <v>13860</v>
      </c>
      <c r="AC116" s="13">
        <f t="shared" si="16"/>
        <v>9.6249999999999999E-3</v>
      </c>
      <c r="AD116" s="105">
        <f t="shared" si="17"/>
        <v>44495</v>
      </c>
      <c r="AE116" s="13" t="e">
        <f>IF(AND(AD116&lt;=$AI$4,#REF!&lt;1),1,"")</f>
        <v>#REF!</v>
      </c>
      <c r="AF116" s="105">
        <f t="shared" ca="1" si="18"/>
        <v>44558</v>
      </c>
      <c r="AH116" s="13">
        <f t="shared" ca="1" si="19"/>
        <v>67</v>
      </c>
    </row>
    <row r="117" spans="1:34" x14ac:dyDescent="0.25">
      <c r="A117" s="13" t="s">
        <v>8</v>
      </c>
      <c r="B117" s="13" t="s">
        <v>8</v>
      </c>
      <c r="C117" s="13" t="s">
        <v>2669</v>
      </c>
      <c r="D117" s="13" t="s">
        <v>2670</v>
      </c>
      <c r="E117" s="13" t="s">
        <v>5458</v>
      </c>
      <c r="F117" s="13">
        <v>40</v>
      </c>
      <c r="G117" s="2" t="s">
        <v>363</v>
      </c>
      <c r="H117" s="13" t="s">
        <v>0</v>
      </c>
      <c r="I117" s="13" t="s">
        <v>140</v>
      </c>
      <c r="J117" s="13" t="s">
        <v>46</v>
      </c>
      <c r="K117" s="104">
        <v>44491</v>
      </c>
      <c r="L117" s="104">
        <v>44501</v>
      </c>
      <c r="Q117" s="13" t="str">
        <f t="shared" si="10"/>
        <v>IBA1CRD024835AUTOSERVICIONUTRESA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99</v>
      </c>
      <c r="Y117" s="13">
        <v>14</v>
      </c>
      <c r="Z117" s="13">
        <v>1</v>
      </c>
      <c r="AA117" s="13">
        <f t="shared" si="14"/>
        <v>1386</v>
      </c>
      <c r="AB117" s="13">
        <f t="shared" si="15"/>
        <v>55440</v>
      </c>
      <c r="AC117" s="13">
        <f t="shared" si="16"/>
        <v>3.85E-2</v>
      </c>
      <c r="AD117" s="105">
        <f t="shared" si="17"/>
        <v>44495</v>
      </c>
      <c r="AE117" s="13" t="e">
        <f>IF(AND(AD117&lt;=$AI$4,#REF!&lt;1),1,"")</f>
        <v>#REF!</v>
      </c>
      <c r="AF117" s="105">
        <f t="shared" ca="1" si="18"/>
        <v>44558</v>
      </c>
      <c r="AH117" s="13">
        <f t="shared" ca="1" si="19"/>
        <v>67</v>
      </c>
    </row>
    <row r="118" spans="1:34" x14ac:dyDescent="0.25">
      <c r="A118" s="13" t="s">
        <v>9</v>
      </c>
      <c r="B118" s="13" t="s">
        <v>9</v>
      </c>
      <c r="C118" s="13" t="s">
        <v>2669</v>
      </c>
      <c r="D118" s="13" t="s">
        <v>2670</v>
      </c>
      <c r="E118" s="13" t="s">
        <v>5458</v>
      </c>
      <c r="F118" s="13">
        <v>30</v>
      </c>
      <c r="G118" s="2" t="s">
        <v>363</v>
      </c>
      <c r="H118" s="13" t="s">
        <v>0</v>
      </c>
      <c r="I118" s="13" t="s">
        <v>140</v>
      </c>
      <c r="J118" s="13" t="s">
        <v>46</v>
      </c>
      <c r="K118" s="104">
        <v>44491</v>
      </c>
      <c r="L118" s="104">
        <v>44501</v>
      </c>
      <c r="Q118" s="13" t="str">
        <f t="shared" si="10"/>
        <v>MEDECRD024835AUTOSERVICIONUTRESA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99</v>
      </c>
      <c r="Y118" s="13">
        <v>14</v>
      </c>
      <c r="Z118" s="13">
        <v>1</v>
      </c>
      <c r="AA118" s="13">
        <f t="shared" si="14"/>
        <v>1386</v>
      </c>
      <c r="AB118" s="13">
        <f t="shared" si="15"/>
        <v>41580</v>
      </c>
      <c r="AC118" s="13">
        <f t="shared" si="16"/>
        <v>2.8875000000000001E-2</v>
      </c>
      <c r="AD118" s="105">
        <f t="shared" si="17"/>
        <v>44495</v>
      </c>
      <c r="AE118" s="13" t="e">
        <f>IF(AND(AD118&lt;=$AI$4,#REF!&lt;1),1,"")</f>
        <v>#REF!</v>
      </c>
      <c r="AF118" s="105">
        <f t="shared" ca="1" si="18"/>
        <v>44558</v>
      </c>
      <c r="AH118" s="13">
        <f t="shared" ca="1" si="19"/>
        <v>67</v>
      </c>
    </row>
    <row r="119" spans="1:34" x14ac:dyDescent="0.25">
      <c r="A119" s="13" t="s">
        <v>10</v>
      </c>
      <c r="B119" s="13" t="s">
        <v>10</v>
      </c>
      <c r="C119" s="13" t="s">
        <v>2669</v>
      </c>
      <c r="D119" s="13" t="s">
        <v>2670</v>
      </c>
      <c r="E119" s="13" t="s">
        <v>5458</v>
      </c>
      <c r="F119" s="13">
        <v>60</v>
      </c>
      <c r="G119" s="2" t="s">
        <v>363</v>
      </c>
      <c r="H119" s="13" t="s">
        <v>0</v>
      </c>
      <c r="I119" s="13" t="s">
        <v>140</v>
      </c>
      <c r="J119" s="13" t="s">
        <v>46</v>
      </c>
      <c r="K119" s="104">
        <v>44491</v>
      </c>
      <c r="L119" s="104">
        <v>44501</v>
      </c>
      <c r="Q119" s="13" t="str">
        <f t="shared" si="10"/>
        <v>PERECRD024835AUTOSERVICIONUTRESA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99</v>
      </c>
      <c r="Y119" s="13">
        <v>14</v>
      </c>
      <c r="Z119" s="13">
        <v>1</v>
      </c>
      <c r="AA119" s="13">
        <f t="shared" si="14"/>
        <v>1386</v>
      </c>
      <c r="AB119" s="13">
        <f t="shared" si="15"/>
        <v>83160</v>
      </c>
      <c r="AC119" s="13">
        <f t="shared" si="16"/>
        <v>5.7750000000000003E-2</v>
      </c>
      <c r="AD119" s="105">
        <f t="shared" si="17"/>
        <v>44495</v>
      </c>
      <c r="AE119" s="13" t="e">
        <f>IF(AND(AD119&lt;=$AI$4,#REF!&lt;1),1,"")</f>
        <v>#REF!</v>
      </c>
      <c r="AF119" s="105">
        <f t="shared" ca="1" si="18"/>
        <v>44558</v>
      </c>
      <c r="AH119" s="13">
        <f t="shared" ca="1" si="19"/>
        <v>67</v>
      </c>
    </row>
    <row r="120" spans="1:34" x14ac:dyDescent="0.25">
      <c r="A120" s="13" t="s">
        <v>3</v>
      </c>
      <c r="B120" s="13" t="s">
        <v>3</v>
      </c>
      <c r="C120" s="13" t="s">
        <v>2029</v>
      </c>
      <c r="D120" s="13" t="s">
        <v>2030</v>
      </c>
      <c r="E120" s="13" t="s">
        <v>5458</v>
      </c>
      <c r="F120" s="13">
        <v>20</v>
      </c>
      <c r="G120" s="2" t="s">
        <v>363</v>
      </c>
      <c r="H120" s="13" t="s">
        <v>0</v>
      </c>
      <c r="I120" s="13" t="s">
        <v>140</v>
      </c>
      <c r="J120" s="13" t="s">
        <v>46</v>
      </c>
      <c r="K120" s="104">
        <v>44491</v>
      </c>
      <c r="L120" s="104">
        <v>44501</v>
      </c>
      <c r="Q120" s="13" t="str">
        <f t="shared" si="10"/>
        <v>BARRCRD024836AUTOSERVICIONUTRESA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99</v>
      </c>
      <c r="Y120" s="13">
        <v>14</v>
      </c>
      <c r="Z120" s="13">
        <v>1</v>
      </c>
      <c r="AA120" s="13">
        <f t="shared" si="14"/>
        <v>1386</v>
      </c>
      <c r="AB120" s="13">
        <f t="shared" si="15"/>
        <v>27720</v>
      </c>
      <c r="AC120" s="13">
        <f t="shared" si="16"/>
        <v>1.925E-2</v>
      </c>
      <c r="AD120" s="105">
        <f t="shared" si="17"/>
        <v>44495</v>
      </c>
      <c r="AE120" s="13" t="e">
        <f>IF(AND(AD120&lt;=$AI$4,#REF!&lt;1),1,"")</f>
        <v>#REF!</v>
      </c>
      <c r="AF120" s="105">
        <f t="shared" ca="1" si="18"/>
        <v>44558</v>
      </c>
      <c r="AH120" s="13">
        <f t="shared" ca="1" si="19"/>
        <v>67</v>
      </c>
    </row>
    <row r="121" spans="1:34" x14ac:dyDescent="0.25">
      <c r="A121" s="13" t="s">
        <v>4</v>
      </c>
      <c r="B121" s="13" t="s">
        <v>4</v>
      </c>
      <c r="C121" s="13" t="s">
        <v>2029</v>
      </c>
      <c r="D121" s="13" t="s">
        <v>2030</v>
      </c>
      <c r="E121" s="13" t="s">
        <v>5458</v>
      </c>
      <c r="F121" s="13">
        <v>150</v>
      </c>
      <c r="G121" s="2" t="s">
        <v>363</v>
      </c>
      <c r="H121" s="13" t="s">
        <v>0</v>
      </c>
      <c r="I121" s="13" t="s">
        <v>140</v>
      </c>
      <c r="J121" s="13" t="s">
        <v>46</v>
      </c>
      <c r="K121" s="104">
        <v>44491</v>
      </c>
      <c r="L121" s="104">
        <v>44501</v>
      </c>
      <c r="Q121" s="13" t="str">
        <f t="shared" si="10"/>
        <v>BGTACRD024836AUTOSERVICIONUTRESA</v>
      </c>
      <c r="S121" s="13">
        <v>82</v>
      </c>
      <c r="T121" s="118">
        <f t="shared" si="11"/>
        <v>0</v>
      </c>
      <c r="U121" s="13">
        <f t="shared" si="12"/>
        <v>-82</v>
      </c>
      <c r="V121" s="118">
        <f t="shared" si="13"/>
        <v>0</v>
      </c>
      <c r="X121" s="13">
        <v>99</v>
      </c>
      <c r="Y121" s="13">
        <v>14</v>
      </c>
      <c r="Z121" s="13">
        <v>1</v>
      </c>
      <c r="AA121" s="13">
        <f t="shared" si="14"/>
        <v>1386</v>
      </c>
      <c r="AB121" s="13">
        <f t="shared" si="15"/>
        <v>207900</v>
      </c>
      <c r="AC121" s="13">
        <f t="shared" si="16"/>
        <v>0.144375</v>
      </c>
      <c r="AD121" s="105">
        <f t="shared" si="17"/>
        <v>44495</v>
      </c>
      <c r="AE121" s="13" t="e">
        <f>IF(AND(AD121&lt;=$AI$4,#REF!&lt;1),1,"")</f>
        <v>#REF!</v>
      </c>
      <c r="AF121" s="105">
        <f t="shared" ca="1" si="18"/>
        <v>44558</v>
      </c>
      <c r="AH121" s="13">
        <f t="shared" ca="1" si="19"/>
        <v>67</v>
      </c>
    </row>
    <row r="122" spans="1:34" x14ac:dyDescent="0.25">
      <c r="A122" s="13" t="s">
        <v>690</v>
      </c>
      <c r="B122" s="13" t="s">
        <v>690</v>
      </c>
      <c r="C122" s="13" t="s">
        <v>2029</v>
      </c>
      <c r="D122" s="13" t="s">
        <v>2030</v>
      </c>
      <c r="E122" s="13" t="s">
        <v>5458</v>
      </c>
      <c r="F122" s="13">
        <v>30</v>
      </c>
      <c r="G122" s="2" t="s">
        <v>363</v>
      </c>
      <c r="H122" s="13" t="s">
        <v>0</v>
      </c>
      <c r="I122" s="13" t="s">
        <v>145</v>
      </c>
      <c r="J122" s="13" t="s">
        <v>46</v>
      </c>
      <c r="K122" s="104">
        <v>44491</v>
      </c>
      <c r="L122" s="104">
        <v>44501</v>
      </c>
      <c r="Q122" s="13" t="str">
        <f t="shared" si="10"/>
        <v>BGTA ALTCRD024836AUTOSERVICIOALTILLANO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X122" s="13">
        <v>99</v>
      </c>
      <c r="Y122" s="13">
        <v>14</v>
      </c>
      <c r="Z122" s="13">
        <v>1</v>
      </c>
      <c r="AA122" s="13">
        <f t="shared" si="14"/>
        <v>1386</v>
      </c>
      <c r="AB122" s="13">
        <f t="shared" si="15"/>
        <v>41580</v>
      </c>
      <c r="AC122" s="13">
        <f t="shared" si="16"/>
        <v>2.8875000000000001E-2</v>
      </c>
      <c r="AD122" s="105">
        <f t="shared" si="17"/>
        <v>44495</v>
      </c>
      <c r="AE122" s="13" t="e">
        <f>IF(AND(AD122&lt;=$AI$4,#REF!&lt;1),1,"")</f>
        <v>#REF!</v>
      </c>
      <c r="AF122" s="105">
        <f t="shared" ca="1" si="18"/>
        <v>44558</v>
      </c>
      <c r="AH122" s="13">
        <f t="shared" ca="1" si="19"/>
        <v>67</v>
      </c>
    </row>
    <row r="123" spans="1:34" x14ac:dyDescent="0.25">
      <c r="A123" s="13" t="s">
        <v>149</v>
      </c>
      <c r="B123" s="13" t="s">
        <v>149</v>
      </c>
      <c r="C123" s="13" t="s">
        <v>2029</v>
      </c>
      <c r="D123" s="13" t="s">
        <v>2030</v>
      </c>
      <c r="E123" s="13" t="s">
        <v>5458</v>
      </c>
      <c r="F123" s="13">
        <v>20</v>
      </c>
      <c r="G123" s="2" t="s">
        <v>363</v>
      </c>
      <c r="H123" s="13" t="s">
        <v>0</v>
      </c>
      <c r="I123" s="13" t="s">
        <v>140</v>
      </c>
      <c r="J123" s="13" t="s">
        <v>46</v>
      </c>
      <c r="K123" s="104">
        <v>44491</v>
      </c>
      <c r="L123" s="104">
        <v>44501</v>
      </c>
      <c r="Q123" s="13" t="str">
        <f t="shared" si="10"/>
        <v>DUITCRD024836AUTOSERVICIONUTRESA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X123" s="13">
        <v>99</v>
      </c>
      <c r="Y123" s="13">
        <v>14</v>
      </c>
      <c r="Z123" s="13">
        <v>1</v>
      </c>
      <c r="AA123" s="13">
        <f t="shared" si="14"/>
        <v>1386</v>
      </c>
      <c r="AB123" s="13">
        <f t="shared" si="15"/>
        <v>27720</v>
      </c>
      <c r="AC123" s="13">
        <f t="shared" si="16"/>
        <v>1.925E-2</v>
      </c>
      <c r="AD123" s="105">
        <f t="shared" si="17"/>
        <v>44495</v>
      </c>
      <c r="AE123" s="13" t="e">
        <f>IF(AND(AD123&lt;=$AI$4,#REF!&lt;1),1,"")</f>
        <v>#REF!</v>
      </c>
      <c r="AF123" s="105">
        <f t="shared" ca="1" si="18"/>
        <v>44558</v>
      </c>
      <c r="AH123" s="13">
        <f t="shared" ca="1" si="19"/>
        <v>67</v>
      </c>
    </row>
    <row r="124" spans="1:34" x14ac:dyDescent="0.25">
      <c r="A124" s="13" t="s">
        <v>150</v>
      </c>
      <c r="B124" s="13" t="s">
        <v>150</v>
      </c>
      <c r="C124" s="13" t="s">
        <v>2029</v>
      </c>
      <c r="D124" s="13" t="s">
        <v>2030</v>
      </c>
      <c r="E124" s="13" t="s">
        <v>5458</v>
      </c>
      <c r="F124" s="13">
        <v>10</v>
      </c>
      <c r="G124" s="2" t="s">
        <v>363</v>
      </c>
      <c r="H124" s="13" t="s">
        <v>0</v>
      </c>
      <c r="I124" s="13" t="s">
        <v>140</v>
      </c>
      <c r="J124" s="13" t="s">
        <v>46</v>
      </c>
      <c r="K124" s="104">
        <v>44491</v>
      </c>
      <c r="L124" s="104">
        <v>44501</v>
      </c>
      <c r="Q124" s="13" t="str">
        <f t="shared" si="10"/>
        <v>VILACRD024836AUTOSERVICIONUTRESA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X124" s="13">
        <v>99</v>
      </c>
      <c r="Y124" s="13">
        <v>14</v>
      </c>
      <c r="Z124" s="13">
        <v>1</v>
      </c>
      <c r="AA124" s="13">
        <f t="shared" si="14"/>
        <v>1386</v>
      </c>
      <c r="AB124" s="13">
        <f t="shared" si="15"/>
        <v>13860</v>
      </c>
      <c r="AC124" s="13">
        <f t="shared" si="16"/>
        <v>9.6249999999999999E-3</v>
      </c>
      <c r="AD124" s="105">
        <f t="shared" si="17"/>
        <v>44495</v>
      </c>
      <c r="AE124" s="13" t="e">
        <f>IF(AND(AD124&lt;=$AI$4,#REF!&lt;1),1,"")</f>
        <v>#REF!</v>
      </c>
      <c r="AF124" s="105">
        <f t="shared" ca="1" si="18"/>
        <v>44558</v>
      </c>
      <c r="AH124" s="13">
        <f t="shared" ca="1" si="19"/>
        <v>67</v>
      </c>
    </row>
    <row r="125" spans="1:34" x14ac:dyDescent="0.25">
      <c r="A125" s="13" t="s">
        <v>5</v>
      </c>
      <c r="B125" s="13" t="s">
        <v>5</v>
      </c>
      <c r="C125" s="13" t="s">
        <v>2029</v>
      </c>
      <c r="D125" s="13" t="s">
        <v>2030</v>
      </c>
      <c r="E125" s="13" t="s">
        <v>5458</v>
      </c>
      <c r="F125" s="13">
        <v>80</v>
      </c>
      <c r="G125" s="2" t="s">
        <v>363</v>
      </c>
      <c r="H125" s="13" t="s">
        <v>0</v>
      </c>
      <c r="I125" s="13" t="s">
        <v>140</v>
      </c>
      <c r="J125" s="13" t="s">
        <v>46</v>
      </c>
      <c r="K125" s="104">
        <v>44491</v>
      </c>
      <c r="L125" s="104">
        <v>44501</v>
      </c>
      <c r="Q125" s="13" t="str">
        <f t="shared" si="10"/>
        <v>BUCACRD024836AUTOSERVICIONUTRESA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X125" s="13">
        <v>99</v>
      </c>
      <c r="Y125" s="13">
        <v>14</v>
      </c>
      <c r="Z125" s="13">
        <v>1</v>
      </c>
      <c r="AA125" s="13">
        <f t="shared" si="14"/>
        <v>1386</v>
      </c>
      <c r="AB125" s="13">
        <f t="shared" si="15"/>
        <v>110880</v>
      </c>
      <c r="AC125" s="13">
        <f t="shared" si="16"/>
        <v>7.6999999999999999E-2</v>
      </c>
      <c r="AD125" s="105">
        <f t="shared" si="17"/>
        <v>44495</v>
      </c>
      <c r="AE125" s="13" t="e">
        <f>IF(AND(AD125&lt;=$AI$4,#REF!&lt;1),1,"")</f>
        <v>#REF!</v>
      </c>
      <c r="AF125" s="105">
        <f t="shared" ca="1" si="18"/>
        <v>44558</v>
      </c>
      <c r="AH125" s="13">
        <f t="shared" ca="1" si="19"/>
        <v>67</v>
      </c>
    </row>
    <row r="126" spans="1:34" x14ac:dyDescent="0.25">
      <c r="A126" s="13" t="s">
        <v>6</v>
      </c>
      <c r="B126" s="13" t="s">
        <v>6</v>
      </c>
      <c r="C126" s="13" t="s">
        <v>2029</v>
      </c>
      <c r="D126" s="13" t="s">
        <v>2030</v>
      </c>
      <c r="E126" s="13" t="s">
        <v>5458</v>
      </c>
      <c r="F126" s="13">
        <v>30</v>
      </c>
      <c r="G126" s="2" t="s">
        <v>363</v>
      </c>
      <c r="H126" s="13" t="s">
        <v>0</v>
      </c>
      <c r="I126" s="13" t="s">
        <v>140</v>
      </c>
      <c r="J126" s="13" t="s">
        <v>46</v>
      </c>
      <c r="K126" s="104">
        <v>44491</v>
      </c>
      <c r="L126" s="104">
        <v>44501</v>
      </c>
      <c r="Q126" s="13" t="str">
        <f t="shared" si="10"/>
        <v>CALICRD024836AUTOSERVICIONUTRESA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X126" s="13">
        <v>99</v>
      </c>
      <c r="Y126" s="13">
        <v>14</v>
      </c>
      <c r="Z126" s="13">
        <v>1</v>
      </c>
      <c r="AA126" s="13">
        <f t="shared" si="14"/>
        <v>1386</v>
      </c>
      <c r="AB126" s="13">
        <f t="shared" si="15"/>
        <v>41580</v>
      </c>
      <c r="AC126" s="13">
        <f t="shared" si="16"/>
        <v>2.8875000000000001E-2</v>
      </c>
      <c r="AD126" s="105">
        <f t="shared" si="17"/>
        <v>44495</v>
      </c>
      <c r="AE126" s="13" t="e">
        <f>IF(AND(AD126&lt;=$AI$4,#REF!&lt;1),1,"")</f>
        <v>#REF!</v>
      </c>
      <c r="AF126" s="105">
        <f t="shared" ca="1" si="18"/>
        <v>44558</v>
      </c>
      <c r="AH126" s="13">
        <f t="shared" ca="1" si="19"/>
        <v>67</v>
      </c>
    </row>
    <row r="127" spans="1:34" x14ac:dyDescent="0.25">
      <c r="A127" s="13" t="s">
        <v>7</v>
      </c>
      <c r="B127" s="13" t="s">
        <v>7</v>
      </c>
      <c r="C127" s="13" t="s">
        <v>2029</v>
      </c>
      <c r="D127" s="13" t="s">
        <v>2030</v>
      </c>
      <c r="E127" s="13" t="s">
        <v>5458</v>
      </c>
      <c r="F127" s="13">
        <v>20</v>
      </c>
      <c r="G127" s="2" t="s">
        <v>363</v>
      </c>
      <c r="H127" s="13" t="s">
        <v>0</v>
      </c>
      <c r="I127" s="13" t="s">
        <v>140</v>
      </c>
      <c r="J127" s="13" t="s">
        <v>46</v>
      </c>
      <c r="K127" s="104">
        <v>44491</v>
      </c>
      <c r="L127" s="104">
        <v>44501</v>
      </c>
      <c r="Q127" s="13" t="str">
        <f t="shared" si="10"/>
        <v>CARTCRD024836AUTOSERVICIONUTRESA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X127" s="13">
        <v>99</v>
      </c>
      <c r="Y127" s="13">
        <v>14</v>
      </c>
      <c r="Z127" s="13">
        <v>1</v>
      </c>
      <c r="AA127" s="13">
        <f t="shared" si="14"/>
        <v>1386</v>
      </c>
      <c r="AB127" s="13">
        <f t="shared" si="15"/>
        <v>27720</v>
      </c>
      <c r="AC127" s="13">
        <f t="shared" si="16"/>
        <v>1.925E-2</v>
      </c>
      <c r="AD127" s="105">
        <f t="shared" si="17"/>
        <v>44495</v>
      </c>
      <c r="AE127" s="13" t="e">
        <f>IF(AND(AD127&lt;=$AI$4,#REF!&lt;1),1,"")</f>
        <v>#REF!</v>
      </c>
      <c r="AF127" s="105">
        <f t="shared" ca="1" si="18"/>
        <v>44558</v>
      </c>
      <c r="AH127" s="13">
        <f t="shared" ca="1" si="19"/>
        <v>67</v>
      </c>
    </row>
    <row r="128" spans="1:34" x14ac:dyDescent="0.25">
      <c r="A128" s="13" t="s">
        <v>8</v>
      </c>
      <c r="B128" s="13" t="s">
        <v>8</v>
      </c>
      <c r="C128" s="13" t="s">
        <v>2029</v>
      </c>
      <c r="D128" s="13" t="s">
        <v>2030</v>
      </c>
      <c r="E128" s="13" t="s">
        <v>5458</v>
      </c>
      <c r="F128" s="13">
        <v>100</v>
      </c>
      <c r="G128" s="2" t="s">
        <v>363</v>
      </c>
      <c r="H128" s="13" t="s">
        <v>0</v>
      </c>
      <c r="I128" s="13" t="s">
        <v>140</v>
      </c>
      <c r="J128" s="13" t="s">
        <v>46</v>
      </c>
      <c r="K128" s="104">
        <v>44491</v>
      </c>
      <c r="L128" s="104">
        <v>44501</v>
      </c>
      <c r="Q128" s="13" t="str">
        <f t="shared" si="10"/>
        <v>IBA1CRD024836AUTOSERVICIONUTRESA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X128" s="13">
        <v>99</v>
      </c>
      <c r="Y128" s="13">
        <v>14</v>
      </c>
      <c r="Z128" s="13">
        <v>1</v>
      </c>
      <c r="AA128" s="13">
        <f t="shared" si="14"/>
        <v>1386</v>
      </c>
      <c r="AB128" s="13">
        <f t="shared" si="15"/>
        <v>138600</v>
      </c>
      <c r="AC128" s="13">
        <f t="shared" si="16"/>
        <v>9.6250000000000002E-2</v>
      </c>
      <c r="AD128" s="105">
        <f t="shared" si="17"/>
        <v>44495</v>
      </c>
      <c r="AE128" s="13" t="e">
        <f>IF(AND(AD128&lt;=$AI$4,#REF!&lt;1),1,"")</f>
        <v>#REF!</v>
      </c>
      <c r="AF128" s="105">
        <f t="shared" ca="1" si="18"/>
        <v>44558</v>
      </c>
      <c r="AH128" s="13">
        <f t="shared" ca="1" si="19"/>
        <v>67</v>
      </c>
    </row>
    <row r="129" spans="1:34" x14ac:dyDescent="0.25">
      <c r="A129" s="13" t="s">
        <v>9</v>
      </c>
      <c r="B129" s="13" t="s">
        <v>9</v>
      </c>
      <c r="C129" s="13" t="s">
        <v>2029</v>
      </c>
      <c r="D129" s="13" t="s">
        <v>2030</v>
      </c>
      <c r="E129" s="13" t="s">
        <v>5458</v>
      </c>
      <c r="F129" s="13">
        <v>70</v>
      </c>
      <c r="G129" s="2" t="s">
        <v>363</v>
      </c>
      <c r="H129" s="13" t="s">
        <v>0</v>
      </c>
      <c r="I129" s="13" t="s">
        <v>140</v>
      </c>
      <c r="J129" s="13" t="s">
        <v>46</v>
      </c>
      <c r="K129" s="104">
        <v>44491</v>
      </c>
      <c r="L129" s="104">
        <v>44501</v>
      </c>
      <c r="Q129" s="13" t="str">
        <f t="shared" si="10"/>
        <v>MEDECRD024836AUTOSERVICIONUTRESA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X129" s="13">
        <v>99</v>
      </c>
      <c r="Y129" s="13">
        <v>14</v>
      </c>
      <c r="Z129" s="13">
        <v>1</v>
      </c>
      <c r="AA129" s="13">
        <f t="shared" si="14"/>
        <v>1386</v>
      </c>
      <c r="AB129" s="13">
        <f t="shared" si="15"/>
        <v>97020</v>
      </c>
      <c r="AC129" s="13">
        <f t="shared" si="16"/>
        <v>6.7375000000000004E-2</v>
      </c>
      <c r="AD129" s="105">
        <f t="shared" si="17"/>
        <v>44495</v>
      </c>
      <c r="AE129" s="13" t="e">
        <f>IF(AND(AD129&lt;=$AI$4,#REF!&lt;1),1,"")</f>
        <v>#REF!</v>
      </c>
      <c r="AF129" s="105">
        <f t="shared" ca="1" si="18"/>
        <v>44558</v>
      </c>
      <c r="AH129" s="13">
        <f t="shared" ca="1" si="19"/>
        <v>67</v>
      </c>
    </row>
    <row r="130" spans="1:34" x14ac:dyDescent="0.25">
      <c r="A130" s="13" t="s">
        <v>10</v>
      </c>
      <c r="B130" s="13" t="s">
        <v>10</v>
      </c>
      <c r="C130" s="13" t="s">
        <v>2029</v>
      </c>
      <c r="D130" s="13" t="s">
        <v>2030</v>
      </c>
      <c r="E130" s="13" t="s">
        <v>5458</v>
      </c>
      <c r="F130" s="13">
        <v>60</v>
      </c>
      <c r="G130" s="2" t="s">
        <v>363</v>
      </c>
      <c r="H130" s="13" t="s">
        <v>0</v>
      </c>
      <c r="I130" s="13" t="s">
        <v>140</v>
      </c>
      <c r="J130" s="13" t="s">
        <v>46</v>
      </c>
      <c r="K130" s="104">
        <v>44491</v>
      </c>
      <c r="L130" s="104">
        <v>44501</v>
      </c>
      <c r="Q130" s="13" t="str">
        <f t="shared" si="10"/>
        <v>PERECRD024836AUTOSERVICIONUTRESA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X130" s="13">
        <v>99</v>
      </c>
      <c r="Y130" s="13">
        <v>14</v>
      </c>
      <c r="Z130" s="13">
        <v>1</v>
      </c>
      <c r="AA130" s="13">
        <f t="shared" si="14"/>
        <v>1386</v>
      </c>
      <c r="AB130" s="13">
        <f t="shared" si="15"/>
        <v>83160</v>
      </c>
      <c r="AC130" s="13">
        <f t="shared" si="16"/>
        <v>5.7750000000000003E-2</v>
      </c>
      <c r="AD130" s="105">
        <f t="shared" si="17"/>
        <v>44495</v>
      </c>
      <c r="AE130" s="13" t="e">
        <f>IF(AND(AD130&lt;=$AI$4,#REF!&lt;1),1,"")</f>
        <v>#REF!</v>
      </c>
      <c r="AF130" s="105">
        <f t="shared" ca="1" si="18"/>
        <v>44558</v>
      </c>
      <c r="AH130" s="13">
        <f t="shared" ca="1" si="19"/>
        <v>67</v>
      </c>
    </row>
    <row r="131" spans="1:34" x14ac:dyDescent="0.25">
      <c r="A131" s="13" t="s">
        <v>4</v>
      </c>
      <c r="B131" s="13" t="s">
        <v>4</v>
      </c>
      <c r="C131" s="13" t="s">
        <v>5459</v>
      </c>
      <c r="D131" s="13" t="s">
        <v>5460</v>
      </c>
      <c r="E131" s="13" t="s">
        <v>5461</v>
      </c>
      <c r="F131" s="13">
        <v>30</v>
      </c>
      <c r="G131" s="2" t="s">
        <v>363</v>
      </c>
      <c r="H131" s="13" t="s">
        <v>0</v>
      </c>
      <c r="I131" s="13" t="s">
        <v>140</v>
      </c>
      <c r="J131" s="13" t="s">
        <v>46</v>
      </c>
      <c r="K131" s="104">
        <v>44491</v>
      </c>
      <c r="L131" s="104">
        <v>44501</v>
      </c>
      <c r="Q131" s="13" t="str">
        <f t="shared" ref="Q131:Q194" si="20">+CONCATENATE(B131,C131,H131,I131)</f>
        <v>BGTACRD024837AUTOSERVICIONUTRESA</v>
      </c>
      <c r="T131" s="118">
        <f t="shared" ref="T131:T194" si="21">IFERROR(R131/F131,0)</f>
        <v>0</v>
      </c>
      <c r="U131" s="13">
        <f t="shared" ref="U131:U194" si="22">R131-S131</f>
        <v>0</v>
      </c>
      <c r="V131" s="118">
        <f t="shared" ref="V131:V194" si="23">IFERROR(U131/R131,0)</f>
        <v>0</v>
      </c>
      <c r="X131" s="13">
        <v>16</v>
      </c>
      <c r="Y131" s="13">
        <v>26.5</v>
      </c>
      <c r="Z131" s="13">
        <v>9.5</v>
      </c>
      <c r="AA131" s="13">
        <f t="shared" ref="AA131:AA194" si="24">X131*Y131*Z131</f>
        <v>4028</v>
      </c>
      <c r="AB131" s="13">
        <f t="shared" ref="AB131:AB194" si="25">AA131*F131</f>
        <v>120840</v>
      </c>
      <c r="AC131" s="13">
        <f t="shared" ref="AC131:AC194" si="26">AB131/1440000</f>
        <v>8.3916666666666667E-2</v>
      </c>
      <c r="AD131" s="105">
        <f t="shared" ref="AD131:AD194" si="27">K131+4</f>
        <v>44495</v>
      </c>
      <c r="AE131" s="13" t="e">
        <f>IF(AND(AD131&lt;=$AI$4,#REF!&lt;1),1,"")</f>
        <v>#REF!</v>
      </c>
      <c r="AF131" s="105">
        <f t="shared" ref="AF131:AF194" ca="1" si="28">TODAY()</f>
        <v>44558</v>
      </c>
      <c r="AH131" s="13">
        <f t="shared" ref="AH131:AH194" ca="1" si="29">AF131-K131</f>
        <v>67</v>
      </c>
    </row>
    <row r="132" spans="1:34" x14ac:dyDescent="0.25">
      <c r="A132" s="13" t="s">
        <v>690</v>
      </c>
      <c r="B132" s="13" t="s">
        <v>690</v>
      </c>
      <c r="C132" s="13" t="s">
        <v>5459</v>
      </c>
      <c r="D132" s="13" t="s">
        <v>5460</v>
      </c>
      <c r="E132" s="13" t="s">
        <v>5461</v>
      </c>
      <c r="F132" s="13">
        <v>15</v>
      </c>
      <c r="G132" s="2" t="s">
        <v>363</v>
      </c>
      <c r="H132" s="13" t="s">
        <v>0</v>
      </c>
      <c r="I132" s="13" t="s">
        <v>145</v>
      </c>
      <c r="J132" s="13" t="s">
        <v>46</v>
      </c>
      <c r="K132" s="104">
        <v>44491</v>
      </c>
      <c r="L132" s="104">
        <v>44501</v>
      </c>
      <c r="Q132" s="13" t="str">
        <f t="shared" si="20"/>
        <v>BGTA ALTCRD024837AUTOSERVICIOALTILLANO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16</v>
      </c>
      <c r="Y132" s="13">
        <v>26.5</v>
      </c>
      <c r="Z132" s="13">
        <v>9.5</v>
      </c>
      <c r="AA132" s="13">
        <f t="shared" si="24"/>
        <v>4028</v>
      </c>
      <c r="AB132" s="13">
        <f t="shared" si="25"/>
        <v>60420</v>
      </c>
      <c r="AC132" s="13">
        <f t="shared" si="26"/>
        <v>4.1958333333333334E-2</v>
      </c>
      <c r="AD132" s="105">
        <f t="shared" si="27"/>
        <v>44495</v>
      </c>
      <c r="AE132" s="13" t="e">
        <f>IF(AND(AD132&lt;=$AI$4,#REF!&lt;1),1,"")</f>
        <v>#REF!</v>
      </c>
      <c r="AF132" s="105">
        <f t="shared" ca="1" si="28"/>
        <v>44558</v>
      </c>
      <c r="AH132" s="13">
        <f t="shared" ca="1" si="29"/>
        <v>67</v>
      </c>
    </row>
    <row r="133" spans="1:34" x14ac:dyDescent="0.25">
      <c r="A133" s="13" t="s">
        <v>149</v>
      </c>
      <c r="B133" s="13" t="s">
        <v>149</v>
      </c>
      <c r="C133" s="13" t="s">
        <v>5459</v>
      </c>
      <c r="D133" s="13" t="s">
        <v>5460</v>
      </c>
      <c r="E133" s="13" t="s">
        <v>5461</v>
      </c>
      <c r="F133" s="13">
        <v>10</v>
      </c>
      <c r="G133" s="2" t="s">
        <v>363</v>
      </c>
      <c r="H133" s="13" t="s">
        <v>0</v>
      </c>
      <c r="I133" s="13" t="s">
        <v>140</v>
      </c>
      <c r="J133" s="13" t="s">
        <v>46</v>
      </c>
      <c r="K133" s="104">
        <v>44491</v>
      </c>
      <c r="L133" s="104">
        <v>44501</v>
      </c>
      <c r="Q133" s="13" t="str">
        <f t="shared" si="20"/>
        <v>DUITCRD024837AUTOSERVICIONUTRESA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16</v>
      </c>
      <c r="Y133" s="13">
        <v>26.5</v>
      </c>
      <c r="Z133" s="13">
        <v>9.5</v>
      </c>
      <c r="AA133" s="13">
        <f t="shared" si="24"/>
        <v>4028</v>
      </c>
      <c r="AB133" s="13">
        <f t="shared" si="25"/>
        <v>40280</v>
      </c>
      <c r="AC133" s="13">
        <f t="shared" si="26"/>
        <v>2.7972222222222221E-2</v>
      </c>
      <c r="AD133" s="105">
        <f t="shared" si="27"/>
        <v>44495</v>
      </c>
      <c r="AE133" s="13" t="e">
        <f>IF(AND(AD133&lt;=$AI$4,#REF!&lt;1),1,"")</f>
        <v>#REF!</v>
      </c>
      <c r="AF133" s="105">
        <f t="shared" ca="1" si="28"/>
        <v>44558</v>
      </c>
      <c r="AH133" s="13">
        <f t="shared" ca="1" si="29"/>
        <v>67</v>
      </c>
    </row>
    <row r="134" spans="1:34" x14ac:dyDescent="0.25">
      <c r="A134" s="13" t="s">
        <v>150</v>
      </c>
      <c r="B134" s="13" t="s">
        <v>150</v>
      </c>
      <c r="C134" s="13" t="s">
        <v>5459</v>
      </c>
      <c r="D134" s="13" t="s">
        <v>5460</v>
      </c>
      <c r="E134" s="13" t="s">
        <v>5461</v>
      </c>
      <c r="F134" s="13">
        <v>10</v>
      </c>
      <c r="G134" s="2" t="s">
        <v>363</v>
      </c>
      <c r="H134" s="13" t="s">
        <v>0</v>
      </c>
      <c r="I134" s="13" t="s">
        <v>140</v>
      </c>
      <c r="J134" s="13" t="s">
        <v>46</v>
      </c>
      <c r="K134" s="104">
        <v>44491</v>
      </c>
      <c r="L134" s="104">
        <v>44501</v>
      </c>
      <c r="Q134" s="13" t="str">
        <f t="shared" si="20"/>
        <v>VILACRD024837AUTOSERVICIONUTRESA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16</v>
      </c>
      <c r="Y134" s="13">
        <v>26.5</v>
      </c>
      <c r="Z134" s="13">
        <v>9.5</v>
      </c>
      <c r="AA134" s="13">
        <f t="shared" si="24"/>
        <v>4028</v>
      </c>
      <c r="AB134" s="13">
        <f t="shared" si="25"/>
        <v>40280</v>
      </c>
      <c r="AC134" s="13">
        <f t="shared" si="26"/>
        <v>2.7972222222222221E-2</v>
      </c>
      <c r="AD134" s="105">
        <f t="shared" si="27"/>
        <v>44495</v>
      </c>
      <c r="AE134" s="13" t="e">
        <f>IF(AND(AD134&lt;=$AI$4,#REF!&lt;1),1,"")</f>
        <v>#REF!</v>
      </c>
      <c r="AF134" s="105">
        <f t="shared" ca="1" si="28"/>
        <v>44558</v>
      </c>
      <c r="AH134" s="13">
        <f t="shared" ca="1" si="29"/>
        <v>67</v>
      </c>
    </row>
    <row r="135" spans="1:34" x14ac:dyDescent="0.25">
      <c r="A135" s="13" t="s">
        <v>5</v>
      </c>
      <c r="B135" s="13" t="s">
        <v>5</v>
      </c>
      <c r="C135" s="13" t="s">
        <v>5459</v>
      </c>
      <c r="D135" s="13" t="s">
        <v>5460</v>
      </c>
      <c r="E135" s="13" t="s">
        <v>5461</v>
      </c>
      <c r="F135" s="13">
        <v>60</v>
      </c>
      <c r="G135" s="2" t="s">
        <v>363</v>
      </c>
      <c r="H135" s="13" t="s">
        <v>0</v>
      </c>
      <c r="I135" s="13" t="s">
        <v>140</v>
      </c>
      <c r="J135" s="13" t="s">
        <v>46</v>
      </c>
      <c r="K135" s="104">
        <v>44491</v>
      </c>
      <c r="L135" s="104">
        <v>44501</v>
      </c>
      <c r="Q135" s="13" t="str">
        <f t="shared" si="20"/>
        <v>BUCACRD024837AUTOSERVICIONUTRESA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16</v>
      </c>
      <c r="Y135" s="13">
        <v>26.5</v>
      </c>
      <c r="Z135" s="13">
        <v>9.5</v>
      </c>
      <c r="AA135" s="13">
        <f t="shared" si="24"/>
        <v>4028</v>
      </c>
      <c r="AB135" s="13">
        <f t="shared" si="25"/>
        <v>241680</v>
      </c>
      <c r="AC135" s="13">
        <f t="shared" si="26"/>
        <v>0.16783333333333333</v>
      </c>
      <c r="AD135" s="105">
        <f t="shared" si="27"/>
        <v>44495</v>
      </c>
      <c r="AE135" s="13" t="e">
        <f>IF(AND(AD135&lt;=$AI$4,#REF!&lt;1),1,"")</f>
        <v>#REF!</v>
      </c>
      <c r="AF135" s="105">
        <f t="shared" ca="1" si="28"/>
        <v>44558</v>
      </c>
      <c r="AH135" s="13">
        <f t="shared" ca="1" si="29"/>
        <v>67</v>
      </c>
    </row>
    <row r="136" spans="1:34" x14ac:dyDescent="0.25">
      <c r="A136" s="13" t="s">
        <v>6</v>
      </c>
      <c r="B136" s="13" t="s">
        <v>6</v>
      </c>
      <c r="C136" s="13" t="s">
        <v>5459</v>
      </c>
      <c r="D136" s="13" t="s">
        <v>5460</v>
      </c>
      <c r="E136" s="13" t="s">
        <v>5461</v>
      </c>
      <c r="F136" s="13">
        <v>30</v>
      </c>
      <c r="G136" s="2" t="s">
        <v>363</v>
      </c>
      <c r="H136" s="13" t="s">
        <v>0</v>
      </c>
      <c r="I136" s="13" t="s">
        <v>140</v>
      </c>
      <c r="J136" s="13" t="s">
        <v>46</v>
      </c>
      <c r="K136" s="104">
        <v>44491</v>
      </c>
      <c r="L136" s="104">
        <v>44501</v>
      </c>
      <c r="Q136" s="13" t="str">
        <f t="shared" si="20"/>
        <v>CALICRD024837AUTOSERVICIONUTRESA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16</v>
      </c>
      <c r="Y136" s="13">
        <v>26.5</v>
      </c>
      <c r="Z136" s="13">
        <v>9.5</v>
      </c>
      <c r="AA136" s="13">
        <f t="shared" si="24"/>
        <v>4028</v>
      </c>
      <c r="AB136" s="13">
        <f t="shared" si="25"/>
        <v>120840</v>
      </c>
      <c r="AC136" s="13">
        <f t="shared" si="26"/>
        <v>8.3916666666666667E-2</v>
      </c>
      <c r="AD136" s="105">
        <f t="shared" si="27"/>
        <v>44495</v>
      </c>
      <c r="AE136" s="13" t="e">
        <f>IF(AND(AD136&lt;=$AI$4,#REF!&lt;1),1,"")</f>
        <v>#REF!</v>
      </c>
      <c r="AF136" s="105">
        <f t="shared" ca="1" si="28"/>
        <v>44558</v>
      </c>
      <c r="AH136" s="13">
        <f t="shared" ca="1" si="29"/>
        <v>67</v>
      </c>
    </row>
    <row r="137" spans="1:34" x14ac:dyDescent="0.25">
      <c r="A137" s="13" t="s">
        <v>8</v>
      </c>
      <c r="B137" s="13" t="s">
        <v>8</v>
      </c>
      <c r="C137" s="13" t="s">
        <v>5459</v>
      </c>
      <c r="D137" s="13" t="s">
        <v>5460</v>
      </c>
      <c r="E137" s="13" t="s">
        <v>5461</v>
      </c>
      <c r="F137" s="13">
        <v>30</v>
      </c>
      <c r="G137" s="2" t="s">
        <v>363</v>
      </c>
      <c r="H137" s="13" t="s">
        <v>0</v>
      </c>
      <c r="I137" s="13" t="s">
        <v>140</v>
      </c>
      <c r="J137" s="13" t="s">
        <v>46</v>
      </c>
      <c r="K137" s="104">
        <v>44491</v>
      </c>
      <c r="L137" s="104">
        <v>44501</v>
      </c>
      <c r="Q137" s="13" t="str">
        <f t="shared" si="20"/>
        <v>IBA1CRD024837AUTOSERVICIONUTRESA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16</v>
      </c>
      <c r="Y137" s="13">
        <v>26.5</v>
      </c>
      <c r="Z137" s="13">
        <v>9.5</v>
      </c>
      <c r="AA137" s="13">
        <f t="shared" si="24"/>
        <v>4028</v>
      </c>
      <c r="AB137" s="13">
        <f t="shared" si="25"/>
        <v>120840</v>
      </c>
      <c r="AC137" s="13">
        <f t="shared" si="26"/>
        <v>8.3916666666666667E-2</v>
      </c>
      <c r="AD137" s="105">
        <f t="shared" si="27"/>
        <v>44495</v>
      </c>
      <c r="AE137" s="13" t="e">
        <f>IF(AND(AD137&lt;=$AI$4,#REF!&lt;1),1,"")</f>
        <v>#REF!</v>
      </c>
      <c r="AF137" s="105">
        <f t="shared" ca="1" si="28"/>
        <v>44558</v>
      </c>
      <c r="AH137" s="13">
        <f t="shared" ca="1" si="29"/>
        <v>67</v>
      </c>
    </row>
    <row r="138" spans="1:34" x14ac:dyDescent="0.25">
      <c r="A138" s="13" t="s">
        <v>10</v>
      </c>
      <c r="B138" s="13" t="s">
        <v>10</v>
      </c>
      <c r="C138" s="13" t="s">
        <v>5459</v>
      </c>
      <c r="D138" s="13" t="s">
        <v>5460</v>
      </c>
      <c r="E138" s="13" t="s">
        <v>5461</v>
      </c>
      <c r="F138" s="13">
        <v>40</v>
      </c>
      <c r="G138" s="2" t="s">
        <v>363</v>
      </c>
      <c r="H138" s="13" t="s">
        <v>0</v>
      </c>
      <c r="I138" s="13" t="s">
        <v>140</v>
      </c>
      <c r="J138" s="13" t="s">
        <v>46</v>
      </c>
      <c r="K138" s="104">
        <v>44491</v>
      </c>
      <c r="L138" s="104">
        <v>44501</v>
      </c>
      <c r="Q138" s="13" t="str">
        <f t="shared" si="20"/>
        <v>PERECRD024837AUTOSERVICIONUTRESA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16</v>
      </c>
      <c r="Y138" s="13">
        <v>26.5</v>
      </c>
      <c r="Z138" s="13">
        <v>9.5</v>
      </c>
      <c r="AA138" s="13">
        <f t="shared" si="24"/>
        <v>4028</v>
      </c>
      <c r="AB138" s="13">
        <f t="shared" si="25"/>
        <v>161120</v>
      </c>
      <c r="AC138" s="13">
        <f t="shared" si="26"/>
        <v>0.11188888888888888</v>
      </c>
      <c r="AD138" s="105">
        <f t="shared" si="27"/>
        <v>44495</v>
      </c>
      <c r="AE138" s="13" t="e">
        <f>IF(AND(AD138&lt;=$AI$4,#REF!&lt;1),1,"")</f>
        <v>#REF!</v>
      </c>
      <c r="AF138" s="105">
        <f t="shared" ca="1" si="28"/>
        <v>44558</v>
      </c>
      <c r="AH138" s="13">
        <f t="shared" ca="1" si="29"/>
        <v>67</v>
      </c>
    </row>
    <row r="139" spans="1:34" x14ac:dyDescent="0.25">
      <c r="A139" s="13" t="s">
        <v>4</v>
      </c>
      <c r="B139" s="13" t="s">
        <v>4</v>
      </c>
      <c r="C139" s="13" t="s">
        <v>3082</v>
      </c>
      <c r="D139" s="13" t="s">
        <v>5462</v>
      </c>
      <c r="E139" s="13" t="s">
        <v>5461</v>
      </c>
      <c r="F139" s="13">
        <v>30</v>
      </c>
      <c r="G139" s="2" t="s">
        <v>363</v>
      </c>
      <c r="H139" s="13" t="s">
        <v>0</v>
      </c>
      <c r="I139" s="13" t="s">
        <v>140</v>
      </c>
      <c r="J139" s="13" t="s">
        <v>46</v>
      </c>
      <c r="K139" s="104">
        <v>44491</v>
      </c>
      <c r="L139" s="104">
        <v>44501</v>
      </c>
      <c r="Q139" s="13" t="str">
        <f t="shared" si="20"/>
        <v>BGTACRD024838AUTOSERVICIONUTRESA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16</v>
      </c>
      <c r="Y139" s="13">
        <v>30</v>
      </c>
      <c r="Z139" s="13">
        <v>10</v>
      </c>
      <c r="AA139" s="13">
        <f t="shared" si="24"/>
        <v>4800</v>
      </c>
      <c r="AB139" s="13">
        <f t="shared" si="25"/>
        <v>144000</v>
      </c>
      <c r="AC139" s="13">
        <f t="shared" si="26"/>
        <v>0.1</v>
      </c>
      <c r="AD139" s="105">
        <f t="shared" si="27"/>
        <v>44495</v>
      </c>
      <c r="AE139" s="13" t="e">
        <f>IF(AND(AD139&lt;=$AI$4,#REF!&lt;1),1,"")</f>
        <v>#REF!</v>
      </c>
      <c r="AF139" s="105">
        <f t="shared" ca="1" si="28"/>
        <v>44558</v>
      </c>
      <c r="AH139" s="13">
        <f t="shared" ca="1" si="29"/>
        <v>67</v>
      </c>
    </row>
    <row r="140" spans="1:34" x14ac:dyDescent="0.25">
      <c r="A140" s="13" t="s">
        <v>690</v>
      </c>
      <c r="B140" s="13" t="s">
        <v>690</v>
      </c>
      <c r="C140" s="13" t="s">
        <v>3082</v>
      </c>
      <c r="D140" s="13" t="s">
        <v>5462</v>
      </c>
      <c r="E140" s="13" t="s">
        <v>5461</v>
      </c>
      <c r="F140" s="13">
        <v>15</v>
      </c>
      <c r="G140" s="2" t="s">
        <v>363</v>
      </c>
      <c r="H140" s="13" t="s">
        <v>0</v>
      </c>
      <c r="I140" s="13" t="s">
        <v>145</v>
      </c>
      <c r="J140" s="13" t="s">
        <v>46</v>
      </c>
      <c r="K140" s="104">
        <v>44491</v>
      </c>
      <c r="L140" s="104">
        <v>44501</v>
      </c>
      <c r="Q140" s="13" t="str">
        <f t="shared" si="20"/>
        <v>BGTA ALTCRD024838AUTOSERVICIOALTILLANO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16</v>
      </c>
      <c r="Y140" s="13">
        <v>30</v>
      </c>
      <c r="Z140" s="13">
        <v>10</v>
      </c>
      <c r="AA140" s="13">
        <f t="shared" si="24"/>
        <v>4800</v>
      </c>
      <c r="AB140" s="13">
        <f t="shared" si="25"/>
        <v>72000</v>
      </c>
      <c r="AC140" s="13">
        <f t="shared" si="26"/>
        <v>0.05</v>
      </c>
      <c r="AD140" s="105">
        <f t="shared" si="27"/>
        <v>44495</v>
      </c>
      <c r="AE140" s="13" t="e">
        <f>IF(AND(AD140&lt;=$AI$4,#REF!&lt;1),1,"")</f>
        <v>#REF!</v>
      </c>
      <c r="AF140" s="105">
        <f t="shared" ca="1" si="28"/>
        <v>44558</v>
      </c>
      <c r="AH140" s="13">
        <f t="shared" ca="1" si="29"/>
        <v>67</v>
      </c>
    </row>
    <row r="141" spans="1:34" x14ac:dyDescent="0.25">
      <c r="A141" s="13" t="s">
        <v>149</v>
      </c>
      <c r="B141" s="13" t="s">
        <v>149</v>
      </c>
      <c r="C141" s="13" t="s">
        <v>3082</v>
      </c>
      <c r="D141" s="13" t="s">
        <v>5462</v>
      </c>
      <c r="E141" s="13" t="s">
        <v>5461</v>
      </c>
      <c r="F141" s="13">
        <v>10</v>
      </c>
      <c r="G141" s="2" t="s">
        <v>363</v>
      </c>
      <c r="H141" s="13" t="s">
        <v>0</v>
      </c>
      <c r="I141" s="13" t="s">
        <v>140</v>
      </c>
      <c r="J141" s="13" t="s">
        <v>46</v>
      </c>
      <c r="K141" s="104">
        <v>44491</v>
      </c>
      <c r="L141" s="104">
        <v>44501</v>
      </c>
      <c r="Q141" s="13" t="str">
        <f t="shared" si="20"/>
        <v>DUITCRD024838AUTOSERVICIONUTRESA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16</v>
      </c>
      <c r="Y141" s="13">
        <v>30</v>
      </c>
      <c r="Z141" s="13">
        <v>10</v>
      </c>
      <c r="AA141" s="13">
        <f t="shared" si="24"/>
        <v>4800</v>
      </c>
      <c r="AB141" s="13">
        <f t="shared" si="25"/>
        <v>48000</v>
      </c>
      <c r="AC141" s="13">
        <f t="shared" si="26"/>
        <v>3.3333333333333333E-2</v>
      </c>
      <c r="AD141" s="105">
        <f t="shared" si="27"/>
        <v>44495</v>
      </c>
      <c r="AE141" s="13" t="e">
        <f>IF(AND(AD141&lt;=$AI$4,#REF!&lt;1),1,"")</f>
        <v>#REF!</v>
      </c>
      <c r="AF141" s="105">
        <f t="shared" ca="1" si="28"/>
        <v>44558</v>
      </c>
      <c r="AH141" s="13">
        <f t="shared" ca="1" si="29"/>
        <v>67</v>
      </c>
    </row>
    <row r="142" spans="1:34" x14ac:dyDescent="0.25">
      <c r="A142" s="13" t="s">
        <v>150</v>
      </c>
      <c r="B142" s="13" t="s">
        <v>150</v>
      </c>
      <c r="C142" s="13" t="s">
        <v>3082</v>
      </c>
      <c r="D142" s="13" t="s">
        <v>5462</v>
      </c>
      <c r="E142" s="13" t="s">
        <v>5461</v>
      </c>
      <c r="F142" s="13">
        <v>10</v>
      </c>
      <c r="G142" s="2" t="s">
        <v>363</v>
      </c>
      <c r="H142" s="13" t="s">
        <v>0</v>
      </c>
      <c r="I142" s="13" t="s">
        <v>140</v>
      </c>
      <c r="J142" s="13" t="s">
        <v>46</v>
      </c>
      <c r="K142" s="104">
        <v>44491</v>
      </c>
      <c r="L142" s="104">
        <v>44501</v>
      </c>
      <c r="Q142" s="13" t="str">
        <f t="shared" si="20"/>
        <v>VILACRD024838AUTOSERVICIONUTRESA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16</v>
      </c>
      <c r="Y142" s="13">
        <v>30</v>
      </c>
      <c r="Z142" s="13">
        <v>10</v>
      </c>
      <c r="AA142" s="13">
        <f t="shared" si="24"/>
        <v>4800</v>
      </c>
      <c r="AB142" s="13">
        <f t="shared" si="25"/>
        <v>48000</v>
      </c>
      <c r="AC142" s="13">
        <f t="shared" si="26"/>
        <v>3.3333333333333333E-2</v>
      </c>
      <c r="AD142" s="105">
        <f t="shared" si="27"/>
        <v>44495</v>
      </c>
      <c r="AE142" s="13" t="e">
        <f>IF(AND(AD142&lt;=$AI$4,#REF!&lt;1),1,"")</f>
        <v>#REF!</v>
      </c>
      <c r="AF142" s="105">
        <f t="shared" ca="1" si="28"/>
        <v>44558</v>
      </c>
      <c r="AH142" s="13">
        <f t="shared" ca="1" si="29"/>
        <v>67</v>
      </c>
    </row>
    <row r="143" spans="1:34" x14ac:dyDescent="0.25">
      <c r="A143" s="13" t="s">
        <v>5</v>
      </c>
      <c r="B143" s="13" t="s">
        <v>5</v>
      </c>
      <c r="C143" s="13" t="s">
        <v>3082</v>
      </c>
      <c r="D143" s="13" t="s">
        <v>5462</v>
      </c>
      <c r="E143" s="13" t="s">
        <v>5461</v>
      </c>
      <c r="F143" s="13">
        <v>80</v>
      </c>
      <c r="G143" s="2" t="s">
        <v>363</v>
      </c>
      <c r="H143" s="13" t="s">
        <v>0</v>
      </c>
      <c r="I143" s="13" t="s">
        <v>140</v>
      </c>
      <c r="J143" s="13" t="s">
        <v>46</v>
      </c>
      <c r="K143" s="104">
        <v>44491</v>
      </c>
      <c r="L143" s="104">
        <v>44501</v>
      </c>
      <c r="Q143" s="13" t="str">
        <f t="shared" si="20"/>
        <v>BUCACRD024838AUTOSERVICIONUTRESA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16</v>
      </c>
      <c r="Y143" s="13">
        <v>30</v>
      </c>
      <c r="Z143" s="13">
        <v>10</v>
      </c>
      <c r="AA143" s="13">
        <f t="shared" si="24"/>
        <v>4800</v>
      </c>
      <c r="AB143" s="13">
        <f t="shared" si="25"/>
        <v>384000</v>
      </c>
      <c r="AC143" s="13">
        <f t="shared" si="26"/>
        <v>0.26666666666666666</v>
      </c>
      <c r="AD143" s="105">
        <f t="shared" si="27"/>
        <v>44495</v>
      </c>
      <c r="AE143" s="13" t="e">
        <f>IF(AND(AD143&lt;=$AI$4,#REF!&lt;1),1,"")</f>
        <v>#REF!</v>
      </c>
      <c r="AF143" s="105">
        <f t="shared" ca="1" si="28"/>
        <v>44558</v>
      </c>
      <c r="AH143" s="13">
        <f t="shared" ca="1" si="29"/>
        <v>67</v>
      </c>
    </row>
    <row r="144" spans="1:34" x14ac:dyDescent="0.25">
      <c r="A144" s="13" t="s">
        <v>6</v>
      </c>
      <c r="B144" s="13" t="s">
        <v>6</v>
      </c>
      <c r="C144" s="13" t="s">
        <v>3082</v>
      </c>
      <c r="D144" s="13" t="s">
        <v>5462</v>
      </c>
      <c r="E144" s="13" t="s">
        <v>5461</v>
      </c>
      <c r="F144" s="13">
        <v>30</v>
      </c>
      <c r="G144" s="2" t="s">
        <v>363</v>
      </c>
      <c r="H144" s="13" t="s">
        <v>0</v>
      </c>
      <c r="I144" s="13" t="s">
        <v>140</v>
      </c>
      <c r="J144" s="13" t="s">
        <v>46</v>
      </c>
      <c r="K144" s="104">
        <v>44491</v>
      </c>
      <c r="L144" s="104">
        <v>44501</v>
      </c>
      <c r="Q144" s="13" t="str">
        <f t="shared" si="20"/>
        <v>CALICRD024838AUTOSERVICIONUTRESA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16</v>
      </c>
      <c r="Y144" s="13">
        <v>30</v>
      </c>
      <c r="Z144" s="13">
        <v>10</v>
      </c>
      <c r="AA144" s="13">
        <f t="shared" si="24"/>
        <v>4800</v>
      </c>
      <c r="AB144" s="13">
        <f t="shared" si="25"/>
        <v>144000</v>
      </c>
      <c r="AC144" s="13">
        <f t="shared" si="26"/>
        <v>0.1</v>
      </c>
      <c r="AD144" s="105">
        <f t="shared" si="27"/>
        <v>44495</v>
      </c>
      <c r="AE144" s="13" t="e">
        <f>IF(AND(AD144&lt;=$AI$4,#REF!&lt;1),1,"")</f>
        <v>#REF!</v>
      </c>
      <c r="AF144" s="105">
        <f t="shared" ca="1" si="28"/>
        <v>44558</v>
      </c>
      <c r="AH144" s="13">
        <f t="shared" ca="1" si="29"/>
        <v>67</v>
      </c>
    </row>
    <row r="145" spans="1:34" x14ac:dyDescent="0.25">
      <c r="A145" s="13" t="s">
        <v>8</v>
      </c>
      <c r="B145" s="13" t="s">
        <v>8</v>
      </c>
      <c r="C145" s="13" t="s">
        <v>3082</v>
      </c>
      <c r="D145" s="13" t="s">
        <v>5462</v>
      </c>
      <c r="E145" s="13" t="s">
        <v>5461</v>
      </c>
      <c r="F145" s="13">
        <v>80</v>
      </c>
      <c r="G145" s="2" t="s">
        <v>363</v>
      </c>
      <c r="H145" s="13" t="s">
        <v>0</v>
      </c>
      <c r="I145" s="13" t="s">
        <v>140</v>
      </c>
      <c r="J145" s="13" t="s">
        <v>46</v>
      </c>
      <c r="K145" s="104">
        <v>44491</v>
      </c>
      <c r="L145" s="104">
        <v>44501</v>
      </c>
      <c r="Q145" s="13" t="str">
        <f t="shared" si="20"/>
        <v>IBA1CRD024838AUTOSERVICIONUTRESA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16</v>
      </c>
      <c r="Y145" s="13">
        <v>30</v>
      </c>
      <c r="Z145" s="13">
        <v>10</v>
      </c>
      <c r="AA145" s="13">
        <f t="shared" si="24"/>
        <v>4800</v>
      </c>
      <c r="AB145" s="13">
        <f t="shared" si="25"/>
        <v>384000</v>
      </c>
      <c r="AC145" s="13">
        <f t="shared" si="26"/>
        <v>0.26666666666666666</v>
      </c>
      <c r="AD145" s="105">
        <f t="shared" si="27"/>
        <v>44495</v>
      </c>
      <c r="AE145" s="13" t="e">
        <f>IF(AND(AD145&lt;=$AI$4,#REF!&lt;1),1,"")</f>
        <v>#REF!</v>
      </c>
      <c r="AF145" s="105">
        <f t="shared" ca="1" si="28"/>
        <v>44558</v>
      </c>
      <c r="AH145" s="13">
        <f t="shared" ca="1" si="29"/>
        <v>67</v>
      </c>
    </row>
    <row r="146" spans="1:34" x14ac:dyDescent="0.25">
      <c r="A146" s="13" t="s">
        <v>9</v>
      </c>
      <c r="B146" s="13" t="s">
        <v>9</v>
      </c>
      <c r="C146" s="13" t="s">
        <v>3082</v>
      </c>
      <c r="D146" s="13" t="s">
        <v>5462</v>
      </c>
      <c r="E146" s="13" t="s">
        <v>5461</v>
      </c>
      <c r="F146" s="13">
        <v>10</v>
      </c>
      <c r="G146" s="2" t="s">
        <v>363</v>
      </c>
      <c r="H146" s="13" t="s">
        <v>0</v>
      </c>
      <c r="I146" s="13" t="s">
        <v>140</v>
      </c>
      <c r="J146" s="13" t="s">
        <v>46</v>
      </c>
      <c r="K146" s="104">
        <v>44491</v>
      </c>
      <c r="L146" s="104">
        <v>44501</v>
      </c>
      <c r="Q146" s="13" t="str">
        <f t="shared" si="20"/>
        <v>MEDECRD024838AUTOSERVICIONUTRESA</v>
      </c>
      <c r="S146" s="13">
        <v>10</v>
      </c>
      <c r="T146" s="118">
        <f t="shared" si="21"/>
        <v>0</v>
      </c>
      <c r="U146" s="13">
        <f t="shared" si="22"/>
        <v>-10</v>
      </c>
      <c r="V146" s="118">
        <f t="shared" si="23"/>
        <v>0</v>
      </c>
      <c r="X146" s="13">
        <v>16</v>
      </c>
      <c r="Y146" s="13">
        <v>30</v>
      </c>
      <c r="Z146" s="13">
        <v>10</v>
      </c>
      <c r="AA146" s="13">
        <f t="shared" si="24"/>
        <v>4800</v>
      </c>
      <c r="AB146" s="13">
        <f t="shared" si="25"/>
        <v>48000</v>
      </c>
      <c r="AC146" s="13">
        <f t="shared" si="26"/>
        <v>3.3333333333333333E-2</v>
      </c>
      <c r="AD146" s="105">
        <f t="shared" si="27"/>
        <v>44495</v>
      </c>
      <c r="AE146" s="13" t="e">
        <f>IF(AND(AD146&lt;=$AI$4,#REF!&lt;1),1,"")</f>
        <v>#REF!</v>
      </c>
      <c r="AF146" s="105">
        <f t="shared" ca="1" si="28"/>
        <v>44558</v>
      </c>
      <c r="AH146" s="13">
        <f t="shared" ca="1" si="29"/>
        <v>67</v>
      </c>
    </row>
    <row r="147" spans="1:34" x14ac:dyDescent="0.25">
      <c r="A147" s="13" t="s">
        <v>10</v>
      </c>
      <c r="B147" s="13" t="s">
        <v>10</v>
      </c>
      <c r="C147" s="13" t="s">
        <v>3082</v>
      </c>
      <c r="D147" s="13" t="s">
        <v>5462</v>
      </c>
      <c r="E147" s="13" t="s">
        <v>5461</v>
      </c>
      <c r="F147" s="13">
        <v>40</v>
      </c>
      <c r="G147" s="2" t="s">
        <v>363</v>
      </c>
      <c r="H147" s="13" t="s">
        <v>0</v>
      </c>
      <c r="I147" s="13" t="s">
        <v>140</v>
      </c>
      <c r="J147" s="13" t="s">
        <v>46</v>
      </c>
      <c r="K147" s="104">
        <v>44491</v>
      </c>
      <c r="L147" s="104">
        <v>44501</v>
      </c>
      <c r="Q147" s="13" t="str">
        <f t="shared" si="20"/>
        <v>PERECRD024838AUTOSERVICIONUTRESA</v>
      </c>
      <c r="T147" s="118">
        <f t="shared" si="21"/>
        <v>0</v>
      </c>
      <c r="U147" s="13">
        <f t="shared" si="22"/>
        <v>0</v>
      </c>
      <c r="V147" s="118">
        <f t="shared" si="23"/>
        <v>0</v>
      </c>
      <c r="X147" s="13">
        <v>16</v>
      </c>
      <c r="Y147" s="13">
        <v>30</v>
      </c>
      <c r="Z147" s="13">
        <v>10</v>
      </c>
      <c r="AA147" s="13">
        <f t="shared" si="24"/>
        <v>4800</v>
      </c>
      <c r="AB147" s="13">
        <f t="shared" si="25"/>
        <v>192000</v>
      </c>
      <c r="AC147" s="13">
        <f t="shared" si="26"/>
        <v>0.13333333333333333</v>
      </c>
      <c r="AD147" s="105">
        <f t="shared" si="27"/>
        <v>44495</v>
      </c>
      <c r="AE147" s="13" t="e">
        <f>IF(AND(AD147&lt;=$AI$4,#REF!&lt;1),1,"")</f>
        <v>#REF!</v>
      </c>
      <c r="AF147" s="105">
        <f t="shared" ca="1" si="28"/>
        <v>44558</v>
      </c>
      <c r="AH147" s="13">
        <f t="shared" ca="1" si="29"/>
        <v>67</v>
      </c>
    </row>
    <row r="148" spans="1:34" x14ac:dyDescent="0.25">
      <c r="A148" s="13" t="s">
        <v>4</v>
      </c>
      <c r="B148" s="13" t="s">
        <v>4</v>
      </c>
      <c r="C148" s="13" t="s">
        <v>3175</v>
      </c>
      <c r="D148" s="13" t="s">
        <v>3176</v>
      </c>
      <c r="E148" s="13" t="s">
        <v>5440</v>
      </c>
      <c r="F148" s="13">
        <v>250</v>
      </c>
      <c r="G148" s="2" t="s">
        <v>363</v>
      </c>
      <c r="H148" s="13" t="s">
        <v>0</v>
      </c>
      <c r="I148" s="13" t="s">
        <v>140</v>
      </c>
      <c r="J148" s="13" t="s">
        <v>139</v>
      </c>
      <c r="K148" s="104">
        <v>44491</v>
      </c>
      <c r="L148" s="104">
        <v>44501</v>
      </c>
      <c r="Q148" s="13" t="str">
        <f t="shared" si="20"/>
        <v>BGTACRD024839AUTOSERVICIONUTRESA</v>
      </c>
      <c r="T148" s="118">
        <f t="shared" si="21"/>
        <v>0</v>
      </c>
      <c r="U148" s="13">
        <f t="shared" si="22"/>
        <v>0</v>
      </c>
      <c r="V148" s="118">
        <f t="shared" si="23"/>
        <v>0</v>
      </c>
      <c r="X148" s="13">
        <v>36</v>
      </c>
      <c r="Y148" s="13">
        <v>24</v>
      </c>
      <c r="Z148" s="13">
        <v>3</v>
      </c>
      <c r="AA148" s="13">
        <f t="shared" si="24"/>
        <v>2592</v>
      </c>
      <c r="AB148" s="13">
        <f t="shared" si="25"/>
        <v>648000</v>
      </c>
      <c r="AC148" s="13">
        <f t="shared" si="26"/>
        <v>0.45</v>
      </c>
      <c r="AD148" s="105">
        <f t="shared" si="27"/>
        <v>44495</v>
      </c>
      <c r="AE148" s="13" t="e">
        <f>IF(AND(AD148&lt;=$AI$4,#REF!&lt;1),1,"")</f>
        <v>#REF!</v>
      </c>
      <c r="AF148" s="105">
        <f t="shared" ca="1" si="28"/>
        <v>44558</v>
      </c>
      <c r="AH148" s="13">
        <f t="shared" ca="1" si="29"/>
        <v>67</v>
      </c>
    </row>
    <row r="149" spans="1:34" x14ac:dyDescent="0.25">
      <c r="A149" s="13" t="s">
        <v>690</v>
      </c>
      <c r="B149" s="13" t="s">
        <v>690</v>
      </c>
      <c r="C149" s="13" t="s">
        <v>3175</v>
      </c>
      <c r="D149" s="13" t="s">
        <v>3176</v>
      </c>
      <c r="E149" s="13" t="s">
        <v>5440</v>
      </c>
      <c r="F149" s="13">
        <v>15</v>
      </c>
      <c r="G149" s="2" t="s">
        <v>363</v>
      </c>
      <c r="H149" s="13" t="s">
        <v>0</v>
      </c>
      <c r="I149" s="13" t="s">
        <v>145</v>
      </c>
      <c r="J149" s="13" t="s">
        <v>139</v>
      </c>
      <c r="K149" s="104">
        <v>44491</v>
      </c>
      <c r="L149" s="104">
        <v>44501</v>
      </c>
      <c r="Q149" s="13" t="str">
        <f t="shared" si="20"/>
        <v>BGTA ALTCRD024839AUTOSERVICIOALTILLANO</v>
      </c>
      <c r="T149" s="118">
        <f t="shared" si="21"/>
        <v>0</v>
      </c>
      <c r="U149" s="13">
        <f t="shared" si="22"/>
        <v>0</v>
      </c>
      <c r="V149" s="118">
        <f t="shared" si="23"/>
        <v>0</v>
      </c>
      <c r="X149" s="13">
        <v>36</v>
      </c>
      <c r="Y149" s="13">
        <v>24</v>
      </c>
      <c r="Z149" s="13">
        <v>3</v>
      </c>
      <c r="AA149" s="13">
        <f t="shared" si="24"/>
        <v>2592</v>
      </c>
      <c r="AB149" s="13">
        <f t="shared" si="25"/>
        <v>38880</v>
      </c>
      <c r="AC149" s="13">
        <f t="shared" si="26"/>
        <v>2.7E-2</v>
      </c>
      <c r="AD149" s="105">
        <f t="shared" si="27"/>
        <v>44495</v>
      </c>
      <c r="AE149" s="13" t="e">
        <f>IF(AND(AD149&lt;=$AI$4,#REF!&lt;1),1,"")</f>
        <v>#REF!</v>
      </c>
      <c r="AF149" s="105">
        <f t="shared" ca="1" si="28"/>
        <v>44558</v>
      </c>
      <c r="AH149" s="13">
        <f t="shared" ca="1" si="29"/>
        <v>67</v>
      </c>
    </row>
    <row r="150" spans="1:34" x14ac:dyDescent="0.25">
      <c r="A150" s="13" t="s">
        <v>149</v>
      </c>
      <c r="B150" s="13" t="s">
        <v>149</v>
      </c>
      <c r="C150" s="13" t="s">
        <v>3175</v>
      </c>
      <c r="D150" s="13" t="s">
        <v>3176</v>
      </c>
      <c r="E150" s="13" t="s">
        <v>5440</v>
      </c>
      <c r="F150" s="13">
        <v>10</v>
      </c>
      <c r="G150" s="2" t="s">
        <v>363</v>
      </c>
      <c r="H150" s="13" t="s">
        <v>0</v>
      </c>
      <c r="I150" s="13" t="s">
        <v>140</v>
      </c>
      <c r="J150" s="13" t="s">
        <v>139</v>
      </c>
      <c r="K150" s="104">
        <v>44491</v>
      </c>
      <c r="L150" s="104">
        <v>44501</v>
      </c>
      <c r="Q150" s="13" t="str">
        <f t="shared" si="20"/>
        <v>DUITCRD024839AUTOSERVICIONUTRESA</v>
      </c>
      <c r="T150" s="118">
        <f t="shared" si="21"/>
        <v>0</v>
      </c>
      <c r="U150" s="13">
        <f t="shared" si="22"/>
        <v>0</v>
      </c>
      <c r="V150" s="118">
        <f t="shared" si="23"/>
        <v>0</v>
      </c>
      <c r="X150" s="13">
        <v>36</v>
      </c>
      <c r="Y150" s="13">
        <v>24</v>
      </c>
      <c r="Z150" s="13">
        <v>3</v>
      </c>
      <c r="AA150" s="13">
        <f t="shared" si="24"/>
        <v>2592</v>
      </c>
      <c r="AB150" s="13">
        <f t="shared" si="25"/>
        <v>25920</v>
      </c>
      <c r="AC150" s="13">
        <f t="shared" si="26"/>
        <v>1.7999999999999999E-2</v>
      </c>
      <c r="AD150" s="105">
        <f t="shared" si="27"/>
        <v>44495</v>
      </c>
      <c r="AE150" s="13" t="e">
        <f>IF(AND(AD150&lt;=$AI$4,#REF!&lt;1),1,"")</f>
        <v>#REF!</v>
      </c>
      <c r="AF150" s="105">
        <f t="shared" ca="1" si="28"/>
        <v>44558</v>
      </c>
      <c r="AH150" s="13">
        <f t="shared" ca="1" si="29"/>
        <v>67</v>
      </c>
    </row>
    <row r="151" spans="1:34" x14ac:dyDescent="0.25">
      <c r="A151" s="13" t="s">
        <v>150</v>
      </c>
      <c r="B151" s="13" t="s">
        <v>150</v>
      </c>
      <c r="C151" s="13" t="s">
        <v>3175</v>
      </c>
      <c r="D151" s="13" t="s">
        <v>3176</v>
      </c>
      <c r="E151" s="13" t="s">
        <v>5440</v>
      </c>
      <c r="F151" s="13">
        <v>10</v>
      </c>
      <c r="G151" s="2" t="s">
        <v>363</v>
      </c>
      <c r="H151" s="13" t="s">
        <v>0</v>
      </c>
      <c r="I151" s="13" t="s">
        <v>140</v>
      </c>
      <c r="J151" s="13" t="s">
        <v>139</v>
      </c>
      <c r="K151" s="104">
        <v>44491</v>
      </c>
      <c r="L151" s="104">
        <v>44501</v>
      </c>
      <c r="Q151" s="13" t="str">
        <f t="shared" si="20"/>
        <v>VILACRD024839AUTOSERVICIONUTRESA</v>
      </c>
      <c r="T151" s="118">
        <f t="shared" si="21"/>
        <v>0</v>
      </c>
      <c r="U151" s="13">
        <f t="shared" si="22"/>
        <v>0</v>
      </c>
      <c r="V151" s="118">
        <f t="shared" si="23"/>
        <v>0</v>
      </c>
      <c r="X151" s="13">
        <v>36</v>
      </c>
      <c r="Y151" s="13">
        <v>24</v>
      </c>
      <c r="Z151" s="13">
        <v>3</v>
      </c>
      <c r="AA151" s="13">
        <f t="shared" si="24"/>
        <v>2592</v>
      </c>
      <c r="AB151" s="13">
        <f t="shared" si="25"/>
        <v>25920</v>
      </c>
      <c r="AC151" s="13">
        <f t="shared" si="26"/>
        <v>1.7999999999999999E-2</v>
      </c>
      <c r="AD151" s="105">
        <f t="shared" si="27"/>
        <v>44495</v>
      </c>
      <c r="AE151" s="13" t="e">
        <f>IF(AND(AD151&lt;=$AI$4,#REF!&lt;1),1,"")</f>
        <v>#REF!</v>
      </c>
      <c r="AF151" s="105">
        <f t="shared" ca="1" si="28"/>
        <v>44558</v>
      </c>
      <c r="AH151" s="13">
        <f t="shared" ca="1" si="29"/>
        <v>67</v>
      </c>
    </row>
    <row r="152" spans="1:34" x14ac:dyDescent="0.25">
      <c r="A152" s="13" t="s">
        <v>5</v>
      </c>
      <c r="B152" s="13" t="s">
        <v>5</v>
      </c>
      <c r="C152" s="13" t="s">
        <v>3175</v>
      </c>
      <c r="D152" s="13" t="s">
        <v>3176</v>
      </c>
      <c r="E152" s="13" t="s">
        <v>5440</v>
      </c>
      <c r="F152" s="13">
        <v>120</v>
      </c>
      <c r="G152" s="2" t="s">
        <v>363</v>
      </c>
      <c r="H152" s="13" t="s">
        <v>0</v>
      </c>
      <c r="I152" s="13" t="s">
        <v>140</v>
      </c>
      <c r="J152" s="13" t="s">
        <v>139</v>
      </c>
      <c r="K152" s="104">
        <v>44491</v>
      </c>
      <c r="L152" s="104">
        <v>44501</v>
      </c>
      <c r="Q152" s="13" t="str">
        <f t="shared" si="20"/>
        <v>BUCACRD024839AUTOSERVICIONUTRESA</v>
      </c>
      <c r="T152" s="118">
        <f t="shared" si="21"/>
        <v>0</v>
      </c>
      <c r="U152" s="13">
        <f t="shared" si="22"/>
        <v>0</v>
      </c>
      <c r="V152" s="118">
        <f t="shared" si="23"/>
        <v>0</v>
      </c>
      <c r="X152" s="13">
        <v>36</v>
      </c>
      <c r="Y152" s="13">
        <v>24</v>
      </c>
      <c r="Z152" s="13">
        <v>3</v>
      </c>
      <c r="AA152" s="13">
        <f t="shared" si="24"/>
        <v>2592</v>
      </c>
      <c r="AB152" s="13">
        <f t="shared" si="25"/>
        <v>311040</v>
      </c>
      <c r="AC152" s="13">
        <f t="shared" si="26"/>
        <v>0.216</v>
      </c>
      <c r="AD152" s="105">
        <f t="shared" si="27"/>
        <v>44495</v>
      </c>
      <c r="AE152" s="13" t="e">
        <f>IF(AND(AD152&lt;=$AI$4,#REF!&lt;1),1,"")</f>
        <v>#REF!</v>
      </c>
      <c r="AF152" s="105">
        <f t="shared" ca="1" si="28"/>
        <v>44558</v>
      </c>
      <c r="AH152" s="13">
        <f t="shared" ca="1" si="29"/>
        <v>67</v>
      </c>
    </row>
    <row r="153" spans="1:34" x14ac:dyDescent="0.25">
      <c r="A153" s="13" t="s">
        <v>6</v>
      </c>
      <c r="B153" s="13" t="s">
        <v>6</v>
      </c>
      <c r="C153" s="13" t="s">
        <v>3175</v>
      </c>
      <c r="D153" s="13" t="s">
        <v>3176</v>
      </c>
      <c r="E153" s="13" t="s">
        <v>5440</v>
      </c>
      <c r="F153" s="13">
        <v>30</v>
      </c>
      <c r="G153" s="2" t="s">
        <v>363</v>
      </c>
      <c r="H153" s="13" t="s">
        <v>0</v>
      </c>
      <c r="I153" s="13" t="s">
        <v>140</v>
      </c>
      <c r="J153" s="13" t="s">
        <v>139</v>
      </c>
      <c r="K153" s="104">
        <v>44491</v>
      </c>
      <c r="L153" s="104">
        <v>44501</v>
      </c>
      <c r="Q153" s="13" t="str">
        <f t="shared" si="20"/>
        <v>CALICRD024839AUTOSERVICIONUTRESA</v>
      </c>
      <c r="T153" s="118">
        <f t="shared" si="21"/>
        <v>0</v>
      </c>
      <c r="U153" s="13">
        <f t="shared" si="22"/>
        <v>0</v>
      </c>
      <c r="V153" s="118">
        <f t="shared" si="23"/>
        <v>0</v>
      </c>
      <c r="X153" s="13">
        <v>36</v>
      </c>
      <c r="Y153" s="13">
        <v>24</v>
      </c>
      <c r="Z153" s="13">
        <v>3</v>
      </c>
      <c r="AA153" s="13">
        <f t="shared" si="24"/>
        <v>2592</v>
      </c>
      <c r="AB153" s="13">
        <f t="shared" si="25"/>
        <v>77760</v>
      </c>
      <c r="AC153" s="13">
        <f t="shared" si="26"/>
        <v>5.3999999999999999E-2</v>
      </c>
      <c r="AD153" s="105">
        <f t="shared" si="27"/>
        <v>44495</v>
      </c>
      <c r="AE153" s="13" t="e">
        <f>IF(AND(AD153&lt;=$AI$4,#REF!&lt;1),1,"")</f>
        <v>#REF!</v>
      </c>
      <c r="AF153" s="105">
        <f t="shared" ca="1" si="28"/>
        <v>44558</v>
      </c>
      <c r="AH153" s="13">
        <f t="shared" ca="1" si="29"/>
        <v>67</v>
      </c>
    </row>
    <row r="154" spans="1:34" x14ac:dyDescent="0.25">
      <c r="A154" s="13" t="s">
        <v>8</v>
      </c>
      <c r="B154" s="13" t="s">
        <v>8</v>
      </c>
      <c r="C154" s="13" t="s">
        <v>3175</v>
      </c>
      <c r="D154" s="13" t="s">
        <v>3176</v>
      </c>
      <c r="E154" s="13" t="s">
        <v>5440</v>
      </c>
      <c r="F154" s="13">
        <v>100</v>
      </c>
      <c r="G154" s="2" t="s">
        <v>363</v>
      </c>
      <c r="H154" s="13" t="s">
        <v>0</v>
      </c>
      <c r="I154" s="13" t="s">
        <v>140</v>
      </c>
      <c r="J154" s="13" t="s">
        <v>139</v>
      </c>
      <c r="K154" s="104">
        <v>44491</v>
      </c>
      <c r="L154" s="104">
        <v>44501</v>
      </c>
      <c r="Q154" s="13" t="str">
        <f t="shared" si="20"/>
        <v>IBA1CRD024839AUTOSERVICIONUTRESA</v>
      </c>
      <c r="T154" s="118">
        <f t="shared" si="21"/>
        <v>0</v>
      </c>
      <c r="U154" s="13">
        <f t="shared" si="22"/>
        <v>0</v>
      </c>
      <c r="V154" s="118">
        <f t="shared" si="23"/>
        <v>0</v>
      </c>
      <c r="X154" s="13">
        <v>36</v>
      </c>
      <c r="Y154" s="13">
        <v>24</v>
      </c>
      <c r="Z154" s="13">
        <v>3</v>
      </c>
      <c r="AA154" s="13">
        <f t="shared" si="24"/>
        <v>2592</v>
      </c>
      <c r="AB154" s="13">
        <f t="shared" si="25"/>
        <v>259200</v>
      </c>
      <c r="AC154" s="13">
        <f t="shared" si="26"/>
        <v>0.18</v>
      </c>
      <c r="AD154" s="105">
        <f t="shared" si="27"/>
        <v>44495</v>
      </c>
      <c r="AE154" s="13" t="e">
        <f>IF(AND(AD154&lt;=$AI$4,#REF!&lt;1),1,"")</f>
        <v>#REF!</v>
      </c>
      <c r="AF154" s="105">
        <f t="shared" ca="1" si="28"/>
        <v>44558</v>
      </c>
      <c r="AH154" s="13">
        <f t="shared" ca="1" si="29"/>
        <v>67</v>
      </c>
    </row>
    <row r="155" spans="1:34" x14ac:dyDescent="0.25">
      <c r="A155" s="13" t="s">
        <v>9</v>
      </c>
      <c r="B155" s="13" t="s">
        <v>9</v>
      </c>
      <c r="C155" s="13" t="s">
        <v>3175</v>
      </c>
      <c r="D155" s="13" t="s">
        <v>3176</v>
      </c>
      <c r="E155" s="13" t="s">
        <v>5440</v>
      </c>
      <c r="F155" s="13">
        <v>50</v>
      </c>
      <c r="G155" s="2" t="s">
        <v>363</v>
      </c>
      <c r="H155" s="13" t="s">
        <v>0</v>
      </c>
      <c r="I155" s="13" t="s">
        <v>140</v>
      </c>
      <c r="J155" s="13" t="s">
        <v>139</v>
      </c>
      <c r="K155" s="104">
        <v>44491</v>
      </c>
      <c r="L155" s="104">
        <v>44501</v>
      </c>
      <c r="Q155" s="13" t="str">
        <f t="shared" si="20"/>
        <v>MEDECRD024839AUTOSERVICIONUTRESA</v>
      </c>
      <c r="S155" s="13">
        <v>50</v>
      </c>
      <c r="T155" s="118">
        <f t="shared" si="21"/>
        <v>0</v>
      </c>
      <c r="U155" s="13">
        <f t="shared" si="22"/>
        <v>-50</v>
      </c>
      <c r="V155" s="118">
        <f t="shared" si="23"/>
        <v>0</v>
      </c>
      <c r="X155" s="13">
        <v>36</v>
      </c>
      <c r="Y155" s="13">
        <v>24</v>
      </c>
      <c r="Z155" s="13">
        <v>3</v>
      </c>
      <c r="AA155" s="13">
        <f t="shared" si="24"/>
        <v>2592</v>
      </c>
      <c r="AB155" s="13">
        <f t="shared" si="25"/>
        <v>129600</v>
      </c>
      <c r="AC155" s="13">
        <f t="shared" si="26"/>
        <v>0.09</v>
      </c>
      <c r="AD155" s="105">
        <f t="shared" si="27"/>
        <v>44495</v>
      </c>
      <c r="AE155" s="13" t="e">
        <f>IF(AND(AD155&lt;=$AI$4,#REF!&lt;1),1,"")</f>
        <v>#REF!</v>
      </c>
      <c r="AF155" s="105">
        <f t="shared" ca="1" si="28"/>
        <v>44558</v>
      </c>
      <c r="AH155" s="13">
        <f t="shared" ca="1" si="29"/>
        <v>67</v>
      </c>
    </row>
    <row r="156" spans="1:34" x14ac:dyDescent="0.25">
      <c r="A156" s="13" t="s">
        <v>10</v>
      </c>
      <c r="B156" s="13" t="s">
        <v>10</v>
      </c>
      <c r="C156" s="13" t="s">
        <v>3175</v>
      </c>
      <c r="D156" s="13" t="s">
        <v>3176</v>
      </c>
      <c r="E156" s="13" t="s">
        <v>5440</v>
      </c>
      <c r="F156" s="13">
        <v>60</v>
      </c>
      <c r="G156" s="2" t="s">
        <v>363</v>
      </c>
      <c r="H156" s="13" t="s">
        <v>0</v>
      </c>
      <c r="I156" s="13" t="s">
        <v>140</v>
      </c>
      <c r="J156" s="13" t="s">
        <v>139</v>
      </c>
      <c r="K156" s="104">
        <v>44491</v>
      </c>
      <c r="L156" s="104">
        <v>44501</v>
      </c>
      <c r="Q156" s="13" t="str">
        <f t="shared" si="20"/>
        <v>PERECRD024839AUTOSERVICIONUTRESA</v>
      </c>
      <c r="T156" s="118">
        <f t="shared" si="21"/>
        <v>0</v>
      </c>
      <c r="U156" s="13">
        <f t="shared" si="22"/>
        <v>0</v>
      </c>
      <c r="V156" s="118">
        <f t="shared" si="23"/>
        <v>0</v>
      </c>
      <c r="X156" s="13">
        <v>36</v>
      </c>
      <c r="Y156" s="13">
        <v>24</v>
      </c>
      <c r="Z156" s="13">
        <v>3</v>
      </c>
      <c r="AA156" s="13">
        <f t="shared" si="24"/>
        <v>2592</v>
      </c>
      <c r="AB156" s="13">
        <f t="shared" si="25"/>
        <v>155520</v>
      </c>
      <c r="AC156" s="13">
        <f t="shared" si="26"/>
        <v>0.108</v>
      </c>
      <c r="AD156" s="105">
        <f t="shared" si="27"/>
        <v>44495</v>
      </c>
      <c r="AE156" s="13" t="e">
        <f>IF(AND(AD156&lt;=$AI$4,#REF!&lt;1),1,"")</f>
        <v>#REF!</v>
      </c>
      <c r="AF156" s="105">
        <f t="shared" ca="1" si="28"/>
        <v>44558</v>
      </c>
      <c r="AH156" s="13">
        <f t="shared" ca="1" si="29"/>
        <v>67</v>
      </c>
    </row>
    <row r="157" spans="1:34" x14ac:dyDescent="0.25">
      <c r="A157" s="13" t="s">
        <v>3</v>
      </c>
      <c r="B157" s="13" t="s">
        <v>3</v>
      </c>
      <c r="C157" s="13" t="s">
        <v>3177</v>
      </c>
      <c r="D157" s="13" t="s">
        <v>3178</v>
      </c>
      <c r="E157" s="13" t="s">
        <v>5440</v>
      </c>
      <c r="F157" s="13">
        <v>40</v>
      </c>
      <c r="G157" s="2" t="s">
        <v>363</v>
      </c>
      <c r="H157" s="13" t="s">
        <v>0</v>
      </c>
      <c r="I157" s="13" t="s">
        <v>140</v>
      </c>
      <c r="J157" s="13" t="s">
        <v>139</v>
      </c>
      <c r="K157" s="104">
        <v>44491</v>
      </c>
      <c r="L157" s="104">
        <v>44501</v>
      </c>
      <c r="Q157" s="13" t="str">
        <f t="shared" si="20"/>
        <v>BARRCRD024840AUTOSERVICIONUTRESA</v>
      </c>
      <c r="T157" s="118">
        <f t="shared" si="21"/>
        <v>0</v>
      </c>
      <c r="U157" s="13">
        <f t="shared" si="22"/>
        <v>0</v>
      </c>
      <c r="V157" s="118">
        <f t="shared" si="23"/>
        <v>0</v>
      </c>
      <c r="X157" s="13">
        <v>14</v>
      </c>
      <c r="Y157" s="13">
        <v>11</v>
      </c>
      <c r="Z157" s="13">
        <v>1</v>
      </c>
      <c r="AA157" s="13">
        <f t="shared" si="24"/>
        <v>154</v>
      </c>
      <c r="AB157" s="13">
        <f t="shared" si="25"/>
        <v>6160</v>
      </c>
      <c r="AC157" s="13">
        <f t="shared" si="26"/>
        <v>4.2777777777777779E-3</v>
      </c>
      <c r="AD157" s="105">
        <f t="shared" si="27"/>
        <v>44495</v>
      </c>
      <c r="AE157" s="13" t="e">
        <f>IF(AND(AD157&lt;=$AI$4,#REF!&lt;1),1,"")</f>
        <v>#REF!</v>
      </c>
      <c r="AF157" s="105">
        <f t="shared" ca="1" si="28"/>
        <v>44558</v>
      </c>
      <c r="AH157" s="13">
        <f t="shared" ca="1" si="29"/>
        <v>67</v>
      </c>
    </row>
    <row r="158" spans="1:34" x14ac:dyDescent="0.25">
      <c r="A158" s="13" t="s">
        <v>4</v>
      </c>
      <c r="B158" s="13" t="s">
        <v>4</v>
      </c>
      <c r="C158" s="13" t="s">
        <v>3177</v>
      </c>
      <c r="D158" s="13" t="s">
        <v>3178</v>
      </c>
      <c r="E158" s="13" t="s">
        <v>5440</v>
      </c>
      <c r="F158" s="13">
        <v>1600</v>
      </c>
      <c r="G158" s="2" t="s">
        <v>363</v>
      </c>
      <c r="H158" s="13" t="s">
        <v>0</v>
      </c>
      <c r="I158" s="13" t="s">
        <v>140</v>
      </c>
      <c r="J158" s="13" t="s">
        <v>139</v>
      </c>
      <c r="K158" s="104">
        <v>44491</v>
      </c>
      <c r="L158" s="104">
        <v>44501</v>
      </c>
      <c r="Q158" s="13" t="str">
        <f t="shared" si="20"/>
        <v>BGTACRD024840AUTOSERVICIONUTRESA</v>
      </c>
      <c r="T158" s="118">
        <f t="shared" si="21"/>
        <v>0</v>
      </c>
      <c r="U158" s="13">
        <f t="shared" si="22"/>
        <v>0</v>
      </c>
      <c r="V158" s="118">
        <f t="shared" si="23"/>
        <v>0</v>
      </c>
      <c r="X158" s="13">
        <v>14</v>
      </c>
      <c r="Y158" s="13">
        <v>11</v>
      </c>
      <c r="Z158" s="13">
        <v>1</v>
      </c>
      <c r="AA158" s="13">
        <f t="shared" si="24"/>
        <v>154</v>
      </c>
      <c r="AB158" s="13">
        <f t="shared" si="25"/>
        <v>246400</v>
      </c>
      <c r="AC158" s="13">
        <f t="shared" si="26"/>
        <v>0.1711111111111111</v>
      </c>
      <c r="AD158" s="105">
        <f t="shared" si="27"/>
        <v>44495</v>
      </c>
      <c r="AE158" s="13" t="e">
        <f>IF(AND(AD158&lt;=$AI$4,#REF!&lt;1),1,"")</f>
        <v>#REF!</v>
      </c>
      <c r="AF158" s="105">
        <f t="shared" ca="1" si="28"/>
        <v>44558</v>
      </c>
      <c r="AH158" s="13">
        <f t="shared" ca="1" si="29"/>
        <v>67</v>
      </c>
    </row>
    <row r="159" spans="1:34" x14ac:dyDescent="0.25">
      <c r="A159" s="13" t="s">
        <v>690</v>
      </c>
      <c r="B159" s="13" t="s">
        <v>690</v>
      </c>
      <c r="C159" s="13" t="s">
        <v>3177</v>
      </c>
      <c r="D159" s="13" t="s">
        <v>3178</v>
      </c>
      <c r="E159" s="13" t="s">
        <v>5440</v>
      </c>
      <c r="F159" s="13">
        <v>75</v>
      </c>
      <c r="G159" s="2" t="s">
        <v>363</v>
      </c>
      <c r="H159" s="13" t="s">
        <v>0</v>
      </c>
      <c r="I159" s="13" t="s">
        <v>145</v>
      </c>
      <c r="J159" s="13" t="s">
        <v>139</v>
      </c>
      <c r="K159" s="104">
        <v>44491</v>
      </c>
      <c r="L159" s="104">
        <v>44501</v>
      </c>
      <c r="Q159" s="13" t="str">
        <f t="shared" si="20"/>
        <v>BGTA ALTCRD024840AUTOSERVICIOALTILLANO</v>
      </c>
      <c r="T159" s="118">
        <f t="shared" si="21"/>
        <v>0</v>
      </c>
      <c r="U159" s="13">
        <f t="shared" si="22"/>
        <v>0</v>
      </c>
      <c r="V159" s="118">
        <f t="shared" si="23"/>
        <v>0</v>
      </c>
      <c r="X159" s="13">
        <v>14</v>
      </c>
      <c r="Y159" s="13">
        <v>11</v>
      </c>
      <c r="Z159" s="13">
        <v>1</v>
      </c>
      <c r="AA159" s="13">
        <f t="shared" si="24"/>
        <v>154</v>
      </c>
      <c r="AB159" s="13">
        <f t="shared" si="25"/>
        <v>11550</v>
      </c>
      <c r="AC159" s="13">
        <f t="shared" si="26"/>
        <v>8.0208333333333329E-3</v>
      </c>
      <c r="AD159" s="105">
        <f t="shared" si="27"/>
        <v>44495</v>
      </c>
      <c r="AE159" s="13" t="e">
        <f>IF(AND(AD159&lt;=$AI$4,#REF!&lt;1),1,"")</f>
        <v>#REF!</v>
      </c>
      <c r="AF159" s="105">
        <f t="shared" ca="1" si="28"/>
        <v>44558</v>
      </c>
      <c r="AH159" s="13">
        <f t="shared" ca="1" si="29"/>
        <v>67</v>
      </c>
    </row>
    <row r="160" spans="1:34" x14ac:dyDescent="0.25">
      <c r="A160" s="13" t="s">
        <v>149</v>
      </c>
      <c r="B160" s="13" t="s">
        <v>149</v>
      </c>
      <c r="C160" s="13" t="s">
        <v>3177</v>
      </c>
      <c r="D160" s="13" t="s">
        <v>3178</v>
      </c>
      <c r="E160" s="13" t="s">
        <v>5440</v>
      </c>
      <c r="F160" s="13">
        <v>50</v>
      </c>
      <c r="G160" s="2" t="s">
        <v>363</v>
      </c>
      <c r="H160" s="13" t="s">
        <v>0</v>
      </c>
      <c r="I160" s="13" t="s">
        <v>140</v>
      </c>
      <c r="J160" s="13" t="s">
        <v>139</v>
      </c>
      <c r="K160" s="104">
        <v>44491</v>
      </c>
      <c r="L160" s="104">
        <v>44501</v>
      </c>
      <c r="Q160" s="13" t="str">
        <f t="shared" si="20"/>
        <v>DUITCRD024840AUTOSERVICIONUTRESA</v>
      </c>
      <c r="T160" s="118">
        <f t="shared" si="21"/>
        <v>0</v>
      </c>
      <c r="U160" s="13">
        <f t="shared" si="22"/>
        <v>0</v>
      </c>
      <c r="V160" s="118">
        <f t="shared" si="23"/>
        <v>0</v>
      </c>
      <c r="X160" s="13">
        <v>14</v>
      </c>
      <c r="Y160" s="13">
        <v>11</v>
      </c>
      <c r="Z160" s="13">
        <v>1</v>
      </c>
      <c r="AA160" s="13">
        <f t="shared" si="24"/>
        <v>154</v>
      </c>
      <c r="AB160" s="13">
        <f t="shared" si="25"/>
        <v>7700</v>
      </c>
      <c r="AC160" s="13">
        <f t="shared" si="26"/>
        <v>5.347222222222222E-3</v>
      </c>
      <c r="AD160" s="105">
        <f t="shared" si="27"/>
        <v>44495</v>
      </c>
      <c r="AE160" s="13" t="e">
        <f>IF(AND(AD160&lt;=$AI$4,#REF!&lt;1),1,"")</f>
        <v>#REF!</v>
      </c>
      <c r="AF160" s="105">
        <f t="shared" ca="1" si="28"/>
        <v>44558</v>
      </c>
      <c r="AH160" s="13">
        <f t="shared" ca="1" si="29"/>
        <v>67</v>
      </c>
    </row>
    <row r="161" spans="1:34" x14ac:dyDescent="0.25">
      <c r="A161" s="13" t="s">
        <v>150</v>
      </c>
      <c r="B161" s="13" t="s">
        <v>150</v>
      </c>
      <c r="C161" s="13" t="s">
        <v>3177</v>
      </c>
      <c r="D161" s="13" t="s">
        <v>3178</v>
      </c>
      <c r="E161" s="13" t="s">
        <v>5440</v>
      </c>
      <c r="F161" s="13">
        <v>50</v>
      </c>
      <c r="G161" s="2" t="s">
        <v>363</v>
      </c>
      <c r="H161" s="13" t="s">
        <v>0</v>
      </c>
      <c r="I161" s="13" t="s">
        <v>140</v>
      </c>
      <c r="J161" s="13" t="s">
        <v>139</v>
      </c>
      <c r="K161" s="104">
        <v>44491</v>
      </c>
      <c r="L161" s="104">
        <v>44501</v>
      </c>
      <c r="Q161" s="13" t="str">
        <f t="shared" si="20"/>
        <v>VILACRD024840AUTOSERVICIONUTRESA</v>
      </c>
      <c r="T161" s="118">
        <f t="shared" si="21"/>
        <v>0</v>
      </c>
      <c r="U161" s="13">
        <f t="shared" si="22"/>
        <v>0</v>
      </c>
      <c r="V161" s="118">
        <f t="shared" si="23"/>
        <v>0</v>
      </c>
      <c r="X161" s="13">
        <v>14</v>
      </c>
      <c r="Y161" s="13">
        <v>11</v>
      </c>
      <c r="Z161" s="13">
        <v>1</v>
      </c>
      <c r="AA161" s="13">
        <f t="shared" si="24"/>
        <v>154</v>
      </c>
      <c r="AB161" s="13">
        <f t="shared" si="25"/>
        <v>7700</v>
      </c>
      <c r="AC161" s="13">
        <f t="shared" si="26"/>
        <v>5.347222222222222E-3</v>
      </c>
      <c r="AD161" s="105">
        <f t="shared" si="27"/>
        <v>44495</v>
      </c>
      <c r="AE161" s="13" t="e">
        <f>IF(AND(AD161&lt;=$AI$4,#REF!&lt;1),1,"")</f>
        <v>#REF!</v>
      </c>
      <c r="AF161" s="105">
        <f t="shared" ca="1" si="28"/>
        <v>44558</v>
      </c>
      <c r="AH161" s="13">
        <f t="shared" ca="1" si="29"/>
        <v>67</v>
      </c>
    </row>
    <row r="162" spans="1:34" x14ac:dyDescent="0.25">
      <c r="A162" s="13" t="s">
        <v>5</v>
      </c>
      <c r="B162" s="13" t="s">
        <v>5</v>
      </c>
      <c r="C162" s="13" t="s">
        <v>3177</v>
      </c>
      <c r="D162" s="13" t="s">
        <v>3178</v>
      </c>
      <c r="E162" s="13" t="s">
        <v>5440</v>
      </c>
      <c r="F162" s="13">
        <v>240</v>
      </c>
      <c r="G162" s="2" t="s">
        <v>363</v>
      </c>
      <c r="H162" s="13" t="s">
        <v>0</v>
      </c>
      <c r="I162" s="13" t="s">
        <v>140</v>
      </c>
      <c r="J162" s="13" t="s">
        <v>139</v>
      </c>
      <c r="K162" s="104">
        <v>44491</v>
      </c>
      <c r="L162" s="104">
        <v>44501</v>
      </c>
      <c r="Q162" s="13" t="str">
        <f t="shared" si="20"/>
        <v>BUCACRD024840AUTOSERVICIONUTRESA</v>
      </c>
      <c r="T162" s="118">
        <f t="shared" si="21"/>
        <v>0</v>
      </c>
      <c r="U162" s="13">
        <f t="shared" si="22"/>
        <v>0</v>
      </c>
      <c r="V162" s="118">
        <f t="shared" si="23"/>
        <v>0</v>
      </c>
      <c r="X162" s="13">
        <v>14</v>
      </c>
      <c r="Y162" s="13">
        <v>11</v>
      </c>
      <c r="Z162" s="13">
        <v>1</v>
      </c>
      <c r="AA162" s="13">
        <f t="shared" si="24"/>
        <v>154</v>
      </c>
      <c r="AB162" s="13">
        <f t="shared" si="25"/>
        <v>36960</v>
      </c>
      <c r="AC162" s="13">
        <f t="shared" si="26"/>
        <v>2.5666666666666667E-2</v>
      </c>
      <c r="AD162" s="105">
        <f t="shared" si="27"/>
        <v>44495</v>
      </c>
      <c r="AE162" s="13" t="e">
        <f>IF(AND(AD162&lt;=$AI$4,#REF!&lt;1),1,"")</f>
        <v>#REF!</v>
      </c>
      <c r="AF162" s="105">
        <f t="shared" ca="1" si="28"/>
        <v>44558</v>
      </c>
      <c r="AH162" s="13">
        <f t="shared" ca="1" si="29"/>
        <v>67</v>
      </c>
    </row>
    <row r="163" spans="1:34" x14ac:dyDescent="0.25">
      <c r="A163" s="13" t="s">
        <v>6</v>
      </c>
      <c r="B163" s="13" t="s">
        <v>6</v>
      </c>
      <c r="C163" s="13" t="s">
        <v>3177</v>
      </c>
      <c r="D163" s="13" t="s">
        <v>3178</v>
      </c>
      <c r="E163" s="13" t="s">
        <v>5440</v>
      </c>
      <c r="F163" s="13">
        <v>120</v>
      </c>
      <c r="G163" s="2" t="s">
        <v>363</v>
      </c>
      <c r="H163" s="13" t="s">
        <v>0</v>
      </c>
      <c r="I163" s="13" t="s">
        <v>140</v>
      </c>
      <c r="J163" s="13" t="s">
        <v>139</v>
      </c>
      <c r="K163" s="104">
        <v>44491</v>
      </c>
      <c r="L163" s="104">
        <v>44501</v>
      </c>
      <c r="Q163" s="13" t="str">
        <f t="shared" si="20"/>
        <v>CALICRD024840AUTOSERVICIONUTRESA</v>
      </c>
      <c r="T163" s="118">
        <f t="shared" si="21"/>
        <v>0</v>
      </c>
      <c r="U163" s="13">
        <f t="shared" si="22"/>
        <v>0</v>
      </c>
      <c r="V163" s="118">
        <f t="shared" si="23"/>
        <v>0</v>
      </c>
      <c r="X163" s="13">
        <v>14</v>
      </c>
      <c r="Y163" s="13">
        <v>11</v>
      </c>
      <c r="Z163" s="13">
        <v>1</v>
      </c>
      <c r="AA163" s="13">
        <f t="shared" si="24"/>
        <v>154</v>
      </c>
      <c r="AB163" s="13">
        <f t="shared" si="25"/>
        <v>18480</v>
      </c>
      <c r="AC163" s="13">
        <f t="shared" si="26"/>
        <v>1.2833333333333334E-2</v>
      </c>
      <c r="AD163" s="105">
        <f t="shared" si="27"/>
        <v>44495</v>
      </c>
      <c r="AE163" s="13" t="e">
        <f>IF(AND(AD163&lt;=$AI$4,#REF!&lt;1),1,"")</f>
        <v>#REF!</v>
      </c>
      <c r="AF163" s="105">
        <f t="shared" ca="1" si="28"/>
        <v>44558</v>
      </c>
      <c r="AH163" s="13">
        <f t="shared" ca="1" si="29"/>
        <v>67</v>
      </c>
    </row>
    <row r="164" spans="1:34" x14ac:dyDescent="0.25">
      <c r="A164" s="13" t="s">
        <v>7</v>
      </c>
      <c r="B164" s="13" t="s">
        <v>7</v>
      </c>
      <c r="C164" s="13" t="s">
        <v>3177</v>
      </c>
      <c r="D164" s="13" t="s">
        <v>3178</v>
      </c>
      <c r="E164" s="13" t="s">
        <v>5440</v>
      </c>
      <c r="F164" s="13">
        <v>40</v>
      </c>
      <c r="G164" s="2" t="s">
        <v>363</v>
      </c>
      <c r="H164" s="13" t="s">
        <v>0</v>
      </c>
      <c r="I164" s="13" t="s">
        <v>140</v>
      </c>
      <c r="J164" s="13" t="s">
        <v>139</v>
      </c>
      <c r="K164" s="104">
        <v>44491</v>
      </c>
      <c r="L164" s="104">
        <v>44501</v>
      </c>
      <c r="Q164" s="13" t="str">
        <f t="shared" si="20"/>
        <v>CARTCRD024840AUTOSERVICIONUTRESA</v>
      </c>
      <c r="T164" s="118">
        <f t="shared" si="21"/>
        <v>0</v>
      </c>
      <c r="U164" s="13">
        <f t="shared" si="22"/>
        <v>0</v>
      </c>
      <c r="V164" s="118">
        <f t="shared" si="23"/>
        <v>0</v>
      </c>
      <c r="X164" s="13">
        <v>14</v>
      </c>
      <c r="Y164" s="13">
        <v>11</v>
      </c>
      <c r="Z164" s="13">
        <v>1</v>
      </c>
      <c r="AA164" s="13">
        <f t="shared" si="24"/>
        <v>154</v>
      </c>
      <c r="AB164" s="13">
        <f t="shared" si="25"/>
        <v>6160</v>
      </c>
      <c r="AC164" s="13">
        <f t="shared" si="26"/>
        <v>4.2777777777777779E-3</v>
      </c>
      <c r="AD164" s="105">
        <f t="shared" si="27"/>
        <v>44495</v>
      </c>
      <c r="AE164" s="13" t="e">
        <f>IF(AND(AD164&lt;=$AI$4,#REF!&lt;1),1,"")</f>
        <v>#REF!</v>
      </c>
      <c r="AF164" s="105">
        <f t="shared" ca="1" si="28"/>
        <v>44558</v>
      </c>
      <c r="AH164" s="13">
        <f t="shared" ca="1" si="29"/>
        <v>67</v>
      </c>
    </row>
    <row r="165" spans="1:34" x14ac:dyDescent="0.25">
      <c r="A165" s="13" t="s">
        <v>8</v>
      </c>
      <c r="B165" s="13" t="s">
        <v>8</v>
      </c>
      <c r="C165" s="13" t="s">
        <v>3177</v>
      </c>
      <c r="D165" s="13" t="s">
        <v>3178</v>
      </c>
      <c r="E165" s="13" t="s">
        <v>5440</v>
      </c>
      <c r="F165" s="13">
        <v>200</v>
      </c>
      <c r="G165" s="2" t="s">
        <v>363</v>
      </c>
      <c r="H165" s="13" t="s">
        <v>0</v>
      </c>
      <c r="I165" s="13" t="s">
        <v>140</v>
      </c>
      <c r="J165" s="13" t="s">
        <v>139</v>
      </c>
      <c r="K165" s="104">
        <v>44491</v>
      </c>
      <c r="L165" s="104">
        <v>44501</v>
      </c>
      <c r="Q165" s="13" t="str">
        <f t="shared" si="20"/>
        <v>IBA1CRD024840AUTOSERVICIONUTRESA</v>
      </c>
      <c r="T165" s="118">
        <f t="shared" si="21"/>
        <v>0</v>
      </c>
      <c r="U165" s="13">
        <f t="shared" si="22"/>
        <v>0</v>
      </c>
      <c r="V165" s="118">
        <f t="shared" si="23"/>
        <v>0</v>
      </c>
      <c r="X165" s="13">
        <v>14</v>
      </c>
      <c r="Y165" s="13">
        <v>11</v>
      </c>
      <c r="Z165" s="13">
        <v>1</v>
      </c>
      <c r="AA165" s="13">
        <f t="shared" si="24"/>
        <v>154</v>
      </c>
      <c r="AB165" s="13">
        <f t="shared" si="25"/>
        <v>30800</v>
      </c>
      <c r="AC165" s="13">
        <f t="shared" si="26"/>
        <v>2.1388888888888888E-2</v>
      </c>
      <c r="AD165" s="105">
        <f t="shared" si="27"/>
        <v>44495</v>
      </c>
      <c r="AE165" s="13" t="e">
        <f>IF(AND(AD165&lt;=$AI$4,#REF!&lt;1),1,"")</f>
        <v>#REF!</v>
      </c>
      <c r="AF165" s="105">
        <f t="shared" ca="1" si="28"/>
        <v>44558</v>
      </c>
      <c r="AH165" s="13">
        <f t="shared" ca="1" si="29"/>
        <v>67</v>
      </c>
    </row>
    <row r="166" spans="1:34" x14ac:dyDescent="0.25">
      <c r="A166" s="13" t="s">
        <v>9</v>
      </c>
      <c r="B166" s="13" t="s">
        <v>9</v>
      </c>
      <c r="C166" s="13" t="s">
        <v>3177</v>
      </c>
      <c r="D166" s="13" t="s">
        <v>3178</v>
      </c>
      <c r="E166" s="13" t="s">
        <v>5440</v>
      </c>
      <c r="F166" s="13">
        <v>100</v>
      </c>
      <c r="G166" s="2" t="s">
        <v>363</v>
      </c>
      <c r="H166" s="13" t="s">
        <v>0</v>
      </c>
      <c r="I166" s="13" t="s">
        <v>140</v>
      </c>
      <c r="J166" s="13" t="s">
        <v>139</v>
      </c>
      <c r="K166" s="104">
        <v>44491</v>
      </c>
      <c r="L166" s="104">
        <v>44501</v>
      </c>
      <c r="Q166" s="13" t="str">
        <f t="shared" si="20"/>
        <v>MEDECRD024840AUTOSERVICIONUTRESA</v>
      </c>
      <c r="S166" s="13">
        <v>100</v>
      </c>
      <c r="T166" s="118">
        <f t="shared" si="21"/>
        <v>0</v>
      </c>
      <c r="U166" s="13">
        <f t="shared" si="22"/>
        <v>-100</v>
      </c>
      <c r="V166" s="118">
        <f t="shared" si="23"/>
        <v>0</v>
      </c>
      <c r="X166" s="13">
        <v>14</v>
      </c>
      <c r="Y166" s="13">
        <v>11</v>
      </c>
      <c r="Z166" s="13">
        <v>1</v>
      </c>
      <c r="AA166" s="13">
        <f t="shared" si="24"/>
        <v>154</v>
      </c>
      <c r="AB166" s="13">
        <f t="shared" si="25"/>
        <v>15400</v>
      </c>
      <c r="AC166" s="13">
        <f t="shared" si="26"/>
        <v>1.0694444444444444E-2</v>
      </c>
      <c r="AD166" s="105">
        <f t="shared" si="27"/>
        <v>44495</v>
      </c>
      <c r="AE166" s="13" t="e">
        <f>IF(AND(AD166&lt;=$AI$4,#REF!&lt;1),1,"")</f>
        <v>#REF!</v>
      </c>
      <c r="AF166" s="105">
        <f t="shared" ca="1" si="28"/>
        <v>44558</v>
      </c>
      <c r="AH166" s="13">
        <f t="shared" ca="1" si="29"/>
        <v>67</v>
      </c>
    </row>
    <row r="167" spans="1:34" x14ac:dyDescent="0.25">
      <c r="A167" s="13" t="s">
        <v>10</v>
      </c>
      <c r="B167" s="13" t="s">
        <v>10</v>
      </c>
      <c r="C167" s="13" t="s">
        <v>3177</v>
      </c>
      <c r="D167" s="13" t="s">
        <v>3178</v>
      </c>
      <c r="E167" s="13" t="s">
        <v>5440</v>
      </c>
      <c r="F167" s="13">
        <v>360</v>
      </c>
      <c r="G167" s="2" t="s">
        <v>363</v>
      </c>
      <c r="H167" s="13" t="s">
        <v>0</v>
      </c>
      <c r="I167" s="13" t="s">
        <v>140</v>
      </c>
      <c r="J167" s="13" t="s">
        <v>139</v>
      </c>
      <c r="K167" s="104">
        <v>44491</v>
      </c>
      <c r="L167" s="104">
        <v>44501</v>
      </c>
      <c r="Q167" s="13" t="str">
        <f t="shared" si="20"/>
        <v>PERECRD024840AUTOSERVICIONUTRESA</v>
      </c>
      <c r="T167" s="118">
        <f t="shared" si="21"/>
        <v>0</v>
      </c>
      <c r="U167" s="13">
        <f t="shared" si="22"/>
        <v>0</v>
      </c>
      <c r="V167" s="118">
        <f t="shared" si="23"/>
        <v>0</v>
      </c>
      <c r="X167" s="13">
        <v>14</v>
      </c>
      <c r="Y167" s="13">
        <v>11</v>
      </c>
      <c r="Z167" s="13">
        <v>1</v>
      </c>
      <c r="AA167" s="13">
        <f t="shared" si="24"/>
        <v>154</v>
      </c>
      <c r="AB167" s="13">
        <f t="shared" si="25"/>
        <v>55440</v>
      </c>
      <c r="AC167" s="13">
        <f t="shared" si="26"/>
        <v>3.85E-2</v>
      </c>
      <c r="AD167" s="105">
        <f t="shared" si="27"/>
        <v>44495</v>
      </c>
      <c r="AE167" s="13" t="e">
        <f>IF(AND(AD167&lt;=$AI$4,#REF!&lt;1),1,"")</f>
        <v>#REF!</v>
      </c>
      <c r="AF167" s="105">
        <f t="shared" ca="1" si="28"/>
        <v>44558</v>
      </c>
      <c r="AH167" s="13">
        <f t="shared" ca="1" si="29"/>
        <v>67</v>
      </c>
    </row>
    <row r="168" spans="1:34" x14ac:dyDescent="0.25">
      <c r="A168" s="13" t="s">
        <v>3</v>
      </c>
      <c r="B168" s="13" t="s">
        <v>3</v>
      </c>
      <c r="C168" s="13" t="s">
        <v>384</v>
      </c>
      <c r="D168" s="13" t="s">
        <v>385</v>
      </c>
      <c r="E168" s="13" t="s">
        <v>691</v>
      </c>
      <c r="F168" s="13">
        <v>1</v>
      </c>
      <c r="G168" s="2" t="s">
        <v>386</v>
      </c>
      <c r="H168" s="13" t="s">
        <v>1</v>
      </c>
      <c r="I168" s="13" t="s">
        <v>140</v>
      </c>
      <c r="J168" s="13" t="s">
        <v>46</v>
      </c>
      <c r="K168" s="104">
        <v>44516</v>
      </c>
      <c r="L168" s="104">
        <v>44501</v>
      </c>
      <c r="Q168" s="13" t="str">
        <f t="shared" si="20"/>
        <v>BARRCRD024905CADENASNUTRESA</v>
      </c>
      <c r="T168" s="118">
        <f t="shared" si="21"/>
        <v>0</v>
      </c>
      <c r="U168" s="13">
        <f t="shared" si="22"/>
        <v>0</v>
      </c>
      <c r="V168" s="118">
        <f t="shared" si="23"/>
        <v>0</v>
      </c>
      <c r="X168" s="13">
        <v>50</v>
      </c>
      <c r="Y168" s="13">
        <v>50</v>
      </c>
      <c r="Z168" s="13">
        <v>151</v>
      </c>
      <c r="AA168" s="13">
        <f t="shared" si="24"/>
        <v>377500</v>
      </c>
      <c r="AB168" s="13">
        <f t="shared" si="25"/>
        <v>377500</v>
      </c>
      <c r="AC168" s="13">
        <f t="shared" si="26"/>
        <v>0.26215277777777779</v>
      </c>
      <c r="AD168" s="105">
        <f t="shared" si="27"/>
        <v>44520</v>
      </c>
      <c r="AE168" s="13" t="e">
        <f>IF(AND(AD168&lt;=$AI$4,#REF!&lt;1),1,"")</f>
        <v>#REF!</v>
      </c>
      <c r="AF168" s="105">
        <f t="shared" ca="1" si="28"/>
        <v>44558</v>
      </c>
      <c r="AH168" s="13">
        <f t="shared" ca="1" si="29"/>
        <v>42</v>
      </c>
    </row>
    <row r="169" spans="1:34" x14ac:dyDescent="0.25">
      <c r="A169" s="13" t="s">
        <v>4</v>
      </c>
      <c r="B169" s="13" t="s">
        <v>4</v>
      </c>
      <c r="C169" s="13" t="s">
        <v>384</v>
      </c>
      <c r="D169" s="13" t="s">
        <v>385</v>
      </c>
      <c r="E169" s="13" t="s">
        <v>691</v>
      </c>
      <c r="F169" s="13">
        <v>7</v>
      </c>
      <c r="G169" s="2" t="s">
        <v>386</v>
      </c>
      <c r="H169" s="13" t="s">
        <v>1</v>
      </c>
      <c r="I169" s="13" t="s">
        <v>140</v>
      </c>
      <c r="J169" s="13" t="s">
        <v>46</v>
      </c>
      <c r="K169" s="104">
        <v>44516</v>
      </c>
      <c r="L169" s="104">
        <v>44501</v>
      </c>
      <c r="Q169" s="13" t="str">
        <f t="shared" si="20"/>
        <v>BGTACRD024905CADENASNUTRESA</v>
      </c>
      <c r="T169" s="118">
        <f t="shared" si="21"/>
        <v>0</v>
      </c>
      <c r="U169" s="13">
        <f t="shared" si="22"/>
        <v>0</v>
      </c>
      <c r="V169" s="118">
        <f t="shared" si="23"/>
        <v>0</v>
      </c>
      <c r="X169" s="13">
        <v>50</v>
      </c>
      <c r="Y169" s="13">
        <v>50</v>
      </c>
      <c r="Z169" s="13">
        <v>151</v>
      </c>
      <c r="AA169" s="13">
        <f t="shared" si="24"/>
        <v>377500</v>
      </c>
      <c r="AB169" s="13">
        <f t="shared" si="25"/>
        <v>2642500</v>
      </c>
      <c r="AC169" s="13">
        <f t="shared" si="26"/>
        <v>1.8350694444444444</v>
      </c>
      <c r="AD169" s="105">
        <f t="shared" si="27"/>
        <v>44520</v>
      </c>
      <c r="AE169" s="13" t="e">
        <f>IF(AND(AD169&lt;=$AI$4,#REF!&lt;1),1,"")</f>
        <v>#REF!</v>
      </c>
      <c r="AF169" s="105">
        <f t="shared" ca="1" si="28"/>
        <v>44558</v>
      </c>
      <c r="AH169" s="13">
        <f t="shared" ca="1" si="29"/>
        <v>42</v>
      </c>
    </row>
    <row r="170" spans="1:34" x14ac:dyDescent="0.25">
      <c r="A170" s="13" t="s">
        <v>9</v>
      </c>
      <c r="B170" s="13" t="s">
        <v>9</v>
      </c>
      <c r="C170" s="13" t="s">
        <v>384</v>
      </c>
      <c r="D170" s="13" t="s">
        <v>385</v>
      </c>
      <c r="E170" s="13" t="s">
        <v>691</v>
      </c>
      <c r="F170" s="13">
        <v>2</v>
      </c>
      <c r="G170" s="2" t="s">
        <v>386</v>
      </c>
      <c r="H170" s="13" t="s">
        <v>1</v>
      </c>
      <c r="I170" s="13" t="s">
        <v>140</v>
      </c>
      <c r="J170" s="13" t="s">
        <v>46</v>
      </c>
      <c r="K170" s="104">
        <v>44516</v>
      </c>
      <c r="L170" s="104">
        <v>44501</v>
      </c>
      <c r="Q170" s="13" t="str">
        <f t="shared" si="20"/>
        <v>MEDECRD024905CADENASNUTRESA</v>
      </c>
      <c r="T170" s="118">
        <f t="shared" si="21"/>
        <v>0</v>
      </c>
      <c r="U170" s="13">
        <f t="shared" si="22"/>
        <v>0</v>
      </c>
      <c r="V170" s="118">
        <f t="shared" si="23"/>
        <v>0</v>
      </c>
      <c r="X170" s="13">
        <v>50</v>
      </c>
      <c r="Y170" s="13">
        <v>50</v>
      </c>
      <c r="Z170" s="13">
        <v>151</v>
      </c>
      <c r="AA170" s="13">
        <f t="shared" si="24"/>
        <v>377500</v>
      </c>
      <c r="AB170" s="13">
        <f t="shared" si="25"/>
        <v>755000</v>
      </c>
      <c r="AC170" s="13">
        <f t="shared" si="26"/>
        <v>0.52430555555555558</v>
      </c>
      <c r="AD170" s="105">
        <f t="shared" si="27"/>
        <v>44520</v>
      </c>
      <c r="AE170" s="13" t="e">
        <f>IF(AND(AD170&lt;=$AI$4,#REF!&lt;1),1,"")</f>
        <v>#REF!</v>
      </c>
      <c r="AF170" s="105">
        <f t="shared" ca="1" si="28"/>
        <v>44558</v>
      </c>
      <c r="AH170" s="13">
        <f t="shared" ca="1" si="29"/>
        <v>42</v>
      </c>
    </row>
    <row r="171" spans="1:34" x14ac:dyDescent="0.25">
      <c r="A171" s="13" t="s">
        <v>3</v>
      </c>
      <c r="B171" s="13" t="s">
        <v>3</v>
      </c>
      <c r="C171" s="13" t="s">
        <v>2038</v>
      </c>
      <c r="D171" s="13" t="s">
        <v>2039</v>
      </c>
      <c r="E171" s="13" t="s">
        <v>689</v>
      </c>
      <c r="F171" s="13">
        <v>10</v>
      </c>
      <c r="G171" s="2" t="s">
        <v>5447</v>
      </c>
      <c r="H171" s="13" t="s">
        <v>1</v>
      </c>
      <c r="I171" s="13" t="s">
        <v>140</v>
      </c>
      <c r="J171" s="13" t="s">
        <v>46</v>
      </c>
      <c r="K171" s="104">
        <v>44491</v>
      </c>
      <c r="Q171" s="13" t="str">
        <f t="shared" si="20"/>
        <v>BARRCRD024589CADENASNUTRESA</v>
      </c>
      <c r="T171" s="118">
        <f t="shared" si="21"/>
        <v>0</v>
      </c>
      <c r="U171" s="13">
        <f t="shared" si="22"/>
        <v>0</v>
      </c>
      <c r="V171" s="118">
        <f t="shared" si="23"/>
        <v>0</v>
      </c>
      <c r="X171" s="13">
        <v>57</v>
      </c>
      <c r="Y171" s="13">
        <v>1</v>
      </c>
      <c r="Z171" s="13">
        <v>156</v>
      </c>
      <c r="AA171" s="13">
        <f t="shared" si="24"/>
        <v>8892</v>
      </c>
      <c r="AB171" s="13">
        <f t="shared" si="25"/>
        <v>88920</v>
      </c>
      <c r="AC171" s="13">
        <f t="shared" si="26"/>
        <v>6.1749999999999999E-2</v>
      </c>
      <c r="AD171" s="105">
        <f t="shared" si="27"/>
        <v>44495</v>
      </c>
      <c r="AE171" s="13" t="e">
        <f>IF(AND(AD171&lt;=$AI$4,#REF!&lt;1),1,"")</f>
        <v>#REF!</v>
      </c>
      <c r="AF171" s="105">
        <f t="shared" ca="1" si="28"/>
        <v>44558</v>
      </c>
      <c r="AH171" s="13">
        <f t="shared" ca="1" si="29"/>
        <v>67</v>
      </c>
    </row>
    <row r="172" spans="1:34" x14ac:dyDescent="0.25">
      <c r="A172" s="13" t="s">
        <v>4</v>
      </c>
      <c r="B172" s="13" t="s">
        <v>4</v>
      </c>
      <c r="C172" s="13" t="s">
        <v>2038</v>
      </c>
      <c r="D172" s="13" t="s">
        <v>2039</v>
      </c>
      <c r="E172" s="13" t="s">
        <v>689</v>
      </c>
      <c r="F172" s="13">
        <v>21</v>
      </c>
      <c r="G172" s="2" t="s">
        <v>5447</v>
      </c>
      <c r="H172" s="13" t="s">
        <v>1</v>
      </c>
      <c r="I172" s="13" t="s">
        <v>140</v>
      </c>
      <c r="J172" s="13" t="s">
        <v>46</v>
      </c>
      <c r="K172" s="104">
        <v>44491</v>
      </c>
      <c r="Q172" s="13" t="str">
        <f t="shared" si="20"/>
        <v>BGTACRD024589CADENASNUTRESA</v>
      </c>
      <c r="T172" s="118">
        <f t="shared" si="21"/>
        <v>0</v>
      </c>
      <c r="U172" s="13">
        <f t="shared" si="22"/>
        <v>0</v>
      </c>
      <c r="V172" s="118">
        <f t="shared" si="23"/>
        <v>0</v>
      </c>
      <c r="X172" s="13">
        <v>57</v>
      </c>
      <c r="Y172" s="13">
        <v>1</v>
      </c>
      <c r="Z172" s="13">
        <v>156</v>
      </c>
      <c r="AA172" s="13">
        <f t="shared" si="24"/>
        <v>8892</v>
      </c>
      <c r="AB172" s="13">
        <f t="shared" si="25"/>
        <v>186732</v>
      </c>
      <c r="AC172" s="13">
        <f t="shared" si="26"/>
        <v>0.12967500000000001</v>
      </c>
      <c r="AD172" s="105">
        <f t="shared" si="27"/>
        <v>44495</v>
      </c>
      <c r="AE172" s="13" t="e">
        <f>IF(AND(AD172&lt;=$AI$4,#REF!&lt;1),1,"")</f>
        <v>#REF!</v>
      </c>
      <c r="AF172" s="105">
        <f t="shared" ca="1" si="28"/>
        <v>44558</v>
      </c>
      <c r="AH172" s="13">
        <f t="shared" ca="1" si="29"/>
        <v>67</v>
      </c>
    </row>
    <row r="173" spans="1:34" x14ac:dyDescent="0.25">
      <c r="A173" s="13" t="s">
        <v>5</v>
      </c>
      <c r="B173" s="13" t="s">
        <v>5</v>
      </c>
      <c r="C173" s="13" t="s">
        <v>2038</v>
      </c>
      <c r="D173" s="13" t="s">
        <v>2039</v>
      </c>
      <c r="E173" s="13" t="s">
        <v>689</v>
      </c>
      <c r="F173" s="13">
        <v>3</v>
      </c>
      <c r="G173" s="2" t="s">
        <v>5447</v>
      </c>
      <c r="H173" s="13" t="s">
        <v>1</v>
      </c>
      <c r="I173" s="13" t="s">
        <v>140</v>
      </c>
      <c r="J173" s="13" t="s">
        <v>46</v>
      </c>
      <c r="K173" s="104">
        <v>44491</v>
      </c>
      <c r="Q173" s="13" t="str">
        <f t="shared" si="20"/>
        <v>BUCACRD024589CADENASNUTRESA</v>
      </c>
      <c r="T173" s="118">
        <f t="shared" si="21"/>
        <v>0</v>
      </c>
      <c r="U173" s="13">
        <f t="shared" si="22"/>
        <v>0</v>
      </c>
      <c r="V173" s="118">
        <f t="shared" si="23"/>
        <v>0</v>
      </c>
      <c r="X173" s="13">
        <v>57</v>
      </c>
      <c r="Y173" s="13">
        <v>1</v>
      </c>
      <c r="Z173" s="13">
        <v>156</v>
      </c>
      <c r="AA173" s="13">
        <f t="shared" si="24"/>
        <v>8892</v>
      </c>
      <c r="AB173" s="13">
        <f t="shared" si="25"/>
        <v>26676</v>
      </c>
      <c r="AC173" s="13">
        <f t="shared" si="26"/>
        <v>1.8525E-2</v>
      </c>
      <c r="AD173" s="105">
        <f t="shared" si="27"/>
        <v>44495</v>
      </c>
      <c r="AE173" s="13" t="e">
        <f>IF(AND(AD173&lt;=$AI$4,#REF!&lt;1),1,"")</f>
        <v>#REF!</v>
      </c>
      <c r="AF173" s="105">
        <f t="shared" ca="1" si="28"/>
        <v>44558</v>
      </c>
      <c r="AH173" s="13">
        <f t="shared" ca="1" si="29"/>
        <v>67</v>
      </c>
    </row>
    <row r="174" spans="1:34" x14ac:dyDescent="0.25">
      <c r="A174" s="13" t="s">
        <v>6</v>
      </c>
      <c r="B174" s="13" t="s">
        <v>6</v>
      </c>
      <c r="C174" s="13" t="s">
        <v>2038</v>
      </c>
      <c r="D174" s="13" t="s">
        <v>2039</v>
      </c>
      <c r="E174" s="13" t="s">
        <v>689</v>
      </c>
      <c r="F174" s="13">
        <v>6</v>
      </c>
      <c r="G174" s="2" t="s">
        <v>5447</v>
      </c>
      <c r="H174" s="13" t="s">
        <v>1</v>
      </c>
      <c r="I174" s="13" t="s">
        <v>140</v>
      </c>
      <c r="J174" s="13" t="s">
        <v>46</v>
      </c>
      <c r="K174" s="104">
        <v>44491</v>
      </c>
      <c r="Q174" s="13" t="str">
        <f t="shared" si="20"/>
        <v>CALICRD024589CADENASNUTRESA</v>
      </c>
      <c r="T174" s="118">
        <f t="shared" si="21"/>
        <v>0</v>
      </c>
      <c r="U174" s="13">
        <f t="shared" si="22"/>
        <v>0</v>
      </c>
      <c r="V174" s="118">
        <f t="shared" si="23"/>
        <v>0</v>
      </c>
      <c r="X174" s="13">
        <v>57</v>
      </c>
      <c r="Y174" s="13">
        <v>1</v>
      </c>
      <c r="Z174" s="13">
        <v>156</v>
      </c>
      <c r="AA174" s="13">
        <f t="shared" si="24"/>
        <v>8892</v>
      </c>
      <c r="AB174" s="13">
        <f t="shared" si="25"/>
        <v>53352</v>
      </c>
      <c r="AC174" s="13">
        <f t="shared" si="26"/>
        <v>3.705E-2</v>
      </c>
      <c r="AD174" s="105">
        <f t="shared" si="27"/>
        <v>44495</v>
      </c>
      <c r="AE174" s="13" t="e">
        <f>IF(AND(AD174&lt;=$AI$4,#REF!&lt;1),1,"")</f>
        <v>#REF!</v>
      </c>
      <c r="AF174" s="105">
        <f t="shared" ca="1" si="28"/>
        <v>44558</v>
      </c>
      <c r="AH174" s="13">
        <f t="shared" ca="1" si="29"/>
        <v>67</v>
      </c>
    </row>
    <row r="175" spans="1:34" x14ac:dyDescent="0.25">
      <c r="A175" s="13" t="s">
        <v>150</v>
      </c>
      <c r="B175" s="13" t="s">
        <v>150</v>
      </c>
      <c r="C175" s="13" t="s">
        <v>2038</v>
      </c>
      <c r="D175" s="13" t="s">
        <v>2039</v>
      </c>
      <c r="E175" s="13" t="s">
        <v>689</v>
      </c>
      <c r="F175" s="13">
        <v>1</v>
      </c>
      <c r="G175" s="2" t="s">
        <v>5447</v>
      </c>
      <c r="H175" s="13" t="s">
        <v>1</v>
      </c>
      <c r="I175" s="13" t="s">
        <v>140</v>
      </c>
      <c r="J175" s="13" t="s">
        <v>46</v>
      </c>
      <c r="K175" s="104">
        <v>44491</v>
      </c>
      <c r="Q175" s="13" t="str">
        <f t="shared" si="20"/>
        <v>VILACRD024589CADENASNUTRESA</v>
      </c>
      <c r="T175" s="118">
        <f t="shared" si="21"/>
        <v>0</v>
      </c>
      <c r="U175" s="13">
        <f t="shared" si="22"/>
        <v>0</v>
      </c>
      <c r="V175" s="118">
        <f t="shared" si="23"/>
        <v>0</v>
      </c>
      <c r="X175" s="13">
        <v>57</v>
      </c>
      <c r="Y175" s="13">
        <v>1</v>
      </c>
      <c r="Z175" s="13">
        <v>156</v>
      </c>
      <c r="AA175" s="13">
        <f t="shared" si="24"/>
        <v>8892</v>
      </c>
      <c r="AB175" s="13">
        <f t="shared" si="25"/>
        <v>8892</v>
      </c>
      <c r="AC175" s="13">
        <f t="shared" si="26"/>
        <v>6.1749999999999999E-3</v>
      </c>
      <c r="AD175" s="105">
        <f t="shared" si="27"/>
        <v>44495</v>
      </c>
      <c r="AE175" s="13" t="e">
        <f>IF(AND(AD175&lt;=$AI$4,#REF!&lt;1),1,"")</f>
        <v>#REF!</v>
      </c>
      <c r="AF175" s="105">
        <f t="shared" ca="1" si="28"/>
        <v>44558</v>
      </c>
      <c r="AH175" s="13">
        <f t="shared" ca="1" si="29"/>
        <v>67</v>
      </c>
    </row>
    <row r="176" spans="1:34" x14ac:dyDescent="0.25">
      <c r="A176" s="13" t="s">
        <v>7</v>
      </c>
      <c r="B176" s="13" t="s">
        <v>7</v>
      </c>
      <c r="C176" s="13" t="s">
        <v>2038</v>
      </c>
      <c r="D176" s="13" t="s">
        <v>2039</v>
      </c>
      <c r="E176" s="13" t="s">
        <v>689</v>
      </c>
      <c r="F176" s="13">
        <v>8</v>
      </c>
      <c r="G176" s="2" t="s">
        <v>5447</v>
      </c>
      <c r="H176" s="13" t="s">
        <v>1</v>
      </c>
      <c r="I176" s="13" t="s">
        <v>140</v>
      </c>
      <c r="J176" s="13" t="s">
        <v>46</v>
      </c>
      <c r="K176" s="104">
        <v>44491</v>
      </c>
      <c r="Q176" s="13" t="str">
        <f t="shared" si="20"/>
        <v>CARTCRD024589CADENASNUTRESA</v>
      </c>
      <c r="T176" s="118">
        <f t="shared" si="21"/>
        <v>0</v>
      </c>
      <c r="U176" s="13">
        <f t="shared" si="22"/>
        <v>0</v>
      </c>
      <c r="V176" s="118">
        <f t="shared" si="23"/>
        <v>0</v>
      </c>
      <c r="X176" s="13">
        <v>57</v>
      </c>
      <c r="Y176" s="13">
        <v>1</v>
      </c>
      <c r="Z176" s="13">
        <v>156</v>
      </c>
      <c r="AA176" s="13">
        <f t="shared" si="24"/>
        <v>8892</v>
      </c>
      <c r="AB176" s="13">
        <f t="shared" si="25"/>
        <v>71136</v>
      </c>
      <c r="AC176" s="13">
        <f t="shared" si="26"/>
        <v>4.9399999999999999E-2</v>
      </c>
      <c r="AD176" s="105">
        <f t="shared" si="27"/>
        <v>44495</v>
      </c>
      <c r="AE176" s="13" t="e">
        <f>IF(AND(AD176&lt;=$AI$4,#REF!&lt;1),1,"")</f>
        <v>#REF!</v>
      </c>
      <c r="AF176" s="105">
        <f t="shared" ca="1" si="28"/>
        <v>44558</v>
      </c>
      <c r="AH176" s="13">
        <f t="shared" ca="1" si="29"/>
        <v>67</v>
      </c>
    </row>
    <row r="177" spans="1:34" x14ac:dyDescent="0.25">
      <c r="A177" s="13" t="s">
        <v>8</v>
      </c>
      <c r="B177" s="13" t="s">
        <v>8</v>
      </c>
      <c r="C177" s="13" t="s">
        <v>2038</v>
      </c>
      <c r="D177" s="13" t="s">
        <v>2039</v>
      </c>
      <c r="E177" s="13" t="s">
        <v>689</v>
      </c>
      <c r="F177" s="13">
        <v>4</v>
      </c>
      <c r="G177" s="2" t="s">
        <v>5447</v>
      </c>
      <c r="H177" s="13" t="s">
        <v>1</v>
      </c>
      <c r="I177" s="13" t="s">
        <v>140</v>
      </c>
      <c r="J177" s="13" t="s">
        <v>46</v>
      </c>
      <c r="K177" s="104">
        <v>44491</v>
      </c>
      <c r="Q177" s="13" t="str">
        <f t="shared" si="20"/>
        <v>IBA1CRD024589CADENASNUTRESA</v>
      </c>
      <c r="T177" s="118">
        <f t="shared" si="21"/>
        <v>0</v>
      </c>
      <c r="U177" s="13">
        <f t="shared" si="22"/>
        <v>0</v>
      </c>
      <c r="V177" s="118">
        <f t="shared" si="23"/>
        <v>0</v>
      </c>
      <c r="X177" s="13">
        <v>57</v>
      </c>
      <c r="Y177" s="13">
        <v>1</v>
      </c>
      <c r="Z177" s="13">
        <v>156</v>
      </c>
      <c r="AA177" s="13">
        <f t="shared" si="24"/>
        <v>8892</v>
      </c>
      <c r="AB177" s="13">
        <f t="shared" si="25"/>
        <v>35568</v>
      </c>
      <c r="AC177" s="13">
        <f t="shared" si="26"/>
        <v>2.47E-2</v>
      </c>
      <c r="AD177" s="105">
        <f t="shared" si="27"/>
        <v>44495</v>
      </c>
      <c r="AE177" s="13" t="e">
        <f>IF(AND(AD177&lt;=$AI$4,#REF!&lt;1),1,"")</f>
        <v>#REF!</v>
      </c>
      <c r="AF177" s="105">
        <f t="shared" ca="1" si="28"/>
        <v>44558</v>
      </c>
      <c r="AH177" s="13">
        <f t="shared" ca="1" si="29"/>
        <v>67</v>
      </c>
    </row>
    <row r="178" spans="1:34" x14ac:dyDescent="0.25">
      <c r="A178" s="13" t="s">
        <v>9</v>
      </c>
      <c r="B178" s="13" t="s">
        <v>9</v>
      </c>
      <c r="C178" s="13" t="s">
        <v>2038</v>
      </c>
      <c r="D178" s="13" t="s">
        <v>2039</v>
      </c>
      <c r="E178" s="13" t="s">
        <v>689</v>
      </c>
      <c r="F178" s="13">
        <v>5</v>
      </c>
      <c r="G178" s="2" t="s">
        <v>5447</v>
      </c>
      <c r="H178" s="13" t="s">
        <v>1</v>
      </c>
      <c r="I178" s="13" t="s">
        <v>140</v>
      </c>
      <c r="J178" s="13" t="s">
        <v>46</v>
      </c>
      <c r="K178" s="104">
        <v>44491</v>
      </c>
      <c r="Q178" s="13" t="str">
        <f t="shared" si="20"/>
        <v>MEDECRD024589CADENASNUTRESA</v>
      </c>
      <c r="T178" s="118">
        <f t="shared" si="21"/>
        <v>0</v>
      </c>
      <c r="U178" s="13">
        <f t="shared" si="22"/>
        <v>0</v>
      </c>
      <c r="V178" s="118">
        <f t="shared" si="23"/>
        <v>0</v>
      </c>
      <c r="X178" s="13">
        <v>57</v>
      </c>
      <c r="Y178" s="13">
        <v>1</v>
      </c>
      <c r="Z178" s="13">
        <v>156</v>
      </c>
      <c r="AA178" s="13">
        <f t="shared" si="24"/>
        <v>8892</v>
      </c>
      <c r="AB178" s="13">
        <f t="shared" si="25"/>
        <v>44460</v>
      </c>
      <c r="AC178" s="13">
        <f t="shared" si="26"/>
        <v>3.0875E-2</v>
      </c>
      <c r="AD178" s="105">
        <f t="shared" si="27"/>
        <v>44495</v>
      </c>
      <c r="AE178" s="13" t="e">
        <f>IF(AND(AD178&lt;=$AI$4,#REF!&lt;1),1,"")</f>
        <v>#REF!</v>
      </c>
      <c r="AF178" s="105">
        <f t="shared" ca="1" si="28"/>
        <v>44558</v>
      </c>
      <c r="AH178" s="13">
        <f t="shared" ca="1" si="29"/>
        <v>67</v>
      </c>
    </row>
    <row r="179" spans="1:34" x14ac:dyDescent="0.25">
      <c r="A179" s="13" t="s">
        <v>10</v>
      </c>
      <c r="B179" s="13" t="s">
        <v>10</v>
      </c>
      <c r="C179" s="13" t="s">
        <v>2038</v>
      </c>
      <c r="D179" s="13" t="s">
        <v>2039</v>
      </c>
      <c r="E179" s="13" t="s">
        <v>689</v>
      </c>
      <c r="F179" s="13">
        <v>9</v>
      </c>
      <c r="G179" s="2" t="s">
        <v>5447</v>
      </c>
      <c r="H179" s="13" t="s">
        <v>1</v>
      </c>
      <c r="I179" s="13" t="s">
        <v>140</v>
      </c>
      <c r="J179" s="13" t="s">
        <v>46</v>
      </c>
      <c r="K179" s="104">
        <v>44491</v>
      </c>
      <c r="Q179" s="13" t="str">
        <f t="shared" si="20"/>
        <v>PERECRD024589CADENASNUTRESA</v>
      </c>
      <c r="T179" s="118">
        <f t="shared" si="21"/>
        <v>0</v>
      </c>
      <c r="U179" s="13">
        <f t="shared" si="22"/>
        <v>0</v>
      </c>
      <c r="V179" s="118">
        <f t="shared" si="23"/>
        <v>0</v>
      </c>
      <c r="X179" s="13">
        <v>57</v>
      </c>
      <c r="Y179" s="13">
        <v>1</v>
      </c>
      <c r="Z179" s="13">
        <v>156</v>
      </c>
      <c r="AA179" s="13">
        <f t="shared" si="24"/>
        <v>8892</v>
      </c>
      <c r="AB179" s="13">
        <f t="shared" si="25"/>
        <v>80028</v>
      </c>
      <c r="AC179" s="13">
        <f t="shared" si="26"/>
        <v>5.5574999999999999E-2</v>
      </c>
      <c r="AD179" s="105">
        <f t="shared" si="27"/>
        <v>44495</v>
      </c>
      <c r="AE179" s="13" t="e">
        <f>IF(AND(AD179&lt;=$AI$4,#REF!&lt;1),1,"")</f>
        <v>#REF!</v>
      </c>
      <c r="AF179" s="105">
        <f t="shared" ca="1" si="28"/>
        <v>44558</v>
      </c>
      <c r="AH179" s="13">
        <f t="shared" ca="1" si="29"/>
        <v>67</v>
      </c>
    </row>
    <row r="180" spans="1:34" x14ac:dyDescent="0.25">
      <c r="A180" s="13" t="s">
        <v>4</v>
      </c>
      <c r="B180" s="13" t="s">
        <v>4</v>
      </c>
      <c r="C180" s="13" t="s">
        <v>5448</v>
      </c>
      <c r="D180" s="13" t="s">
        <v>5449</v>
      </c>
      <c r="E180" s="13" t="s">
        <v>689</v>
      </c>
      <c r="F180" s="13">
        <v>14</v>
      </c>
      <c r="G180" s="2" t="s">
        <v>5447</v>
      </c>
      <c r="H180" s="13" t="s">
        <v>1</v>
      </c>
      <c r="I180" s="13" t="s">
        <v>140</v>
      </c>
      <c r="J180" s="13" t="s">
        <v>139</v>
      </c>
      <c r="K180" s="104">
        <v>44491</v>
      </c>
      <c r="Q180" s="13" t="str">
        <f t="shared" si="20"/>
        <v>BGTACRD024825CADENASNUTRESA</v>
      </c>
      <c r="T180" s="118">
        <f t="shared" si="21"/>
        <v>0</v>
      </c>
      <c r="U180" s="13">
        <f t="shared" si="22"/>
        <v>0</v>
      </c>
      <c r="V180" s="118">
        <f t="shared" si="23"/>
        <v>0</v>
      </c>
      <c r="X180" s="13">
        <v>5</v>
      </c>
      <c r="Y180" s="13">
        <v>64</v>
      </c>
      <c r="Z180" s="13">
        <v>154</v>
      </c>
      <c r="AA180" s="13">
        <f t="shared" si="24"/>
        <v>49280</v>
      </c>
      <c r="AB180" s="13">
        <f t="shared" si="25"/>
        <v>689920</v>
      </c>
      <c r="AC180" s="13">
        <f t="shared" si="26"/>
        <v>0.4791111111111111</v>
      </c>
      <c r="AD180" s="105">
        <f t="shared" si="27"/>
        <v>44495</v>
      </c>
      <c r="AE180" s="13" t="e">
        <f>IF(AND(AD180&lt;=$AI$4,#REF!&lt;1),1,"")</f>
        <v>#REF!</v>
      </c>
      <c r="AF180" s="105">
        <f t="shared" ca="1" si="28"/>
        <v>44558</v>
      </c>
      <c r="AH180" s="13">
        <f t="shared" ca="1" si="29"/>
        <v>67</v>
      </c>
    </row>
    <row r="181" spans="1:34" x14ac:dyDescent="0.25">
      <c r="A181" s="13" t="s">
        <v>8</v>
      </c>
      <c r="B181" s="13" t="s">
        <v>8</v>
      </c>
      <c r="C181" s="13" t="s">
        <v>5448</v>
      </c>
      <c r="D181" s="13" t="s">
        <v>5449</v>
      </c>
      <c r="E181" s="13" t="s">
        <v>689</v>
      </c>
      <c r="F181" s="13">
        <v>2</v>
      </c>
      <c r="G181" s="2" t="s">
        <v>5447</v>
      </c>
      <c r="H181" s="13" t="s">
        <v>1</v>
      </c>
      <c r="I181" s="13" t="s">
        <v>140</v>
      </c>
      <c r="J181" s="13" t="s">
        <v>139</v>
      </c>
      <c r="K181" s="104">
        <v>44491</v>
      </c>
      <c r="Q181" s="13" t="str">
        <f t="shared" si="20"/>
        <v>IBA1CRD024825CADENASNUTRESA</v>
      </c>
      <c r="T181" s="118">
        <f t="shared" si="21"/>
        <v>0</v>
      </c>
      <c r="U181" s="13">
        <f t="shared" si="22"/>
        <v>0</v>
      </c>
      <c r="V181" s="118">
        <f t="shared" si="23"/>
        <v>0</v>
      </c>
      <c r="X181" s="13">
        <v>5</v>
      </c>
      <c r="Y181" s="13">
        <v>64</v>
      </c>
      <c r="Z181" s="13">
        <v>154</v>
      </c>
      <c r="AA181" s="13">
        <f t="shared" si="24"/>
        <v>49280</v>
      </c>
      <c r="AB181" s="13">
        <f t="shared" si="25"/>
        <v>98560</v>
      </c>
      <c r="AC181" s="13">
        <f t="shared" si="26"/>
        <v>6.8444444444444447E-2</v>
      </c>
      <c r="AD181" s="105">
        <f t="shared" si="27"/>
        <v>44495</v>
      </c>
      <c r="AE181" s="13" t="e">
        <f>IF(AND(AD181&lt;=$AI$4,#REF!&lt;1),1,"")</f>
        <v>#REF!</v>
      </c>
      <c r="AF181" s="105">
        <f t="shared" ca="1" si="28"/>
        <v>44558</v>
      </c>
      <c r="AH181" s="13">
        <f t="shared" ca="1" si="29"/>
        <v>67</v>
      </c>
    </row>
    <row r="182" spans="1:34" x14ac:dyDescent="0.25">
      <c r="A182" s="13" t="s">
        <v>10</v>
      </c>
      <c r="B182" s="13" t="s">
        <v>10</v>
      </c>
      <c r="C182" s="13" t="s">
        <v>5448</v>
      </c>
      <c r="D182" s="13" t="s">
        <v>5449</v>
      </c>
      <c r="E182" s="13" t="s">
        <v>689</v>
      </c>
      <c r="F182" s="13">
        <v>1</v>
      </c>
      <c r="G182" s="2" t="s">
        <v>5447</v>
      </c>
      <c r="H182" s="13" t="s">
        <v>1</v>
      </c>
      <c r="I182" s="13" t="s">
        <v>140</v>
      </c>
      <c r="J182" s="13" t="s">
        <v>139</v>
      </c>
      <c r="K182" s="104">
        <v>44491</v>
      </c>
      <c r="Q182" s="13" t="str">
        <f t="shared" si="20"/>
        <v>PERECRD024825CADENASNUTRESA</v>
      </c>
      <c r="T182" s="118">
        <f t="shared" si="21"/>
        <v>0</v>
      </c>
      <c r="U182" s="13">
        <f t="shared" si="22"/>
        <v>0</v>
      </c>
      <c r="V182" s="118">
        <f t="shared" si="23"/>
        <v>0</v>
      </c>
      <c r="X182" s="13">
        <v>5</v>
      </c>
      <c r="Y182" s="13">
        <v>64</v>
      </c>
      <c r="Z182" s="13">
        <v>154</v>
      </c>
      <c r="AA182" s="13">
        <f t="shared" si="24"/>
        <v>49280</v>
      </c>
      <c r="AB182" s="13">
        <f t="shared" si="25"/>
        <v>49280</v>
      </c>
      <c r="AC182" s="13">
        <f t="shared" si="26"/>
        <v>3.4222222222222223E-2</v>
      </c>
      <c r="AD182" s="105">
        <f t="shared" si="27"/>
        <v>44495</v>
      </c>
      <c r="AE182" s="13" t="e">
        <f>IF(AND(AD182&lt;=$AI$4,#REF!&lt;1),1,"")</f>
        <v>#REF!</v>
      </c>
      <c r="AF182" s="105">
        <f t="shared" ca="1" si="28"/>
        <v>44558</v>
      </c>
      <c r="AH182" s="13">
        <f t="shared" ca="1" si="29"/>
        <v>67</v>
      </c>
    </row>
    <row r="183" spans="1:34" x14ac:dyDescent="0.25">
      <c r="A183" s="13" t="s">
        <v>3</v>
      </c>
      <c r="B183" s="13" t="s">
        <v>3</v>
      </c>
      <c r="C183" s="13" t="s">
        <v>1127</v>
      </c>
      <c r="D183" s="13" t="s">
        <v>321</v>
      </c>
      <c r="E183" s="13" t="s">
        <v>1128</v>
      </c>
      <c r="F183" s="13">
        <v>2</v>
      </c>
      <c r="G183" s="2" t="s">
        <v>348</v>
      </c>
      <c r="H183" s="13" t="s">
        <v>1</v>
      </c>
      <c r="I183" s="13" t="s">
        <v>140</v>
      </c>
      <c r="J183" s="13" t="s">
        <v>46</v>
      </c>
      <c r="K183" s="104">
        <v>44510</v>
      </c>
      <c r="Q183" s="13" t="str">
        <f t="shared" si="20"/>
        <v>BARRCRD024936CADENASNUTRESA</v>
      </c>
      <c r="T183" s="118">
        <f t="shared" si="21"/>
        <v>0</v>
      </c>
      <c r="U183" s="13">
        <f t="shared" si="22"/>
        <v>0</v>
      </c>
      <c r="V183" s="118">
        <f t="shared" si="23"/>
        <v>0</v>
      </c>
      <c r="X183" s="13">
        <v>50</v>
      </c>
      <c r="Y183" s="13">
        <v>50</v>
      </c>
      <c r="Z183" s="13">
        <v>150</v>
      </c>
      <c r="AA183" s="13">
        <f t="shared" si="24"/>
        <v>375000</v>
      </c>
      <c r="AB183" s="13">
        <f t="shared" si="25"/>
        <v>750000</v>
      </c>
      <c r="AC183" s="13">
        <f t="shared" si="26"/>
        <v>0.52083333333333337</v>
      </c>
      <c r="AD183" s="105">
        <f t="shared" si="27"/>
        <v>44514</v>
      </c>
      <c r="AE183" s="13" t="e">
        <f>IF(AND(AD183&lt;=$AI$4,#REF!&lt;1),1,"")</f>
        <v>#REF!</v>
      </c>
      <c r="AF183" s="105">
        <f t="shared" ca="1" si="28"/>
        <v>44558</v>
      </c>
      <c r="AH183" s="13">
        <f t="shared" ca="1" si="29"/>
        <v>48</v>
      </c>
    </row>
    <row r="184" spans="1:34" x14ac:dyDescent="0.25">
      <c r="A184" s="13" t="s">
        <v>4</v>
      </c>
      <c r="B184" s="13" t="s">
        <v>4</v>
      </c>
      <c r="C184" s="13" t="s">
        <v>1127</v>
      </c>
      <c r="D184" s="13" t="s">
        <v>321</v>
      </c>
      <c r="E184" s="13" t="s">
        <v>1128</v>
      </c>
      <c r="F184" s="13">
        <v>14</v>
      </c>
      <c r="G184" s="2" t="s">
        <v>348</v>
      </c>
      <c r="H184" s="13" t="s">
        <v>1</v>
      </c>
      <c r="I184" s="13" t="s">
        <v>140</v>
      </c>
      <c r="J184" s="13" t="s">
        <v>46</v>
      </c>
      <c r="K184" s="104">
        <v>44510</v>
      </c>
      <c r="Q184" s="13" t="str">
        <f t="shared" si="20"/>
        <v>BGTACRD024936CADENASNUTRESA</v>
      </c>
      <c r="T184" s="118">
        <f t="shared" si="21"/>
        <v>0</v>
      </c>
      <c r="U184" s="13">
        <f t="shared" si="22"/>
        <v>0</v>
      </c>
      <c r="V184" s="118">
        <f t="shared" si="23"/>
        <v>0</v>
      </c>
      <c r="X184" s="13">
        <v>50</v>
      </c>
      <c r="Y184" s="13">
        <v>50</v>
      </c>
      <c r="Z184" s="13">
        <v>150</v>
      </c>
      <c r="AA184" s="13">
        <f t="shared" si="24"/>
        <v>375000</v>
      </c>
      <c r="AB184" s="13">
        <f t="shared" si="25"/>
        <v>5250000</v>
      </c>
      <c r="AC184" s="13">
        <f t="shared" si="26"/>
        <v>3.6458333333333335</v>
      </c>
      <c r="AD184" s="105">
        <f t="shared" si="27"/>
        <v>44514</v>
      </c>
      <c r="AE184" s="13" t="e">
        <f>IF(AND(AD184&lt;=$AI$4,#REF!&lt;1),1,"")</f>
        <v>#REF!</v>
      </c>
      <c r="AF184" s="105">
        <f t="shared" ca="1" si="28"/>
        <v>44558</v>
      </c>
      <c r="AH184" s="13">
        <f t="shared" ca="1" si="29"/>
        <v>48</v>
      </c>
    </row>
    <row r="185" spans="1:34" x14ac:dyDescent="0.25">
      <c r="A185" s="13" t="s">
        <v>5</v>
      </c>
      <c r="B185" s="13" t="s">
        <v>5</v>
      </c>
      <c r="C185" s="13" t="s">
        <v>1127</v>
      </c>
      <c r="D185" s="13" t="s">
        <v>321</v>
      </c>
      <c r="E185" s="13" t="s">
        <v>1128</v>
      </c>
      <c r="F185" s="13">
        <v>1</v>
      </c>
      <c r="G185" s="2" t="s">
        <v>348</v>
      </c>
      <c r="H185" s="13" t="s">
        <v>1</v>
      </c>
      <c r="I185" s="13" t="s">
        <v>140</v>
      </c>
      <c r="J185" s="13" t="s">
        <v>46</v>
      </c>
      <c r="K185" s="104">
        <v>44510</v>
      </c>
      <c r="Q185" s="13" t="str">
        <f t="shared" si="20"/>
        <v>BUCACRD024936CADENASNUTRESA</v>
      </c>
      <c r="T185" s="118">
        <f t="shared" si="21"/>
        <v>0</v>
      </c>
      <c r="U185" s="13">
        <f t="shared" si="22"/>
        <v>0</v>
      </c>
      <c r="V185" s="118">
        <f t="shared" si="23"/>
        <v>0</v>
      </c>
      <c r="X185" s="13">
        <v>50</v>
      </c>
      <c r="Y185" s="13">
        <v>50</v>
      </c>
      <c r="Z185" s="13">
        <v>150</v>
      </c>
      <c r="AA185" s="13">
        <f t="shared" si="24"/>
        <v>375000</v>
      </c>
      <c r="AB185" s="13">
        <f t="shared" si="25"/>
        <v>375000</v>
      </c>
      <c r="AC185" s="13">
        <f t="shared" si="26"/>
        <v>0.26041666666666669</v>
      </c>
      <c r="AD185" s="105">
        <f t="shared" si="27"/>
        <v>44514</v>
      </c>
      <c r="AE185" s="13" t="e">
        <f>IF(AND(AD185&lt;=$AI$4,#REF!&lt;1),1,"")</f>
        <v>#REF!</v>
      </c>
      <c r="AF185" s="105">
        <f t="shared" ca="1" si="28"/>
        <v>44558</v>
      </c>
      <c r="AH185" s="13">
        <f t="shared" ca="1" si="29"/>
        <v>48</v>
      </c>
    </row>
    <row r="186" spans="1:34" x14ac:dyDescent="0.25">
      <c r="A186" s="13" t="s">
        <v>6</v>
      </c>
      <c r="B186" s="13" t="s">
        <v>6</v>
      </c>
      <c r="C186" s="13" t="s">
        <v>1127</v>
      </c>
      <c r="D186" s="13" t="s">
        <v>321</v>
      </c>
      <c r="E186" s="13" t="s">
        <v>1128</v>
      </c>
      <c r="F186" s="13">
        <v>2</v>
      </c>
      <c r="G186" s="2" t="s">
        <v>348</v>
      </c>
      <c r="H186" s="13" t="s">
        <v>1</v>
      </c>
      <c r="I186" s="13" t="s">
        <v>140</v>
      </c>
      <c r="J186" s="13" t="s">
        <v>46</v>
      </c>
      <c r="K186" s="104">
        <v>44510</v>
      </c>
      <c r="Q186" s="13" t="str">
        <f t="shared" si="20"/>
        <v>CALICRD024936CADENASNUTRESA</v>
      </c>
      <c r="T186" s="118">
        <f t="shared" si="21"/>
        <v>0</v>
      </c>
      <c r="U186" s="13">
        <f t="shared" si="22"/>
        <v>0</v>
      </c>
      <c r="V186" s="118">
        <f t="shared" si="23"/>
        <v>0</v>
      </c>
      <c r="X186" s="13">
        <v>50</v>
      </c>
      <c r="Y186" s="13">
        <v>50</v>
      </c>
      <c r="Z186" s="13">
        <v>150</v>
      </c>
      <c r="AA186" s="13">
        <f t="shared" si="24"/>
        <v>375000</v>
      </c>
      <c r="AB186" s="13">
        <f t="shared" si="25"/>
        <v>750000</v>
      </c>
      <c r="AC186" s="13">
        <f t="shared" si="26"/>
        <v>0.52083333333333337</v>
      </c>
      <c r="AD186" s="105">
        <f t="shared" si="27"/>
        <v>44514</v>
      </c>
      <c r="AE186" s="13" t="e">
        <f>IF(AND(AD186&lt;=$AI$4,#REF!&lt;1),1,"")</f>
        <v>#REF!</v>
      </c>
      <c r="AF186" s="105">
        <f t="shared" ca="1" si="28"/>
        <v>44558</v>
      </c>
      <c r="AH186" s="13">
        <f t="shared" ca="1" si="29"/>
        <v>48</v>
      </c>
    </row>
    <row r="187" spans="1:34" x14ac:dyDescent="0.25">
      <c r="A187" s="13" t="s">
        <v>7</v>
      </c>
      <c r="B187" s="13" t="s">
        <v>7</v>
      </c>
      <c r="C187" s="13" t="s">
        <v>1127</v>
      </c>
      <c r="D187" s="13" t="s">
        <v>321</v>
      </c>
      <c r="E187" s="13" t="s">
        <v>1128</v>
      </c>
      <c r="F187" s="13">
        <v>2</v>
      </c>
      <c r="G187" s="2" t="s">
        <v>348</v>
      </c>
      <c r="H187" s="13" t="s">
        <v>1</v>
      </c>
      <c r="I187" s="13" t="s">
        <v>140</v>
      </c>
      <c r="J187" s="13" t="s">
        <v>46</v>
      </c>
      <c r="K187" s="104">
        <v>44510</v>
      </c>
      <c r="Q187" s="13" t="str">
        <f t="shared" si="20"/>
        <v>CARTCRD024936CADENASNUTRESA</v>
      </c>
      <c r="T187" s="118">
        <f t="shared" si="21"/>
        <v>0</v>
      </c>
      <c r="U187" s="13">
        <f t="shared" si="22"/>
        <v>0</v>
      </c>
      <c r="V187" s="118">
        <f t="shared" si="23"/>
        <v>0</v>
      </c>
      <c r="X187" s="13">
        <v>50</v>
      </c>
      <c r="Y187" s="13">
        <v>50</v>
      </c>
      <c r="Z187" s="13">
        <v>150</v>
      </c>
      <c r="AA187" s="13">
        <f t="shared" si="24"/>
        <v>375000</v>
      </c>
      <c r="AB187" s="13">
        <f t="shared" si="25"/>
        <v>750000</v>
      </c>
      <c r="AC187" s="13">
        <f t="shared" si="26"/>
        <v>0.52083333333333337</v>
      </c>
      <c r="AD187" s="105">
        <f t="shared" si="27"/>
        <v>44514</v>
      </c>
      <c r="AE187" s="13" t="e">
        <f>IF(AND(AD187&lt;=$AI$4,#REF!&lt;1),1,"")</f>
        <v>#REF!</v>
      </c>
      <c r="AF187" s="105">
        <f t="shared" ca="1" si="28"/>
        <v>44558</v>
      </c>
      <c r="AH187" s="13">
        <f t="shared" ca="1" si="29"/>
        <v>48</v>
      </c>
    </row>
    <row r="188" spans="1:34" x14ac:dyDescent="0.25">
      <c r="A188" s="13" t="s">
        <v>8</v>
      </c>
      <c r="B188" s="13" t="s">
        <v>8</v>
      </c>
      <c r="C188" s="13" t="s">
        <v>1127</v>
      </c>
      <c r="D188" s="13" t="s">
        <v>321</v>
      </c>
      <c r="E188" s="13" t="s">
        <v>1128</v>
      </c>
      <c r="F188" s="13">
        <v>1</v>
      </c>
      <c r="G188" s="2" t="s">
        <v>348</v>
      </c>
      <c r="H188" s="13" t="s">
        <v>1</v>
      </c>
      <c r="I188" s="13" t="s">
        <v>140</v>
      </c>
      <c r="J188" s="13" t="s">
        <v>46</v>
      </c>
      <c r="K188" s="104">
        <v>44510</v>
      </c>
      <c r="Q188" s="13" t="str">
        <f t="shared" si="20"/>
        <v>IBA1CRD024936CADENASNUTRESA</v>
      </c>
      <c r="T188" s="118">
        <f t="shared" si="21"/>
        <v>0</v>
      </c>
      <c r="U188" s="13">
        <f t="shared" si="22"/>
        <v>0</v>
      </c>
      <c r="V188" s="118">
        <f t="shared" si="23"/>
        <v>0</v>
      </c>
      <c r="X188" s="13">
        <v>50</v>
      </c>
      <c r="Y188" s="13">
        <v>50</v>
      </c>
      <c r="Z188" s="13">
        <v>150</v>
      </c>
      <c r="AA188" s="13">
        <f t="shared" si="24"/>
        <v>375000</v>
      </c>
      <c r="AB188" s="13">
        <f t="shared" si="25"/>
        <v>375000</v>
      </c>
      <c r="AC188" s="13">
        <f t="shared" si="26"/>
        <v>0.26041666666666669</v>
      </c>
      <c r="AD188" s="105">
        <f t="shared" si="27"/>
        <v>44514</v>
      </c>
      <c r="AE188" s="13" t="e">
        <f>IF(AND(AD188&lt;=$AI$4,#REF!&lt;1),1,"")</f>
        <v>#REF!</v>
      </c>
      <c r="AF188" s="105">
        <f t="shared" ca="1" si="28"/>
        <v>44558</v>
      </c>
      <c r="AH188" s="13">
        <f t="shared" ca="1" si="29"/>
        <v>48</v>
      </c>
    </row>
    <row r="189" spans="1:34" x14ac:dyDescent="0.25">
      <c r="A189" s="13" t="s">
        <v>9</v>
      </c>
      <c r="B189" s="13" t="s">
        <v>9</v>
      </c>
      <c r="C189" s="13" t="s">
        <v>1127</v>
      </c>
      <c r="D189" s="13" t="s">
        <v>321</v>
      </c>
      <c r="E189" s="13" t="s">
        <v>1128</v>
      </c>
      <c r="F189" s="13">
        <v>7</v>
      </c>
      <c r="G189" s="2" t="s">
        <v>348</v>
      </c>
      <c r="H189" s="13" t="s">
        <v>1</v>
      </c>
      <c r="I189" s="13" t="s">
        <v>140</v>
      </c>
      <c r="J189" s="13" t="s">
        <v>46</v>
      </c>
      <c r="K189" s="104">
        <v>44510</v>
      </c>
      <c r="Q189" s="13" t="str">
        <f t="shared" si="20"/>
        <v>MEDECRD024936CADENASNUTRESA</v>
      </c>
      <c r="T189" s="118">
        <f t="shared" si="21"/>
        <v>0</v>
      </c>
      <c r="U189" s="13">
        <f t="shared" si="22"/>
        <v>0</v>
      </c>
      <c r="V189" s="118">
        <f t="shared" si="23"/>
        <v>0</v>
      </c>
      <c r="X189" s="13">
        <v>50</v>
      </c>
      <c r="Y189" s="13">
        <v>50</v>
      </c>
      <c r="Z189" s="13">
        <v>150</v>
      </c>
      <c r="AA189" s="13">
        <f t="shared" si="24"/>
        <v>375000</v>
      </c>
      <c r="AB189" s="13">
        <f t="shared" si="25"/>
        <v>2625000</v>
      </c>
      <c r="AC189" s="13">
        <f t="shared" si="26"/>
        <v>1.8229166666666667</v>
      </c>
      <c r="AD189" s="105">
        <f t="shared" si="27"/>
        <v>44514</v>
      </c>
      <c r="AE189" s="13" t="e">
        <f>IF(AND(AD189&lt;=$AI$4,#REF!&lt;1),1,"")</f>
        <v>#REF!</v>
      </c>
      <c r="AF189" s="105">
        <f t="shared" ca="1" si="28"/>
        <v>44558</v>
      </c>
      <c r="AH189" s="13">
        <f t="shared" ca="1" si="29"/>
        <v>48</v>
      </c>
    </row>
    <row r="190" spans="1:34" x14ac:dyDescent="0.25">
      <c r="A190" s="13" t="s">
        <v>6</v>
      </c>
      <c r="B190" s="13" t="s">
        <v>6</v>
      </c>
      <c r="C190" s="13" t="s">
        <v>5452</v>
      </c>
      <c r="D190" s="13" t="s">
        <v>5453</v>
      </c>
      <c r="E190" s="13" t="s">
        <v>1128</v>
      </c>
      <c r="F190" s="13">
        <v>8</v>
      </c>
      <c r="G190" s="2" t="s">
        <v>5454</v>
      </c>
      <c r="H190" s="13" t="s">
        <v>1</v>
      </c>
      <c r="I190" s="13" t="s">
        <v>140</v>
      </c>
      <c r="J190" s="13" t="s">
        <v>46</v>
      </c>
      <c r="K190" s="104">
        <v>44494</v>
      </c>
      <c r="L190" s="104">
        <v>44501</v>
      </c>
      <c r="Q190" s="13" t="str">
        <f t="shared" si="20"/>
        <v>CALICRD024833CADENASNUTRESA</v>
      </c>
      <c r="T190" s="118">
        <f t="shared" si="21"/>
        <v>0</v>
      </c>
      <c r="U190" s="13">
        <f t="shared" si="22"/>
        <v>0</v>
      </c>
      <c r="V190" s="118">
        <f t="shared" si="23"/>
        <v>0</v>
      </c>
      <c r="X190" s="13">
        <v>6</v>
      </c>
      <c r="Y190" s="13">
        <v>43.7</v>
      </c>
      <c r="Z190" s="13">
        <v>127</v>
      </c>
      <c r="AA190" s="13">
        <f t="shared" si="24"/>
        <v>33299.400000000009</v>
      </c>
      <c r="AB190" s="13">
        <f t="shared" si="25"/>
        <v>266395.20000000007</v>
      </c>
      <c r="AC190" s="13">
        <f t="shared" si="26"/>
        <v>0.18499666666666673</v>
      </c>
      <c r="AD190" s="105">
        <f t="shared" si="27"/>
        <v>44498</v>
      </c>
      <c r="AE190" s="13" t="e">
        <f>IF(AND(AD190&lt;=$AI$4,#REF!&lt;1),1,"")</f>
        <v>#REF!</v>
      </c>
      <c r="AF190" s="105">
        <f t="shared" ca="1" si="28"/>
        <v>44558</v>
      </c>
      <c r="AH190" s="13">
        <f t="shared" ca="1" si="29"/>
        <v>64</v>
      </c>
    </row>
    <row r="191" spans="1:34" x14ac:dyDescent="0.25">
      <c r="A191" s="13" t="s">
        <v>10</v>
      </c>
      <c r="B191" s="13" t="s">
        <v>10</v>
      </c>
      <c r="C191" s="13" t="s">
        <v>5452</v>
      </c>
      <c r="D191" s="13" t="s">
        <v>5453</v>
      </c>
      <c r="E191" s="13" t="s">
        <v>1128</v>
      </c>
      <c r="F191" s="13">
        <v>7</v>
      </c>
      <c r="G191" s="2" t="s">
        <v>5454</v>
      </c>
      <c r="H191" s="13" t="s">
        <v>1</v>
      </c>
      <c r="I191" s="13" t="s">
        <v>140</v>
      </c>
      <c r="J191" s="13" t="s">
        <v>46</v>
      </c>
      <c r="K191" s="104">
        <v>44494</v>
      </c>
      <c r="L191" s="104">
        <v>44501</v>
      </c>
      <c r="Q191" s="13" t="str">
        <f t="shared" si="20"/>
        <v>PERECRD024833CADENASNUTRESA</v>
      </c>
      <c r="T191" s="118">
        <f t="shared" si="21"/>
        <v>0</v>
      </c>
      <c r="U191" s="13">
        <f t="shared" si="22"/>
        <v>0</v>
      </c>
      <c r="V191" s="118">
        <f t="shared" si="23"/>
        <v>0</v>
      </c>
      <c r="X191" s="13">
        <v>6</v>
      </c>
      <c r="Y191" s="13">
        <v>43.7</v>
      </c>
      <c r="Z191" s="13">
        <v>127</v>
      </c>
      <c r="AA191" s="13">
        <f t="shared" si="24"/>
        <v>33299.400000000009</v>
      </c>
      <c r="AB191" s="13">
        <f t="shared" si="25"/>
        <v>233095.80000000005</v>
      </c>
      <c r="AC191" s="13">
        <f t="shared" si="26"/>
        <v>0.16187208333333336</v>
      </c>
      <c r="AD191" s="105">
        <f t="shared" si="27"/>
        <v>44498</v>
      </c>
      <c r="AE191" s="13" t="e">
        <f>IF(AND(AD191&lt;=$AI$4,#REF!&lt;1),1,"")</f>
        <v>#REF!</v>
      </c>
      <c r="AF191" s="105">
        <f t="shared" ca="1" si="28"/>
        <v>44558</v>
      </c>
      <c r="AH191" s="13">
        <f t="shared" ca="1" si="29"/>
        <v>64</v>
      </c>
    </row>
    <row r="192" spans="1:34" x14ac:dyDescent="0.25">
      <c r="A192" s="13" t="s">
        <v>3</v>
      </c>
      <c r="B192" s="13" t="s">
        <v>3</v>
      </c>
      <c r="C192" s="13" t="s">
        <v>5468</v>
      </c>
      <c r="D192" s="13" t="s">
        <v>5469</v>
      </c>
      <c r="E192" s="13" t="s">
        <v>691</v>
      </c>
      <c r="F192" s="13">
        <v>3</v>
      </c>
      <c r="G192" s="2" t="s">
        <v>5470</v>
      </c>
      <c r="H192" s="13" t="s">
        <v>1</v>
      </c>
      <c r="I192" s="13" t="s">
        <v>140</v>
      </c>
      <c r="J192" s="13" t="s">
        <v>139</v>
      </c>
      <c r="K192" s="104" t="s">
        <v>5471</v>
      </c>
      <c r="L192" s="104">
        <v>44501</v>
      </c>
      <c r="Q192" s="13" t="str">
        <f t="shared" si="20"/>
        <v>BARRCRD023387CADENASNUTRESA</v>
      </c>
      <c r="T192" s="118">
        <f t="shared" si="21"/>
        <v>0</v>
      </c>
      <c r="U192" s="13">
        <f t="shared" si="22"/>
        <v>0</v>
      </c>
      <c r="V192" s="118">
        <f t="shared" si="23"/>
        <v>0</v>
      </c>
      <c r="X192" s="13">
        <v>1</v>
      </c>
      <c r="Y192" s="13">
        <v>38</v>
      </c>
      <c r="Z192" s="13">
        <v>120</v>
      </c>
      <c r="AA192" s="13">
        <f t="shared" si="24"/>
        <v>4560</v>
      </c>
      <c r="AB192" s="13">
        <f t="shared" si="25"/>
        <v>13680</v>
      </c>
      <c r="AC192" s="13">
        <f t="shared" si="26"/>
        <v>9.4999999999999998E-3</v>
      </c>
      <c r="AD192" s="105" t="e">
        <f t="shared" si="27"/>
        <v>#VALUE!</v>
      </c>
      <c r="AE192" s="13" t="e">
        <f>IF(AND(AD192&lt;=$AI$4,#REF!&lt;1),1,"")</f>
        <v>#VALUE!</v>
      </c>
      <c r="AF192" s="105">
        <f t="shared" ca="1" si="28"/>
        <v>44558</v>
      </c>
      <c r="AH192" s="13" t="e">
        <f t="shared" ca="1" si="29"/>
        <v>#VALUE!</v>
      </c>
    </row>
    <row r="193" spans="1:34" x14ac:dyDescent="0.25">
      <c r="A193" s="13" t="s">
        <v>4</v>
      </c>
      <c r="B193" s="13" t="s">
        <v>4</v>
      </c>
      <c r="C193" s="13" t="s">
        <v>5468</v>
      </c>
      <c r="D193" s="13" t="s">
        <v>5469</v>
      </c>
      <c r="E193" s="13" t="s">
        <v>691</v>
      </c>
      <c r="F193" s="13">
        <v>7</v>
      </c>
      <c r="G193" s="2" t="s">
        <v>5470</v>
      </c>
      <c r="H193" s="13" t="s">
        <v>1</v>
      </c>
      <c r="I193" s="13" t="s">
        <v>140</v>
      </c>
      <c r="J193" s="13" t="s">
        <v>139</v>
      </c>
      <c r="K193" s="104" t="s">
        <v>5471</v>
      </c>
      <c r="L193" s="104">
        <v>44501</v>
      </c>
      <c r="Q193" s="13" t="str">
        <f t="shared" si="20"/>
        <v>BGTACRD023387CADENASNUTRESA</v>
      </c>
      <c r="T193" s="118">
        <f t="shared" si="21"/>
        <v>0</v>
      </c>
      <c r="U193" s="13">
        <f t="shared" si="22"/>
        <v>0</v>
      </c>
      <c r="V193" s="118">
        <f t="shared" si="23"/>
        <v>0</v>
      </c>
      <c r="X193" s="13">
        <v>1</v>
      </c>
      <c r="Y193" s="13">
        <v>38</v>
      </c>
      <c r="Z193" s="13">
        <v>120</v>
      </c>
      <c r="AA193" s="13">
        <f t="shared" si="24"/>
        <v>4560</v>
      </c>
      <c r="AB193" s="13">
        <f t="shared" si="25"/>
        <v>31920</v>
      </c>
      <c r="AC193" s="13">
        <f t="shared" si="26"/>
        <v>2.2166666666666668E-2</v>
      </c>
      <c r="AD193" s="105" t="e">
        <f t="shared" si="27"/>
        <v>#VALUE!</v>
      </c>
      <c r="AE193" s="13" t="e">
        <f>IF(AND(AD193&lt;=$AI$4,#REF!&lt;1),1,"")</f>
        <v>#VALUE!</v>
      </c>
      <c r="AF193" s="105">
        <f t="shared" ca="1" si="28"/>
        <v>44558</v>
      </c>
      <c r="AH193" s="13" t="e">
        <f t="shared" ca="1" si="29"/>
        <v>#VALUE!</v>
      </c>
    </row>
    <row r="194" spans="1:34" x14ac:dyDescent="0.25">
      <c r="A194" s="13" t="s">
        <v>3</v>
      </c>
      <c r="B194" s="13" t="s">
        <v>3</v>
      </c>
      <c r="C194" s="13" t="s">
        <v>5455</v>
      </c>
      <c r="D194" s="13" t="s">
        <v>5456</v>
      </c>
      <c r="E194" s="13" t="s">
        <v>1128</v>
      </c>
      <c r="F194" s="13">
        <v>1</v>
      </c>
      <c r="G194" s="2" t="s">
        <v>5457</v>
      </c>
      <c r="H194" s="13" t="s">
        <v>1</v>
      </c>
      <c r="I194" s="13" t="s">
        <v>140</v>
      </c>
      <c r="J194" s="13" t="s">
        <v>139</v>
      </c>
      <c r="K194" s="104">
        <v>44491</v>
      </c>
      <c r="L194" s="104">
        <v>44501</v>
      </c>
      <c r="Q194" s="13" t="str">
        <f t="shared" si="20"/>
        <v>BARRCRD024815CADENASNUTRESA</v>
      </c>
      <c r="T194" s="118">
        <f t="shared" si="21"/>
        <v>0</v>
      </c>
      <c r="U194" s="13">
        <f t="shared" si="22"/>
        <v>0</v>
      </c>
      <c r="V194" s="118">
        <f t="shared" si="23"/>
        <v>0</v>
      </c>
      <c r="X194" s="13">
        <v>41</v>
      </c>
      <c r="Y194" s="13">
        <v>31</v>
      </c>
      <c r="Z194" s="13">
        <v>1</v>
      </c>
      <c r="AA194" s="13">
        <f t="shared" si="24"/>
        <v>1271</v>
      </c>
      <c r="AB194" s="13">
        <f t="shared" si="25"/>
        <v>1271</v>
      </c>
      <c r="AC194" s="13">
        <f t="shared" si="26"/>
        <v>8.8263888888888886E-4</v>
      </c>
      <c r="AD194" s="105">
        <f t="shared" si="27"/>
        <v>44495</v>
      </c>
      <c r="AE194" s="13" t="e">
        <f>IF(AND(AD194&lt;=$AI$4,#REF!&lt;1),1,"")</f>
        <v>#REF!</v>
      </c>
      <c r="AF194" s="105">
        <f t="shared" ca="1" si="28"/>
        <v>44558</v>
      </c>
      <c r="AH194" s="13">
        <f t="shared" ca="1" si="29"/>
        <v>67</v>
      </c>
    </row>
    <row r="195" spans="1:34" x14ac:dyDescent="0.25">
      <c r="A195" s="13" t="s">
        <v>4</v>
      </c>
      <c r="B195" s="13" t="s">
        <v>4</v>
      </c>
      <c r="C195" s="13" t="s">
        <v>5455</v>
      </c>
      <c r="D195" s="13" t="s">
        <v>5456</v>
      </c>
      <c r="E195" s="13" t="s">
        <v>1128</v>
      </c>
      <c r="F195" s="13">
        <v>13</v>
      </c>
      <c r="G195" s="2" t="s">
        <v>5457</v>
      </c>
      <c r="H195" s="13" t="s">
        <v>1</v>
      </c>
      <c r="I195" s="13" t="s">
        <v>140</v>
      </c>
      <c r="J195" s="13" t="s">
        <v>139</v>
      </c>
      <c r="K195" s="104">
        <v>44491</v>
      </c>
      <c r="L195" s="104">
        <v>44501</v>
      </c>
      <c r="Q195" s="13" t="str">
        <f t="shared" ref="Q195:Q258" si="30">+CONCATENATE(B195,C195,H195,I195)</f>
        <v>BGTACRD024815CADENASNUTRESA</v>
      </c>
      <c r="T195" s="118">
        <f t="shared" ref="T195:T258" si="31">IFERROR(R195/F195,0)</f>
        <v>0</v>
      </c>
      <c r="U195" s="13">
        <f t="shared" ref="U195:U258" si="32">R195-S195</f>
        <v>0</v>
      </c>
      <c r="V195" s="118">
        <f t="shared" ref="V195:V258" si="33">IFERROR(U195/R195,0)</f>
        <v>0</v>
      </c>
      <c r="X195" s="13">
        <v>41</v>
      </c>
      <c r="Y195" s="13">
        <v>31</v>
      </c>
      <c r="Z195" s="13">
        <v>1</v>
      </c>
      <c r="AA195" s="13">
        <f t="shared" ref="AA195:AA258" si="34">X195*Y195*Z195</f>
        <v>1271</v>
      </c>
      <c r="AB195" s="13">
        <f t="shared" ref="AB195:AB258" si="35">AA195*F195</f>
        <v>16523</v>
      </c>
      <c r="AC195" s="13">
        <f t="shared" ref="AC195:AC258" si="36">AB195/1440000</f>
        <v>1.1474305555555555E-2</v>
      </c>
      <c r="AD195" s="105">
        <f t="shared" ref="AD195:AD258" si="37">K195+4</f>
        <v>44495</v>
      </c>
      <c r="AE195" s="13" t="e">
        <f>IF(AND(AD195&lt;=$AI$4,#REF!&lt;1),1,"")</f>
        <v>#REF!</v>
      </c>
      <c r="AF195" s="105">
        <f t="shared" ref="AF195:AF258" ca="1" si="38">TODAY()</f>
        <v>44558</v>
      </c>
      <c r="AH195" s="13">
        <f t="shared" ref="AH195:AH258" ca="1" si="39">AF195-K195</f>
        <v>67</v>
      </c>
    </row>
    <row r="196" spans="1:34" x14ac:dyDescent="0.25">
      <c r="A196" s="13" t="s">
        <v>5</v>
      </c>
      <c r="B196" s="13" t="s">
        <v>5</v>
      </c>
      <c r="C196" s="13" t="s">
        <v>5455</v>
      </c>
      <c r="D196" s="13" t="s">
        <v>5456</v>
      </c>
      <c r="E196" s="13" t="s">
        <v>1128</v>
      </c>
      <c r="F196" s="13">
        <v>1</v>
      </c>
      <c r="G196" s="2" t="s">
        <v>5457</v>
      </c>
      <c r="H196" s="13" t="s">
        <v>1</v>
      </c>
      <c r="I196" s="13" t="s">
        <v>140</v>
      </c>
      <c r="J196" s="13" t="s">
        <v>139</v>
      </c>
      <c r="K196" s="104">
        <v>44491</v>
      </c>
      <c r="L196" s="104">
        <v>44501</v>
      </c>
      <c r="Q196" s="13" t="str">
        <f t="shared" si="30"/>
        <v>BUCACRD024815CADENASNUTRESA</v>
      </c>
      <c r="T196" s="118">
        <f t="shared" si="31"/>
        <v>0</v>
      </c>
      <c r="U196" s="13">
        <f t="shared" si="32"/>
        <v>0</v>
      </c>
      <c r="V196" s="118">
        <f t="shared" si="33"/>
        <v>0</v>
      </c>
      <c r="X196" s="13">
        <v>41</v>
      </c>
      <c r="Y196" s="13">
        <v>31</v>
      </c>
      <c r="Z196" s="13">
        <v>1</v>
      </c>
      <c r="AA196" s="13">
        <f t="shared" si="34"/>
        <v>1271</v>
      </c>
      <c r="AB196" s="13">
        <f t="shared" si="35"/>
        <v>1271</v>
      </c>
      <c r="AC196" s="13">
        <f t="shared" si="36"/>
        <v>8.8263888888888886E-4</v>
      </c>
      <c r="AD196" s="105">
        <f t="shared" si="37"/>
        <v>44495</v>
      </c>
      <c r="AE196" s="13" t="e">
        <f>IF(AND(AD196&lt;=$AI$4,#REF!&lt;1),1,"")</f>
        <v>#REF!</v>
      </c>
      <c r="AF196" s="105">
        <f t="shared" ca="1" si="38"/>
        <v>44558</v>
      </c>
      <c r="AH196" s="13">
        <f t="shared" ca="1" si="39"/>
        <v>67</v>
      </c>
    </row>
    <row r="197" spans="1:34" x14ac:dyDescent="0.25">
      <c r="A197" s="13" t="s">
        <v>6</v>
      </c>
      <c r="B197" s="13" t="s">
        <v>6</v>
      </c>
      <c r="C197" s="13" t="s">
        <v>5455</v>
      </c>
      <c r="D197" s="13" t="s">
        <v>5456</v>
      </c>
      <c r="E197" s="13" t="s">
        <v>1128</v>
      </c>
      <c r="F197" s="13">
        <v>4</v>
      </c>
      <c r="G197" s="2" t="s">
        <v>5457</v>
      </c>
      <c r="H197" s="13" t="s">
        <v>1</v>
      </c>
      <c r="I197" s="13" t="s">
        <v>140</v>
      </c>
      <c r="J197" s="13" t="s">
        <v>139</v>
      </c>
      <c r="K197" s="104">
        <v>44491</v>
      </c>
      <c r="L197" s="104">
        <v>44501</v>
      </c>
      <c r="Q197" s="13" t="str">
        <f t="shared" si="30"/>
        <v>CALICRD024815CADENASNUTRESA</v>
      </c>
      <c r="T197" s="118">
        <f t="shared" si="31"/>
        <v>0</v>
      </c>
      <c r="U197" s="13">
        <f t="shared" si="32"/>
        <v>0</v>
      </c>
      <c r="V197" s="118">
        <f t="shared" si="33"/>
        <v>0</v>
      </c>
      <c r="X197" s="13">
        <v>41</v>
      </c>
      <c r="Y197" s="13">
        <v>31</v>
      </c>
      <c r="Z197" s="13">
        <v>1</v>
      </c>
      <c r="AA197" s="13">
        <f t="shared" si="34"/>
        <v>1271</v>
      </c>
      <c r="AB197" s="13">
        <f t="shared" si="35"/>
        <v>5084</v>
      </c>
      <c r="AC197" s="13">
        <f t="shared" si="36"/>
        <v>3.5305555555555554E-3</v>
      </c>
      <c r="AD197" s="105">
        <f t="shared" si="37"/>
        <v>44495</v>
      </c>
      <c r="AE197" s="13" t="e">
        <f>IF(AND(AD197&lt;=$AI$4,#REF!&lt;1),1,"")</f>
        <v>#REF!</v>
      </c>
      <c r="AF197" s="105">
        <f t="shared" ca="1" si="38"/>
        <v>44558</v>
      </c>
      <c r="AH197" s="13">
        <f t="shared" ca="1" si="39"/>
        <v>67</v>
      </c>
    </row>
    <row r="198" spans="1:34" x14ac:dyDescent="0.25">
      <c r="A198" s="13" t="s">
        <v>9</v>
      </c>
      <c r="B198" s="13" t="s">
        <v>9</v>
      </c>
      <c r="C198" s="13" t="s">
        <v>5455</v>
      </c>
      <c r="D198" s="13" t="s">
        <v>5456</v>
      </c>
      <c r="E198" s="13" t="s">
        <v>1128</v>
      </c>
      <c r="F198" s="13">
        <v>1</v>
      </c>
      <c r="G198" s="2" t="s">
        <v>5457</v>
      </c>
      <c r="H198" s="13" t="s">
        <v>1</v>
      </c>
      <c r="I198" s="13" t="s">
        <v>140</v>
      </c>
      <c r="J198" s="13" t="s">
        <v>139</v>
      </c>
      <c r="K198" s="104">
        <v>44491</v>
      </c>
      <c r="L198" s="104">
        <v>44501</v>
      </c>
      <c r="Q198" s="13" t="str">
        <f t="shared" si="30"/>
        <v>MEDECRD024815CADENASNUTRESA</v>
      </c>
      <c r="T198" s="118">
        <f t="shared" si="31"/>
        <v>0</v>
      </c>
      <c r="U198" s="13">
        <f t="shared" si="32"/>
        <v>0</v>
      </c>
      <c r="V198" s="118">
        <f t="shared" si="33"/>
        <v>0</v>
      </c>
      <c r="X198" s="13">
        <v>41</v>
      </c>
      <c r="Y198" s="13">
        <v>31</v>
      </c>
      <c r="Z198" s="13">
        <v>1</v>
      </c>
      <c r="AA198" s="13">
        <f t="shared" si="34"/>
        <v>1271</v>
      </c>
      <c r="AB198" s="13">
        <f t="shared" si="35"/>
        <v>1271</v>
      </c>
      <c r="AC198" s="13">
        <f t="shared" si="36"/>
        <v>8.8263888888888886E-4</v>
      </c>
      <c r="AD198" s="105">
        <f t="shared" si="37"/>
        <v>44495</v>
      </c>
      <c r="AE198" s="13" t="e">
        <f>IF(AND(AD198&lt;=$AI$4,#REF!&lt;1),1,"")</f>
        <v>#REF!</v>
      </c>
      <c r="AF198" s="105">
        <f t="shared" ca="1" si="38"/>
        <v>44558</v>
      </c>
      <c r="AH198" s="13">
        <f t="shared" ca="1" si="39"/>
        <v>67</v>
      </c>
    </row>
    <row r="199" spans="1:34" x14ac:dyDescent="0.25">
      <c r="A199" s="13" t="s">
        <v>8</v>
      </c>
      <c r="B199" s="13" t="s">
        <v>8</v>
      </c>
      <c r="C199" s="13" t="s">
        <v>277</v>
      </c>
      <c r="D199" s="13" t="s">
        <v>278</v>
      </c>
      <c r="E199" s="13" t="s">
        <v>5472</v>
      </c>
      <c r="F199" s="13">
        <v>19</v>
      </c>
      <c r="G199" s="2" t="s">
        <v>3181</v>
      </c>
      <c r="H199" s="13" t="s">
        <v>1</v>
      </c>
      <c r="I199" s="13" t="s">
        <v>140</v>
      </c>
      <c r="J199" s="13" t="s">
        <v>139</v>
      </c>
      <c r="K199" s="104">
        <v>44501</v>
      </c>
      <c r="L199" s="104">
        <v>44501</v>
      </c>
      <c r="Q199" s="13" t="str">
        <f t="shared" si="30"/>
        <v>IBA1CRD024131CADENASNUTRESA</v>
      </c>
      <c r="T199" s="118">
        <f t="shared" si="31"/>
        <v>0</v>
      </c>
      <c r="U199" s="13">
        <f t="shared" si="32"/>
        <v>0</v>
      </c>
      <c r="V199" s="118">
        <f t="shared" si="33"/>
        <v>0</v>
      </c>
      <c r="X199" s="13">
        <v>5</v>
      </c>
      <c r="Y199" s="13">
        <v>5</v>
      </c>
      <c r="Z199" s="13">
        <v>30</v>
      </c>
      <c r="AA199" s="13">
        <f t="shared" si="34"/>
        <v>750</v>
      </c>
      <c r="AB199" s="13">
        <f t="shared" si="35"/>
        <v>14250</v>
      </c>
      <c r="AC199" s="13">
        <f t="shared" si="36"/>
        <v>9.8958333333333329E-3</v>
      </c>
      <c r="AD199" s="105">
        <f t="shared" si="37"/>
        <v>44505</v>
      </c>
      <c r="AE199" s="13" t="e">
        <f>IF(AND(AD199&lt;=$AI$4,#REF!&lt;1),1,"")</f>
        <v>#REF!</v>
      </c>
      <c r="AF199" s="105">
        <f t="shared" ca="1" si="38"/>
        <v>44558</v>
      </c>
      <c r="AH199" s="13">
        <f t="shared" ca="1" si="39"/>
        <v>57</v>
      </c>
    </row>
    <row r="200" spans="1:34" x14ac:dyDescent="0.25">
      <c r="A200" s="13" t="s">
        <v>3</v>
      </c>
      <c r="B200" s="13" t="s">
        <v>3</v>
      </c>
      <c r="C200" s="13" t="s">
        <v>5433</v>
      </c>
      <c r="D200" s="13" t="s">
        <v>5434</v>
      </c>
      <c r="E200" s="13" t="s">
        <v>1128</v>
      </c>
      <c r="F200" s="13">
        <v>7</v>
      </c>
      <c r="G200" s="2" t="s">
        <v>5435</v>
      </c>
      <c r="H200" s="13" t="s">
        <v>0</v>
      </c>
      <c r="I200" s="13" t="s">
        <v>140</v>
      </c>
      <c r="J200" s="13" t="s">
        <v>139</v>
      </c>
      <c r="K200" s="104">
        <v>44477</v>
      </c>
      <c r="L200" s="104" t="s">
        <v>322</v>
      </c>
      <c r="Q200" s="13" t="str">
        <f t="shared" si="30"/>
        <v>BARRCRD024816AUTOSERVICIONUTRESA</v>
      </c>
      <c r="T200" s="118">
        <f t="shared" si="31"/>
        <v>0</v>
      </c>
      <c r="U200" s="13">
        <f t="shared" si="32"/>
        <v>0</v>
      </c>
      <c r="V200" s="118">
        <f t="shared" si="33"/>
        <v>0</v>
      </c>
      <c r="X200" s="13">
        <v>18</v>
      </c>
      <c r="Y200" s="13">
        <v>18</v>
      </c>
      <c r="Z200" s="13">
        <v>1</v>
      </c>
      <c r="AA200" s="13">
        <f t="shared" si="34"/>
        <v>324</v>
      </c>
      <c r="AB200" s="13">
        <f t="shared" si="35"/>
        <v>2268</v>
      </c>
      <c r="AC200" s="13">
        <f t="shared" si="36"/>
        <v>1.575E-3</v>
      </c>
      <c r="AD200" s="105">
        <f t="shared" si="37"/>
        <v>44481</v>
      </c>
      <c r="AE200" s="13" t="e">
        <f>IF(AND(AD200&lt;=$AI$4,#REF!&lt;1),1,"")</f>
        <v>#REF!</v>
      </c>
      <c r="AF200" s="105">
        <f t="shared" ca="1" si="38"/>
        <v>44558</v>
      </c>
      <c r="AH200" s="13">
        <f t="shared" ca="1" si="39"/>
        <v>81</v>
      </c>
    </row>
    <row r="201" spans="1:34" x14ac:dyDescent="0.25">
      <c r="A201" s="13" t="s">
        <v>4</v>
      </c>
      <c r="B201" s="13" t="s">
        <v>4</v>
      </c>
      <c r="C201" s="13" t="s">
        <v>5433</v>
      </c>
      <c r="D201" s="13" t="s">
        <v>5434</v>
      </c>
      <c r="E201" s="13" t="s">
        <v>1128</v>
      </c>
      <c r="F201" s="13">
        <v>40</v>
      </c>
      <c r="G201" s="2" t="s">
        <v>5435</v>
      </c>
      <c r="H201" s="13" t="s">
        <v>0</v>
      </c>
      <c r="I201" s="13" t="s">
        <v>140</v>
      </c>
      <c r="J201" s="13" t="s">
        <v>139</v>
      </c>
      <c r="K201" s="104">
        <v>44477</v>
      </c>
      <c r="L201" s="104" t="s">
        <v>322</v>
      </c>
      <c r="Q201" s="13" t="str">
        <f t="shared" si="30"/>
        <v>BGTACRD024816AUTOSERVICIONUTRESA</v>
      </c>
      <c r="T201" s="118">
        <f t="shared" si="31"/>
        <v>0</v>
      </c>
      <c r="U201" s="13">
        <f t="shared" si="32"/>
        <v>0</v>
      </c>
      <c r="V201" s="118">
        <f t="shared" si="33"/>
        <v>0</v>
      </c>
      <c r="X201" s="13">
        <v>18</v>
      </c>
      <c r="Y201" s="13">
        <v>18</v>
      </c>
      <c r="Z201" s="13">
        <v>1</v>
      </c>
      <c r="AA201" s="13">
        <f t="shared" si="34"/>
        <v>324</v>
      </c>
      <c r="AB201" s="13">
        <f t="shared" si="35"/>
        <v>12960</v>
      </c>
      <c r="AC201" s="13">
        <f t="shared" si="36"/>
        <v>8.9999999999999993E-3</v>
      </c>
      <c r="AD201" s="105">
        <f t="shared" si="37"/>
        <v>44481</v>
      </c>
      <c r="AE201" s="13" t="e">
        <f>IF(AND(AD201&lt;=$AI$4,#REF!&lt;1),1,"")</f>
        <v>#REF!</v>
      </c>
      <c r="AF201" s="105">
        <f t="shared" ca="1" si="38"/>
        <v>44558</v>
      </c>
      <c r="AH201" s="13">
        <f t="shared" ca="1" si="39"/>
        <v>81</v>
      </c>
    </row>
    <row r="202" spans="1:34" x14ac:dyDescent="0.25">
      <c r="A202" s="13" t="s">
        <v>690</v>
      </c>
      <c r="B202" s="13" t="s">
        <v>690</v>
      </c>
      <c r="C202" s="13" t="s">
        <v>5433</v>
      </c>
      <c r="D202" s="13" t="s">
        <v>5434</v>
      </c>
      <c r="E202" s="13" t="s">
        <v>1128</v>
      </c>
      <c r="F202" s="13">
        <v>20</v>
      </c>
      <c r="G202" s="2" t="s">
        <v>5435</v>
      </c>
      <c r="H202" s="13" t="s">
        <v>0</v>
      </c>
      <c r="I202" s="13" t="s">
        <v>145</v>
      </c>
      <c r="J202" s="13" t="s">
        <v>139</v>
      </c>
      <c r="K202" s="104">
        <v>44477</v>
      </c>
      <c r="L202" s="104" t="s">
        <v>322</v>
      </c>
      <c r="Q202" s="13" t="str">
        <f t="shared" si="30"/>
        <v>BGTA ALTCRD024816AUTOSERVICIOALTILLANO</v>
      </c>
      <c r="T202" s="118">
        <f t="shared" si="31"/>
        <v>0</v>
      </c>
      <c r="U202" s="13">
        <f t="shared" si="32"/>
        <v>0</v>
      </c>
      <c r="V202" s="118">
        <f t="shared" si="33"/>
        <v>0</v>
      </c>
      <c r="X202" s="13">
        <v>18</v>
      </c>
      <c r="Y202" s="13">
        <v>18</v>
      </c>
      <c r="Z202" s="13">
        <v>1</v>
      </c>
      <c r="AA202" s="13">
        <f t="shared" si="34"/>
        <v>324</v>
      </c>
      <c r="AB202" s="13">
        <f t="shared" si="35"/>
        <v>6480</v>
      </c>
      <c r="AC202" s="13">
        <f t="shared" si="36"/>
        <v>4.4999999999999997E-3</v>
      </c>
      <c r="AD202" s="105">
        <f t="shared" si="37"/>
        <v>44481</v>
      </c>
      <c r="AE202" s="13" t="e">
        <f>IF(AND(AD202&lt;=$AI$4,#REF!&lt;1),1,"")</f>
        <v>#REF!</v>
      </c>
      <c r="AF202" s="105">
        <f t="shared" ca="1" si="38"/>
        <v>44558</v>
      </c>
      <c r="AH202" s="13">
        <f t="shared" ca="1" si="39"/>
        <v>81</v>
      </c>
    </row>
    <row r="203" spans="1:34" x14ac:dyDescent="0.25">
      <c r="A203" s="13" t="s">
        <v>149</v>
      </c>
      <c r="B203" s="13" t="s">
        <v>149</v>
      </c>
      <c r="C203" s="13" t="s">
        <v>5433</v>
      </c>
      <c r="D203" s="13" t="s">
        <v>5434</v>
      </c>
      <c r="E203" s="13" t="s">
        <v>1128</v>
      </c>
      <c r="F203" s="13">
        <v>10</v>
      </c>
      <c r="G203" s="2" t="s">
        <v>5435</v>
      </c>
      <c r="H203" s="13" t="s">
        <v>0</v>
      </c>
      <c r="I203" s="13" t="s">
        <v>140</v>
      </c>
      <c r="J203" s="13" t="s">
        <v>139</v>
      </c>
      <c r="K203" s="104">
        <v>44477</v>
      </c>
      <c r="L203" s="104" t="s">
        <v>322</v>
      </c>
      <c r="Q203" s="13" t="str">
        <f t="shared" si="30"/>
        <v>DUITCRD024816AUTOSERVICIONUTRESA</v>
      </c>
      <c r="T203" s="118">
        <f t="shared" si="31"/>
        <v>0</v>
      </c>
      <c r="U203" s="13">
        <f t="shared" si="32"/>
        <v>0</v>
      </c>
      <c r="V203" s="118">
        <f t="shared" si="33"/>
        <v>0</v>
      </c>
      <c r="X203" s="13">
        <v>18</v>
      </c>
      <c r="Y203" s="13">
        <v>18</v>
      </c>
      <c r="Z203" s="13">
        <v>1</v>
      </c>
      <c r="AA203" s="13">
        <f t="shared" si="34"/>
        <v>324</v>
      </c>
      <c r="AB203" s="13">
        <f t="shared" si="35"/>
        <v>3240</v>
      </c>
      <c r="AC203" s="13">
        <f t="shared" si="36"/>
        <v>2.2499999999999998E-3</v>
      </c>
      <c r="AD203" s="105">
        <f t="shared" si="37"/>
        <v>44481</v>
      </c>
      <c r="AE203" s="13" t="e">
        <f>IF(AND(AD203&lt;=$AI$4,#REF!&lt;1),1,"")</f>
        <v>#REF!</v>
      </c>
      <c r="AF203" s="105">
        <f t="shared" ca="1" si="38"/>
        <v>44558</v>
      </c>
      <c r="AH203" s="13">
        <f t="shared" ca="1" si="39"/>
        <v>81</v>
      </c>
    </row>
    <row r="204" spans="1:34" x14ac:dyDescent="0.25">
      <c r="A204" s="13" t="s">
        <v>150</v>
      </c>
      <c r="B204" s="13" t="s">
        <v>150</v>
      </c>
      <c r="C204" s="13" t="s">
        <v>5433</v>
      </c>
      <c r="D204" s="13" t="s">
        <v>5434</v>
      </c>
      <c r="E204" s="13" t="s">
        <v>1128</v>
      </c>
      <c r="F204" s="13">
        <v>12</v>
      </c>
      <c r="G204" s="2" t="s">
        <v>5435</v>
      </c>
      <c r="H204" s="13" t="s">
        <v>0</v>
      </c>
      <c r="I204" s="13" t="s">
        <v>140</v>
      </c>
      <c r="J204" s="13" t="s">
        <v>139</v>
      </c>
      <c r="K204" s="104">
        <v>44477</v>
      </c>
      <c r="L204" s="104" t="s">
        <v>322</v>
      </c>
      <c r="Q204" s="13" t="str">
        <f t="shared" si="30"/>
        <v>VILACRD024816AUTOSERVICIONUTRESA</v>
      </c>
      <c r="T204" s="118">
        <f t="shared" si="31"/>
        <v>0</v>
      </c>
      <c r="U204" s="13">
        <f t="shared" si="32"/>
        <v>0</v>
      </c>
      <c r="V204" s="118">
        <f t="shared" si="33"/>
        <v>0</v>
      </c>
      <c r="X204" s="13">
        <v>18</v>
      </c>
      <c r="Y204" s="13">
        <v>18</v>
      </c>
      <c r="Z204" s="13">
        <v>1</v>
      </c>
      <c r="AA204" s="13">
        <f t="shared" si="34"/>
        <v>324</v>
      </c>
      <c r="AB204" s="13">
        <f t="shared" si="35"/>
        <v>3888</v>
      </c>
      <c r="AC204" s="13">
        <f t="shared" si="36"/>
        <v>2.7000000000000001E-3</v>
      </c>
      <c r="AD204" s="105">
        <f t="shared" si="37"/>
        <v>44481</v>
      </c>
      <c r="AE204" s="13" t="e">
        <f>IF(AND(AD204&lt;=$AI$4,#REF!&lt;1),1,"")</f>
        <v>#REF!</v>
      </c>
      <c r="AF204" s="105">
        <f t="shared" ca="1" si="38"/>
        <v>44558</v>
      </c>
      <c r="AH204" s="13">
        <f t="shared" ca="1" si="39"/>
        <v>81</v>
      </c>
    </row>
    <row r="205" spans="1:34" x14ac:dyDescent="0.25">
      <c r="A205" s="13" t="s">
        <v>5</v>
      </c>
      <c r="B205" s="13" t="s">
        <v>5</v>
      </c>
      <c r="C205" s="13" t="s">
        <v>5433</v>
      </c>
      <c r="D205" s="13" t="s">
        <v>5434</v>
      </c>
      <c r="E205" s="13" t="s">
        <v>1128</v>
      </c>
      <c r="F205" s="13">
        <v>25</v>
      </c>
      <c r="G205" s="2" t="s">
        <v>5435</v>
      </c>
      <c r="H205" s="13" t="s">
        <v>0</v>
      </c>
      <c r="I205" s="13" t="s">
        <v>140</v>
      </c>
      <c r="J205" s="13" t="s">
        <v>139</v>
      </c>
      <c r="K205" s="104">
        <v>44477</v>
      </c>
      <c r="L205" s="104" t="s">
        <v>322</v>
      </c>
      <c r="Q205" s="13" t="str">
        <f t="shared" si="30"/>
        <v>BUCACRD024816AUTOSERVICIONUTRESA</v>
      </c>
      <c r="T205" s="118">
        <f t="shared" si="31"/>
        <v>0</v>
      </c>
      <c r="U205" s="13">
        <f t="shared" si="32"/>
        <v>0</v>
      </c>
      <c r="V205" s="118">
        <f t="shared" si="33"/>
        <v>0</v>
      </c>
      <c r="X205" s="13">
        <v>18</v>
      </c>
      <c r="Y205" s="13">
        <v>18</v>
      </c>
      <c r="Z205" s="13">
        <v>1</v>
      </c>
      <c r="AA205" s="13">
        <f t="shared" si="34"/>
        <v>324</v>
      </c>
      <c r="AB205" s="13">
        <f t="shared" si="35"/>
        <v>8100</v>
      </c>
      <c r="AC205" s="13">
        <f t="shared" si="36"/>
        <v>5.6249999999999998E-3</v>
      </c>
      <c r="AD205" s="105">
        <f t="shared" si="37"/>
        <v>44481</v>
      </c>
      <c r="AE205" s="13" t="e">
        <f>IF(AND(AD205&lt;=$AI$4,#REF!&lt;1),1,"")</f>
        <v>#REF!</v>
      </c>
      <c r="AF205" s="105">
        <f t="shared" ca="1" si="38"/>
        <v>44558</v>
      </c>
      <c r="AH205" s="13">
        <f t="shared" ca="1" si="39"/>
        <v>81</v>
      </c>
    </row>
    <row r="206" spans="1:34" x14ac:dyDescent="0.25">
      <c r="A206" s="13" t="s">
        <v>6</v>
      </c>
      <c r="B206" s="13" t="s">
        <v>6</v>
      </c>
      <c r="C206" s="13" t="s">
        <v>5433</v>
      </c>
      <c r="D206" s="13" t="s">
        <v>5434</v>
      </c>
      <c r="E206" s="13" t="s">
        <v>1128</v>
      </c>
      <c r="F206" s="13">
        <v>27</v>
      </c>
      <c r="G206" s="2" t="s">
        <v>5435</v>
      </c>
      <c r="H206" s="13" t="s">
        <v>0</v>
      </c>
      <c r="I206" s="13" t="s">
        <v>140</v>
      </c>
      <c r="J206" s="13" t="s">
        <v>139</v>
      </c>
      <c r="K206" s="104">
        <v>44477</v>
      </c>
      <c r="L206" s="104" t="s">
        <v>322</v>
      </c>
      <c r="Q206" s="13" t="str">
        <f t="shared" si="30"/>
        <v>CALICRD024816AUTOSERVICIONUTRESA</v>
      </c>
      <c r="T206" s="118">
        <f t="shared" si="31"/>
        <v>0</v>
      </c>
      <c r="U206" s="13">
        <f t="shared" si="32"/>
        <v>0</v>
      </c>
      <c r="V206" s="118">
        <f t="shared" si="33"/>
        <v>0</v>
      </c>
      <c r="X206" s="13">
        <v>18</v>
      </c>
      <c r="Y206" s="13">
        <v>18</v>
      </c>
      <c r="Z206" s="13">
        <v>1</v>
      </c>
      <c r="AA206" s="13">
        <f t="shared" si="34"/>
        <v>324</v>
      </c>
      <c r="AB206" s="13">
        <f t="shared" si="35"/>
        <v>8748</v>
      </c>
      <c r="AC206" s="13">
        <f t="shared" si="36"/>
        <v>6.0749999999999997E-3</v>
      </c>
      <c r="AD206" s="105">
        <f t="shared" si="37"/>
        <v>44481</v>
      </c>
      <c r="AE206" s="13" t="e">
        <f>IF(AND(AD206&lt;=$AI$4,#REF!&lt;1),1,"")</f>
        <v>#REF!</v>
      </c>
      <c r="AF206" s="105">
        <f t="shared" ca="1" si="38"/>
        <v>44558</v>
      </c>
      <c r="AH206" s="13">
        <f t="shared" ca="1" si="39"/>
        <v>81</v>
      </c>
    </row>
    <row r="207" spans="1:34" x14ac:dyDescent="0.25">
      <c r="A207" s="13" t="s">
        <v>7</v>
      </c>
      <c r="B207" s="13" t="s">
        <v>7</v>
      </c>
      <c r="C207" s="13" t="s">
        <v>5433</v>
      </c>
      <c r="D207" s="13" t="s">
        <v>5434</v>
      </c>
      <c r="E207" s="13" t="s">
        <v>1128</v>
      </c>
      <c r="F207" s="13">
        <v>7</v>
      </c>
      <c r="G207" s="2" t="s">
        <v>5435</v>
      </c>
      <c r="H207" s="13" t="s">
        <v>0</v>
      </c>
      <c r="I207" s="13" t="s">
        <v>140</v>
      </c>
      <c r="J207" s="13" t="s">
        <v>139</v>
      </c>
      <c r="K207" s="104">
        <v>44477</v>
      </c>
      <c r="L207" s="104" t="s">
        <v>322</v>
      </c>
      <c r="Q207" s="13" t="str">
        <f t="shared" si="30"/>
        <v>CARTCRD024816AUTOSERVICIONUTRESA</v>
      </c>
      <c r="T207" s="118">
        <f t="shared" si="31"/>
        <v>0</v>
      </c>
      <c r="U207" s="13">
        <f t="shared" si="32"/>
        <v>0</v>
      </c>
      <c r="V207" s="118">
        <f t="shared" si="33"/>
        <v>0</v>
      </c>
      <c r="X207" s="13">
        <v>18</v>
      </c>
      <c r="Y207" s="13">
        <v>18</v>
      </c>
      <c r="Z207" s="13">
        <v>1</v>
      </c>
      <c r="AA207" s="13">
        <f t="shared" si="34"/>
        <v>324</v>
      </c>
      <c r="AB207" s="13">
        <f t="shared" si="35"/>
        <v>2268</v>
      </c>
      <c r="AC207" s="13">
        <f t="shared" si="36"/>
        <v>1.575E-3</v>
      </c>
      <c r="AD207" s="105">
        <f t="shared" si="37"/>
        <v>44481</v>
      </c>
      <c r="AE207" s="13" t="e">
        <f>IF(AND(AD207&lt;=$AI$4,#REF!&lt;1),1,"")</f>
        <v>#REF!</v>
      </c>
      <c r="AF207" s="105">
        <f t="shared" ca="1" si="38"/>
        <v>44558</v>
      </c>
      <c r="AH207" s="13">
        <f t="shared" ca="1" si="39"/>
        <v>81</v>
      </c>
    </row>
    <row r="208" spans="1:34" x14ac:dyDescent="0.25">
      <c r="A208" s="13" t="s">
        <v>8</v>
      </c>
      <c r="B208" s="13" t="s">
        <v>8</v>
      </c>
      <c r="C208" s="13" t="s">
        <v>5433</v>
      </c>
      <c r="D208" s="13" t="s">
        <v>5434</v>
      </c>
      <c r="E208" s="13" t="s">
        <v>1128</v>
      </c>
      <c r="F208" s="13">
        <v>46</v>
      </c>
      <c r="G208" s="2" t="s">
        <v>5435</v>
      </c>
      <c r="H208" s="13" t="s">
        <v>0</v>
      </c>
      <c r="I208" s="13" t="s">
        <v>140</v>
      </c>
      <c r="J208" s="13" t="s">
        <v>139</v>
      </c>
      <c r="K208" s="104">
        <v>44477</v>
      </c>
      <c r="L208" s="104" t="s">
        <v>322</v>
      </c>
      <c r="Q208" s="13" t="str">
        <f t="shared" si="30"/>
        <v>IBA1CRD024816AUTOSERVICIONUTRESA</v>
      </c>
      <c r="T208" s="118">
        <f t="shared" si="31"/>
        <v>0</v>
      </c>
      <c r="U208" s="13">
        <f t="shared" si="32"/>
        <v>0</v>
      </c>
      <c r="V208" s="118">
        <f t="shared" si="33"/>
        <v>0</v>
      </c>
      <c r="X208" s="13">
        <v>18</v>
      </c>
      <c r="Y208" s="13">
        <v>18</v>
      </c>
      <c r="Z208" s="13">
        <v>1</v>
      </c>
      <c r="AA208" s="13">
        <f t="shared" si="34"/>
        <v>324</v>
      </c>
      <c r="AB208" s="13">
        <f t="shared" si="35"/>
        <v>14904</v>
      </c>
      <c r="AC208" s="13">
        <f t="shared" si="36"/>
        <v>1.035E-2</v>
      </c>
      <c r="AD208" s="105">
        <f t="shared" si="37"/>
        <v>44481</v>
      </c>
      <c r="AE208" s="13" t="e">
        <f>IF(AND(AD208&lt;=$AI$4,#REF!&lt;1),1,"")</f>
        <v>#REF!</v>
      </c>
      <c r="AF208" s="105">
        <f t="shared" ca="1" si="38"/>
        <v>44558</v>
      </c>
      <c r="AH208" s="13">
        <f t="shared" ca="1" si="39"/>
        <v>81</v>
      </c>
    </row>
    <row r="209" spans="1:34" x14ac:dyDescent="0.25">
      <c r="A209" s="13" t="s">
        <v>9</v>
      </c>
      <c r="B209" s="13" t="s">
        <v>9</v>
      </c>
      <c r="C209" s="13" t="s">
        <v>5433</v>
      </c>
      <c r="D209" s="13" t="s">
        <v>5434</v>
      </c>
      <c r="E209" s="13" t="s">
        <v>1128</v>
      </c>
      <c r="F209" s="13">
        <v>76</v>
      </c>
      <c r="G209" s="2" t="s">
        <v>5435</v>
      </c>
      <c r="H209" s="13" t="s">
        <v>0</v>
      </c>
      <c r="I209" s="13" t="s">
        <v>140</v>
      </c>
      <c r="J209" s="13" t="s">
        <v>139</v>
      </c>
      <c r="K209" s="104">
        <v>44477</v>
      </c>
      <c r="L209" s="104" t="s">
        <v>322</v>
      </c>
      <c r="Q209" s="13" t="str">
        <f t="shared" si="30"/>
        <v>MEDECRD024816AUTOSERVICIONUTRESA</v>
      </c>
      <c r="T209" s="118">
        <f t="shared" si="31"/>
        <v>0</v>
      </c>
      <c r="U209" s="13">
        <f t="shared" si="32"/>
        <v>0</v>
      </c>
      <c r="V209" s="118">
        <f t="shared" si="33"/>
        <v>0</v>
      </c>
      <c r="X209" s="13">
        <v>18</v>
      </c>
      <c r="Y209" s="13">
        <v>18</v>
      </c>
      <c r="Z209" s="13">
        <v>1</v>
      </c>
      <c r="AA209" s="13">
        <f t="shared" si="34"/>
        <v>324</v>
      </c>
      <c r="AB209" s="13">
        <f t="shared" si="35"/>
        <v>24624</v>
      </c>
      <c r="AC209" s="13">
        <f t="shared" si="36"/>
        <v>1.7100000000000001E-2</v>
      </c>
      <c r="AD209" s="105">
        <f t="shared" si="37"/>
        <v>44481</v>
      </c>
      <c r="AE209" s="13" t="e">
        <f>IF(AND(AD209&lt;=$AI$4,#REF!&lt;1),1,"")</f>
        <v>#REF!</v>
      </c>
      <c r="AF209" s="105">
        <f t="shared" ca="1" si="38"/>
        <v>44558</v>
      </c>
      <c r="AH209" s="13">
        <f t="shared" ca="1" si="39"/>
        <v>81</v>
      </c>
    </row>
    <row r="210" spans="1:34" x14ac:dyDescent="0.25">
      <c r="A210" s="13" t="s">
        <v>10</v>
      </c>
      <c r="B210" s="13" t="s">
        <v>10</v>
      </c>
      <c r="C210" s="13" t="s">
        <v>5433</v>
      </c>
      <c r="D210" s="13" t="s">
        <v>5434</v>
      </c>
      <c r="E210" s="13" t="s">
        <v>1128</v>
      </c>
      <c r="F210" s="13">
        <v>30</v>
      </c>
      <c r="G210" s="2" t="s">
        <v>5435</v>
      </c>
      <c r="H210" s="13" t="s">
        <v>0</v>
      </c>
      <c r="I210" s="13" t="s">
        <v>140</v>
      </c>
      <c r="J210" s="13" t="s">
        <v>139</v>
      </c>
      <c r="K210" s="104">
        <v>44477</v>
      </c>
      <c r="L210" s="104" t="s">
        <v>322</v>
      </c>
      <c r="Q210" s="13" t="str">
        <f t="shared" si="30"/>
        <v>PERECRD024816AUTOSERVICIONUTRESA</v>
      </c>
      <c r="T210" s="118">
        <f t="shared" si="31"/>
        <v>0</v>
      </c>
      <c r="U210" s="13">
        <f t="shared" si="32"/>
        <v>0</v>
      </c>
      <c r="V210" s="118">
        <f t="shared" si="33"/>
        <v>0</v>
      </c>
      <c r="X210" s="13">
        <v>18</v>
      </c>
      <c r="Y210" s="13">
        <v>18</v>
      </c>
      <c r="Z210" s="13">
        <v>1</v>
      </c>
      <c r="AA210" s="13">
        <f t="shared" si="34"/>
        <v>324</v>
      </c>
      <c r="AB210" s="13">
        <f t="shared" si="35"/>
        <v>9720</v>
      </c>
      <c r="AC210" s="13">
        <f t="shared" si="36"/>
        <v>6.7499999999999999E-3</v>
      </c>
      <c r="AD210" s="105">
        <f t="shared" si="37"/>
        <v>44481</v>
      </c>
      <c r="AE210" s="13" t="e">
        <f>IF(AND(AD210&lt;=$AI$4,#REF!&lt;1),1,"")</f>
        <v>#REF!</v>
      </c>
      <c r="AF210" s="105">
        <f t="shared" ca="1" si="38"/>
        <v>44558</v>
      </c>
      <c r="AH210" s="13">
        <f t="shared" ca="1" si="39"/>
        <v>81</v>
      </c>
    </row>
    <row r="211" spans="1:34" x14ac:dyDescent="0.25">
      <c r="A211" s="13" t="s">
        <v>3</v>
      </c>
      <c r="B211" s="13" t="s">
        <v>3</v>
      </c>
      <c r="C211" s="13" t="s">
        <v>5436</v>
      </c>
      <c r="D211" s="13" t="s">
        <v>5437</v>
      </c>
      <c r="E211" s="13" t="s">
        <v>1128</v>
      </c>
      <c r="F211" s="13">
        <v>5</v>
      </c>
      <c r="G211" s="2" t="s">
        <v>5435</v>
      </c>
      <c r="H211" s="13" t="s">
        <v>0</v>
      </c>
      <c r="I211" s="13" t="s">
        <v>140</v>
      </c>
      <c r="J211" s="13" t="s">
        <v>139</v>
      </c>
      <c r="K211" s="104">
        <v>44477</v>
      </c>
      <c r="L211" s="104" t="s">
        <v>322</v>
      </c>
      <c r="Q211" s="13" t="str">
        <f t="shared" si="30"/>
        <v>BARRCRD024817AUTOSERVICIONUTRESA</v>
      </c>
      <c r="T211" s="118">
        <f t="shared" si="31"/>
        <v>0</v>
      </c>
      <c r="U211" s="13">
        <f t="shared" si="32"/>
        <v>0</v>
      </c>
      <c r="V211" s="118">
        <f t="shared" si="33"/>
        <v>0</v>
      </c>
      <c r="X211" s="13">
        <v>0.1</v>
      </c>
      <c r="Y211" s="13">
        <v>15</v>
      </c>
      <c r="Z211" s="13">
        <v>23</v>
      </c>
      <c r="AA211" s="13">
        <f t="shared" si="34"/>
        <v>34.5</v>
      </c>
      <c r="AB211" s="13">
        <f t="shared" si="35"/>
        <v>172.5</v>
      </c>
      <c r="AC211" s="13">
        <f t="shared" si="36"/>
        <v>1.1979166666666666E-4</v>
      </c>
      <c r="AD211" s="105">
        <f t="shared" si="37"/>
        <v>44481</v>
      </c>
      <c r="AE211" s="13" t="e">
        <f>IF(AND(AD211&lt;=$AI$4,#REF!&lt;1),1,"")</f>
        <v>#REF!</v>
      </c>
      <c r="AF211" s="105">
        <f t="shared" ca="1" si="38"/>
        <v>44558</v>
      </c>
      <c r="AH211" s="13">
        <f t="shared" ca="1" si="39"/>
        <v>81</v>
      </c>
    </row>
    <row r="212" spans="1:34" x14ac:dyDescent="0.25">
      <c r="A212" s="13" t="s">
        <v>4</v>
      </c>
      <c r="B212" s="13" t="s">
        <v>4</v>
      </c>
      <c r="C212" s="13" t="s">
        <v>5436</v>
      </c>
      <c r="D212" s="13" t="s">
        <v>5437</v>
      </c>
      <c r="E212" s="13" t="s">
        <v>1128</v>
      </c>
      <c r="F212" s="13">
        <v>26</v>
      </c>
      <c r="G212" s="2" t="s">
        <v>5435</v>
      </c>
      <c r="H212" s="13" t="s">
        <v>0</v>
      </c>
      <c r="I212" s="13" t="s">
        <v>140</v>
      </c>
      <c r="J212" s="13" t="s">
        <v>139</v>
      </c>
      <c r="K212" s="104">
        <v>44477</v>
      </c>
      <c r="L212" s="104" t="s">
        <v>322</v>
      </c>
      <c r="Q212" s="13" t="str">
        <f t="shared" si="30"/>
        <v>BGTACRD024817AUTOSERVICIONUTRESA</v>
      </c>
      <c r="T212" s="118">
        <f t="shared" si="31"/>
        <v>0</v>
      </c>
      <c r="U212" s="13">
        <f t="shared" si="32"/>
        <v>0</v>
      </c>
      <c r="V212" s="118">
        <f t="shared" si="33"/>
        <v>0</v>
      </c>
      <c r="X212" s="13">
        <v>0.1</v>
      </c>
      <c r="Y212" s="13">
        <v>15</v>
      </c>
      <c r="Z212" s="13">
        <v>23</v>
      </c>
      <c r="AA212" s="13">
        <f t="shared" si="34"/>
        <v>34.5</v>
      </c>
      <c r="AB212" s="13">
        <f t="shared" si="35"/>
        <v>897</v>
      </c>
      <c r="AC212" s="13">
        <f t="shared" si="36"/>
        <v>6.2291666666666669E-4</v>
      </c>
      <c r="AD212" s="105">
        <f t="shared" si="37"/>
        <v>44481</v>
      </c>
      <c r="AE212" s="13" t="e">
        <f>IF(AND(AD212&lt;=$AI$4,#REF!&lt;1),1,"")</f>
        <v>#REF!</v>
      </c>
      <c r="AF212" s="105">
        <f t="shared" ca="1" si="38"/>
        <v>44558</v>
      </c>
      <c r="AH212" s="13">
        <f t="shared" ca="1" si="39"/>
        <v>81</v>
      </c>
    </row>
    <row r="213" spans="1:34" x14ac:dyDescent="0.25">
      <c r="A213" s="13" t="s">
        <v>690</v>
      </c>
      <c r="B213" s="13" t="s">
        <v>690</v>
      </c>
      <c r="C213" s="13" t="s">
        <v>5436</v>
      </c>
      <c r="D213" s="13" t="s">
        <v>5437</v>
      </c>
      <c r="E213" s="13" t="s">
        <v>1128</v>
      </c>
      <c r="F213" s="13">
        <v>13</v>
      </c>
      <c r="G213" s="2" t="s">
        <v>5435</v>
      </c>
      <c r="H213" s="13" t="s">
        <v>0</v>
      </c>
      <c r="I213" s="13" t="s">
        <v>145</v>
      </c>
      <c r="J213" s="13" t="s">
        <v>139</v>
      </c>
      <c r="K213" s="104">
        <v>44477</v>
      </c>
      <c r="L213" s="104" t="s">
        <v>322</v>
      </c>
      <c r="Q213" s="13" t="str">
        <f t="shared" si="30"/>
        <v>BGTA ALTCRD024817AUTOSERVICIOALTILLANO</v>
      </c>
      <c r="T213" s="118">
        <f t="shared" si="31"/>
        <v>0</v>
      </c>
      <c r="U213" s="13">
        <f t="shared" si="32"/>
        <v>0</v>
      </c>
      <c r="V213" s="118">
        <f t="shared" si="33"/>
        <v>0</v>
      </c>
      <c r="X213" s="13">
        <v>0.1</v>
      </c>
      <c r="Y213" s="13">
        <v>15</v>
      </c>
      <c r="Z213" s="13">
        <v>23</v>
      </c>
      <c r="AA213" s="13">
        <f t="shared" si="34"/>
        <v>34.5</v>
      </c>
      <c r="AB213" s="13">
        <f t="shared" si="35"/>
        <v>448.5</v>
      </c>
      <c r="AC213" s="13">
        <f t="shared" si="36"/>
        <v>3.1145833333333335E-4</v>
      </c>
      <c r="AD213" s="105">
        <f t="shared" si="37"/>
        <v>44481</v>
      </c>
      <c r="AE213" s="13" t="e">
        <f>IF(AND(AD213&lt;=$AI$4,#REF!&lt;1),1,"")</f>
        <v>#REF!</v>
      </c>
      <c r="AF213" s="105">
        <f t="shared" ca="1" si="38"/>
        <v>44558</v>
      </c>
      <c r="AH213" s="13">
        <f t="shared" ca="1" si="39"/>
        <v>81</v>
      </c>
    </row>
    <row r="214" spans="1:34" x14ac:dyDescent="0.25">
      <c r="A214" s="13" t="s">
        <v>149</v>
      </c>
      <c r="B214" s="13" t="s">
        <v>149</v>
      </c>
      <c r="C214" s="13" t="s">
        <v>5436</v>
      </c>
      <c r="D214" s="13" t="s">
        <v>5437</v>
      </c>
      <c r="E214" s="13" t="s">
        <v>1128</v>
      </c>
      <c r="F214" s="13">
        <v>6</v>
      </c>
      <c r="G214" s="2" t="s">
        <v>5435</v>
      </c>
      <c r="H214" s="13" t="s">
        <v>0</v>
      </c>
      <c r="I214" s="13" t="s">
        <v>140</v>
      </c>
      <c r="J214" s="13" t="s">
        <v>139</v>
      </c>
      <c r="K214" s="104">
        <v>44477</v>
      </c>
      <c r="L214" s="104" t="s">
        <v>322</v>
      </c>
      <c r="Q214" s="13" t="str">
        <f t="shared" si="30"/>
        <v>DUITCRD024817AUTOSERVICIONUTRESA</v>
      </c>
      <c r="T214" s="118">
        <f t="shared" si="31"/>
        <v>0</v>
      </c>
      <c r="U214" s="13">
        <f t="shared" si="32"/>
        <v>0</v>
      </c>
      <c r="V214" s="118">
        <f t="shared" si="33"/>
        <v>0</v>
      </c>
      <c r="X214" s="13">
        <v>0.1</v>
      </c>
      <c r="Y214" s="13">
        <v>15</v>
      </c>
      <c r="Z214" s="13">
        <v>23</v>
      </c>
      <c r="AA214" s="13">
        <f t="shared" si="34"/>
        <v>34.5</v>
      </c>
      <c r="AB214" s="13">
        <f t="shared" si="35"/>
        <v>207</v>
      </c>
      <c r="AC214" s="13">
        <f t="shared" si="36"/>
        <v>1.4375E-4</v>
      </c>
      <c r="AD214" s="105">
        <f t="shared" si="37"/>
        <v>44481</v>
      </c>
      <c r="AE214" s="13" t="e">
        <f>IF(AND(AD214&lt;=$AI$4,#REF!&lt;1),1,"")</f>
        <v>#REF!</v>
      </c>
      <c r="AF214" s="105">
        <f t="shared" ca="1" si="38"/>
        <v>44558</v>
      </c>
      <c r="AH214" s="13">
        <f t="shared" ca="1" si="39"/>
        <v>81</v>
      </c>
    </row>
    <row r="215" spans="1:34" x14ac:dyDescent="0.25">
      <c r="A215" s="13" t="s">
        <v>150</v>
      </c>
      <c r="B215" s="13" t="s">
        <v>150</v>
      </c>
      <c r="C215" s="13" t="s">
        <v>5436</v>
      </c>
      <c r="D215" s="13" t="s">
        <v>5437</v>
      </c>
      <c r="E215" s="13" t="s">
        <v>1128</v>
      </c>
      <c r="F215" s="13">
        <v>8</v>
      </c>
      <c r="G215" s="2" t="s">
        <v>5435</v>
      </c>
      <c r="H215" s="13" t="s">
        <v>0</v>
      </c>
      <c r="I215" s="13" t="s">
        <v>140</v>
      </c>
      <c r="J215" s="13" t="s">
        <v>139</v>
      </c>
      <c r="K215" s="104">
        <v>44477</v>
      </c>
      <c r="L215" s="104" t="s">
        <v>322</v>
      </c>
      <c r="Q215" s="13" t="str">
        <f t="shared" si="30"/>
        <v>VILACRD024817AUTOSERVICIONUTRESA</v>
      </c>
      <c r="T215" s="118">
        <f t="shared" si="31"/>
        <v>0</v>
      </c>
      <c r="U215" s="13">
        <f t="shared" si="32"/>
        <v>0</v>
      </c>
      <c r="V215" s="118">
        <f t="shared" si="33"/>
        <v>0</v>
      </c>
      <c r="X215" s="13">
        <v>0.1</v>
      </c>
      <c r="Y215" s="13">
        <v>15</v>
      </c>
      <c r="Z215" s="13">
        <v>23</v>
      </c>
      <c r="AA215" s="13">
        <f t="shared" si="34"/>
        <v>34.5</v>
      </c>
      <c r="AB215" s="13">
        <f t="shared" si="35"/>
        <v>276</v>
      </c>
      <c r="AC215" s="13">
        <f t="shared" si="36"/>
        <v>1.9166666666666667E-4</v>
      </c>
      <c r="AD215" s="105">
        <f t="shared" si="37"/>
        <v>44481</v>
      </c>
      <c r="AE215" s="13" t="e">
        <f>IF(AND(AD215&lt;=$AI$4,#REF!&lt;1),1,"")</f>
        <v>#REF!</v>
      </c>
      <c r="AF215" s="105">
        <f t="shared" ca="1" si="38"/>
        <v>44558</v>
      </c>
      <c r="AH215" s="13">
        <f t="shared" ca="1" si="39"/>
        <v>81</v>
      </c>
    </row>
    <row r="216" spans="1:34" x14ac:dyDescent="0.25">
      <c r="A216" s="13" t="s">
        <v>5</v>
      </c>
      <c r="B216" s="13" t="s">
        <v>5</v>
      </c>
      <c r="C216" s="13" t="s">
        <v>5436</v>
      </c>
      <c r="D216" s="13" t="s">
        <v>5437</v>
      </c>
      <c r="E216" s="13" t="s">
        <v>1128</v>
      </c>
      <c r="F216" s="13">
        <v>16</v>
      </c>
      <c r="G216" s="2" t="s">
        <v>5435</v>
      </c>
      <c r="H216" s="13" t="s">
        <v>0</v>
      </c>
      <c r="I216" s="13" t="s">
        <v>140</v>
      </c>
      <c r="J216" s="13" t="s">
        <v>139</v>
      </c>
      <c r="K216" s="104">
        <v>44477</v>
      </c>
      <c r="L216" s="104" t="s">
        <v>322</v>
      </c>
      <c r="Q216" s="13" t="str">
        <f t="shared" si="30"/>
        <v>BUCACRD024817AUTOSERVICIONUTRESA</v>
      </c>
      <c r="T216" s="118">
        <f t="shared" si="31"/>
        <v>0</v>
      </c>
      <c r="U216" s="13">
        <f t="shared" si="32"/>
        <v>0</v>
      </c>
      <c r="V216" s="118">
        <f t="shared" si="33"/>
        <v>0</v>
      </c>
      <c r="X216" s="13">
        <v>0.1</v>
      </c>
      <c r="Y216" s="13">
        <v>15</v>
      </c>
      <c r="Z216" s="13">
        <v>23</v>
      </c>
      <c r="AA216" s="13">
        <f t="shared" si="34"/>
        <v>34.5</v>
      </c>
      <c r="AB216" s="13">
        <f t="shared" si="35"/>
        <v>552</v>
      </c>
      <c r="AC216" s="13">
        <f t="shared" si="36"/>
        <v>3.8333333333333334E-4</v>
      </c>
      <c r="AD216" s="105">
        <f t="shared" si="37"/>
        <v>44481</v>
      </c>
      <c r="AE216" s="13" t="e">
        <f>IF(AND(AD216&lt;=$AI$4,#REF!&lt;1),1,"")</f>
        <v>#REF!</v>
      </c>
      <c r="AF216" s="105">
        <f t="shared" ca="1" si="38"/>
        <v>44558</v>
      </c>
      <c r="AH216" s="13">
        <f t="shared" ca="1" si="39"/>
        <v>81</v>
      </c>
    </row>
    <row r="217" spans="1:34" x14ac:dyDescent="0.25">
      <c r="A217" s="13" t="s">
        <v>6</v>
      </c>
      <c r="B217" s="13" t="s">
        <v>6</v>
      </c>
      <c r="C217" s="13" t="s">
        <v>5436</v>
      </c>
      <c r="D217" s="13" t="s">
        <v>5437</v>
      </c>
      <c r="E217" s="13" t="s">
        <v>1128</v>
      </c>
      <c r="F217" s="13">
        <v>19</v>
      </c>
      <c r="G217" s="2" t="s">
        <v>5435</v>
      </c>
      <c r="H217" s="13" t="s">
        <v>0</v>
      </c>
      <c r="I217" s="13" t="s">
        <v>140</v>
      </c>
      <c r="J217" s="13" t="s">
        <v>139</v>
      </c>
      <c r="K217" s="104">
        <v>44477</v>
      </c>
      <c r="L217" s="104" t="s">
        <v>322</v>
      </c>
      <c r="Q217" s="13" t="str">
        <f t="shared" si="30"/>
        <v>CALICRD024817AUTOSERVICIONUTRESA</v>
      </c>
      <c r="T217" s="118">
        <f t="shared" si="31"/>
        <v>0</v>
      </c>
      <c r="U217" s="13">
        <f t="shared" si="32"/>
        <v>0</v>
      </c>
      <c r="V217" s="118">
        <f t="shared" si="33"/>
        <v>0</v>
      </c>
      <c r="X217" s="13">
        <v>0.1</v>
      </c>
      <c r="Y217" s="13">
        <v>15</v>
      </c>
      <c r="Z217" s="13">
        <v>23</v>
      </c>
      <c r="AA217" s="13">
        <f t="shared" si="34"/>
        <v>34.5</v>
      </c>
      <c r="AB217" s="13">
        <f t="shared" si="35"/>
        <v>655.5</v>
      </c>
      <c r="AC217" s="13">
        <f t="shared" si="36"/>
        <v>4.5520833333333334E-4</v>
      </c>
      <c r="AD217" s="105">
        <f t="shared" si="37"/>
        <v>44481</v>
      </c>
      <c r="AE217" s="13" t="e">
        <f>IF(AND(AD217&lt;=$AI$4,#REF!&lt;1),1,"")</f>
        <v>#REF!</v>
      </c>
      <c r="AF217" s="105">
        <f t="shared" ca="1" si="38"/>
        <v>44558</v>
      </c>
      <c r="AH217" s="13">
        <f t="shared" ca="1" si="39"/>
        <v>81</v>
      </c>
    </row>
    <row r="218" spans="1:34" x14ac:dyDescent="0.25">
      <c r="A218" s="13" t="s">
        <v>7</v>
      </c>
      <c r="B218" s="13" t="s">
        <v>7</v>
      </c>
      <c r="C218" s="13" t="s">
        <v>5436</v>
      </c>
      <c r="D218" s="13" t="s">
        <v>5437</v>
      </c>
      <c r="E218" s="13" t="s">
        <v>1128</v>
      </c>
      <c r="F218" s="13">
        <v>4</v>
      </c>
      <c r="G218" s="2" t="s">
        <v>5435</v>
      </c>
      <c r="H218" s="13" t="s">
        <v>0</v>
      </c>
      <c r="I218" s="13" t="s">
        <v>140</v>
      </c>
      <c r="J218" s="13" t="s">
        <v>139</v>
      </c>
      <c r="K218" s="104">
        <v>44477</v>
      </c>
      <c r="L218" s="104" t="s">
        <v>322</v>
      </c>
      <c r="Q218" s="13" t="str">
        <f t="shared" si="30"/>
        <v>CARTCRD024817AUTOSERVICIONUTRESA</v>
      </c>
      <c r="T218" s="118">
        <f t="shared" si="31"/>
        <v>0</v>
      </c>
      <c r="U218" s="13">
        <f t="shared" si="32"/>
        <v>0</v>
      </c>
      <c r="V218" s="118">
        <f t="shared" si="33"/>
        <v>0</v>
      </c>
      <c r="X218" s="13">
        <v>0.1</v>
      </c>
      <c r="Y218" s="13">
        <v>15</v>
      </c>
      <c r="Z218" s="13">
        <v>23</v>
      </c>
      <c r="AA218" s="13">
        <f t="shared" si="34"/>
        <v>34.5</v>
      </c>
      <c r="AB218" s="13">
        <f t="shared" si="35"/>
        <v>138</v>
      </c>
      <c r="AC218" s="13">
        <f t="shared" si="36"/>
        <v>9.5833333333333336E-5</v>
      </c>
      <c r="AD218" s="105">
        <f t="shared" si="37"/>
        <v>44481</v>
      </c>
      <c r="AE218" s="13" t="e">
        <f>IF(AND(AD218&lt;=$AI$4,#REF!&lt;1),1,"")</f>
        <v>#REF!</v>
      </c>
      <c r="AF218" s="105">
        <f t="shared" ca="1" si="38"/>
        <v>44558</v>
      </c>
      <c r="AH218" s="13">
        <f t="shared" ca="1" si="39"/>
        <v>81</v>
      </c>
    </row>
    <row r="219" spans="1:34" x14ac:dyDescent="0.25">
      <c r="A219" s="13" t="s">
        <v>8</v>
      </c>
      <c r="B219" s="13" t="s">
        <v>8</v>
      </c>
      <c r="C219" s="13" t="s">
        <v>5436</v>
      </c>
      <c r="D219" s="13" t="s">
        <v>5437</v>
      </c>
      <c r="E219" s="13" t="s">
        <v>1128</v>
      </c>
      <c r="F219" s="13">
        <v>31</v>
      </c>
      <c r="G219" s="2" t="s">
        <v>5435</v>
      </c>
      <c r="H219" s="13" t="s">
        <v>0</v>
      </c>
      <c r="I219" s="13" t="s">
        <v>140</v>
      </c>
      <c r="J219" s="13" t="s">
        <v>139</v>
      </c>
      <c r="K219" s="104">
        <v>44477</v>
      </c>
      <c r="L219" s="104" t="s">
        <v>322</v>
      </c>
      <c r="Q219" s="13" t="str">
        <f t="shared" si="30"/>
        <v>IBA1CRD024817AUTOSERVICIONUTRESA</v>
      </c>
      <c r="T219" s="118">
        <f t="shared" si="31"/>
        <v>0</v>
      </c>
      <c r="U219" s="13">
        <f t="shared" si="32"/>
        <v>0</v>
      </c>
      <c r="V219" s="118">
        <f t="shared" si="33"/>
        <v>0</v>
      </c>
      <c r="X219" s="13">
        <v>0.1</v>
      </c>
      <c r="Y219" s="13">
        <v>15</v>
      </c>
      <c r="Z219" s="13">
        <v>23</v>
      </c>
      <c r="AA219" s="13">
        <f t="shared" si="34"/>
        <v>34.5</v>
      </c>
      <c r="AB219" s="13">
        <f t="shared" si="35"/>
        <v>1069.5</v>
      </c>
      <c r="AC219" s="13">
        <f t="shared" si="36"/>
        <v>7.4270833333333328E-4</v>
      </c>
      <c r="AD219" s="105">
        <f t="shared" si="37"/>
        <v>44481</v>
      </c>
      <c r="AE219" s="13" t="e">
        <f>IF(AND(AD219&lt;=$AI$4,#REF!&lt;1),1,"")</f>
        <v>#REF!</v>
      </c>
      <c r="AF219" s="105">
        <f t="shared" ca="1" si="38"/>
        <v>44558</v>
      </c>
      <c r="AH219" s="13">
        <f t="shared" ca="1" si="39"/>
        <v>81</v>
      </c>
    </row>
    <row r="220" spans="1:34" x14ac:dyDescent="0.25">
      <c r="A220" s="13" t="s">
        <v>9</v>
      </c>
      <c r="B220" s="13" t="s">
        <v>9</v>
      </c>
      <c r="C220" s="13" t="s">
        <v>5436</v>
      </c>
      <c r="D220" s="13" t="s">
        <v>5437</v>
      </c>
      <c r="E220" s="13" t="s">
        <v>1128</v>
      </c>
      <c r="F220" s="13">
        <v>51</v>
      </c>
      <c r="G220" s="2" t="s">
        <v>5435</v>
      </c>
      <c r="H220" s="13" t="s">
        <v>0</v>
      </c>
      <c r="I220" s="13" t="s">
        <v>140</v>
      </c>
      <c r="J220" s="13" t="s">
        <v>139</v>
      </c>
      <c r="K220" s="104">
        <v>44477</v>
      </c>
      <c r="L220" s="104" t="s">
        <v>322</v>
      </c>
      <c r="Q220" s="13" t="str">
        <f t="shared" si="30"/>
        <v>MEDECRD024817AUTOSERVICIONUTRESA</v>
      </c>
      <c r="T220" s="118">
        <f t="shared" si="31"/>
        <v>0</v>
      </c>
      <c r="U220" s="13">
        <f t="shared" si="32"/>
        <v>0</v>
      </c>
      <c r="V220" s="118">
        <f t="shared" si="33"/>
        <v>0</v>
      </c>
      <c r="X220" s="13">
        <v>0.1</v>
      </c>
      <c r="Y220" s="13">
        <v>15</v>
      </c>
      <c r="Z220" s="13">
        <v>23</v>
      </c>
      <c r="AA220" s="13">
        <f t="shared" si="34"/>
        <v>34.5</v>
      </c>
      <c r="AB220" s="13">
        <f t="shared" si="35"/>
        <v>1759.5</v>
      </c>
      <c r="AC220" s="13">
        <f t="shared" si="36"/>
        <v>1.2218750000000001E-3</v>
      </c>
      <c r="AD220" s="105">
        <f t="shared" si="37"/>
        <v>44481</v>
      </c>
      <c r="AE220" s="13" t="e">
        <f>IF(AND(AD220&lt;=$AI$4,#REF!&lt;1),1,"")</f>
        <v>#REF!</v>
      </c>
      <c r="AF220" s="105">
        <f t="shared" ca="1" si="38"/>
        <v>44558</v>
      </c>
      <c r="AH220" s="13">
        <f t="shared" ca="1" si="39"/>
        <v>81</v>
      </c>
    </row>
    <row r="221" spans="1:34" x14ac:dyDescent="0.25">
      <c r="A221" s="13" t="s">
        <v>10</v>
      </c>
      <c r="B221" s="13" t="s">
        <v>10</v>
      </c>
      <c r="C221" s="13" t="s">
        <v>5436</v>
      </c>
      <c r="D221" s="13" t="s">
        <v>5437</v>
      </c>
      <c r="E221" s="13" t="s">
        <v>1128</v>
      </c>
      <c r="F221" s="13">
        <v>21</v>
      </c>
      <c r="G221" s="2" t="s">
        <v>5435</v>
      </c>
      <c r="H221" s="13" t="s">
        <v>0</v>
      </c>
      <c r="I221" s="13" t="s">
        <v>140</v>
      </c>
      <c r="J221" s="13" t="s">
        <v>139</v>
      </c>
      <c r="K221" s="104">
        <v>44477</v>
      </c>
      <c r="L221" s="104" t="s">
        <v>322</v>
      </c>
      <c r="Q221" s="13" t="str">
        <f t="shared" si="30"/>
        <v>PERECRD024817AUTOSERVICIONUTRESA</v>
      </c>
      <c r="T221" s="118">
        <f t="shared" si="31"/>
        <v>0</v>
      </c>
      <c r="U221" s="13">
        <f t="shared" si="32"/>
        <v>0</v>
      </c>
      <c r="V221" s="118">
        <f t="shared" si="33"/>
        <v>0</v>
      </c>
      <c r="X221" s="13">
        <v>0.1</v>
      </c>
      <c r="Y221" s="13">
        <v>15</v>
      </c>
      <c r="Z221" s="13">
        <v>23</v>
      </c>
      <c r="AA221" s="13">
        <f t="shared" si="34"/>
        <v>34.5</v>
      </c>
      <c r="AB221" s="13">
        <f t="shared" si="35"/>
        <v>724.5</v>
      </c>
      <c r="AC221" s="13">
        <f t="shared" si="36"/>
        <v>5.0312499999999999E-4</v>
      </c>
      <c r="AD221" s="105">
        <f t="shared" si="37"/>
        <v>44481</v>
      </c>
      <c r="AE221" s="13" t="e">
        <f>IF(AND(AD221&lt;=$AI$4,#REF!&lt;1),1,"")</f>
        <v>#REF!</v>
      </c>
      <c r="AF221" s="105">
        <f t="shared" ca="1" si="38"/>
        <v>44558</v>
      </c>
      <c r="AH221" s="13">
        <f t="shared" ca="1" si="39"/>
        <v>81</v>
      </c>
    </row>
    <row r="222" spans="1:34" x14ac:dyDescent="0.25">
      <c r="A222" s="13" t="s">
        <v>3</v>
      </c>
      <c r="B222" s="13" t="s">
        <v>3</v>
      </c>
      <c r="C222" s="13" t="s">
        <v>5438</v>
      </c>
      <c r="D222" s="13" t="s">
        <v>5439</v>
      </c>
      <c r="E222" s="13" t="s">
        <v>5440</v>
      </c>
      <c r="F222" s="13">
        <v>36</v>
      </c>
      <c r="G222" s="2" t="s">
        <v>5435</v>
      </c>
      <c r="H222" s="13" t="s">
        <v>0</v>
      </c>
      <c r="I222" s="13" t="s">
        <v>140</v>
      </c>
      <c r="J222" s="13" t="s">
        <v>139</v>
      </c>
      <c r="K222" s="104">
        <v>44477</v>
      </c>
      <c r="L222" s="104" t="s">
        <v>322</v>
      </c>
      <c r="Q222" s="13" t="str">
        <f t="shared" si="30"/>
        <v>BARRCRD024818AUTOSERVICIONUTRESA</v>
      </c>
      <c r="T222" s="118">
        <f t="shared" si="31"/>
        <v>0</v>
      </c>
      <c r="U222" s="13">
        <f t="shared" si="32"/>
        <v>0</v>
      </c>
      <c r="V222" s="118">
        <f t="shared" si="33"/>
        <v>0</v>
      </c>
      <c r="X222" s="13">
        <v>15</v>
      </c>
      <c r="Y222" s="13">
        <v>4</v>
      </c>
      <c r="Z222" s="13">
        <v>1</v>
      </c>
      <c r="AA222" s="13">
        <f t="shared" si="34"/>
        <v>60</v>
      </c>
      <c r="AB222" s="13">
        <f t="shared" si="35"/>
        <v>2160</v>
      </c>
      <c r="AC222" s="13">
        <f t="shared" si="36"/>
        <v>1.5E-3</v>
      </c>
      <c r="AD222" s="105">
        <f t="shared" si="37"/>
        <v>44481</v>
      </c>
      <c r="AE222" s="13" t="e">
        <f>IF(AND(AD222&lt;=$AI$4,#REF!&lt;1),1,"")</f>
        <v>#REF!</v>
      </c>
      <c r="AF222" s="105">
        <f t="shared" ca="1" si="38"/>
        <v>44558</v>
      </c>
      <c r="AH222" s="13">
        <f t="shared" ca="1" si="39"/>
        <v>81</v>
      </c>
    </row>
    <row r="223" spans="1:34" x14ac:dyDescent="0.25">
      <c r="A223" s="13" t="s">
        <v>4</v>
      </c>
      <c r="B223" s="13" t="s">
        <v>4</v>
      </c>
      <c r="C223" s="13" t="s">
        <v>5438</v>
      </c>
      <c r="D223" s="13" t="s">
        <v>5439</v>
      </c>
      <c r="E223" s="13" t="s">
        <v>5440</v>
      </c>
      <c r="F223" s="13">
        <v>198</v>
      </c>
      <c r="G223" s="2" t="s">
        <v>5435</v>
      </c>
      <c r="H223" s="13" t="s">
        <v>0</v>
      </c>
      <c r="I223" s="13" t="s">
        <v>140</v>
      </c>
      <c r="J223" s="13" t="s">
        <v>139</v>
      </c>
      <c r="K223" s="104">
        <v>44477</v>
      </c>
      <c r="L223" s="104" t="s">
        <v>322</v>
      </c>
      <c r="Q223" s="13" t="str">
        <f t="shared" si="30"/>
        <v>BGTACRD024818AUTOSERVICIONUTRESA</v>
      </c>
      <c r="T223" s="118">
        <f t="shared" si="31"/>
        <v>0</v>
      </c>
      <c r="U223" s="13">
        <f t="shared" si="32"/>
        <v>0</v>
      </c>
      <c r="V223" s="118">
        <f t="shared" si="33"/>
        <v>0</v>
      </c>
      <c r="X223" s="13">
        <v>15</v>
      </c>
      <c r="Y223" s="13">
        <v>4</v>
      </c>
      <c r="Z223" s="13">
        <v>1</v>
      </c>
      <c r="AA223" s="13">
        <f t="shared" si="34"/>
        <v>60</v>
      </c>
      <c r="AB223" s="13">
        <f t="shared" si="35"/>
        <v>11880</v>
      </c>
      <c r="AC223" s="13">
        <f t="shared" si="36"/>
        <v>8.2500000000000004E-3</v>
      </c>
      <c r="AD223" s="105">
        <f t="shared" si="37"/>
        <v>44481</v>
      </c>
      <c r="AE223" s="13" t="e">
        <f>IF(AND(AD223&lt;=$AI$4,#REF!&lt;1),1,"")</f>
        <v>#REF!</v>
      </c>
      <c r="AF223" s="105">
        <f t="shared" ca="1" si="38"/>
        <v>44558</v>
      </c>
      <c r="AH223" s="13">
        <f t="shared" ca="1" si="39"/>
        <v>81</v>
      </c>
    </row>
    <row r="224" spans="1:34" x14ac:dyDescent="0.25">
      <c r="A224" s="13" t="s">
        <v>690</v>
      </c>
      <c r="B224" s="13" t="s">
        <v>690</v>
      </c>
      <c r="C224" s="13" t="s">
        <v>5438</v>
      </c>
      <c r="D224" s="13" t="s">
        <v>5439</v>
      </c>
      <c r="E224" s="13" t="s">
        <v>5440</v>
      </c>
      <c r="F224" s="13">
        <v>99</v>
      </c>
      <c r="G224" s="2" t="s">
        <v>5435</v>
      </c>
      <c r="H224" s="13" t="s">
        <v>0</v>
      </c>
      <c r="I224" s="13" t="s">
        <v>145</v>
      </c>
      <c r="J224" s="13" t="s">
        <v>139</v>
      </c>
      <c r="K224" s="104">
        <v>44477</v>
      </c>
      <c r="L224" s="104" t="s">
        <v>322</v>
      </c>
      <c r="Q224" s="13" t="str">
        <f t="shared" si="30"/>
        <v>BGTA ALTCRD024818AUTOSERVICIOALTILLANO</v>
      </c>
      <c r="T224" s="118">
        <f t="shared" si="31"/>
        <v>0</v>
      </c>
      <c r="U224" s="13">
        <f t="shared" si="32"/>
        <v>0</v>
      </c>
      <c r="V224" s="118">
        <f t="shared" si="33"/>
        <v>0</v>
      </c>
      <c r="X224" s="13">
        <v>15</v>
      </c>
      <c r="Y224" s="13">
        <v>4</v>
      </c>
      <c r="Z224" s="13">
        <v>1</v>
      </c>
      <c r="AA224" s="13">
        <f t="shared" si="34"/>
        <v>60</v>
      </c>
      <c r="AB224" s="13">
        <f t="shared" si="35"/>
        <v>5940</v>
      </c>
      <c r="AC224" s="13">
        <f t="shared" si="36"/>
        <v>4.1250000000000002E-3</v>
      </c>
      <c r="AD224" s="105">
        <f t="shared" si="37"/>
        <v>44481</v>
      </c>
      <c r="AE224" s="13" t="e">
        <f>IF(AND(AD224&lt;=$AI$4,#REF!&lt;1),1,"")</f>
        <v>#REF!</v>
      </c>
      <c r="AF224" s="105">
        <f t="shared" ca="1" si="38"/>
        <v>44558</v>
      </c>
      <c r="AH224" s="13">
        <f t="shared" ca="1" si="39"/>
        <v>81</v>
      </c>
    </row>
    <row r="225" spans="1:34" x14ac:dyDescent="0.25">
      <c r="A225" s="13" t="s">
        <v>149</v>
      </c>
      <c r="B225" s="13" t="s">
        <v>149</v>
      </c>
      <c r="C225" s="13" t="s">
        <v>5438</v>
      </c>
      <c r="D225" s="13" t="s">
        <v>5439</v>
      </c>
      <c r="E225" s="13" t="s">
        <v>5440</v>
      </c>
      <c r="F225" s="13">
        <v>48</v>
      </c>
      <c r="G225" s="2" t="s">
        <v>5435</v>
      </c>
      <c r="H225" s="13" t="s">
        <v>0</v>
      </c>
      <c r="I225" s="13" t="s">
        <v>140</v>
      </c>
      <c r="J225" s="13" t="s">
        <v>139</v>
      </c>
      <c r="K225" s="104">
        <v>44477</v>
      </c>
      <c r="L225" s="104" t="s">
        <v>322</v>
      </c>
      <c r="Q225" s="13" t="str">
        <f t="shared" si="30"/>
        <v>DUITCRD024818AUTOSERVICIONUTRESA</v>
      </c>
      <c r="T225" s="118">
        <f t="shared" si="31"/>
        <v>0</v>
      </c>
      <c r="U225" s="13">
        <f t="shared" si="32"/>
        <v>0</v>
      </c>
      <c r="V225" s="118">
        <f t="shared" si="33"/>
        <v>0</v>
      </c>
      <c r="X225" s="13">
        <v>15</v>
      </c>
      <c r="Y225" s="13">
        <v>4</v>
      </c>
      <c r="Z225" s="13">
        <v>1</v>
      </c>
      <c r="AA225" s="13">
        <f t="shared" si="34"/>
        <v>60</v>
      </c>
      <c r="AB225" s="13">
        <f t="shared" si="35"/>
        <v>2880</v>
      </c>
      <c r="AC225" s="13">
        <f t="shared" si="36"/>
        <v>2E-3</v>
      </c>
      <c r="AD225" s="105">
        <f t="shared" si="37"/>
        <v>44481</v>
      </c>
      <c r="AE225" s="13" t="e">
        <f>IF(AND(AD225&lt;=$AI$4,#REF!&lt;1),1,"")</f>
        <v>#REF!</v>
      </c>
      <c r="AF225" s="105">
        <f t="shared" ca="1" si="38"/>
        <v>44558</v>
      </c>
      <c r="AH225" s="13">
        <f t="shared" ca="1" si="39"/>
        <v>81</v>
      </c>
    </row>
    <row r="226" spans="1:34" x14ac:dyDescent="0.25">
      <c r="A226" s="13" t="s">
        <v>150</v>
      </c>
      <c r="B226" s="13" t="s">
        <v>150</v>
      </c>
      <c r="C226" s="13" t="s">
        <v>5438</v>
      </c>
      <c r="D226" s="13" t="s">
        <v>5439</v>
      </c>
      <c r="E226" s="13" t="s">
        <v>5440</v>
      </c>
      <c r="F226" s="13">
        <v>60</v>
      </c>
      <c r="G226" s="2" t="s">
        <v>5435</v>
      </c>
      <c r="H226" s="13" t="s">
        <v>0</v>
      </c>
      <c r="I226" s="13" t="s">
        <v>140</v>
      </c>
      <c r="J226" s="13" t="s">
        <v>139</v>
      </c>
      <c r="K226" s="104">
        <v>44477</v>
      </c>
      <c r="L226" s="104" t="s">
        <v>322</v>
      </c>
      <c r="Q226" s="13" t="str">
        <f t="shared" si="30"/>
        <v>VILACRD024818AUTOSERVICIONUTRESA</v>
      </c>
      <c r="T226" s="118">
        <f t="shared" si="31"/>
        <v>0</v>
      </c>
      <c r="U226" s="13">
        <f t="shared" si="32"/>
        <v>0</v>
      </c>
      <c r="V226" s="118">
        <f t="shared" si="33"/>
        <v>0</v>
      </c>
      <c r="X226" s="13">
        <v>15</v>
      </c>
      <c r="Y226" s="13">
        <v>4</v>
      </c>
      <c r="Z226" s="13">
        <v>1</v>
      </c>
      <c r="AA226" s="13">
        <f t="shared" si="34"/>
        <v>60</v>
      </c>
      <c r="AB226" s="13">
        <f t="shared" si="35"/>
        <v>3600</v>
      </c>
      <c r="AC226" s="13">
        <f t="shared" si="36"/>
        <v>2.5000000000000001E-3</v>
      </c>
      <c r="AD226" s="105">
        <f t="shared" si="37"/>
        <v>44481</v>
      </c>
      <c r="AE226" s="13" t="e">
        <f>IF(AND(AD226&lt;=$AI$4,#REF!&lt;1),1,"")</f>
        <v>#REF!</v>
      </c>
      <c r="AF226" s="105">
        <f t="shared" ca="1" si="38"/>
        <v>44558</v>
      </c>
      <c r="AH226" s="13">
        <f t="shared" ca="1" si="39"/>
        <v>81</v>
      </c>
    </row>
    <row r="227" spans="1:34" x14ac:dyDescent="0.25">
      <c r="A227" s="13" t="s">
        <v>5</v>
      </c>
      <c r="B227" s="13" t="s">
        <v>5</v>
      </c>
      <c r="C227" s="13" t="s">
        <v>5438</v>
      </c>
      <c r="D227" s="13" t="s">
        <v>5439</v>
      </c>
      <c r="E227" s="13" t="s">
        <v>5440</v>
      </c>
      <c r="F227" s="13">
        <v>123</v>
      </c>
      <c r="G227" s="2" t="s">
        <v>5435</v>
      </c>
      <c r="H227" s="13" t="s">
        <v>0</v>
      </c>
      <c r="I227" s="13" t="s">
        <v>140</v>
      </c>
      <c r="J227" s="13" t="s">
        <v>139</v>
      </c>
      <c r="K227" s="104">
        <v>44477</v>
      </c>
      <c r="L227" s="104" t="s">
        <v>322</v>
      </c>
      <c r="Q227" s="13" t="str">
        <f t="shared" si="30"/>
        <v>BUCACRD024818AUTOSERVICIONUTRESA</v>
      </c>
      <c r="T227" s="118">
        <f t="shared" si="31"/>
        <v>0</v>
      </c>
      <c r="U227" s="13">
        <f t="shared" si="32"/>
        <v>0</v>
      </c>
      <c r="V227" s="118">
        <f t="shared" si="33"/>
        <v>0</v>
      </c>
      <c r="X227" s="13">
        <v>15</v>
      </c>
      <c r="Y227" s="13">
        <v>4</v>
      </c>
      <c r="Z227" s="13">
        <v>1</v>
      </c>
      <c r="AA227" s="13">
        <f t="shared" si="34"/>
        <v>60</v>
      </c>
      <c r="AB227" s="13">
        <f t="shared" si="35"/>
        <v>7380</v>
      </c>
      <c r="AC227" s="13">
        <f t="shared" si="36"/>
        <v>5.1250000000000002E-3</v>
      </c>
      <c r="AD227" s="105">
        <f t="shared" si="37"/>
        <v>44481</v>
      </c>
      <c r="AE227" s="13" t="e">
        <f>IF(AND(AD227&lt;=$AI$4,#REF!&lt;1),1,"")</f>
        <v>#REF!</v>
      </c>
      <c r="AF227" s="105">
        <f t="shared" ca="1" si="38"/>
        <v>44558</v>
      </c>
      <c r="AH227" s="13">
        <f t="shared" ca="1" si="39"/>
        <v>81</v>
      </c>
    </row>
    <row r="228" spans="1:34" x14ac:dyDescent="0.25">
      <c r="A228" s="13" t="s">
        <v>6</v>
      </c>
      <c r="B228" s="13" t="s">
        <v>6</v>
      </c>
      <c r="C228" s="13" t="s">
        <v>5438</v>
      </c>
      <c r="D228" s="13" t="s">
        <v>5439</v>
      </c>
      <c r="E228" s="13" t="s">
        <v>5440</v>
      </c>
      <c r="F228" s="13">
        <v>138</v>
      </c>
      <c r="G228" s="2" t="s">
        <v>5435</v>
      </c>
      <c r="H228" s="13" t="s">
        <v>0</v>
      </c>
      <c r="I228" s="13" t="s">
        <v>140</v>
      </c>
      <c r="J228" s="13" t="s">
        <v>139</v>
      </c>
      <c r="K228" s="104">
        <v>44477</v>
      </c>
      <c r="L228" s="104" t="s">
        <v>322</v>
      </c>
      <c r="Q228" s="13" t="str">
        <f t="shared" si="30"/>
        <v>CALICRD024818AUTOSERVICIONUTRESA</v>
      </c>
      <c r="T228" s="118">
        <f t="shared" si="31"/>
        <v>0</v>
      </c>
      <c r="U228" s="13">
        <f t="shared" si="32"/>
        <v>0</v>
      </c>
      <c r="V228" s="118">
        <f t="shared" si="33"/>
        <v>0</v>
      </c>
      <c r="X228" s="13">
        <v>15</v>
      </c>
      <c r="Y228" s="13">
        <v>4</v>
      </c>
      <c r="Z228" s="13">
        <v>1</v>
      </c>
      <c r="AA228" s="13">
        <f t="shared" si="34"/>
        <v>60</v>
      </c>
      <c r="AB228" s="13">
        <f t="shared" si="35"/>
        <v>8280</v>
      </c>
      <c r="AC228" s="13">
        <f t="shared" si="36"/>
        <v>5.7499999999999999E-3</v>
      </c>
      <c r="AD228" s="105">
        <f t="shared" si="37"/>
        <v>44481</v>
      </c>
      <c r="AE228" s="13" t="e">
        <f>IF(AND(AD228&lt;=$AI$4,#REF!&lt;1),1,"")</f>
        <v>#REF!</v>
      </c>
      <c r="AF228" s="105">
        <f t="shared" ca="1" si="38"/>
        <v>44558</v>
      </c>
      <c r="AH228" s="13">
        <f t="shared" ca="1" si="39"/>
        <v>81</v>
      </c>
    </row>
    <row r="229" spans="1:34" x14ac:dyDescent="0.25">
      <c r="A229" s="13" t="s">
        <v>7</v>
      </c>
      <c r="B229" s="13" t="s">
        <v>7</v>
      </c>
      <c r="C229" s="13" t="s">
        <v>5438</v>
      </c>
      <c r="D229" s="13" t="s">
        <v>5439</v>
      </c>
      <c r="E229" s="13" t="s">
        <v>5440</v>
      </c>
      <c r="F229" s="13">
        <v>33</v>
      </c>
      <c r="G229" s="2" t="s">
        <v>5435</v>
      </c>
      <c r="H229" s="13" t="s">
        <v>0</v>
      </c>
      <c r="I229" s="13" t="s">
        <v>140</v>
      </c>
      <c r="J229" s="13" t="s">
        <v>139</v>
      </c>
      <c r="K229" s="104">
        <v>44477</v>
      </c>
      <c r="L229" s="104" t="s">
        <v>322</v>
      </c>
      <c r="Q229" s="13" t="str">
        <f t="shared" si="30"/>
        <v>CARTCRD024818AUTOSERVICIONUTRESA</v>
      </c>
      <c r="T229" s="118">
        <f t="shared" si="31"/>
        <v>0</v>
      </c>
      <c r="U229" s="13">
        <f t="shared" si="32"/>
        <v>0</v>
      </c>
      <c r="V229" s="118">
        <f t="shared" si="33"/>
        <v>0</v>
      </c>
      <c r="X229" s="13">
        <v>15</v>
      </c>
      <c r="Y229" s="13">
        <v>4</v>
      </c>
      <c r="Z229" s="13">
        <v>1</v>
      </c>
      <c r="AA229" s="13">
        <f t="shared" si="34"/>
        <v>60</v>
      </c>
      <c r="AB229" s="13">
        <f t="shared" si="35"/>
        <v>1980</v>
      </c>
      <c r="AC229" s="13">
        <f t="shared" si="36"/>
        <v>1.3749999999999999E-3</v>
      </c>
      <c r="AD229" s="105">
        <f t="shared" si="37"/>
        <v>44481</v>
      </c>
      <c r="AE229" s="13" t="e">
        <f>IF(AND(AD229&lt;=$AI$4,#REF!&lt;1),1,"")</f>
        <v>#REF!</v>
      </c>
      <c r="AF229" s="105">
        <f t="shared" ca="1" si="38"/>
        <v>44558</v>
      </c>
      <c r="AH229" s="13">
        <f t="shared" ca="1" si="39"/>
        <v>81</v>
      </c>
    </row>
    <row r="230" spans="1:34" x14ac:dyDescent="0.25">
      <c r="A230" s="13" t="s">
        <v>8</v>
      </c>
      <c r="B230" s="13" t="s">
        <v>8</v>
      </c>
      <c r="C230" s="13" t="s">
        <v>5438</v>
      </c>
      <c r="D230" s="13" t="s">
        <v>5439</v>
      </c>
      <c r="E230" s="13" t="s">
        <v>5440</v>
      </c>
      <c r="F230" s="13">
        <v>231</v>
      </c>
      <c r="G230" s="2" t="s">
        <v>5435</v>
      </c>
      <c r="H230" s="13" t="s">
        <v>0</v>
      </c>
      <c r="I230" s="13" t="s">
        <v>140</v>
      </c>
      <c r="J230" s="13" t="s">
        <v>139</v>
      </c>
      <c r="K230" s="104">
        <v>44477</v>
      </c>
      <c r="L230" s="104" t="s">
        <v>322</v>
      </c>
      <c r="Q230" s="13" t="str">
        <f t="shared" si="30"/>
        <v>IBA1CRD024818AUTOSERVICIONUTRESA</v>
      </c>
      <c r="T230" s="118">
        <f t="shared" si="31"/>
        <v>0</v>
      </c>
      <c r="U230" s="13">
        <f t="shared" si="32"/>
        <v>0</v>
      </c>
      <c r="V230" s="118">
        <f t="shared" si="33"/>
        <v>0</v>
      </c>
      <c r="X230" s="13">
        <v>15</v>
      </c>
      <c r="Y230" s="13">
        <v>4</v>
      </c>
      <c r="Z230" s="13">
        <v>1</v>
      </c>
      <c r="AA230" s="13">
        <f t="shared" si="34"/>
        <v>60</v>
      </c>
      <c r="AB230" s="13">
        <f t="shared" si="35"/>
        <v>13860</v>
      </c>
      <c r="AC230" s="13">
        <f t="shared" si="36"/>
        <v>9.6249999999999999E-3</v>
      </c>
      <c r="AD230" s="105">
        <f t="shared" si="37"/>
        <v>44481</v>
      </c>
      <c r="AE230" s="13" t="e">
        <f>IF(AND(AD230&lt;=$AI$4,#REF!&lt;1),1,"")</f>
        <v>#REF!</v>
      </c>
      <c r="AF230" s="105">
        <f t="shared" ca="1" si="38"/>
        <v>44558</v>
      </c>
      <c r="AH230" s="13">
        <f t="shared" ca="1" si="39"/>
        <v>81</v>
      </c>
    </row>
    <row r="231" spans="1:34" x14ac:dyDescent="0.25">
      <c r="A231" s="13" t="s">
        <v>9</v>
      </c>
      <c r="B231" s="13" t="s">
        <v>9</v>
      </c>
      <c r="C231" s="13" t="s">
        <v>5438</v>
      </c>
      <c r="D231" s="13" t="s">
        <v>5439</v>
      </c>
      <c r="E231" s="13" t="s">
        <v>5440</v>
      </c>
      <c r="F231" s="13">
        <v>381</v>
      </c>
      <c r="G231" s="2" t="s">
        <v>5435</v>
      </c>
      <c r="H231" s="13" t="s">
        <v>0</v>
      </c>
      <c r="I231" s="13" t="s">
        <v>140</v>
      </c>
      <c r="J231" s="13" t="s">
        <v>139</v>
      </c>
      <c r="K231" s="104">
        <v>44477</v>
      </c>
      <c r="L231" s="104" t="s">
        <v>322</v>
      </c>
      <c r="Q231" s="13" t="str">
        <f t="shared" si="30"/>
        <v>MEDECRD024818AUTOSERVICIONUTRESA</v>
      </c>
      <c r="T231" s="118">
        <f t="shared" si="31"/>
        <v>0</v>
      </c>
      <c r="U231" s="13">
        <f t="shared" si="32"/>
        <v>0</v>
      </c>
      <c r="V231" s="118">
        <f t="shared" si="33"/>
        <v>0</v>
      </c>
      <c r="X231" s="13">
        <v>15</v>
      </c>
      <c r="Y231" s="13">
        <v>4</v>
      </c>
      <c r="Z231" s="13">
        <v>1</v>
      </c>
      <c r="AA231" s="13">
        <f t="shared" si="34"/>
        <v>60</v>
      </c>
      <c r="AB231" s="13">
        <f t="shared" si="35"/>
        <v>22860</v>
      </c>
      <c r="AC231" s="13">
        <f t="shared" si="36"/>
        <v>1.5875E-2</v>
      </c>
      <c r="AD231" s="105">
        <f t="shared" si="37"/>
        <v>44481</v>
      </c>
      <c r="AE231" s="13" t="e">
        <f>IF(AND(AD231&lt;=$AI$4,#REF!&lt;1),1,"")</f>
        <v>#REF!</v>
      </c>
      <c r="AF231" s="105">
        <f t="shared" ca="1" si="38"/>
        <v>44558</v>
      </c>
      <c r="AH231" s="13">
        <f t="shared" ca="1" si="39"/>
        <v>81</v>
      </c>
    </row>
    <row r="232" spans="1:34" x14ac:dyDescent="0.25">
      <c r="A232" s="13" t="s">
        <v>10</v>
      </c>
      <c r="B232" s="13" t="s">
        <v>10</v>
      </c>
      <c r="C232" s="13" t="s">
        <v>5438</v>
      </c>
      <c r="D232" s="13" t="s">
        <v>5439</v>
      </c>
      <c r="E232" s="13" t="s">
        <v>5440</v>
      </c>
      <c r="F232" s="13">
        <v>153</v>
      </c>
      <c r="G232" s="2" t="s">
        <v>5435</v>
      </c>
      <c r="H232" s="13" t="s">
        <v>0</v>
      </c>
      <c r="I232" s="13" t="s">
        <v>140</v>
      </c>
      <c r="J232" s="13" t="s">
        <v>139</v>
      </c>
      <c r="K232" s="104">
        <v>44477</v>
      </c>
      <c r="L232" s="104" t="s">
        <v>322</v>
      </c>
      <c r="Q232" s="13" t="str">
        <f t="shared" si="30"/>
        <v>PERECRD024818AUTOSERVICIONUTRESA</v>
      </c>
      <c r="T232" s="118">
        <f t="shared" si="31"/>
        <v>0</v>
      </c>
      <c r="U232" s="13">
        <f t="shared" si="32"/>
        <v>0</v>
      </c>
      <c r="V232" s="118">
        <f t="shared" si="33"/>
        <v>0</v>
      </c>
      <c r="X232" s="13">
        <v>15</v>
      </c>
      <c r="Y232" s="13">
        <v>4</v>
      </c>
      <c r="Z232" s="13">
        <v>1</v>
      </c>
      <c r="AA232" s="13">
        <f t="shared" si="34"/>
        <v>60</v>
      </c>
      <c r="AB232" s="13">
        <f t="shared" si="35"/>
        <v>9180</v>
      </c>
      <c r="AC232" s="13">
        <f t="shared" si="36"/>
        <v>6.3749999999999996E-3</v>
      </c>
      <c r="AD232" s="105">
        <f t="shared" si="37"/>
        <v>44481</v>
      </c>
      <c r="AE232" s="13" t="e">
        <f>IF(AND(AD232&lt;=$AI$4,#REF!&lt;1),1,"")</f>
        <v>#REF!</v>
      </c>
      <c r="AF232" s="105">
        <f t="shared" ca="1" si="38"/>
        <v>44558</v>
      </c>
      <c r="AH232" s="13">
        <f t="shared" ca="1" si="39"/>
        <v>81</v>
      </c>
    </row>
    <row r="233" spans="1:34" x14ac:dyDescent="0.25">
      <c r="A233" s="13" t="s">
        <v>3</v>
      </c>
      <c r="B233" s="13" t="s">
        <v>3</v>
      </c>
      <c r="C233" s="13" t="s">
        <v>5441</v>
      </c>
      <c r="D233" s="13" t="s">
        <v>5442</v>
      </c>
      <c r="E233" s="13" t="s">
        <v>5440</v>
      </c>
      <c r="F233" s="13">
        <v>12</v>
      </c>
      <c r="G233" s="2" t="s">
        <v>5435</v>
      </c>
      <c r="H233" s="13" t="s">
        <v>0</v>
      </c>
      <c r="I233" s="13" t="s">
        <v>140</v>
      </c>
      <c r="J233" s="13" t="s">
        <v>139</v>
      </c>
      <c r="K233" s="104">
        <v>44477</v>
      </c>
      <c r="L233" s="104" t="s">
        <v>322</v>
      </c>
      <c r="Q233" s="13" t="str">
        <f t="shared" si="30"/>
        <v>BARRCRD024819AUTOSERVICIONUTRESA</v>
      </c>
      <c r="T233" s="118">
        <f t="shared" si="31"/>
        <v>0</v>
      </c>
      <c r="U233" s="13">
        <f t="shared" si="32"/>
        <v>0</v>
      </c>
      <c r="V233" s="118">
        <f t="shared" si="33"/>
        <v>0</v>
      </c>
      <c r="X233" s="13">
        <v>4</v>
      </c>
      <c r="Y233" s="13">
        <v>31</v>
      </c>
      <c r="Z233" s="13">
        <v>1</v>
      </c>
      <c r="AA233" s="13">
        <f t="shared" si="34"/>
        <v>124</v>
      </c>
      <c r="AB233" s="13">
        <f t="shared" si="35"/>
        <v>1488</v>
      </c>
      <c r="AC233" s="13">
        <f t="shared" si="36"/>
        <v>1.0333333333333334E-3</v>
      </c>
      <c r="AD233" s="105">
        <f t="shared" si="37"/>
        <v>44481</v>
      </c>
      <c r="AE233" s="13" t="e">
        <f>IF(AND(AD233&lt;=$AI$4,#REF!&lt;1),1,"")</f>
        <v>#REF!</v>
      </c>
      <c r="AF233" s="105">
        <f t="shared" ca="1" si="38"/>
        <v>44558</v>
      </c>
      <c r="AH233" s="13">
        <f t="shared" ca="1" si="39"/>
        <v>81</v>
      </c>
    </row>
    <row r="234" spans="1:34" x14ac:dyDescent="0.25">
      <c r="A234" s="13" t="s">
        <v>4</v>
      </c>
      <c r="B234" s="13" t="s">
        <v>4</v>
      </c>
      <c r="C234" s="13" t="s">
        <v>5441</v>
      </c>
      <c r="D234" s="13" t="s">
        <v>5442</v>
      </c>
      <c r="E234" s="13" t="s">
        <v>5440</v>
      </c>
      <c r="F234" s="13">
        <v>66</v>
      </c>
      <c r="G234" s="2" t="s">
        <v>5435</v>
      </c>
      <c r="H234" s="13" t="s">
        <v>0</v>
      </c>
      <c r="I234" s="13" t="s">
        <v>140</v>
      </c>
      <c r="J234" s="13" t="s">
        <v>139</v>
      </c>
      <c r="K234" s="104">
        <v>44477</v>
      </c>
      <c r="L234" s="104" t="s">
        <v>322</v>
      </c>
      <c r="Q234" s="13" t="str">
        <f t="shared" si="30"/>
        <v>BGTACRD024819AUTOSERVICIONUTRESA</v>
      </c>
      <c r="T234" s="118">
        <f t="shared" si="31"/>
        <v>0</v>
      </c>
      <c r="U234" s="13">
        <f t="shared" si="32"/>
        <v>0</v>
      </c>
      <c r="V234" s="118">
        <f t="shared" si="33"/>
        <v>0</v>
      </c>
      <c r="X234" s="13">
        <v>4</v>
      </c>
      <c r="Y234" s="13">
        <v>31</v>
      </c>
      <c r="Z234" s="13">
        <v>1</v>
      </c>
      <c r="AA234" s="13">
        <f t="shared" si="34"/>
        <v>124</v>
      </c>
      <c r="AB234" s="13">
        <f t="shared" si="35"/>
        <v>8184</v>
      </c>
      <c r="AC234" s="13">
        <f t="shared" si="36"/>
        <v>5.6833333333333336E-3</v>
      </c>
      <c r="AD234" s="105">
        <f t="shared" si="37"/>
        <v>44481</v>
      </c>
      <c r="AE234" s="13" t="e">
        <f>IF(AND(AD234&lt;=$AI$4,#REF!&lt;1),1,"")</f>
        <v>#REF!</v>
      </c>
      <c r="AF234" s="105">
        <f t="shared" ca="1" si="38"/>
        <v>44558</v>
      </c>
      <c r="AH234" s="13">
        <f t="shared" ca="1" si="39"/>
        <v>81</v>
      </c>
    </row>
    <row r="235" spans="1:34" x14ac:dyDescent="0.25">
      <c r="A235" s="13" t="s">
        <v>690</v>
      </c>
      <c r="B235" s="13" t="s">
        <v>690</v>
      </c>
      <c r="C235" s="13" t="s">
        <v>5441</v>
      </c>
      <c r="D235" s="13" t="s">
        <v>5442</v>
      </c>
      <c r="E235" s="13" t="s">
        <v>5440</v>
      </c>
      <c r="F235" s="13">
        <v>33</v>
      </c>
      <c r="G235" s="2" t="s">
        <v>5435</v>
      </c>
      <c r="H235" s="13" t="s">
        <v>0</v>
      </c>
      <c r="I235" s="13" t="s">
        <v>145</v>
      </c>
      <c r="J235" s="13" t="s">
        <v>139</v>
      </c>
      <c r="K235" s="104">
        <v>44477</v>
      </c>
      <c r="L235" s="104" t="s">
        <v>322</v>
      </c>
      <c r="Q235" s="13" t="str">
        <f t="shared" si="30"/>
        <v>BGTA ALTCRD024819AUTOSERVICIOALTILLANO</v>
      </c>
      <c r="T235" s="118">
        <f t="shared" si="31"/>
        <v>0</v>
      </c>
      <c r="U235" s="13">
        <f t="shared" si="32"/>
        <v>0</v>
      </c>
      <c r="V235" s="118">
        <f t="shared" si="33"/>
        <v>0</v>
      </c>
      <c r="X235" s="13">
        <v>4</v>
      </c>
      <c r="Y235" s="13">
        <v>31</v>
      </c>
      <c r="Z235" s="13">
        <v>1</v>
      </c>
      <c r="AA235" s="13">
        <f t="shared" si="34"/>
        <v>124</v>
      </c>
      <c r="AB235" s="13">
        <f t="shared" si="35"/>
        <v>4092</v>
      </c>
      <c r="AC235" s="13">
        <f t="shared" si="36"/>
        <v>2.8416666666666668E-3</v>
      </c>
      <c r="AD235" s="105">
        <f t="shared" si="37"/>
        <v>44481</v>
      </c>
      <c r="AE235" s="13" t="e">
        <f>IF(AND(AD235&lt;=$AI$4,#REF!&lt;1),1,"")</f>
        <v>#REF!</v>
      </c>
      <c r="AF235" s="105">
        <f t="shared" ca="1" si="38"/>
        <v>44558</v>
      </c>
      <c r="AH235" s="13">
        <f t="shared" ca="1" si="39"/>
        <v>81</v>
      </c>
    </row>
    <row r="236" spans="1:34" x14ac:dyDescent="0.25">
      <c r="A236" s="13" t="s">
        <v>149</v>
      </c>
      <c r="B236" s="13" t="s">
        <v>149</v>
      </c>
      <c r="C236" s="13" t="s">
        <v>5441</v>
      </c>
      <c r="D236" s="13" t="s">
        <v>5442</v>
      </c>
      <c r="E236" s="13" t="s">
        <v>5440</v>
      </c>
      <c r="F236" s="13">
        <v>16</v>
      </c>
      <c r="G236" s="2" t="s">
        <v>5435</v>
      </c>
      <c r="H236" s="13" t="s">
        <v>0</v>
      </c>
      <c r="I236" s="13" t="s">
        <v>140</v>
      </c>
      <c r="J236" s="13" t="s">
        <v>139</v>
      </c>
      <c r="K236" s="104">
        <v>44477</v>
      </c>
      <c r="L236" s="104" t="s">
        <v>322</v>
      </c>
      <c r="Q236" s="13" t="str">
        <f t="shared" si="30"/>
        <v>DUITCRD024819AUTOSERVICIONUTRESA</v>
      </c>
      <c r="T236" s="118">
        <f t="shared" si="31"/>
        <v>0</v>
      </c>
      <c r="U236" s="13">
        <f t="shared" si="32"/>
        <v>0</v>
      </c>
      <c r="V236" s="118">
        <f t="shared" si="33"/>
        <v>0</v>
      </c>
      <c r="X236" s="13">
        <v>4</v>
      </c>
      <c r="Y236" s="13">
        <v>31</v>
      </c>
      <c r="Z236" s="13">
        <v>1</v>
      </c>
      <c r="AA236" s="13">
        <f t="shared" si="34"/>
        <v>124</v>
      </c>
      <c r="AB236" s="13">
        <f t="shared" si="35"/>
        <v>1984</v>
      </c>
      <c r="AC236" s="13">
        <f t="shared" si="36"/>
        <v>1.3777777777777777E-3</v>
      </c>
      <c r="AD236" s="105">
        <f t="shared" si="37"/>
        <v>44481</v>
      </c>
      <c r="AE236" s="13" t="e">
        <f>IF(AND(AD236&lt;=$AI$4,#REF!&lt;1),1,"")</f>
        <v>#REF!</v>
      </c>
      <c r="AF236" s="105">
        <f t="shared" ca="1" si="38"/>
        <v>44558</v>
      </c>
      <c r="AH236" s="13">
        <f t="shared" ca="1" si="39"/>
        <v>81</v>
      </c>
    </row>
    <row r="237" spans="1:34" x14ac:dyDescent="0.25">
      <c r="A237" s="13" t="s">
        <v>150</v>
      </c>
      <c r="B237" s="13" t="s">
        <v>150</v>
      </c>
      <c r="C237" s="13" t="s">
        <v>5441</v>
      </c>
      <c r="D237" s="13" t="s">
        <v>5442</v>
      </c>
      <c r="E237" s="13" t="s">
        <v>5440</v>
      </c>
      <c r="F237" s="13">
        <v>20</v>
      </c>
      <c r="G237" s="2" t="s">
        <v>5435</v>
      </c>
      <c r="H237" s="13" t="s">
        <v>0</v>
      </c>
      <c r="I237" s="13" t="s">
        <v>140</v>
      </c>
      <c r="J237" s="13" t="s">
        <v>139</v>
      </c>
      <c r="K237" s="104">
        <v>44477</v>
      </c>
      <c r="L237" s="104" t="s">
        <v>322</v>
      </c>
      <c r="Q237" s="13" t="str">
        <f t="shared" si="30"/>
        <v>VILACRD024819AUTOSERVICIONUTRESA</v>
      </c>
      <c r="T237" s="118">
        <f t="shared" si="31"/>
        <v>0</v>
      </c>
      <c r="U237" s="13">
        <f t="shared" si="32"/>
        <v>0</v>
      </c>
      <c r="V237" s="118">
        <f t="shared" si="33"/>
        <v>0</v>
      </c>
      <c r="X237" s="13">
        <v>4</v>
      </c>
      <c r="Y237" s="13">
        <v>31</v>
      </c>
      <c r="Z237" s="13">
        <v>1</v>
      </c>
      <c r="AA237" s="13">
        <f t="shared" si="34"/>
        <v>124</v>
      </c>
      <c r="AB237" s="13">
        <f t="shared" si="35"/>
        <v>2480</v>
      </c>
      <c r="AC237" s="13">
        <f t="shared" si="36"/>
        <v>1.7222222222222222E-3</v>
      </c>
      <c r="AD237" s="105">
        <f t="shared" si="37"/>
        <v>44481</v>
      </c>
      <c r="AE237" s="13" t="e">
        <f>IF(AND(AD237&lt;=$AI$4,#REF!&lt;1),1,"")</f>
        <v>#REF!</v>
      </c>
      <c r="AF237" s="105">
        <f t="shared" ca="1" si="38"/>
        <v>44558</v>
      </c>
      <c r="AH237" s="13">
        <f t="shared" ca="1" si="39"/>
        <v>81</v>
      </c>
    </row>
    <row r="238" spans="1:34" x14ac:dyDescent="0.25">
      <c r="A238" s="13" t="s">
        <v>5</v>
      </c>
      <c r="B238" s="13" t="s">
        <v>5</v>
      </c>
      <c r="C238" s="13" t="s">
        <v>5441</v>
      </c>
      <c r="D238" s="13" t="s">
        <v>5442</v>
      </c>
      <c r="E238" s="13" t="s">
        <v>5440</v>
      </c>
      <c r="F238" s="13">
        <v>41</v>
      </c>
      <c r="G238" s="2" t="s">
        <v>5435</v>
      </c>
      <c r="H238" s="13" t="s">
        <v>0</v>
      </c>
      <c r="I238" s="13" t="s">
        <v>140</v>
      </c>
      <c r="J238" s="13" t="s">
        <v>139</v>
      </c>
      <c r="K238" s="104">
        <v>44477</v>
      </c>
      <c r="L238" s="104" t="s">
        <v>322</v>
      </c>
      <c r="Q238" s="13" t="str">
        <f t="shared" si="30"/>
        <v>BUCACRD024819AUTOSERVICIONUTRESA</v>
      </c>
      <c r="T238" s="118">
        <f t="shared" si="31"/>
        <v>0</v>
      </c>
      <c r="U238" s="13">
        <f t="shared" si="32"/>
        <v>0</v>
      </c>
      <c r="V238" s="118">
        <f t="shared" si="33"/>
        <v>0</v>
      </c>
      <c r="X238" s="13">
        <v>4</v>
      </c>
      <c r="Y238" s="13">
        <v>31</v>
      </c>
      <c r="Z238" s="13">
        <v>1</v>
      </c>
      <c r="AA238" s="13">
        <f t="shared" si="34"/>
        <v>124</v>
      </c>
      <c r="AB238" s="13">
        <f t="shared" si="35"/>
        <v>5084</v>
      </c>
      <c r="AC238" s="13">
        <f t="shared" si="36"/>
        <v>3.5305555555555554E-3</v>
      </c>
      <c r="AD238" s="105">
        <f t="shared" si="37"/>
        <v>44481</v>
      </c>
      <c r="AE238" s="13" t="e">
        <f>IF(AND(AD238&lt;=$AI$4,#REF!&lt;1),1,"")</f>
        <v>#REF!</v>
      </c>
      <c r="AF238" s="105">
        <f t="shared" ca="1" si="38"/>
        <v>44558</v>
      </c>
      <c r="AH238" s="13">
        <f t="shared" ca="1" si="39"/>
        <v>81</v>
      </c>
    </row>
    <row r="239" spans="1:34" x14ac:dyDescent="0.25">
      <c r="A239" s="13" t="s">
        <v>6</v>
      </c>
      <c r="B239" s="13" t="s">
        <v>6</v>
      </c>
      <c r="C239" s="13" t="s">
        <v>5441</v>
      </c>
      <c r="D239" s="13" t="s">
        <v>5442</v>
      </c>
      <c r="E239" s="13" t="s">
        <v>5440</v>
      </c>
      <c r="F239" s="13">
        <v>46</v>
      </c>
      <c r="G239" s="2" t="s">
        <v>5435</v>
      </c>
      <c r="H239" s="13" t="s">
        <v>0</v>
      </c>
      <c r="I239" s="13" t="s">
        <v>140</v>
      </c>
      <c r="J239" s="13" t="s">
        <v>139</v>
      </c>
      <c r="K239" s="104">
        <v>44477</v>
      </c>
      <c r="L239" s="104" t="s">
        <v>322</v>
      </c>
      <c r="Q239" s="13" t="str">
        <f t="shared" si="30"/>
        <v>CALICRD024819AUTOSERVICIONUTRESA</v>
      </c>
      <c r="T239" s="118">
        <f t="shared" si="31"/>
        <v>0</v>
      </c>
      <c r="U239" s="13">
        <f t="shared" si="32"/>
        <v>0</v>
      </c>
      <c r="V239" s="118">
        <f t="shared" si="33"/>
        <v>0</v>
      </c>
      <c r="X239" s="13">
        <v>4</v>
      </c>
      <c r="Y239" s="13">
        <v>31</v>
      </c>
      <c r="Z239" s="13">
        <v>1</v>
      </c>
      <c r="AA239" s="13">
        <f t="shared" si="34"/>
        <v>124</v>
      </c>
      <c r="AB239" s="13">
        <f t="shared" si="35"/>
        <v>5704</v>
      </c>
      <c r="AC239" s="13">
        <f t="shared" si="36"/>
        <v>3.9611111111111114E-3</v>
      </c>
      <c r="AD239" s="105">
        <f t="shared" si="37"/>
        <v>44481</v>
      </c>
      <c r="AE239" s="13" t="e">
        <f>IF(AND(AD239&lt;=$AI$4,#REF!&lt;1),1,"")</f>
        <v>#REF!</v>
      </c>
      <c r="AF239" s="105">
        <f t="shared" ca="1" si="38"/>
        <v>44558</v>
      </c>
      <c r="AH239" s="13">
        <f t="shared" ca="1" si="39"/>
        <v>81</v>
      </c>
    </row>
    <row r="240" spans="1:34" x14ac:dyDescent="0.25">
      <c r="A240" s="13" t="s">
        <v>7</v>
      </c>
      <c r="B240" s="13" t="s">
        <v>7</v>
      </c>
      <c r="C240" s="13" t="s">
        <v>5441</v>
      </c>
      <c r="D240" s="13" t="s">
        <v>5442</v>
      </c>
      <c r="E240" s="13" t="s">
        <v>5440</v>
      </c>
      <c r="F240" s="13">
        <v>11</v>
      </c>
      <c r="G240" s="2" t="s">
        <v>5435</v>
      </c>
      <c r="H240" s="13" t="s">
        <v>0</v>
      </c>
      <c r="I240" s="13" t="s">
        <v>140</v>
      </c>
      <c r="J240" s="13" t="s">
        <v>139</v>
      </c>
      <c r="K240" s="104">
        <v>44477</v>
      </c>
      <c r="L240" s="104" t="s">
        <v>322</v>
      </c>
      <c r="Q240" s="13" t="str">
        <f t="shared" si="30"/>
        <v>CARTCRD024819AUTOSERVICIONUTRESA</v>
      </c>
      <c r="T240" s="118">
        <f t="shared" si="31"/>
        <v>0</v>
      </c>
      <c r="U240" s="13">
        <f t="shared" si="32"/>
        <v>0</v>
      </c>
      <c r="V240" s="118">
        <f t="shared" si="33"/>
        <v>0</v>
      </c>
      <c r="X240" s="13">
        <v>4</v>
      </c>
      <c r="Y240" s="13">
        <v>31</v>
      </c>
      <c r="Z240" s="13">
        <v>1</v>
      </c>
      <c r="AA240" s="13">
        <f t="shared" si="34"/>
        <v>124</v>
      </c>
      <c r="AB240" s="13">
        <f t="shared" si="35"/>
        <v>1364</v>
      </c>
      <c r="AC240" s="13">
        <f t="shared" si="36"/>
        <v>9.4722222222222224E-4</v>
      </c>
      <c r="AD240" s="105">
        <f t="shared" si="37"/>
        <v>44481</v>
      </c>
      <c r="AE240" s="13" t="e">
        <f>IF(AND(AD240&lt;=$AI$4,#REF!&lt;1),1,"")</f>
        <v>#REF!</v>
      </c>
      <c r="AF240" s="105">
        <f t="shared" ca="1" si="38"/>
        <v>44558</v>
      </c>
      <c r="AH240" s="13">
        <f t="shared" ca="1" si="39"/>
        <v>81</v>
      </c>
    </row>
    <row r="241" spans="1:34" x14ac:dyDescent="0.25">
      <c r="A241" s="13" t="s">
        <v>8</v>
      </c>
      <c r="B241" s="13" t="s">
        <v>8</v>
      </c>
      <c r="C241" s="13" t="s">
        <v>5441</v>
      </c>
      <c r="D241" s="13" t="s">
        <v>5442</v>
      </c>
      <c r="E241" s="13" t="s">
        <v>5440</v>
      </c>
      <c r="F241" s="13">
        <v>77</v>
      </c>
      <c r="G241" s="2" t="s">
        <v>5435</v>
      </c>
      <c r="H241" s="13" t="s">
        <v>0</v>
      </c>
      <c r="I241" s="13" t="s">
        <v>140</v>
      </c>
      <c r="J241" s="13" t="s">
        <v>139</v>
      </c>
      <c r="K241" s="104">
        <v>44477</v>
      </c>
      <c r="L241" s="104" t="s">
        <v>322</v>
      </c>
      <c r="Q241" s="13" t="str">
        <f t="shared" si="30"/>
        <v>IBA1CRD024819AUTOSERVICIONUTRESA</v>
      </c>
      <c r="T241" s="118">
        <f t="shared" si="31"/>
        <v>0</v>
      </c>
      <c r="U241" s="13">
        <f t="shared" si="32"/>
        <v>0</v>
      </c>
      <c r="V241" s="118">
        <f t="shared" si="33"/>
        <v>0</v>
      </c>
      <c r="X241" s="13">
        <v>4</v>
      </c>
      <c r="Y241" s="13">
        <v>31</v>
      </c>
      <c r="Z241" s="13">
        <v>1</v>
      </c>
      <c r="AA241" s="13">
        <f t="shared" si="34"/>
        <v>124</v>
      </c>
      <c r="AB241" s="13">
        <f t="shared" si="35"/>
        <v>9548</v>
      </c>
      <c r="AC241" s="13">
        <f t="shared" si="36"/>
        <v>6.6305555555555553E-3</v>
      </c>
      <c r="AD241" s="105">
        <f t="shared" si="37"/>
        <v>44481</v>
      </c>
      <c r="AE241" s="13" t="e">
        <f>IF(AND(AD241&lt;=$AI$4,#REF!&lt;1),1,"")</f>
        <v>#REF!</v>
      </c>
      <c r="AF241" s="105">
        <f t="shared" ca="1" si="38"/>
        <v>44558</v>
      </c>
      <c r="AH241" s="13">
        <f t="shared" ca="1" si="39"/>
        <v>81</v>
      </c>
    </row>
    <row r="242" spans="1:34" x14ac:dyDescent="0.25">
      <c r="A242" s="13" t="s">
        <v>9</v>
      </c>
      <c r="B242" s="13" t="s">
        <v>9</v>
      </c>
      <c r="C242" s="13" t="s">
        <v>5441</v>
      </c>
      <c r="D242" s="13" t="s">
        <v>5442</v>
      </c>
      <c r="E242" s="13" t="s">
        <v>5440</v>
      </c>
      <c r="F242" s="13">
        <v>127</v>
      </c>
      <c r="G242" s="2" t="s">
        <v>5435</v>
      </c>
      <c r="H242" s="13" t="s">
        <v>0</v>
      </c>
      <c r="I242" s="13" t="s">
        <v>140</v>
      </c>
      <c r="J242" s="13" t="s">
        <v>139</v>
      </c>
      <c r="K242" s="104">
        <v>44477</v>
      </c>
      <c r="L242" s="104" t="s">
        <v>322</v>
      </c>
      <c r="Q242" s="13" t="str">
        <f t="shared" si="30"/>
        <v>MEDECRD024819AUTOSERVICIONUTRESA</v>
      </c>
      <c r="T242" s="118">
        <f t="shared" si="31"/>
        <v>0</v>
      </c>
      <c r="U242" s="13">
        <f t="shared" si="32"/>
        <v>0</v>
      </c>
      <c r="V242" s="118">
        <f t="shared" si="33"/>
        <v>0</v>
      </c>
      <c r="X242" s="13">
        <v>4</v>
      </c>
      <c r="Y242" s="13">
        <v>31</v>
      </c>
      <c r="Z242" s="13">
        <v>1</v>
      </c>
      <c r="AA242" s="13">
        <f t="shared" si="34"/>
        <v>124</v>
      </c>
      <c r="AB242" s="13">
        <f t="shared" si="35"/>
        <v>15748</v>
      </c>
      <c r="AC242" s="13">
        <f t="shared" si="36"/>
        <v>1.0936111111111112E-2</v>
      </c>
      <c r="AD242" s="105">
        <f t="shared" si="37"/>
        <v>44481</v>
      </c>
      <c r="AE242" s="13" t="e">
        <f>IF(AND(AD242&lt;=$AI$4,#REF!&lt;1),1,"")</f>
        <v>#REF!</v>
      </c>
      <c r="AF242" s="105">
        <f t="shared" ca="1" si="38"/>
        <v>44558</v>
      </c>
      <c r="AH242" s="13">
        <f t="shared" ca="1" si="39"/>
        <v>81</v>
      </c>
    </row>
    <row r="243" spans="1:34" x14ac:dyDescent="0.25">
      <c r="A243" s="13" t="s">
        <v>10</v>
      </c>
      <c r="B243" s="13" t="s">
        <v>10</v>
      </c>
      <c r="C243" s="13" t="s">
        <v>5441</v>
      </c>
      <c r="D243" s="13" t="s">
        <v>5442</v>
      </c>
      <c r="E243" s="13" t="s">
        <v>5440</v>
      </c>
      <c r="F243" s="13">
        <v>51</v>
      </c>
      <c r="G243" s="2" t="s">
        <v>5435</v>
      </c>
      <c r="H243" s="13" t="s">
        <v>0</v>
      </c>
      <c r="I243" s="13" t="s">
        <v>140</v>
      </c>
      <c r="J243" s="13" t="s">
        <v>139</v>
      </c>
      <c r="K243" s="104">
        <v>44477</v>
      </c>
      <c r="L243" s="104" t="s">
        <v>322</v>
      </c>
      <c r="Q243" s="13" t="str">
        <f t="shared" si="30"/>
        <v>PERECRD024819AUTOSERVICIONUTRESA</v>
      </c>
      <c r="T243" s="118">
        <f t="shared" si="31"/>
        <v>0</v>
      </c>
      <c r="U243" s="13">
        <f t="shared" si="32"/>
        <v>0</v>
      </c>
      <c r="V243" s="118">
        <f t="shared" si="33"/>
        <v>0</v>
      </c>
      <c r="X243" s="13">
        <v>4</v>
      </c>
      <c r="Y243" s="13">
        <v>31</v>
      </c>
      <c r="Z243" s="13">
        <v>1</v>
      </c>
      <c r="AA243" s="13">
        <f t="shared" si="34"/>
        <v>124</v>
      </c>
      <c r="AB243" s="13">
        <f t="shared" si="35"/>
        <v>6324</v>
      </c>
      <c r="AC243" s="13">
        <f t="shared" si="36"/>
        <v>4.391666666666667E-3</v>
      </c>
      <c r="AD243" s="105">
        <f t="shared" si="37"/>
        <v>44481</v>
      </c>
      <c r="AE243" s="13" t="e">
        <f>IF(AND(AD243&lt;=$AI$4,#REF!&lt;1),1,"")</f>
        <v>#REF!</v>
      </c>
      <c r="AF243" s="105">
        <f t="shared" ca="1" si="38"/>
        <v>44558</v>
      </c>
      <c r="AH243" s="13">
        <f t="shared" ca="1" si="39"/>
        <v>81</v>
      </c>
    </row>
    <row r="244" spans="1:34" x14ac:dyDescent="0.25">
      <c r="A244" s="13" t="s">
        <v>3</v>
      </c>
      <c r="B244" s="13" t="s">
        <v>3</v>
      </c>
      <c r="C244" s="13" t="s">
        <v>2226</v>
      </c>
      <c r="D244" s="13" t="s">
        <v>2227</v>
      </c>
      <c r="E244" s="13" t="s">
        <v>5440</v>
      </c>
      <c r="F244" s="13">
        <v>360</v>
      </c>
      <c r="G244" s="2" t="s">
        <v>5435</v>
      </c>
      <c r="H244" s="13" t="s">
        <v>0</v>
      </c>
      <c r="I244" s="13" t="s">
        <v>140</v>
      </c>
      <c r="J244" s="13" t="s">
        <v>139</v>
      </c>
      <c r="K244" s="104">
        <v>44477</v>
      </c>
      <c r="L244" s="104" t="s">
        <v>322</v>
      </c>
      <c r="Q244" s="13" t="str">
        <f t="shared" si="30"/>
        <v>BARRCRD024820AUTOSERVICIONUTRESA</v>
      </c>
      <c r="T244" s="118">
        <f t="shared" si="31"/>
        <v>0</v>
      </c>
      <c r="U244" s="13">
        <f t="shared" si="32"/>
        <v>0</v>
      </c>
      <c r="V244" s="118">
        <f t="shared" si="33"/>
        <v>0</v>
      </c>
      <c r="X244" s="13">
        <v>18</v>
      </c>
      <c r="Y244" s="13">
        <v>13</v>
      </c>
      <c r="Z244" s="13">
        <v>1</v>
      </c>
      <c r="AA244" s="13">
        <f t="shared" si="34"/>
        <v>234</v>
      </c>
      <c r="AB244" s="13">
        <f t="shared" si="35"/>
        <v>84240</v>
      </c>
      <c r="AC244" s="13">
        <f t="shared" si="36"/>
        <v>5.8500000000000003E-2</v>
      </c>
      <c r="AD244" s="105">
        <f t="shared" si="37"/>
        <v>44481</v>
      </c>
      <c r="AE244" s="13" t="e">
        <f>IF(AND(AD244&lt;=$AI$4,#REF!&lt;1),1,"")</f>
        <v>#REF!</v>
      </c>
      <c r="AF244" s="105">
        <f t="shared" ca="1" si="38"/>
        <v>44558</v>
      </c>
      <c r="AH244" s="13">
        <f t="shared" ca="1" si="39"/>
        <v>81</v>
      </c>
    </row>
    <row r="245" spans="1:34" x14ac:dyDescent="0.25">
      <c r="A245" s="13" t="s">
        <v>4</v>
      </c>
      <c r="B245" s="13" t="s">
        <v>4</v>
      </c>
      <c r="C245" s="13" t="s">
        <v>2226</v>
      </c>
      <c r="D245" s="13" t="s">
        <v>2227</v>
      </c>
      <c r="E245" s="13" t="s">
        <v>5440</v>
      </c>
      <c r="F245" s="13">
        <v>1980</v>
      </c>
      <c r="G245" s="2" t="s">
        <v>5435</v>
      </c>
      <c r="H245" s="13" t="s">
        <v>0</v>
      </c>
      <c r="I245" s="13" t="s">
        <v>140</v>
      </c>
      <c r="J245" s="13" t="s">
        <v>139</v>
      </c>
      <c r="K245" s="104">
        <v>44477</v>
      </c>
      <c r="L245" s="104" t="s">
        <v>322</v>
      </c>
      <c r="Q245" s="13" t="str">
        <f t="shared" si="30"/>
        <v>BGTACRD024820AUTOSERVICIONUTRESA</v>
      </c>
      <c r="T245" s="118">
        <f t="shared" si="31"/>
        <v>0</v>
      </c>
      <c r="U245" s="13">
        <f t="shared" si="32"/>
        <v>0</v>
      </c>
      <c r="V245" s="118">
        <f t="shared" si="33"/>
        <v>0</v>
      </c>
      <c r="X245" s="13">
        <v>18</v>
      </c>
      <c r="Y245" s="13">
        <v>13</v>
      </c>
      <c r="Z245" s="13">
        <v>1</v>
      </c>
      <c r="AA245" s="13">
        <f t="shared" si="34"/>
        <v>234</v>
      </c>
      <c r="AB245" s="13">
        <f t="shared" si="35"/>
        <v>463320</v>
      </c>
      <c r="AC245" s="13">
        <f t="shared" si="36"/>
        <v>0.32174999999999998</v>
      </c>
      <c r="AD245" s="105">
        <f t="shared" si="37"/>
        <v>44481</v>
      </c>
      <c r="AE245" s="13" t="e">
        <f>IF(AND(AD245&lt;=$AI$4,#REF!&lt;1),1,"")</f>
        <v>#REF!</v>
      </c>
      <c r="AF245" s="105">
        <f t="shared" ca="1" si="38"/>
        <v>44558</v>
      </c>
      <c r="AH245" s="13">
        <f t="shared" ca="1" si="39"/>
        <v>81</v>
      </c>
    </row>
    <row r="246" spans="1:34" x14ac:dyDescent="0.25">
      <c r="A246" s="13" t="s">
        <v>690</v>
      </c>
      <c r="B246" s="13" t="s">
        <v>690</v>
      </c>
      <c r="C246" s="13" t="s">
        <v>2226</v>
      </c>
      <c r="D246" s="13" t="s">
        <v>2227</v>
      </c>
      <c r="E246" s="13" t="s">
        <v>5440</v>
      </c>
      <c r="F246" s="13">
        <v>990</v>
      </c>
      <c r="G246" s="2" t="s">
        <v>5435</v>
      </c>
      <c r="H246" s="13" t="s">
        <v>0</v>
      </c>
      <c r="I246" s="13" t="s">
        <v>145</v>
      </c>
      <c r="J246" s="13" t="s">
        <v>139</v>
      </c>
      <c r="K246" s="104">
        <v>44477</v>
      </c>
      <c r="L246" s="104" t="s">
        <v>322</v>
      </c>
      <c r="Q246" s="13" t="str">
        <f t="shared" si="30"/>
        <v>BGTA ALTCRD024820AUTOSERVICIOALTILLANO</v>
      </c>
      <c r="T246" s="118">
        <f t="shared" si="31"/>
        <v>0</v>
      </c>
      <c r="U246" s="13">
        <f t="shared" si="32"/>
        <v>0</v>
      </c>
      <c r="V246" s="118">
        <f t="shared" si="33"/>
        <v>0</v>
      </c>
      <c r="X246" s="13">
        <v>18</v>
      </c>
      <c r="Y246" s="13">
        <v>13</v>
      </c>
      <c r="Z246" s="13">
        <v>1</v>
      </c>
      <c r="AA246" s="13">
        <f t="shared" si="34"/>
        <v>234</v>
      </c>
      <c r="AB246" s="13">
        <f t="shared" si="35"/>
        <v>231660</v>
      </c>
      <c r="AC246" s="13">
        <f t="shared" si="36"/>
        <v>0.16087499999999999</v>
      </c>
      <c r="AD246" s="105">
        <f t="shared" si="37"/>
        <v>44481</v>
      </c>
      <c r="AE246" s="13" t="e">
        <f>IF(AND(AD246&lt;=$AI$4,#REF!&lt;1),1,"")</f>
        <v>#REF!</v>
      </c>
      <c r="AF246" s="105">
        <f t="shared" ca="1" si="38"/>
        <v>44558</v>
      </c>
      <c r="AH246" s="13">
        <f t="shared" ca="1" si="39"/>
        <v>81</v>
      </c>
    </row>
    <row r="247" spans="1:34" x14ac:dyDescent="0.25">
      <c r="A247" s="13" t="s">
        <v>149</v>
      </c>
      <c r="B247" s="13" t="s">
        <v>149</v>
      </c>
      <c r="C247" s="13" t="s">
        <v>2226</v>
      </c>
      <c r="D247" s="13" t="s">
        <v>2227</v>
      </c>
      <c r="E247" s="13" t="s">
        <v>5440</v>
      </c>
      <c r="F247" s="13">
        <v>480</v>
      </c>
      <c r="G247" s="2" t="s">
        <v>5435</v>
      </c>
      <c r="H247" s="13" t="s">
        <v>0</v>
      </c>
      <c r="I247" s="13" t="s">
        <v>140</v>
      </c>
      <c r="J247" s="13" t="s">
        <v>139</v>
      </c>
      <c r="K247" s="104">
        <v>44477</v>
      </c>
      <c r="L247" s="104" t="s">
        <v>322</v>
      </c>
      <c r="Q247" s="13" t="str">
        <f t="shared" si="30"/>
        <v>DUITCRD024820AUTOSERVICIONUTRESA</v>
      </c>
      <c r="T247" s="118">
        <f t="shared" si="31"/>
        <v>0</v>
      </c>
      <c r="U247" s="13">
        <f t="shared" si="32"/>
        <v>0</v>
      </c>
      <c r="V247" s="118">
        <f t="shared" si="33"/>
        <v>0</v>
      </c>
      <c r="X247" s="13">
        <v>18</v>
      </c>
      <c r="Y247" s="13">
        <v>13</v>
      </c>
      <c r="Z247" s="13">
        <v>1</v>
      </c>
      <c r="AA247" s="13">
        <f t="shared" si="34"/>
        <v>234</v>
      </c>
      <c r="AB247" s="13">
        <f t="shared" si="35"/>
        <v>112320</v>
      </c>
      <c r="AC247" s="13">
        <f t="shared" si="36"/>
        <v>7.8E-2</v>
      </c>
      <c r="AD247" s="105">
        <f t="shared" si="37"/>
        <v>44481</v>
      </c>
      <c r="AE247" s="13" t="e">
        <f>IF(AND(AD247&lt;=$AI$4,#REF!&lt;1),1,"")</f>
        <v>#REF!</v>
      </c>
      <c r="AF247" s="105">
        <f t="shared" ca="1" si="38"/>
        <v>44558</v>
      </c>
      <c r="AH247" s="13">
        <f t="shared" ca="1" si="39"/>
        <v>81</v>
      </c>
    </row>
    <row r="248" spans="1:34" x14ac:dyDescent="0.25">
      <c r="A248" s="13" t="s">
        <v>150</v>
      </c>
      <c r="B248" s="13" t="s">
        <v>150</v>
      </c>
      <c r="C248" s="13" t="s">
        <v>2226</v>
      </c>
      <c r="D248" s="13" t="s">
        <v>2227</v>
      </c>
      <c r="E248" s="13" t="s">
        <v>5440</v>
      </c>
      <c r="F248" s="13">
        <v>600</v>
      </c>
      <c r="G248" s="2" t="s">
        <v>5435</v>
      </c>
      <c r="H248" s="13" t="s">
        <v>0</v>
      </c>
      <c r="I248" s="13" t="s">
        <v>140</v>
      </c>
      <c r="J248" s="13" t="s">
        <v>139</v>
      </c>
      <c r="K248" s="104">
        <v>44477</v>
      </c>
      <c r="L248" s="104" t="s">
        <v>322</v>
      </c>
      <c r="Q248" s="13" t="str">
        <f t="shared" si="30"/>
        <v>VILACRD024820AUTOSERVICIONUTRESA</v>
      </c>
      <c r="T248" s="118">
        <f t="shared" si="31"/>
        <v>0</v>
      </c>
      <c r="U248" s="13">
        <f t="shared" si="32"/>
        <v>0</v>
      </c>
      <c r="V248" s="118">
        <f t="shared" si="33"/>
        <v>0</v>
      </c>
      <c r="X248" s="13">
        <v>18</v>
      </c>
      <c r="Y248" s="13">
        <v>13</v>
      </c>
      <c r="Z248" s="13">
        <v>1</v>
      </c>
      <c r="AA248" s="13">
        <f t="shared" si="34"/>
        <v>234</v>
      </c>
      <c r="AB248" s="13">
        <f t="shared" si="35"/>
        <v>140400</v>
      </c>
      <c r="AC248" s="13">
        <f t="shared" si="36"/>
        <v>9.7500000000000003E-2</v>
      </c>
      <c r="AD248" s="105">
        <f t="shared" si="37"/>
        <v>44481</v>
      </c>
      <c r="AE248" s="13" t="e">
        <f>IF(AND(AD248&lt;=$AI$4,#REF!&lt;1),1,"")</f>
        <v>#REF!</v>
      </c>
      <c r="AF248" s="105">
        <f t="shared" ca="1" si="38"/>
        <v>44558</v>
      </c>
      <c r="AH248" s="13">
        <f t="shared" ca="1" si="39"/>
        <v>81</v>
      </c>
    </row>
    <row r="249" spans="1:34" x14ac:dyDescent="0.25">
      <c r="A249" s="13" t="s">
        <v>5</v>
      </c>
      <c r="B249" s="13" t="s">
        <v>5</v>
      </c>
      <c r="C249" s="13" t="s">
        <v>2226</v>
      </c>
      <c r="D249" s="13" t="s">
        <v>2227</v>
      </c>
      <c r="E249" s="13" t="s">
        <v>5440</v>
      </c>
      <c r="F249" s="13">
        <v>1230</v>
      </c>
      <c r="G249" s="2" t="s">
        <v>5435</v>
      </c>
      <c r="H249" s="13" t="s">
        <v>0</v>
      </c>
      <c r="I249" s="13" t="s">
        <v>140</v>
      </c>
      <c r="J249" s="13" t="s">
        <v>139</v>
      </c>
      <c r="K249" s="104">
        <v>44477</v>
      </c>
      <c r="L249" s="104" t="s">
        <v>322</v>
      </c>
      <c r="Q249" s="13" t="str">
        <f t="shared" si="30"/>
        <v>BUCACRD024820AUTOSERVICIONUTRESA</v>
      </c>
      <c r="T249" s="118">
        <f t="shared" si="31"/>
        <v>0</v>
      </c>
      <c r="U249" s="13">
        <f t="shared" si="32"/>
        <v>0</v>
      </c>
      <c r="V249" s="118">
        <f t="shared" si="33"/>
        <v>0</v>
      </c>
      <c r="X249" s="13">
        <v>18</v>
      </c>
      <c r="Y249" s="13">
        <v>13</v>
      </c>
      <c r="Z249" s="13">
        <v>1</v>
      </c>
      <c r="AA249" s="13">
        <f t="shared" si="34"/>
        <v>234</v>
      </c>
      <c r="AB249" s="13">
        <f t="shared" si="35"/>
        <v>287820</v>
      </c>
      <c r="AC249" s="13">
        <f t="shared" si="36"/>
        <v>0.199875</v>
      </c>
      <c r="AD249" s="105">
        <f t="shared" si="37"/>
        <v>44481</v>
      </c>
      <c r="AE249" s="13" t="e">
        <f>IF(AND(AD249&lt;=$AI$4,#REF!&lt;1),1,"")</f>
        <v>#REF!</v>
      </c>
      <c r="AF249" s="105">
        <f t="shared" ca="1" si="38"/>
        <v>44558</v>
      </c>
      <c r="AH249" s="13">
        <f t="shared" ca="1" si="39"/>
        <v>81</v>
      </c>
    </row>
    <row r="250" spans="1:34" x14ac:dyDescent="0.25">
      <c r="A250" s="13" t="s">
        <v>6</v>
      </c>
      <c r="B250" s="13" t="s">
        <v>6</v>
      </c>
      <c r="C250" s="13" t="s">
        <v>2226</v>
      </c>
      <c r="D250" s="13" t="s">
        <v>2227</v>
      </c>
      <c r="E250" s="13" t="s">
        <v>5440</v>
      </c>
      <c r="F250" s="13">
        <v>1380</v>
      </c>
      <c r="G250" s="2" t="s">
        <v>5435</v>
      </c>
      <c r="H250" s="13" t="s">
        <v>0</v>
      </c>
      <c r="I250" s="13" t="s">
        <v>140</v>
      </c>
      <c r="J250" s="13" t="s">
        <v>139</v>
      </c>
      <c r="K250" s="104">
        <v>44477</v>
      </c>
      <c r="L250" s="104" t="s">
        <v>322</v>
      </c>
      <c r="Q250" s="13" t="str">
        <f t="shared" si="30"/>
        <v>CALICRD024820AUTOSERVICIONUTRESA</v>
      </c>
      <c r="T250" s="118">
        <f t="shared" si="31"/>
        <v>0</v>
      </c>
      <c r="U250" s="13">
        <f t="shared" si="32"/>
        <v>0</v>
      </c>
      <c r="V250" s="118">
        <f t="shared" si="33"/>
        <v>0</v>
      </c>
      <c r="X250" s="13">
        <v>18</v>
      </c>
      <c r="Y250" s="13">
        <v>13</v>
      </c>
      <c r="Z250" s="13">
        <v>1</v>
      </c>
      <c r="AA250" s="13">
        <f t="shared" si="34"/>
        <v>234</v>
      </c>
      <c r="AB250" s="13">
        <f t="shared" si="35"/>
        <v>322920</v>
      </c>
      <c r="AC250" s="13">
        <f t="shared" si="36"/>
        <v>0.22425</v>
      </c>
      <c r="AD250" s="105">
        <f t="shared" si="37"/>
        <v>44481</v>
      </c>
      <c r="AE250" s="13" t="e">
        <f>IF(AND(AD250&lt;=$AI$4,#REF!&lt;1),1,"")</f>
        <v>#REF!</v>
      </c>
      <c r="AF250" s="105">
        <f t="shared" ca="1" si="38"/>
        <v>44558</v>
      </c>
      <c r="AH250" s="13">
        <f t="shared" ca="1" si="39"/>
        <v>81</v>
      </c>
    </row>
    <row r="251" spans="1:34" x14ac:dyDescent="0.25">
      <c r="A251" s="13" t="s">
        <v>7</v>
      </c>
      <c r="B251" s="13" t="s">
        <v>7</v>
      </c>
      <c r="C251" s="13" t="s">
        <v>2226</v>
      </c>
      <c r="D251" s="13" t="s">
        <v>2227</v>
      </c>
      <c r="E251" s="13" t="s">
        <v>5440</v>
      </c>
      <c r="F251" s="13">
        <v>330</v>
      </c>
      <c r="G251" s="2" t="s">
        <v>5435</v>
      </c>
      <c r="H251" s="13" t="s">
        <v>0</v>
      </c>
      <c r="I251" s="13" t="s">
        <v>140</v>
      </c>
      <c r="J251" s="13" t="s">
        <v>139</v>
      </c>
      <c r="K251" s="104">
        <v>44477</v>
      </c>
      <c r="L251" s="104" t="s">
        <v>322</v>
      </c>
      <c r="Q251" s="13" t="str">
        <f t="shared" si="30"/>
        <v>CARTCRD024820AUTOSERVICIONUTRESA</v>
      </c>
      <c r="T251" s="118">
        <f t="shared" si="31"/>
        <v>0</v>
      </c>
      <c r="U251" s="13">
        <f t="shared" si="32"/>
        <v>0</v>
      </c>
      <c r="V251" s="118">
        <f t="shared" si="33"/>
        <v>0</v>
      </c>
      <c r="X251" s="13">
        <v>18</v>
      </c>
      <c r="Y251" s="13">
        <v>13</v>
      </c>
      <c r="Z251" s="13">
        <v>1</v>
      </c>
      <c r="AA251" s="13">
        <f t="shared" si="34"/>
        <v>234</v>
      </c>
      <c r="AB251" s="13">
        <f t="shared" si="35"/>
        <v>77220</v>
      </c>
      <c r="AC251" s="13">
        <f t="shared" si="36"/>
        <v>5.3624999999999999E-2</v>
      </c>
      <c r="AD251" s="105">
        <f t="shared" si="37"/>
        <v>44481</v>
      </c>
      <c r="AE251" s="13" t="e">
        <f>IF(AND(AD251&lt;=$AI$4,#REF!&lt;1),1,"")</f>
        <v>#REF!</v>
      </c>
      <c r="AF251" s="105">
        <f t="shared" ca="1" si="38"/>
        <v>44558</v>
      </c>
      <c r="AH251" s="13">
        <f t="shared" ca="1" si="39"/>
        <v>81</v>
      </c>
    </row>
    <row r="252" spans="1:34" x14ac:dyDescent="0.25">
      <c r="A252" s="13" t="s">
        <v>8</v>
      </c>
      <c r="B252" s="13" t="s">
        <v>8</v>
      </c>
      <c r="C252" s="13" t="s">
        <v>2226</v>
      </c>
      <c r="D252" s="13" t="s">
        <v>2227</v>
      </c>
      <c r="E252" s="13" t="s">
        <v>5440</v>
      </c>
      <c r="F252" s="13">
        <v>2310</v>
      </c>
      <c r="G252" s="2" t="s">
        <v>5435</v>
      </c>
      <c r="H252" s="13" t="s">
        <v>0</v>
      </c>
      <c r="I252" s="13" t="s">
        <v>140</v>
      </c>
      <c r="J252" s="13" t="s">
        <v>139</v>
      </c>
      <c r="K252" s="104">
        <v>44477</v>
      </c>
      <c r="L252" s="104" t="s">
        <v>322</v>
      </c>
      <c r="Q252" s="13" t="str">
        <f t="shared" si="30"/>
        <v>IBA1CRD024820AUTOSERVICIONUTRESA</v>
      </c>
      <c r="T252" s="118">
        <f t="shared" si="31"/>
        <v>0</v>
      </c>
      <c r="U252" s="13">
        <f t="shared" si="32"/>
        <v>0</v>
      </c>
      <c r="V252" s="118">
        <f t="shared" si="33"/>
        <v>0</v>
      </c>
      <c r="X252" s="13">
        <v>18</v>
      </c>
      <c r="Y252" s="13">
        <v>13</v>
      </c>
      <c r="Z252" s="13">
        <v>1</v>
      </c>
      <c r="AA252" s="13">
        <f t="shared" si="34"/>
        <v>234</v>
      </c>
      <c r="AB252" s="13">
        <f t="shared" si="35"/>
        <v>540540</v>
      </c>
      <c r="AC252" s="13">
        <f t="shared" si="36"/>
        <v>0.37537500000000001</v>
      </c>
      <c r="AD252" s="105">
        <f t="shared" si="37"/>
        <v>44481</v>
      </c>
      <c r="AE252" s="13" t="e">
        <f>IF(AND(AD252&lt;=$AI$4,#REF!&lt;1),1,"")</f>
        <v>#REF!</v>
      </c>
      <c r="AF252" s="105">
        <f t="shared" ca="1" si="38"/>
        <v>44558</v>
      </c>
      <c r="AH252" s="13">
        <f t="shared" ca="1" si="39"/>
        <v>81</v>
      </c>
    </row>
    <row r="253" spans="1:34" x14ac:dyDescent="0.25">
      <c r="A253" s="13" t="s">
        <v>9</v>
      </c>
      <c r="B253" s="13" t="s">
        <v>9</v>
      </c>
      <c r="C253" s="13" t="s">
        <v>2226</v>
      </c>
      <c r="D253" s="13" t="s">
        <v>2227</v>
      </c>
      <c r="E253" s="13" t="s">
        <v>5440</v>
      </c>
      <c r="F253" s="13">
        <v>3810</v>
      </c>
      <c r="G253" s="2" t="s">
        <v>5435</v>
      </c>
      <c r="H253" s="13" t="s">
        <v>0</v>
      </c>
      <c r="I253" s="13" t="s">
        <v>140</v>
      </c>
      <c r="J253" s="13" t="s">
        <v>139</v>
      </c>
      <c r="K253" s="104">
        <v>44477</v>
      </c>
      <c r="L253" s="104" t="s">
        <v>322</v>
      </c>
      <c r="Q253" s="13" t="str">
        <f t="shared" si="30"/>
        <v>MEDECRD024820AUTOSERVICIONUTRESA</v>
      </c>
      <c r="T253" s="118">
        <f t="shared" si="31"/>
        <v>0</v>
      </c>
      <c r="U253" s="13">
        <f t="shared" si="32"/>
        <v>0</v>
      </c>
      <c r="V253" s="118">
        <f t="shared" si="33"/>
        <v>0</v>
      </c>
      <c r="X253" s="13">
        <v>18</v>
      </c>
      <c r="Y253" s="13">
        <v>13</v>
      </c>
      <c r="Z253" s="13">
        <v>1</v>
      </c>
      <c r="AA253" s="13">
        <f t="shared" si="34"/>
        <v>234</v>
      </c>
      <c r="AB253" s="13">
        <f t="shared" si="35"/>
        <v>891540</v>
      </c>
      <c r="AC253" s="13">
        <f t="shared" si="36"/>
        <v>0.61912500000000004</v>
      </c>
      <c r="AD253" s="105">
        <f t="shared" si="37"/>
        <v>44481</v>
      </c>
      <c r="AE253" s="13" t="e">
        <f>IF(AND(AD253&lt;=$AI$4,#REF!&lt;1),1,"")</f>
        <v>#REF!</v>
      </c>
      <c r="AF253" s="105">
        <f t="shared" ca="1" si="38"/>
        <v>44558</v>
      </c>
      <c r="AH253" s="13">
        <f t="shared" ca="1" si="39"/>
        <v>81</v>
      </c>
    </row>
    <row r="254" spans="1:34" x14ac:dyDescent="0.25">
      <c r="A254" s="13" t="s">
        <v>10</v>
      </c>
      <c r="B254" s="13" t="s">
        <v>10</v>
      </c>
      <c r="C254" s="13" t="s">
        <v>2226</v>
      </c>
      <c r="D254" s="13" t="s">
        <v>2227</v>
      </c>
      <c r="E254" s="13" t="s">
        <v>5440</v>
      </c>
      <c r="F254" s="13">
        <v>1530</v>
      </c>
      <c r="G254" s="2" t="s">
        <v>5435</v>
      </c>
      <c r="H254" s="13" t="s">
        <v>0</v>
      </c>
      <c r="I254" s="13" t="s">
        <v>140</v>
      </c>
      <c r="J254" s="13" t="s">
        <v>139</v>
      </c>
      <c r="K254" s="104">
        <v>44477</v>
      </c>
      <c r="L254" s="104" t="s">
        <v>322</v>
      </c>
      <c r="Q254" s="13" t="str">
        <f t="shared" si="30"/>
        <v>PERECRD024820AUTOSERVICIONUTRESA</v>
      </c>
      <c r="T254" s="118">
        <f t="shared" si="31"/>
        <v>0</v>
      </c>
      <c r="U254" s="13">
        <f t="shared" si="32"/>
        <v>0</v>
      </c>
      <c r="V254" s="118">
        <f t="shared" si="33"/>
        <v>0</v>
      </c>
      <c r="X254" s="13">
        <v>18</v>
      </c>
      <c r="Y254" s="13">
        <v>13</v>
      </c>
      <c r="Z254" s="13">
        <v>1</v>
      </c>
      <c r="AA254" s="13">
        <f t="shared" si="34"/>
        <v>234</v>
      </c>
      <c r="AB254" s="13">
        <f t="shared" si="35"/>
        <v>358020</v>
      </c>
      <c r="AC254" s="13">
        <f t="shared" si="36"/>
        <v>0.24862500000000001</v>
      </c>
      <c r="AD254" s="105">
        <f t="shared" si="37"/>
        <v>44481</v>
      </c>
      <c r="AE254" s="13" t="e">
        <f>IF(AND(AD254&lt;=$AI$4,#REF!&lt;1),1,"")</f>
        <v>#REF!</v>
      </c>
      <c r="AF254" s="105">
        <f t="shared" ca="1" si="38"/>
        <v>44558</v>
      </c>
      <c r="AH254" s="13">
        <f t="shared" ca="1" si="39"/>
        <v>81</v>
      </c>
    </row>
    <row r="255" spans="1:34" x14ac:dyDescent="0.25">
      <c r="A255" s="13" t="s">
        <v>3</v>
      </c>
      <c r="B255" s="13" t="s">
        <v>3</v>
      </c>
      <c r="C255" s="13" t="s">
        <v>5430</v>
      </c>
      <c r="D255" s="13" t="s">
        <v>5431</v>
      </c>
      <c r="E255" s="13" t="s">
        <v>689</v>
      </c>
      <c r="F255" s="13">
        <v>1</v>
      </c>
      <c r="G255" s="2" t="s">
        <v>5432</v>
      </c>
      <c r="H255" s="13" t="s">
        <v>1</v>
      </c>
      <c r="I255" s="13" t="s">
        <v>140</v>
      </c>
      <c r="J255" s="13" t="s">
        <v>139</v>
      </c>
      <c r="K255" s="104">
        <v>44501</v>
      </c>
      <c r="L255" s="104">
        <v>44516</v>
      </c>
      <c r="Q255" s="13" t="str">
        <f t="shared" si="30"/>
        <v>BARRCRD024821CADENASNUTRESA</v>
      </c>
      <c r="T255" s="118">
        <f t="shared" si="31"/>
        <v>0</v>
      </c>
      <c r="U255" s="13">
        <f t="shared" si="32"/>
        <v>0</v>
      </c>
      <c r="V255" s="118">
        <f t="shared" si="33"/>
        <v>0</v>
      </c>
      <c r="X255" s="13">
        <v>1</v>
      </c>
      <c r="Y255" s="13">
        <v>30.5</v>
      </c>
      <c r="Z255" s="13">
        <v>45</v>
      </c>
      <c r="AA255" s="13">
        <f t="shared" si="34"/>
        <v>1372.5</v>
      </c>
      <c r="AB255" s="13">
        <f t="shared" si="35"/>
        <v>1372.5</v>
      </c>
      <c r="AC255" s="13">
        <f t="shared" si="36"/>
        <v>9.5312499999999998E-4</v>
      </c>
      <c r="AD255" s="105">
        <f t="shared" si="37"/>
        <v>44505</v>
      </c>
      <c r="AE255" s="13" t="e">
        <f>IF(AND(AD255&lt;=$AI$4,#REF!&lt;1),1,"")</f>
        <v>#REF!</v>
      </c>
      <c r="AF255" s="105">
        <f t="shared" ca="1" si="38"/>
        <v>44558</v>
      </c>
      <c r="AH255" s="13">
        <f t="shared" ca="1" si="39"/>
        <v>57</v>
      </c>
    </row>
    <row r="256" spans="1:34" x14ac:dyDescent="0.25">
      <c r="A256" s="13" t="s">
        <v>4</v>
      </c>
      <c r="B256" s="13" t="s">
        <v>4</v>
      </c>
      <c r="C256" s="13" t="s">
        <v>5430</v>
      </c>
      <c r="D256" s="13" t="s">
        <v>5431</v>
      </c>
      <c r="E256" s="13" t="s">
        <v>689</v>
      </c>
      <c r="F256" s="13">
        <v>6</v>
      </c>
      <c r="G256" s="2" t="s">
        <v>5432</v>
      </c>
      <c r="H256" s="13" t="s">
        <v>1</v>
      </c>
      <c r="I256" s="13" t="s">
        <v>140</v>
      </c>
      <c r="J256" s="13" t="s">
        <v>139</v>
      </c>
      <c r="K256" s="104">
        <v>44501</v>
      </c>
      <c r="L256" s="104">
        <v>44516</v>
      </c>
      <c r="Q256" s="13" t="str">
        <f t="shared" si="30"/>
        <v>BGTACRD024821CADENASNUTRESA</v>
      </c>
      <c r="T256" s="118">
        <f t="shared" si="31"/>
        <v>0</v>
      </c>
      <c r="U256" s="13">
        <f t="shared" si="32"/>
        <v>0</v>
      </c>
      <c r="V256" s="118">
        <f t="shared" si="33"/>
        <v>0</v>
      </c>
      <c r="X256" s="13">
        <v>1</v>
      </c>
      <c r="Y256" s="13">
        <v>30.5</v>
      </c>
      <c r="Z256" s="13">
        <v>45</v>
      </c>
      <c r="AA256" s="13">
        <f t="shared" si="34"/>
        <v>1372.5</v>
      </c>
      <c r="AB256" s="13">
        <f t="shared" si="35"/>
        <v>8235</v>
      </c>
      <c r="AC256" s="13">
        <f t="shared" si="36"/>
        <v>5.7187499999999999E-3</v>
      </c>
      <c r="AD256" s="105">
        <f t="shared" si="37"/>
        <v>44505</v>
      </c>
      <c r="AE256" s="13" t="e">
        <f>IF(AND(AD256&lt;=$AI$4,#REF!&lt;1),1,"")</f>
        <v>#REF!</v>
      </c>
      <c r="AF256" s="105">
        <f t="shared" ca="1" si="38"/>
        <v>44558</v>
      </c>
      <c r="AH256" s="13">
        <f t="shared" ca="1" si="39"/>
        <v>57</v>
      </c>
    </row>
    <row r="257" spans="1:34" x14ac:dyDescent="0.25">
      <c r="A257" s="13" t="s">
        <v>6</v>
      </c>
      <c r="B257" s="13" t="s">
        <v>6</v>
      </c>
      <c r="C257" s="13" t="s">
        <v>5430</v>
      </c>
      <c r="D257" s="13" t="s">
        <v>5431</v>
      </c>
      <c r="E257" s="13" t="s">
        <v>689</v>
      </c>
      <c r="F257" s="13">
        <v>1</v>
      </c>
      <c r="G257" s="2" t="s">
        <v>5432</v>
      </c>
      <c r="H257" s="13" t="s">
        <v>1</v>
      </c>
      <c r="I257" s="13" t="s">
        <v>140</v>
      </c>
      <c r="J257" s="13" t="s">
        <v>139</v>
      </c>
      <c r="K257" s="104">
        <v>44501</v>
      </c>
      <c r="L257" s="104">
        <v>44516</v>
      </c>
      <c r="Q257" s="13" t="str">
        <f t="shared" si="30"/>
        <v>CALICRD024821CADENASNUTRESA</v>
      </c>
      <c r="T257" s="118">
        <f t="shared" si="31"/>
        <v>0</v>
      </c>
      <c r="U257" s="13">
        <f t="shared" si="32"/>
        <v>0</v>
      </c>
      <c r="V257" s="118">
        <f t="shared" si="33"/>
        <v>0</v>
      </c>
      <c r="X257" s="13">
        <v>1</v>
      </c>
      <c r="Y257" s="13">
        <v>30.5</v>
      </c>
      <c r="Z257" s="13">
        <v>45</v>
      </c>
      <c r="AA257" s="13">
        <f t="shared" si="34"/>
        <v>1372.5</v>
      </c>
      <c r="AB257" s="13">
        <f t="shared" si="35"/>
        <v>1372.5</v>
      </c>
      <c r="AC257" s="13">
        <f t="shared" si="36"/>
        <v>9.5312499999999998E-4</v>
      </c>
      <c r="AD257" s="105">
        <f t="shared" si="37"/>
        <v>44505</v>
      </c>
      <c r="AE257" s="13" t="e">
        <f>IF(AND(AD257&lt;=$AI$4,#REF!&lt;1),1,"")</f>
        <v>#REF!</v>
      </c>
      <c r="AF257" s="105">
        <f t="shared" ca="1" si="38"/>
        <v>44558</v>
      </c>
      <c r="AH257" s="13">
        <f t="shared" ca="1" si="39"/>
        <v>57</v>
      </c>
    </row>
    <row r="258" spans="1:34" x14ac:dyDescent="0.25">
      <c r="A258" s="13" t="s">
        <v>9</v>
      </c>
      <c r="B258" s="13" t="s">
        <v>9</v>
      </c>
      <c r="C258" s="13" t="s">
        <v>5430</v>
      </c>
      <c r="D258" s="13" t="s">
        <v>5431</v>
      </c>
      <c r="E258" s="13" t="s">
        <v>689</v>
      </c>
      <c r="F258" s="13">
        <v>2</v>
      </c>
      <c r="G258" s="2" t="s">
        <v>5432</v>
      </c>
      <c r="H258" s="13" t="s">
        <v>1</v>
      </c>
      <c r="I258" s="13" t="s">
        <v>140</v>
      </c>
      <c r="J258" s="13" t="s">
        <v>139</v>
      </c>
      <c r="K258" s="104">
        <v>44501</v>
      </c>
      <c r="L258" s="104">
        <v>44516</v>
      </c>
      <c r="Q258" s="13" t="str">
        <f t="shared" si="30"/>
        <v>MEDECRD024821CADENASNUTRESA</v>
      </c>
      <c r="T258" s="118">
        <f t="shared" si="31"/>
        <v>0</v>
      </c>
      <c r="U258" s="13">
        <f t="shared" si="32"/>
        <v>0</v>
      </c>
      <c r="V258" s="118">
        <f t="shared" si="33"/>
        <v>0</v>
      </c>
      <c r="X258" s="13">
        <v>1</v>
      </c>
      <c r="Y258" s="13">
        <v>30.5</v>
      </c>
      <c r="Z258" s="13">
        <v>45</v>
      </c>
      <c r="AA258" s="13">
        <f t="shared" si="34"/>
        <v>1372.5</v>
      </c>
      <c r="AB258" s="13">
        <f t="shared" si="35"/>
        <v>2745</v>
      </c>
      <c r="AC258" s="13">
        <f t="shared" si="36"/>
        <v>1.90625E-3</v>
      </c>
      <c r="AD258" s="105">
        <f t="shared" si="37"/>
        <v>44505</v>
      </c>
      <c r="AE258" s="13" t="e">
        <f>IF(AND(AD258&lt;=$AI$4,#REF!&lt;1),1,"")</f>
        <v>#REF!</v>
      </c>
      <c r="AF258" s="105">
        <f t="shared" ca="1" si="38"/>
        <v>44558</v>
      </c>
      <c r="AH258" s="13">
        <f t="shared" ca="1" si="39"/>
        <v>57</v>
      </c>
    </row>
    <row r="259" spans="1:34" x14ac:dyDescent="0.25">
      <c r="A259" s="13" t="s">
        <v>4</v>
      </c>
      <c r="B259" s="13" t="s">
        <v>4</v>
      </c>
      <c r="C259" s="13" t="s">
        <v>5450</v>
      </c>
      <c r="D259" s="13" t="s">
        <v>5451</v>
      </c>
      <c r="E259" s="13" t="s">
        <v>689</v>
      </c>
      <c r="F259" s="13">
        <v>17</v>
      </c>
      <c r="G259" s="2" t="s">
        <v>5451</v>
      </c>
      <c r="H259" s="13" t="s">
        <v>1</v>
      </c>
      <c r="I259" s="13" t="s">
        <v>140</v>
      </c>
      <c r="J259" s="13" t="s">
        <v>139</v>
      </c>
      <c r="K259" s="104">
        <v>44498</v>
      </c>
      <c r="L259" s="104">
        <v>44505</v>
      </c>
      <c r="Q259" s="13" t="str">
        <f t="shared" ref="Q259:Q320" si="40">+CONCATENATE(B259,C259,H259,I259)</f>
        <v>BGTACRD024829CADENASNUTRESA</v>
      </c>
      <c r="T259" s="118">
        <f t="shared" ref="T259:T320" si="41">IFERROR(R259/F259,0)</f>
        <v>0</v>
      </c>
      <c r="U259" s="13">
        <f t="shared" ref="U259:U320" si="42">R259-S259</f>
        <v>0</v>
      </c>
      <c r="V259" s="118">
        <f t="shared" ref="V259:V320" si="43">IFERROR(U259/R259,0)</f>
        <v>0</v>
      </c>
      <c r="X259" s="13">
        <v>5</v>
      </c>
      <c r="Y259" s="13">
        <v>64</v>
      </c>
      <c r="Z259" s="13">
        <v>165</v>
      </c>
      <c r="AA259" s="13">
        <f t="shared" ref="AA259:AA320" si="44">X259*Y259*Z259</f>
        <v>52800</v>
      </c>
      <c r="AB259" s="13">
        <f t="shared" ref="AB259:AB320" si="45">AA259*F259</f>
        <v>897600</v>
      </c>
      <c r="AC259" s="13">
        <f t="shared" ref="AC259:AC320" si="46">AB259/1440000</f>
        <v>0.62333333333333329</v>
      </c>
      <c r="AD259" s="105">
        <f t="shared" ref="AD259:AD320" si="47">K259+4</f>
        <v>44502</v>
      </c>
      <c r="AE259" s="13" t="e">
        <f>IF(AND(AD259&lt;=$AI$4,#REF!&lt;1),1,"")</f>
        <v>#REF!</v>
      </c>
      <c r="AF259" s="105">
        <f t="shared" ref="AF259:AF320" ca="1" si="48">TODAY()</f>
        <v>44558</v>
      </c>
      <c r="AH259" s="13">
        <f t="shared" ref="AH259:AH320" ca="1" si="49">AF259-K259</f>
        <v>60</v>
      </c>
    </row>
    <row r="260" spans="1:34" x14ac:dyDescent="0.25">
      <c r="A260" s="13" t="s">
        <v>8</v>
      </c>
      <c r="B260" s="13" t="s">
        <v>8</v>
      </c>
      <c r="C260" s="13" t="s">
        <v>5450</v>
      </c>
      <c r="D260" s="13" t="s">
        <v>5451</v>
      </c>
      <c r="E260" s="13" t="s">
        <v>689</v>
      </c>
      <c r="F260" s="13">
        <v>1</v>
      </c>
      <c r="G260" s="2" t="s">
        <v>5451</v>
      </c>
      <c r="H260" s="13" t="s">
        <v>1</v>
      </c>
      <c r="I260" s="13" t="s">
        <v>140</v>
      </c>
      <c r="J260" s="13" t="s">
        <v>139</v>
      </c>
      <c r="K260" s="104">
        <v>44498</v>
      </c>
      <c r="L260" s="104">
        <v>44505</v>
      </c>
      <c r="Q260" s="13" t="str">
        <f t="shared" si="40"/>
        <v>IBA1CRD024829CADENASNUTRESA</v>
      </c>
      <c r="T260" s="118">
        <f t="shared" si="41"/>
        <v>0</v>
      </c>
      <c r="U260" s="13">
        <f t="shared" si="42"/>
        <v>0</v>
      </c>
      <c r="V260" s="118">
        <f t="shared" si="43"/>
        <v>0</v>
      </c>
      <c r="X260" s="13">
        <v>5</v>
      </c>
      <c r="Y260" s="13">
        <v>64</v>
      </c>
      <c r="Z260" s="13">
        <v>165</v>
      </c>
      <c r="AA260" s="13">
        <f t="shared" si="44"/>
        <v>52800</v>
      </c>
      <c r="AB260" s="13">
        <f t="shared" si="45"/>
        <v>52800</v>
      </c>
      <c r="AC260" s="13">
        <f t="shared" si="46"/>
        <v>3.6666666666666667E-2</v>
      </c>
      <c r="AD260" s="105">
        <f t="shared" si="47"/>
        <v>44502</v>
      </c>
      <c r="AE260" s="13" t="e">
        <f>IF(AND(AD260&lt;=$AI$4,#REF!&lt;1),1,"")</f>
        <v>#REF!</v>
      </c>
      <c r="AF260" s="105">
        <f t="shared" ca="1" si="48"/>
        <v>44558</v>
      </c>
      <c r="AH260" s="13">
        <f t="shared" ca="1" si="49"/>
        <v>60</v>
      </c>
    </row>
    <row r="261" spans="1:34" s="126" customFormat="1" x14ac:dyDescent="0.25">
      <c r="A261" s="126" t="s">
        <v>3</v>
      </c>
      <c r="B261" s="126" t="s">
        <v>3</v>
      </c>
      <c r="C261" s="126" t="s">
        <v>1139</v>
      </c>
      <c r="D261" s="126" t="s">
        <v>1140</v>
      </c>
      <c r="E261" s="126" t="s">
        <v>689</v>
      </c>
      <c r="F261" s="126">
        <v>1</v>
      </c>
      <c r="G261" s="127" t="s">
        <v>1141</v>
      </c>
      <c r="H261" s="126" t="s">
        <v>1</v>
      </c>
      <c r="I261" s="126" t="s">
        <v>140</v>
      </c>
      <c r="J261" s="126" t="s">
        <v>139</v>
      </c>
      <c r="K261" s="128">
        <v>44559</v>
      </c>
      <c r="L261" s="128"/>
      <c r="M261" s="129"/>
      <c r="N261" s="130"/>
      <c r="O261" s="130"/>
      <c r="Q261" s="13" t="str">
        <f t="shared" si="40"/>
        <v>BARRCRD025035CADENASNUTRESA</v>
      </c>
      <c r="R261" s="127"/>
      <c r="T261" s="118">
        <f t="shared" si="41"/>
        <v>0</v>
      </c>
      <c r="U261" s="13">
        <f t="shared" si="42"/>
        <v>0</v>
      </c>
      <c r="V261" s="118">
        <f t="shared" si="43"/>
        <v>0</v>
      </c>
      <c r="X261" s="126">
        <v>5</v>
      </c>
      <c r="Y261" s="126">
        <v>100</v>
      </c>
      <c r="Z261" s="126">
        <v>200</v>
      </c>
      <c r="AA261" s="13">
        <f t="shared" si="44"/>
        <v>100000</v>
      </c>
      <c r="AB261" s="13">
        <f t="shared" si="45"/>
        <v>100000</v>
      </c>
      <c r="AC261" s="13">
        <f t="shared" si="46"/>
        <v>6.9444444444444448E-2</v>
      </c>
      <c r="AD261" s="105">
        <f t="shared" si="47"/>
        <v>44563</v>
      </c>
      <c r="AE261" s="13" t="e">
        <f>IF(AND(AD261&lt;=$AI$4,#REF!&lt;1),1,"")</f>
        <v>#REF!</v>
      </c>
      <c r="AF261" s="105">
        <f t="shared" ca="1" si="48"/>
        <v>44558</v>
      </c>
      <c r="AH261" s="13">
        <f t="shared" ca="1" si="49"/>
        <v>-1</v>
      </c>
    </row>
    <row r="262" spans="1:34" x14ac:dyDescent="0.25">
      <c r="A262" s="13" t="s">
        <v>4</v>
      </c>
      <c r="B262" s="13" t="s">
        <v>4</v>
      </c>
      <c r="C262" s="13" t="s">
        <v>1139</v>
      </c>
      <c r="D262" s="13" t="s">
        <v>1140</v>
      </c>
      <c r="E262" s="13" t="s">
        <v>689</v>
      </c>
      <c r="F262" s="13">
        <v>12</v>
      </c>
      <c r="G262" s="2" t="s">
        <v>1141</v>
      </c>
      <c r="H262" s="13" t="s">
        <v>1</v>
      </c>
      <c r="I262" s="13" t="s">
        <v>140</v>
      </c>
      <c r="J262" s="13" t="s">
        <v>139</v>
      </c>
      <c r="K262" s="104">
        <v>44559</v>
      </c>
      <c r="Q262" s="13" t="str">
        <f t="shared" si="40"/>
        <v>BGTACRD025035CADENASNUTRESA</v>
      </c>
      <c r="T262" s="118">
        <f t="shared" si="41"/>
        <v>0</v>
      </c>
      <c r="U262" s="13">
        <f t="shared" si="42"/>
        <v>0</v>
      </c>
      <c r="V262" s="118">
        <f t="shared" si="43"/>
        <v>0</v>
      </c>
      <c r="X262" s="13">
        <v>5</v>
      </c>
      <c r="Y262" s="13">
        <v>100</v>
      </c>
      <c r="Z262" s="13">
        <v>200</v>
      </c>
      <c r="AA262" s="13">
        <f t="shared" si="44"/>
        <v>100000</v>
      </c>
      <c r="AB262" s="13">
        <f t="shared" si="45"/>
        <v>1200000</v>
      </c>
      <c r="AC262" s="13">
        <f t="shared" si="46"/>
        <v>0.83333333333333337</v>
      </c>
      <c r="AD262" s="105">
        <f t="shared" si="47"/>
        <v>44563</v>
      </c>
      <c r="AE262" s="13" t="e">
        <f>IF(AND(AD262&lt;=$AI$4,#REF!&lt;1),1,"")</f>
        <v>#REF!</v>
      </c>
      <c r="AF262" s="105">
        <f t="shared" ca="1" si="48"/>
        <v>44558</v>
      </c>
      <c r="AH262" s="13">
        <f t="shared" ca="1" si="49"/>
        <v>-1</v>
      </c>
    </row>
    <row r="263" spans="1:34" x14ac:dyDescent="0.25">
      <c r="A263" s="13" t="s">
        <v>5</v>
      </c>
      <c r="B263" s="13" t="s">
        <v>5</v>
      </c>
      <c r="C263" s="13" t="s">
        <v>1139</v>
      </c>
      <c r="D263" s="13" t="s">
        <v>1140</v>
      </c>
      <c r="E263" s="13" t="s">
        <v>689</v>
      </c>
      <c r="F263" s="13">
        <v>2</v>
      </c>
      <c r="G263" s="2" t="s">
        <v>1141</v>
      </c>
      <c r="H263" s="13" t="s">
        <v>1</v>
      </c>
      <c r="I263" s="13" t="s">
        <v>140</v>
      </c>
      <c r="J263" s="13" t="s">
        <v>139</v>
      </c>
      <c r="K263" s="104">
        <v>44559</v>
      </c>
      <c r="Q263" s="13" t="str">
        <f t="shared" si="40"/>
        <v>BUCACRD025035CADENASNUTRESA</v>
      </c>
      <c r="T263" s="118">
        <f t="shared" si="41"/>
        <v>0</v>
      </c>
      <c r="U263" s="13">
        <f t="shared" si="42"/>
        <v>0</v>
      </c>
      <c r="V263" s="118">
        <f t="shared" si="43"/>
        <v>0</v>
      </c>
      <c r="X263" s="13">
        <v>5</v>
      </c>
      <c r="Y263" s="13">
        <v>100</v>
      </c>
      <c r="Z263" s="13">
        <v>200</v>
      </c>
      <c r="AA263" s="13">
        <f t="shared" si="44"/>
        <v>100000</v>
      </c>
      <c r="AB263" s="13">
        <f t="shared" si="45"/>
        <v>200000</v>
      </c>
      <c r="AC263" s="13">
        <f t="shared" si="46"/>
        <v>0.1388888888888889</v>
      </c>
      <c r="AD263" s="105">
        <f t="shared" si="47"/>
        <v>44563</v>
      </c>
      <c r="AE263" s="13" t="e">
        <f>IF(AND(AD263&lt;=$AI$4,#REF!&lt;1),1,"")</f>
        <v>#REF!</v>
      </c>
      <c r="AF263" s="105">
        <f t="shared" ca="1" si="48"/>
        <v>44558</v>
      </c>
      <c r="AH263" s="13">
        <f t="shared" ca="1" si="49"/>
        <v>-1</v>
      </c>
    </row>
    <row r="264" spans="1:34" x14ac:dyDescent="0.25">
      <c r="A264" s="13" t="s">
        <v>6</v>
      </c>
      <c r="B264" s="13" t="s">
        <v>6</v>
      </c>
      <c r="C264" s="13" t="s">
        <v>1139</v>
      </c>
      <c r="D264" s="13" t="s">
        <v>1140</v>
      </c>
      <c r="E264" s="13" t="s">
        <v>689</v>
      </c>
      <c r="F264" s="13">
        <v>3</v>
      </c>
      <c r="G264" s="2" t="s">
        <v>1141</v>
      </c>
      <c r="H264" s="13" t="s">
        <v>1</v>
      </c>
      <c r="I264" s="13" t="s">
        <v>140</v>
      </c>
      <c r="J264" s="13" t="s">
        <v>139</v>
      </c>
      <c r="K264" s="104">
        <v>44559</v>
      </c>
      <c r="Q264" s="13" t="str">
        <f t="shared" si="40"/>
        <v>CALICRD025035CADENASNUTRESA</v>
      </c>
      <c r="T264" s="118">
        <f t="shared" si="41"/>
        <v>0</v>
      </c>
      <c r="U264" s="13">
        <f t="shared" si="42"/>
        <v>0</v>
      </c>
      <c r="V264" s="118">
        <f t="shared" si="43"/>
        <v>0</v>
      </c>
      <c r="X264" s="13">
        <v>5</v>
      </c>
      <c r="Y264" s="13">
        <v>100</v>
      </c>
      <c r="Z264" s="13">
        <v>200</v>
      </c>
      <c r="AA264" s="13">
        <f t="shared" si="44"/>
        <v>100000</v>
      </c>
      <c r="AB264" s="13">
        <f t="shared" si="45"/>
        <v>300000</v>
      </c>
      <c r="AC264" s="13">
        <f t="shared" si="46"/>
        <v>0.20833333333333334</v>
      </c>
      <c r="AD264" s="105">
        <f t="shared" si="47"/>
        <v>44563</v>
      </c>
      <c r="AE264" s="13" t="e">
        <f>IF(AND(AD264&lt;=$AI$4,#REF!&lt;1),1,"")</f>
        <v>#REF!</v>
      </c>
      <c r="AF264" s="105">
        <f t="shared" ca="1" si="48"/>
        <v>44558</v>
      </c>
      <c r="AH264" s="13">
        <f t="shared" ca="1" si="49"/>
        <v>-1</v>
      </c>
    </row>
    <row r="265" spans="1:34" x14ac:dyDescent="0.25">
      <c r="A265" s="13" t="s">
        <v>7</v>
      </c>
      <c r="B265" s="13" t="s">
        <v>7</v>
      </c>
      <c r="C265" s="13" t="s">
        <v>1139</v>
      </c>
      <c r="D265" s="13" t="s">
        <v>1140</v>
      </c>
      <c r="E265" s="13" t="s">
        <v>689</v>
      </c>
      <c r="F265" s="13">
        <v>3</v>
      </c>
      <c r="G265" s="2" t="s">
        <v>1141</v>
      </c>
      <c r="H265" s="13" t="s">
        <v>1</v>
      </c>
      <c r="I265" s="13" t="s">
        <v>140</v>
      </c>
      <c r="J265" s="13" t="s">
        <v>139</v>
      </c>
      <c r="K265" s="104">
        <v>44559</v>
      </c>
      <c r="Q265" s="13" t="str">
        <f t="shared" si="40"/>
        <v>CARTCRD025035CADENASNUTRESA</v>
      </c>
      <c r="T265" s="118">
        <f t="shared" si="41"/>
        <v>0</v>
      </c>
      <c r="U265" s="13">
        <f t="shared" si="42"/>
        <v>0</v>
      </c>
      <c r="V265" s="118">
        <f t="shared" si="43"/>
        <v>0</v>
      </c>
      <c r="X265" s="13">
        <v>5</v>
      </c>
      <c r="Y265" s="13">
        <v>100</v>
      </c>
      <c r="Z265" s="13">
        <v>200</v>
      </c>
      <c r="AA265" s="13">
        <f t="shared" si="44"/>
        <v>100000</v>
      </c>
      <c r="AB265" s="13">
        <f t="shared" si="45"/>
        <v>300000</v>
      </c>
      <c r="AC265" s="13">
        <f t="shared" si="46"/>
        <v>0.20833333333333334</v>
      </c>
      <c r="AD265" s="105">
        <f t="shared" si="47"/>
        <v>44563</v>
      </c>
      <c r="AE265" s="13" t="e">
        <f>IF(AND(AD265&lt;=$AI$4,#REF!&lt;1),1,"")</f>
        <v>#REF!</v>
      </c>
      <c r="AF265" s="105">
        <f t="shared" ca="1" si="48"/>
        <v>44558</v>
      </c>
      <c r="AH265" s="13">
        <f t="shared" ca="1" si="49"/>
        <v>-1</v>
      </c>
    </row>
    <row r="266" spans="1:34" x14ac:dyDescent="0.25">
      <c r="A266" s="13" t="s">
        <v>8</v>
      </c>
      <c r="B266" s="13" t="s">
        <v>8</v>
      </c>
      <c r="C266" s="13" t="s">
        <v>1139</v>
      </c>
      <c r="D266" s="13" t="s">
        <v>1140</v>
      </c>
      <c r="E266" s="13" t="s">
        <v>689</v>
      </c>
      <c r="F266" s="13">
        <v>2</v>
      </c>
      <c r="G266" s="2" t="s">
        <v>1141</v>
      </c>
      <c r="H266" s="13" t="s">
        <v>1</v>
      </c>
      <c r="I266" s="13" t="s">
        <v>140</v>
      </c>
      <c r="J266" s="13" t="s">
        <v>139</v>
      </c>
      <c r="K266" s="104">
        <v>44559</v>
      </c>
      <c r="Q266" s="13" t="str">
        <f t="shared" si="40"/>
        <v>IBA1CRD025035CADENASNUTRESA</v>
      </c>
      <c r="T266" s="118">
        <f t="shared" si="41"/>
        <v>0</v>
      </c>
      <c r="U266" s="13">
        <f t="shared" si="42"/>
        <v>0</v>
      </c>
      <c r="V266" s="118">
        <f t="shared" si="43"/>
        <v>0</v>
      </c>
      <c r="X266" s="13">
        <v>5</v>
      </c>
      <c r="Y266" s="13">
        <v>100</v>
      </c>
      <c r="Z266" s="13">
        <v>200</v>
      </c>
      <c r="AA266" s="13">
        <f t="shared" si="44"/>
        <v>100000</v>
      </c>
      <c r="AB266" s="13">
        <f t="shared" si="45"/>
        <v>200000</v>
      </c>
      <c r="AC266" s="13">
        <f t="shared" si="46"/>
        <v>0.1388888888888889</v>
      </c>
      <c r="AD266" s="105">
        <f t="shared" si="47"/>
        <v>44563</v>
      </c>
      <c r="AE266" s="13" t="e">
        <f>IF(AND(AD266&lt;=$AI$4,#REF!&lt;1),1,"")</f>
        <v>#REF!</v>
      </c>
      <c r="AF266" s="105">
        <f t="shared" ca="1" si="48"/>
        <v>44558</v>
      </c>
      <c r="AH266" s="13">
        <f t="shared" ca="1" si="49"/>
        <v>-1</v>
      </c>
    </row>
    <row r="267" spans="1:34" x14ac:dyDescent="0.25">
      <c r="A267" s="13" t="s">
        <v>9</v>
      </c>
      <c r="B267" s="13" t="s">
        <v>9</v>
      </c>
      <c r="C267" s="13" t="s">
        <v>1139</v>
      </c>
      <c r="D267" s="13" t="s">
        <v>1140</v>
      </c>
      <c r="E267" s="13" t="s">
        <v>689</v>
      </c>
      <c r="F267" s="13">
        <v>4</v>
      </c>
      <c r="G267" s="2" t="s">
        <v>1141</v>
      </c>
      <c r="H267" s="13" t="s">
        <v>1</v>
      </c>
      <c r="I267" s="13" t="s">
        <v>140</v>
      </c>
      <c r="J267" s="13" t="s">
        <v>139</v>
      </c>
      <c r="K267" s="104">
        <v>44559</v>
      </c>
      <c r="Q267" s="13" t="str">
        <f t="shared" si="40"/>
        <v>MEDECRD025035CADENASNUTRESA</v>
      </c>
      <c r="T267" s="118">
        <f t="shared" si="41"/>
        <v>0</v>
      </c>
      <c r="U267" s="13">
        <f t="shared" si="42"/>
        <v>0</v>
      </c>
      <c r="V267" s="118">
        <f t="shared" si="43"/>
        <v>0</v>
      </c>
      <c r="X267" s="13">
        <v>5</v>
      </c>
      <c r="Y267" s="13">
        <v>100</v>
      </c>
      <c r="Z267" s="13">
        <v>200</v>
      </c>
      <c r="AA267" s="13">
        <f t="shared" si="44"/>
        <v>100000</v>
      </c>
      <c r="AB267" s="13">
        <f t="shared" si="45"/>
        <v>400000</v>
      </c>
      <c r="AC267" s="13">
        <f t="shared" si="46"/>
        <v>0.27777777777777779</v>
      </c>
      <c r="AD267" s="105">
        <f t="shared" si="47"/>
        <v>44563</v>
      </c>
      <c r="AE267" s="13" t="e">
        <f>IF(AND(AD267&lt;=$AI$4,#REF!&lt;1),1,"")</f>
        <v>#REF!</v>
      </c>
      <c r="AF267" s="105">
        <f t="shared" ca="1" si="48"/>
        <v>44558</v>
      </c>
      <c r="AH267" s="13">
        <f t="shared" ca="1" si="49"/>
        <v>-1</v>
      </c>
    </row>
    <row r="268" spans="1:34" x14ac:dyDescent="0.25">
      <c r="A268" s="13" t="s">
        <v>10</v>
      </c>
      <c r="B268" s="13" t="s">
        <v>10</v>
      </c>
      <c r="C268" s="13" t="s">
        <v>1139</v>
      </c>
      <c r="D268" s="13" t="s">
        <v>1140</v>
      </c>
      <c r="E268" s="13" t="s">
        <v>689</v>
      </c>
      <c r="F268" s="13">
        <v>4</v>
      </c>
      <c r="G268" s="2" t="s">
        <v>1141</v>
      </c>
      <c r="H268" s="13" t="s">
        <v>1</v>
      </c>
      <c r="I268" s="13" t="s">
        <v>140</v>
      </c>
      <c r="J268" s="13" t="s">
        <v>139</v>
      </c>
      <c r="K268" s="104">
        <v>44559</v>
      </c>
      <c r="Q268" s="13" t="str">
        <f t="shared" si="40"/>
        <v>PERECRD025035CADENASNUTRESA</v>
      </c>
      <c r="T268" s="118">
        <f t="shared" si="41"/>
        <v>0</v>
      </c>
      <c r="U268" s="13">
        <f t="shared" si="42"/>
        <v>0</v>
      </c>
      <c r="V268" s="118">
        <f t="shared" si="43"/>
        <v>0</v>
      </c>
      <c r="X268" s="13">
        <v>5</v>
      </c>
      <c r="Y268" s="13">
        <v>100</v>
      </c>
      <c r="Z268" s="13">
        <v>200</v>
      </c>
      <c r="AA268" s="13">
        <f t="shared" si="44"/>
        <v>100000</v>
      </c>
      <c r="AB268" s="13">
        <f t="shared" si="45"/>
        <v>400000</v>
      </c>
      <c r="AC268" s="13">
        <f t="shared" si="46"/>
        <v>0.27777777777777779</v>
      </c>
      <c r="AD268" s="105">
        <f t="shared" si="47"/>
        <v>44563</v>
      </c>
      <c r="AE268" s="13" t="e">
        <f>IF(AND(AD268&lt;=$AI$4,#REF!&lt;1),1,"")</f>
        <v>#REF!</v>
      </c>
      <c r="AF268" s="105">
        <f t="shared" ca="1" si="48"/>
        <v>44558</v>
      </c>
      <c r="AH268" s="13">
        <f t="shared" ca="1" si="49"/>
        <v>-1</v>
      </c>
    </row>
    <row r="269" spans="1:34" x14ac:dyDescent="0.25">
      <c r="A269" s="13" t="s">
        <v>6</v>
      </c>
      <c r="B269" s="13" t="s">
        <v>6</v>
      </c>
      <c r="C269" s="13" t="s">
        <v>1142</v>
      </c>
      <c r="D269" s="13" t="s">
        <v>1143</v>
      </c>
      <c r="E269" s="13" t="s">
        <v>689</v>
      </c>
      <c r="F269" s="13">
        <v>2</v>
      </c>
      <c r="G269" s="2" t="s">
        <v>1141</v>
      </c>
      <c r="H269" s="13" t="s">
        <v>0</v>
      </c>
      <c r="I269" s="13" t="s">
        <v>140</v>
      </c>
      <c r="J269" s="13" t="s">
        <v>46</v>
      </c>
      <c r="K269" s="104">
        <v>44564</v>
      </c>
      <c r="Q269" s="13" t="str">
        <f t="shared" si="40"/>
        <v>CALICRD025032AUTOSERVICIONUTRESA</v>
      </c>
      <c r="T269" s="118">
        <f t="shared" si="41"/>
        <v>0</v>
      </c>
      <c r="U269" s="13">
        <f t="shared" si="42"/>
        <v>0</v>
      </c>
      <c r="V269" s="118">
        <f t="shared" si="43"/>
        <v>0</v>
      </c>
      <c r="X269" s="13">
        <v>50</v>
      </c>
      <c r="Y269" s="13">
        <v>50</v>
      </c>
      <c r="Z269" s="13">
        <v>150</v>
      </c>
      <c r="AA269" s="13">
        <f t="shared" si="44"/>
        <v>375000</v>
      </c>
      <c r="AB269" s="13">
        <f t="shared" si="45"/>
        <v>750000</v>
      </c>
      <c r="AC269" s="13">
        <f t="shared" si="46"/>
        <v>0.52083333333333337</v>
      </c>
      <c r="AD269" s="105">
        <f t="shared" si="47"/>
        <v>44568</v>
      </c>
      <c r="AE269" s="13" t="e">
        <f>IF(AND(AD269&lt;=$AI$4,#REF!&lt;1),1,"")</f>
        <v>#REF!</v>
      </c>
      <c r="AF269" s="105">
        <f t="shared" ca="1" si="48"/>
        <v>44558</v>
      </c>
      <c r="AH269" s="13">
        <f t="shared" ca="1" si="49"/>
        <v>-6</v>
      </c>
    </row>
    <row r="270" spans="1:34" x14ac:dyDescent="0.25">
      <c r="A270" s="13" t="s">
        <v>8</v>
      </c>
      <c r="B270" s="13" t="s">
        <v>8</v>
      </c>
      <c r="C270" s="13" t="s">
        <v>1142</v>
      </c>
      <c r="D270" s="13" t="s">
        <v>1143</v>
      </c>
      <c r="E270" s="13" t="s">
        <v>689</v>
      </c>
      <c r="F270" s="13">
        <v>2</v>
      </c>
      <c r="G270" s="2" t="s">
        <v>1141</v>
      </c>
      <c r="H270" s="13" t="s">
        <v>0</v>
      </c>
      <c r="I270" s="13" t="s">
        <v>140</v>
      </c>
      <c r="J270" s="13" t="s">
        <v>46</v>
      </c>
      <c r="K270" s="104">
        <v>44564</v>
      </c>
      <c r="Q270" s="13" t="str">
        <f t="shared" si="40"/>
        <v>IBA1CRD025032AUTOSERVICIONUTRESA</v>
      </c>
      <c r="T270" s="118">
        <f t="shared" si="41"/>
        <v>0</v>
      </c>
      <c r="U270" s="13">
        <f t="shared" si="42"/>
        <v>0</v>
      </c>
      <c r="V270" s="118">
        <f t="shared" si="43"/>
        <v>0</v>
      </c>
      <c r="X270" s="13">
        <v>50</v>
      </c>
      <c r="Y270" s="13">
        <v>50</v>
      </c>
      <c r="Z270" s="13">
        <v>150</v>
      </c>
      <c r="AA270" s="13">
        <f t="shared" si="44"/>
        <v>375000</v>
      </c>
      <c r="AB270" s="13">
        <f t="shared" si="45"/>
        <v>750000</v>
      </c>
      <c r="AC270" s="13">
        <f t="shared" si="46"/>
        <v>0.52083333333333337</v>
      </c>
      <c r="AD270" s="105">
        <f t="shared" si="47"/>
        <v>44568</v>
      </c>
      <c r="AE270" s="13" t="e">
        <f>IF(AND(AD270&lt;=$AI$4,#REF!&lt;1),1,"")</f>
        <v>#REF!</v>
      </c>
      <c r="AF270" s="105">
        <f t="shared" ca="1" si="48"/>
        <v>44558</v>
      </c>
      <c r="AH270" s="13">
        <f t="shared" ca="1" si="49"/>
        <v>-6</v>
      </c>
    </row>
    <row r="271" spans="1:34" x14ac:dyDescent="0.25">
      <c r="A271" s="13" t="s">
        <v>10</v>
      </c>
      <c r="B271" s="13" t="s">
        <v>10</v>
      </c>
      <c r="C271" s="13" t="s">
        <v>1142</v>
      </c>
      <c r="D271" s="13" t="s">
        <v>1143</v>
      </c>
      <c r="E271" s="13" t="s">
        <v>689</v>
      </c>
      <c r="F271" s="13">
        <v>1</v>
      </c>
      <c r="G271" s="2" t="s">
        <v>1141</v>
      </c>
      <c r="H271" s="13" t="s">
        <v>0</v>
      </c>
      <c r="I271" s="13" t="s">
        <v>140</v>
      </c>
      <c r="J271" s="13" t="s">
        <v>46</v>
      </c>
      <c r="K271" s="104">
        <v>44564</v>
      </c>
      <c r="Q271" s="13" t="str">
        <f t="shared" si="40"/>
        <v>PERECRD025032AUTOSERVICIONUTRESA</v>
      </c>
      <c r="T271" s="118">
        <f t="shared" si="41"/>
        <v>0</v>
      </c>
      <c r="U271" s="13">
        <f t="shared" si="42"/>
        <v>0</v>
      </c>
      <c r="V271" s="118">
        <f t="shared" si="43"/>
        <v>0</v>
      </c>
      <c r="X271" s="13">
        <v>50</v>
      </c>
      <c r="Y271" s="13">
        <v>50</v>
      </c>
      <c r="Z271" s="13">
        <v>150</v>
      </c>
      <c r="AA271" s="13">
        <f t="shared" si="44"/>
        <v>375000</v>
      </c>
      <c r="AB271" s="13">
        <f t="shared" si="45"/>
        <v>375000</v>
      </c>
      <c r="AC271" s="13">
        <f t="shared" si="46"/>
        <v>0.26041666666666669</v>
      </c>
      <c r="AD271" s="105">
        <f t="shared" si="47"/>
        <v>44568</v>
      </c>
      <c r="AE271" s="13" t="e">
        <f>IF(AND(AD271&lt;=$AI$4,#REF!&lt;1),1,"")</f>
        <v>#REF!</v>
      </c>
      <c r="AF271" s="105">
        <f t="shared" ca="1" si="48"/>
        <v>44558</v>
      </c>
      <c r="AH271" s="13">
        <f t="shared" ca="1" si="49"/>
        <v>-6</v>
      </c>
    </row>
    <row r="272" spans="1:34" x14ac:dyDescent="0.25">
      <c r="A272" s="13" t="s">
        <v>690</v>
      </c>
      <c r="B272" s="13" t="s">
        <v>690</v>
      </c>
      <c r="C272" s="13" t="s">
        <v>1144</v>
      </c>
      <c r="D272" s="13" t="s">
        <v>1145</v>
      </c>
      <c r="E272" s="13" t="s">
        <v>689</v>
      </c>
      <c r="F272" s="13">
        <v>15</v>
      </c>
      <c r="G272" s="2" t="s">
        <v>1141</v>
      </c>
      <c r="H272" s="13" t="s">
        <v>0</v>
      </c>
      <c r="I272" s="13" t="s">
        <v>145</v>
      </c>
      <c r="J272" s="13" t="s">
        <v>46</v>
      </c>
      <c r="K272" s="104">
        <v>44564</v>
      </c>
      <c r="Q272" s="13" t="str">
        <f t="shared" si="40"/>
        <v>BGTA ALTCRD025033AUTOSERVICIOALTILLANO</v>
      </c>
      <c r="T272" s="118">
        <f t="shared" si="41"/>
        <v>0</v>
      </c>
      <c r="U272" s="13">
        <f t="shared" si="42"/>
        <v>0</v>
      </c>
      <c r="V272" s="118">
        <f t="shared" si="43"/>
        <v>0</v>
      </c>
      <c r="X272" s="13">
        <v>30</v>
      </c>
      <c r="Y272" s="13">
        <v>40</v>
      </c>
      <c r="Z272" s="13">
        <v>140</v>
      </c>
      <c r="AA272" s="13">
        <f t="shared" si="44"/>
        <v>168000</v>
      </c>
      <c r="AB272" s="13">
        <f t="shared" si="45"/>
        <v>2520000</v>
      </c>
      <c r="AC272" s="13">
        <f t="shared" si="46"/>
        <v>1.75</v>
      </c>
      <c r="AD272" s="105">
        <f t="shared" si="47"/>
        <v>44568</v>
      </c>
      <c r="AE272" s="13" t="e">
        <f>IF(AND(AD272&lt;=$AI$4,#REF!&lt;1),1,"")</f>
        <v>#REF!</v>
      </c>
      <c r="AF272" s="105">
        <f t="shared" ca="1" si="48"/>
        <v>44558</v>
      </c>
      <c r="AH272" s="13">
        <f t="shared" ca="1" si="49"/>
        <v>-6</v>
      </c>
    </row>
    <row r="273" spans="1:34" x14ac:dyDescent="0.25">
      <c r="A273" s="13" t="s">
        <v>149</v>
      </c>
      <c r="B273" s="13" t="s">
        <v>149</v>
      </c>
      <c r="C273" s="13" t="s">
        <v>1144</v>
      </c>
      <c r="D273" s="13" t="s">
        <v>1145</v>
      </c>
      <c r="E273" s="13" t="s">
        <v>689</v>
      </c>
      <c r="F273" s="13">
        <v>10</v>
      </c>
      <c r="G273" s="2" t="s">
        <v>1141</v>
      </c>
      <c r="H273" s="13" t="s">
        <v>0</v>
      </c>
      <c r="I273" s="13" t="s">
        <v>140</v>
      </c>
      <c r="J273" s="13" t="s">
        <v>46</v>
      </c>
      <c r="K273" s="104">
        <v>44564</v>
      </c>
      <c r="Q273" s="13" t="str">
        <f t="shared" si="40"/>
        <v>DUITCRD025033AUTOSERVICIONUTRESA</v>
      </c>
      <c r="T273" s="118">
        <f t="shared" si="41"/>
        <v>0</v>
      </c>
      <c r="U273" s="13">
        <f t="shared" si="42"/>
        <v>0</v>
      </c>
      <c r="V273" s="118">
        <f t="shared" si="43"/>
        <v>0</v>
      </c>
      <c r="X273" s="13">
        <v>30</v>
      </c>
      <c r="Y273" s="13">
        <v>40</v>
      </c>
      <c r="Z273" s="13">
        <v>140</v>
      </c>
      <c r="AA273" s="13">
        <f t="shared" si="44"/>
        <v>168000</v>
      </c>
      <c r="AB273" s="13">
        <f t="shared" si="45"/>
        <v>1680000</v>
      </c>
      <c r="AC273" s="13">
        <f t="shared" si="46"/>
        <v>1.1666666666666667</v>
      </c>
      <c r="AD273" s="105">
        <f t="shared" si="47"/>
        <v>44568</v>
      </c>
      <c r="AE273" s="13" t="e">
        <f>IF(AND(AD273&lt;=$AI$4,#REF!&lt;1),1,"")</f>
        <v>#REF!</v>
      </c>
      <c r="AF273" s="105">
        <f t="shared" ca="1" si="48"/>
        <v>44558</v>
      </c>
      <c r="AH273" s="13">
        <f t="shared" ca="1" si="49"/>
        <v>-6</v>
      </c>
    </row>
    <row r="274" spans="1:34" x14ac:dyDescent="0.25">
      <c r="A274" s="13" t="s">
        <v>150</v>
      </c>
      <c r="B274" s="13" t="s">
        <v>150</v>
      </c>
      <c r="C274" s="13" t="s">
        <v>1144</v>
      </c>
      <c r="D274" s="13" t="s">
        <v>1145</v>
      </c>
      <c r="E274" s="13" t="s">
        <v>689</v>
      </c>
      <c r="F274" s="13">
        <v>10</v>
      </c>
      <c r="G274" s="2" t="s">
        <v>1141</v>
      </c>
      <c r="H274" s="13" t="s">
        <v>0</v>
      </c>
      <c r="I274" s="13" t="s">
        <v>140</v>
      </c>
      <c r="J274" s="13" t="s">
        <v>46</v>
      </c>
      <c r="K274" s="104">
        <v>44564</v>
      </c>
      <c r="Q274" s="13" t="str">
        <f t="shared" si="40"/>
        <v>VILACRD025033AUTOSERVICIONUTRESA</v>
      </c>
      <c r="T274" s="118">
        <f t="shared" si="41"/>
        <v>0</v>
      </c>
      <c r="U274" s="13">
        <f t="shared" si="42"/>
        <v>0</v>
      </c>
      <c r="V274" s="118">
        <f t="shared" si="43"/>
        <v>0</v>
      </c>
      <c r="X274" s="13">
        <v>30</v>
      </c>
      <c r="Y274" s="13">
        <v>40</v>
      </c>
      <c r="Z274" s="13">
        <v>140</v>
      </c>
      <c r="AA274" s="13">
        <f t="shared" si="44"/>
        <v>168000</v>
      </c>
      <c r="AB274" s="13">
        <f t="shared" si="45"/>
        <v>1680000</v>
      </c>
      <c r="AC274" s="13">
        <f t="shared" si="46"/>
        <v>1.1666666666666667</v>
      </c>
      <c r="AD274" s="105">
        <f t="shared" si="47"/>
        <v>44568</v>
      </c>
      <c r="AE274" s="13" t="e">
        <f>IF(AND(AD274&lt;=$AI$4,#REF!&lt;1),1,"")</f>
        <v>#REF!</v>
      </c>
      <c r="AF274" s="105">
        <f t="shared" ca="1" si="48"/>
        <v>44558</v>
      </c>
      <c r="AH274" s="13">
        <f t="shared" ca="1" si="49"/>
        <v>-6</v>
      </c>
    </row>
    <row r="275" spans="1:34" x14ac:dyDescent="0.25">
      <c r="A275" s="13" t="s">
        <v>5</v>
      </c>
      <c r="B275" s="13" t="s">
        <v>5</v>
      </c>
      <c r="C275" s="13" t="s">
        <v>1144</v>
      </c>
      <c r="D275" s="13" t="s">
        <v>1145</v>
      </c>
      <c r="E275" s="13" t="s">
        <v>689</v>
      </c>
      <c r="F275" s="13">
        <v>4</v>
      </c>
      <c r="G275" s="2" t="s">
        <v>1141</v>
      </c>
      <c r="H275" s="13" t="s">
        <v>0</v>
      </c>
      <c r="I275" s="13" t="s">
        <v>140</v>
      </c>
      <c r="J275" s="13" t="s">
        <v>46</v>
      </c>
      <c r="K275" s="104">
        <v>44564</v>
      </c>
      <c r="Q275" s="13" t="str">
        <f t="shared" si="40"/>
        <v>BUCACRD025033AUTOSERVICIONUTRESA</v>
      </c>
      <c r="T275" s="118">
        <f t="shared" si="41"/>
        <v>0</v>
      </c>
      <c r="U275" s="13">
        <f t="shared" si="42"/>
        <v>0</v>
      </c>
      <c r="V275" s="118">
        <f t="shared" si="43"/>
        <v>0</v>
      </c>
      <c r="X275" s="13">
        <v>30</v>
      </c>
      <c r="Y275" s="13">
        <v>40</v>
      </c>
      <c r="Z275" s="13">
        <v>140</v>
      </c>
      <c r="AA275" s="13">
        <f t="shared" si="44"/>
        <v>168000</v>
      </c>
      <c r="AB275" s="13">
        <f t="shared" si="45"/>
        <v>672000</v>
      </c>
      <c r="AC275" s="13">
        <f t="shared" si="46"/>
        <v>0.46666666666666667</v>
      </c>
      <c r="AD275" s="105">
        <f t="shared" si="47"/>
        <v>44568</v>
      </c>
      <c r="AE275" s="13" t="e">
        <f>IF(AND(AD275&lt;=$AI$4,#REF!&lt;1),1,"")</f>
        <v>#REF!</v>
      </c>
      <c r="AF275" s="105">
        <f t="shared" ca="1" si="48"/>
        <v>44558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1144</v>
      </c>
      <c r="D276" s="13" t="s">
        <v>1145</v>
      </c>
      <c r="E276" s="13" t="s">
        <v>689</v>
      </c>
      <c r="F276" s="13">
        <v>2</v>
      </c>
      <c r="G276" s="2" t="s">
        <v>1141</v>
      </c>
      <c r="H276" s="13" t="s">
        <v>0</v>
      </c>
      <c r="I276" s="13" t="s">
        <v>140</v>
      </c>
      <c r="J276" s="13" t="s">
        <v>46</v>
      </c>
      <c r="K276" s="104">
        <v>44564</v>
      </c>
      <c r="Q276" s="13" t="str">
        <f t="shared" si="40"/>
        <v>CALICRD025033AUTOSERVICIONUTRESA</v>
      </c>
      <c r="T276" s="118">
        <f t="shared" si="41"/>
        <v>0</v>
      </c>
      <c r="U276" s="13">
        <f t="shared" si="42"/>
        <v>0</v>
      </c>
      <c r="V276" s="118">
        <f t="shared" si="43"/>
        <v>0</v>
      </c>
      <c r="X276" s="13">
        <v>30</v>
      </c>
      <c r="Y276" s="13">
        <v>40</v>
      </c>
      <c r="Z276" s="13">
        <v>140</v>
      </c>
      <c r="AA276" s="13">
        <f t="shared" si="44"/>
        <v>168000</v>
      </c>
      <c r="AB276" s="13">
        <f t="shared" si="45"/>
        <v>336000</v>
      </c>
      <c r="AC276" s="13">
        <f t="shared" si="46"/>
        <v>0.23333333333333334</v>
      </c>
      <c r="AD276" s="105">
        <f t="shared" si="47"/>
        <v>44568</v>
      </c>
      <c r="AE276" s="13" t="e">
        <f>IF(AND(AD276&lt;=$AI$4,#REF!&lt;1),1,"")</f>
        <v>#REF!</v>
      </c>
      <c r="AF276" s="105">
        <f t="shared" ca="1" si="48"/>
        <v>44558</v>
      </c>
      <c r="AH276" s="13">
        <f t="shared" ca="1" si="49"/>
        <v>-6</v>
      </c>
    </row>
    <row r="277" spans="1:34" x14ac:dyDescent="0.25">
      <c r="A277" s="13" t="s">
        <v>8</v>
      </c>
      <c r="B277" s="13" t="s">
        <v>8</v>
      </c>
      <c r="C277" s="13" t="s">
        <v>1144</v>
      </c>
      <c r="D277" s="13" t="s">
        <v>1145</v>
      </c>
      <c r="E277" s="13" t="s">
        <v>689</v>
      </c>
      <c r="F277" s="13">
        <v>22</v>
      </c>
      <c r="G277" s="2" t="s">
        <v>1141</v>
      </c>
      <c r="H277" s="13" t="s">
        <v>0</v>
      </c>
      <c r="I277" s="13" t="s">
        <v>140</v>
      </c>
      <c r="J277" s="13" t="s">
        <v>46</v>
      </c>
      <c r="K277" s="104">
        <v>44564</v>
      </c>
      <c r="Q277" s="13" t="str">
        <f t="shared" si="40"/>
        <v>IBA1CRD025033AUTOSERVICIONUTRESA</v>
      </c>
      <c r="T277" s="118">
        <f t="shared" si="41"/>
        <v>0</v>
      </c>
      <c r="U277" s="13">
        <f t="shared" si="42"/>
        <v>0</v>
      </c>
      <c r="V277" s="118">
        <f t="shared" si="43"/>
        <v>0</v>
      </c>
      <c r="X277" s="13">
        <v>30</v>
      </c>
      <c r="Y277" s="13">
        <v>40</v>
      </c>
      <c r="Z277" s="13">
        <v>140</v>
      </c>
      <c r="AA277" s="13">
        <f t="shared" si="44"/>
        <v>168000</v>
      </c>
      <c r="AB277" s="13">
        <f t="shared" si="45"/>
        <v>3696000</v>
      </c>
      <c r="AC277" s="13">
        <f t="shared" si="46"/>
        <v>2.5666666666666669</v>
      </c>
      <c r="AD277" s="105">
        <f t="shared" si="47"/>
        <v>44568</v>
      </c>
      <c r="AE277" s="13" t="e">
        <f>IF(AND(AD277&lt;=$AI$4,#REF!&lt;1),1,"")</f>
        <v>#REF!</v>
      </c>
      <c r="AF277" s="105">
        <f t="shared" ca="1" si="48"/>
        <v>44558</v>
      </c>
      <c r="AH277" s="13">
        <f t="shared" ca="1" si="49"/>
        <v>-6</v>
      </c>
    </row>
    <row r="278" spans="1:34" x14ac:dyDescent="0.25">
      <c r="A278" s="13" t="s">
        <v>10</v>
      </c>
      <c r="B278" s="13" t="s">
        <v>10</v>
      </c>
      <c r="C278" s="13" t="s">
        <v>1144</v>
      </c>
      <c r="D278" s="13" t="s">
        <v>1145</v>
      </c>
      <c r="E278" s="13" t="s">
        <v>689</v>
      </c>
      <c r="F278" s="13">
        <v>9</v>
      </c>
      <c r="G278" s="2" t="s">
        <v>1141</v>
      </c>
      <c r="H278" s="13" t="s">
        <v>0</v>
      </c>
      <c r="I278" s="13" t="s">
        <v>140</v>
      </c>
      <c r="J278" s="13" t="s">
        <v>46</v>
      </c>
      <c r="K278" s="104">
        <v>44564</v>
      </c>
      <c r="Q278" s="13" t="str">
        <f t="shared" si="40"/>
        <v>PERECRD025033AUTOSERVICIONUTRESA</v>
      </c>
      <c r="T278" s="118">
        <f t="shared" si="41"/>
        <v>0</v>
      </c>
      <c r="U278" s="13">
        <f t="shared" si="42"/>
        <v>0</v>
      </c>
      <c r="V278" s="118">
        <f t="shared" si="43"/>
        <v>0</v>
      </c>
      <c r="X278" s="13">
        <v>30</v>
      </c>
      <c r="Y278" s="13">
        <v>40</v>
      </c>
      <c r="Z278" s="13">
        <v>140</v>
      </c>
      <c r="AA278" s="13">
        <f t="shared" si="44"/>
        <v>168000</v>
      </c>
      <c r="AB278" s="13">
        <f t="shared" si="45"/>
        <v>1512000</v>
      </c>
      <c r="AC278" s="13">
        <f t="shared" si="46"/>
        <v>1.05</v>
      </c>
      <c r="AD278" s="105">
        <f t="shared" si="47"/>
        <v>44568</v>
      </c>
      <c r="AE278" s="13" t="e">
        <f>IF(AND(AD278&lt;=$AI$4,#REF!&lt;1),1,"")</f>
        <v>#REF!</v>
      </c>
      <c r="AF278" s="105">
        <f t="shared" ca="1" si="48"/>
        <v>44558</v>
      </c>
      <c r="AH278" s="13">
        <f t="shared" ca="1" si="49"/>
        <v>-6</v>
      </c>
    </row>
    <row r="279" spans="1:34" x14ac:dyDescent="0.25">
      <c r="A279" s="13" t="s">
        <v>3</v>
      </c>
      <c r="B279" s="13" t="s">
        <v>3</v>
      </c>
      <c r="C279" s="13" t="s">
        <v>1146</v>
      </c>
      <c r="D279" s="13" t="s">
        <v>1147</v>
      </c>
      <c r="E279" s="13" t="s">
        <v>689</v>
      </c>
      <c r="F279" s="13">
        <v>4</v>
      </c>
      <c r="G279" s="2" t="s">
        <v>1141</v>
      </c>
      <c r="H279" s="13" t="s">
        <v>0</v>
      </c>
      <c r="I279" s="13" t="s">
        <v>140</v>
      </c>
      <c r="J279" s="13" t="s">
        <v>46</v>
      </c>
      <c r="K279" s="104">
        <v>44564</v>
      </c>
      <c r="Q279" s="13" t="str">
        <f t="shared" si="40"/>
        <v>BARRCRD025034AUTOSERVICIONUTRESA</v>
      </c>
      <c r="T279" s="118">
        <f t="shared" si="41"/>
        <v>0</v>
      </c>
      <c r="U279" s="13">
        <f t="shared" si="42"/>
        <v>0</v>
      </c>
      <c r="V279" s="118">
        <f t="shared" si="43"/>
        <v>0</v>
      </c>
      <c r="X279" s="13">
        <v>30</v>
      </c>
      <c r="Y279" s="13">
        <v>40</v>
      </c>
      <c r="Z279" s="13">
        <v>140</v>
      </c>
      <c r="AA279" s="13">
        <f t="shared" si="44"/>
        <v>168000</v>
      </c>
      <c r="AB279" s="13">
        <f t="shared" si="45"/>
        <v>672000</v>
      </c>
      <c r="AC279" s="13">
        <f t="shared" si="46"/>
        <v>0.46666666666666667</v>
      </c>
      <c r="AD279" s="105">
        <f t="shared" si="47"/>
        <v>44568</v>
      </c>
      <c r="AE279" s="13" t="e">
        <f>IF(AND(AD279&lt;=$AI$4,#REF!&lt;1),1,"")</f>
        <v>#REF!</v>
      </c>
      <c r="AF279" s="105">
        <f t="shared" ca="1" si="48"/>
        <v>44558</v>
      </c>
      <c r="AH279" s="13">
        <f t="shared" ca="1" si="49"/>
        <v>-6</v>
      </c>
    </row>
    <row r="280" spans="1:34" x14ac:dyDescent="0.25">
      <c r="A280" s="13" t="s">
        <v>4</v>
      </c>
      <c r="B280" s="13" t="s">
        <v>4</v>
      </c>
      <c r="C280" s="13" t="s">
        <v>1146</v>
      </c>
      <c r="D280" s="13" t="s">
        <v>1147</v>
      </c>
      <c r="E280" s="13" t="s">
        <v>689</v>
      </c>
      <c r="F280" s="13">
        <v>17</v>
      </c>
      <c r="G280" s="2" t="s">
        <v>1141</v>
      </c>
      <c r="H280" s="13" t="s">
        <v>0</v>
      </c>
      <c r="I280" s="13" t="s">
        <v>140</v>
      </c>
      <c r="J280" s="13" t="s">
        <v>46</v>
      </c>
      <c r="K280" s="104">
        <v>44564</v>
      </c>
      <c r="Q280" s="13" t="str">
        <f t="shared" si="40"/>
        <v>BGTACRD025034AUTOSERVICIONUTRESA</v>
      </c>
      <c r="T280" s="118">
        <f t="shared" si="41"/>
        <v>0</v>
      </c>
      <c r="U280" s="13">
        <f t="shared" si="42"/>
        <v>0</v>
      </c>
      <c r="V280" s="118">
        <f t="shared" si="43"/>
        <v>0</v>
      </c>
      <c r="X280" s="13">
        <v>30</v>
      </c>
      <c r="Y280" s="13">
        <v>40</v>
      </c>
      <c r="Z280" s="13">
        <v>140</v>
      </c>
      <c r="AA280" s="13">
        <f t="shared" si="44"/>
        <v>168000</v>
      </c>
      <c r="AB280" s="13">
        <f t="shared" si="45"/>
        <v>2856000</v>
      </c>
      <c r="AC280" s="13">
        <f t="shared" si="46"/>
        <v>1.9833333333333334</v>
      </c>
      <c r="AD280" s="105">
        <f t="shared" si="47"/>
        <v>44568</v>
      </c>
      <c r="AE280" s="13" t="e">
        <f>IF(AND(AD280&lt;=$AI$4,#REF!&lt;1),1,"")</f>
        <v>#REF!</v>
      </c>
      <c r="AF280" s="105">
        <f t="shared" ca="1" si="48"/>
        <v>44558</v>
      </c>
      <c r="AH280" s="13">
        <f t="shared" ca="1" si="49"/>
        <v>-6</v>
      </c>
    </row>
    <row r="281" spans="1:34" x14ac:dyDescent="0.25">
      <c r="A281" s="13" t="s">
        <v>690</v>
      </c>
      <c r="B281" s="13" t="s">
        <v>690</v>
      </c>
      <c r="C281" s="13" t="s">
        <v>1146</v>
      </c>
      <c r="D281" s="13" t="s">
        <v>1147</v>
      </c>
      <c r="E281" s="13" t="s">
        <v>689</v>
      </c>
      <c r="F281" s="13">
        <v>9</v>
      </c>
      <c r="G281" s="2" t="s">
        <v>1141</v>
      </c>
      <c r="H281" s="13" t="s">
        <v>0</v>
      </c>
      <c r="I281" s="13" t="s">
        <v>145</v>
      </c>
      <c r="J281" s="13" t="s">
        <v>46</v>
      </c>
      <c r="K281" s="104">
        <v>44564</v>
      </c>
      <c r="Q281" s="13" t="str">
        <f t="shared" si="40"/>
        <v>BGTA ALTCRD025034AUTOSERVICIOALTILLANO</v>
      </c>
      <c r="T281" s="118">
        <f t="shared" si="41"/>
        <v>0</v>
      </c>
      <c r="U281" s="13">
        <f t="shared" si="42"/>
        <v>0</v>
      </c>
      <c r="V281" s="118">
        <f t="shared" si="43"/>
        <v>0</v>
      </c>
      <c r="X281" s="13">
        <v>30</v>
      </c>
      <c r="Y281" s="13">
        <v>40</v>
      </c>
      <c r="Z281" s="13">
        <v>140</v>
      </c>
      <c r="AA281" s="13">
        <f t="shared" si="44"/>
        <v>168000</v>
      </c>
      <c r="AB281" s="13">
        <f t="shared" si="45"/>
        <v>1512000</v>
      </c>
      <c r="AC281" s="13">
        <f t="shared" si="46"/>
        <v>1.05</v>
      </c>
      <c r="AD281" s="105">
        <f t="shared" si="47"/>
        <v>44568</v>
      </c>
      <c r="AE281" s="13" t="e">
        <f>IF(AND(AD281&lt;=$AI$4,#REF!&lt;1),1,"")</f>
        <v>#REF!</v>
      </c>
      <c r="AF281" s="105">
        <f t="shared" ca="1" si="48"/>
        <v>44558</v>
      </c>
      <c r="AH281" s="13">
        <f t="shared" ca="1" si="49"/>
        <v>-6</v>
      </c>
    </row>
    <row r="282" spans="1:34" x14ac:dyDescent="0.25">
      <c r="A282" s="13" t="s">
        <v>149</v>
      </c>
      <c r="B282" s="13" t="s">
        <v>149</v>
      </c>
      <c r="C282" s="13" t="s">
        <v>1146</v>
      </c>
      <c r="D282" s="13" t="s">
        <v>1147</v>
      </c>
      <c r="E282" s="13" t="s">
        <v>689</v>
      </c>
      <c r="F282" s="13">
        <v>5</v>
      </c>
      <c r="G282" s="2" t="s">
        <v>1141</v>
      </c>
      <c r="H282" s="13" t="s">
        <v>0</v>
      </c>
      <c r="I282" s="13" t="s">
        <v>140</v>
      </c>
      <c r="J282" s="13" t="s">
        <v>46</v>
      </c>
      <c r="K282" s="104">
        <v>44564</v>
      </c>
      <c r="Q282" s="13" t="str">
        <f t="shared" si="40"/>
        <v>DUITCRD025034AUTOSERVICIONUTRESA</v>
      </c>
      <c r="T282" s="118">
        <f t="shared" si="41"/>
        <v>0</v>
      </c>
      <c r="U282" s="13">
        <f t="shared" si="42"/>
        <v>0</v>
      </c>
      <c r="V282" s="118">
        <f t="shared" si="43"/>
        <v>0</v>
      </c>
      <c r="X282" s="13">
        <v>30</v>
      </c>
      <c r="Y282" s="13">
        <v>40</v>
      </c>
      <c r="Z282" s="13">
        <v>140</v>
      </c>
      <c r="AA282" s="13">
        <f t="shared" si="44"/>
        <v>168000</v>
      </c>
      <c r="AB282" s="13">
        <f t="shared" si="45"/>
        <v>840000</v>
      </c>
      <c r="AC282" s="13">
        <f t="shared" si="46"/>
        <v>0.58333333333333337</v>
      </c>
      <c r="AD282" s="105">
        <f t="shared" si="47"/>
        <v>44568</v>
      </c>
      <c r="AE282" s="13" t="e">
        <f>IF(AND(AD282&lt;=$AI$4,#REF!&lt;1),1,"")</f>
        <v>#REF!</v>
      </c>
      <c r="AF282" s="105">
        <f t="shared" ca="1" si="48"/>
        <v>44558</v>
      </c>
      <c r="AH282" s="13">
        <f t="shared" ca="1" si="49"/>
        <v>-6</v>
      </c>
    </row>
    <row r="283" spans="1:34" x14ac:dyDescent="0.25">
      <c r="A283" s="13" t="s">
        <v>150</v>
      </c>
      <c r="B283" s="13" t="s">
        <v>150</v>
      </c>
      <c r="C283" s="13" t="s">
        <v>1146</v>
      </c>
      <c r="D283" s="13" t="s">
        <v>1147</v>
      </c>
      <c r="E283" s="13" t="s">
        <v>689</v>
      </c>
      <c r="F283" s="13">
        <v>5</v>
      </c>
      <c r="G283" s="2" t="s">
        <v>1141</v>
      </c>
      <c r="H283" s="13" t="s">
        <v>0</v>
      </c>
      <c r="I283" s="13" t="s">
        <v>140</v>
      </c>
      <c r="J283" s="13" t="s">
        <v>46</v>
      </c>
      <c r="K283" s="104">
        <v>44564</v>
      </c>
      <c r="Q283" s="13" t="str">
        <f t="shared" si="40"/>
        <v>VILACRD025034AUTOSERVICIONUTRESA</v>
      </c>
      <c r="T283" s="118">
        <f t="shared" si="41"/>
        <v>0</v>
      </c>
      <c r="U283" s="13">
        <f t="shared" si="42"/>
        <v>0</v>
      </c>
      <c r="V283" s="118">
        <f t="shared" si="43"/>
        <v>0</v>
      </c>
      <c r="X283" s="13">
        <v>30</v>
      </c>
      <c r="Y283" s="13">
        <v>40</v>
      </c>
      <c r="Z283" s="13">
        <v>140</v>
      </c>
      <c r="AA283" s="13">
        <f t="shared" si="44"/>
        <v>168000</v>
      </c>
      <c r="AB283" s="13">
        <f t="shared" si="45"/>
        <v>840000</v>
      </c>
      <c r="AC283" s="13">
        <f t="shared" si="46"/>
        <v>0.58333333333333337</v>
      </c>
      <c r="AD283" s="105">
        <f t="shared" si="47"/>
        <v>44568</v>
      </c>
      <c r="AE283" s="13" t="e">
        <f>IF(AND(AD283&lt;=$AI$4,#REF!&lt;1),1,"")</f>
        <v>#REF!</v>
      </c>
      <c r="AF283" s="105">
        <f t="shared" ca="1" si="48"/>
        <v>44558</v>
      </c>
      <c r="AH283" s="13">
        <f t="shared" ca="1" si="49"/>
        <v>-6</v>
      </c>
    </row>
    <row r="284" spans="1:34" x14ac:dyDescent="0.25">
      <c r="A284" s="13" t="s">
        <v>5</v>
      </c>
      <c r="B284" s="13" t="s">
        <v>5</v>
      </c>
      <c r="C284" s="13" t="s">
        <v>1146</v>
      </c>
      <c r="D284" s="13" t="s">
        <v>1147</v>
      </c>
      <c r="E284" s="13" t="s">
        <v>689</v>
      </c>
      <c r="F284" s="13">
        <v>6</v>
      </c>
      <c r="G284" s="2" t="s">
        <v>1141</v>
      </c>
      <c r="H284" s="13" t="s">
        <v>0</v>
      </c>
      <c r="I284" s="13" t="s">
        <v>140</v>
      </c>
      <c r="J284" s="13" t="s">
        <v>46</v>
      </c>
      <c r="K284" s="104">
        <v>44564</v>
      </c>
      <c r="Q284" s="13" t="str">
        <f t="shared" si="40"/>
        <v>BUCACRD025034AUTOSERVICIONUTRESA</v>
      </c>
      <c r="T284" s="118">
        <f t="shared" si="41"/>
        <v>0</v>
      </c>
      <c r="U284" s="13">
        <f t="shared" si="42"/>
        <v>0</v>
      </c>
      <c r="V284" s="118">
        <f t="shared" si="43"/>
        <v>0</v>
      </c>
      <c r="X284" s="13">
        <v>30</v>
      </c>
      <c r="Y284" s="13">
        <v>40</v>
      </c>
      <c r="Z284" s="13">
        <v>140</v>
      </c>
      <c r="AA284" s="13">
        <f t="shared" si="44"/>
        <v>168000</v>
      </c>
      <c r="AB284" s="13">
        <f t="shared" si="45"/>
        <v>1008000</v>
      </c>
      <c r="AC284" s="13">
        <f t="shared" si="46"/>
        <v>0.7</v>
      </c>
      <c r="AD284" s="105">
        <f t="shared" si="47"/>
        <v>44568</v>
      </c>
      <c r="AE284" s="13" t="e">
        <f>IF(AND(AD284&lt;=$AI$4,#REF!&lt;1),1,"")</f>
        <v>#REF!</v>
      </c>
      <c r="AF284" s="105">
        <f t="shared" ca="1" si="48"/>
        <v>44558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1146</v>
      </c>
      <c r="D285" s="13" t="s">
        <v>1147</v>
      </c>
      <c r="E285" s="13" t="s">
        <v>689</v>
      </c>
      <c r="F285" s="13">
        <v>2</v>
      </c>
      <c r="G285" s="2" t="s">
        <v>1141</v>
      </c>
      <c r="H285" s="13" t="s">
        <v>0</v>
      </c>
      <c r="I285" s="13" t="s">
        <v>140</v>
      </c>
      <c r="J285" s="13" t="s">
        <v>46</v>
      </c>
      <c r="K285" s="104">
        <v>44564</v>
      </c>
      <c r="Q285" s="13" t="str">
        <f t="shared" si="40"/>
        <v>CALICRD025034AUTOSERVICIONUTRESA</v>
      </c>
      <c r="T285" s="118">
        <f t="shared" si="41"/>
        <v>0</v>
      </c>
      <c r="U285" s="13">
        <f t="shared" si="42"/>
        <v>0</v>
      </c>
      <c r="V285" s="118">
        <f t="shared" si="43"/>
        <v>0</v>
      </c>
      <c r="X285" s="13">
        <v>30</v>
      </c>
      <c r="Y285" s="13">
        <v>40</v>
      </c>
      <c r="Z285" s="13">
        <v>140</v>
      </c>
      <c r="AA285" s="13">
        <f t="shared" si="44"/>
        <v>168000</v>
      </c>
      <c r="AB285" s="13">
        <f t="shared" si="45"/>
        <v>336000</v>
      </c>
      <c r="AC285" s="13">
        <f t="shared" si="46"/>
        <v>0.23333333333333334</v>
      </c>
      <c r="AD285" s="105">
        <f t="shared" si="47"/>
        <v>44568</v>
      </c>
      <c r="AE285" s="13" t="e">
        <f>IF(AND(AD285&lt;=$AI$4,#REF!&lt;1),1,"")</f>
        <v>#REF!</v>
      </c>
      <c r="AF285" s="105">
        <f t="shared" ca="1" si="48"/>
        <v>44558</v>
      </c>
      <c r="AH285" s="13">
        <f t="shared" ca="1" si="49"/>
        <v>-6</v>
      </c>
    </row>
    <row r="286" spans="1:34" x14ac:dyDescent="0.25">
      <c r="A286" s="13" t="s">
        <v>7</v>
      </c>
      <c r="B286" s="13" t="s">
        <v>7</v>
      </c>
      <c r="C286" s="13" t="s">
        <v>1146</v>
      </c>
      <c r="D286" s="13" t="s">
        <v>1147</v>
      </c>
      <c r="E286" s="13" t="s">
        <v>689</v>
      </c>
      <c r="F286" s="13">
        <v>4</v>
      </c>
      <c r="G286" s="2" t="s">
        <v>1141</v>
      </c>
      <c r="H286" s="13" t="s">
        <v>0</v>
      </c>
      <c r="I286" s="13" t="s">
        <v>140</v>
      </c>
      <c r="J286" s="13" t="s">
        <v>46</v>
      </c>
      <c r="K286" s="104">
        <v>44564</v>
      </c>
      <c r="Q286" s="13" t="str">
        <f t="shared" si="40"/>
        <v>CARTCRD025034AUTOSERVICIONUTRESA</v>
      </c>
      <c r="T286" s="118">
        <f t="shared" si="41"/>
        <v>0</v>
      </c>
      <c r="U286" s="13">
        <f t="shared" si="42"/>
        <v>0</v>
      </c>
      <c r="V286" s="118">
        <f t="shared" si="43"/>
        <v>0</v>
      </c>
      <c r="X286" s="13">
        <v>30</v>
      </c>
      <c r="Y286" s="13">
        <v>40</v>
      </c>
      <c r="Z286" s="13">
        <v>140</v>
      </c>
      <c r="AA286" s="13">
        <f t="shared" si="44"/>
        <v>168000</v>
      </c>
      <c r="AB286" s="13">
        <f t="shared" si="45"/>
        <v>672000</v>
      </c>
      <c r="AC286" s="13">
        <f t="shared" si="46"/>
        <v>0.46666666666666667</v>
      </c>
      <c r="AD286" s="105">
        <f t="shared" si="47"/>
        <v>44568</v>
      </c>
      <c r="AE286" s="13" t="e">
        <f>IF(AND(AD286&lt;=$AI$4,#REF!&lt;1),1,"")</f>
        <v>#REF!</v>
      </c>
      <c r="AF286" s="105">
        <f t="shared" ca="1" si="48"/>
        <v>44558</v>
      </c>
      <c r="AH286" s="13">
        <f t="shared" ca="1" si="49"/>
        <v>-6</v>
      </c>
    </row>
    <row r="287" spans="1:34" x14ac:dyDescent="0.25">
      <c r="A287" s="13" t="s">
        <v>8</v>
      </c>
      <c r="B287" s="13" t="s">
        <v>8</v>
      </c>
      <c r="C287" s="13" t="s">
        <v>1146</v>
      </c>
      <c r="D287" s="13" t="s">
        <v>1147</v>
      </c>
      <c r="E287" s="13" t="s">
        <v>689</v>
      </c>
      <c r="F287" s="13">
        <v>32</v>
      </c>
      <c r="G287" s="2" t="s">
        <v>1141</v>
      </c>
      <c r="H287" s="13" t="s">
        <v>0</v>
      </c>
      <c r="I287" s="13" t="s">
        <v>140</v>
      </c>
      <c r="J287" s="13" t="s">
        <v>46</v>
      </c>
      <c r="K287" s="104">
        <v>44564</v>
      </c>
      <c r="Q287" s="13" t="str">
        <f t="shared" si="40"/>
        <v>IBA1CRD025034AUTOSERVICIONUTRESA</v>
      </c>
      <c r="T287" s="118">
        <f t="shared" si="41"/>
        <v>0</v>
      </c>
      <c r="U287" s="13">
        <f t="shared" si="42"/>
        <v>0</v>
      </c>
      <c r="V287" s="118">
        <f t="shared" si="43"/>
        <v>0</v>
      </c>
      <c r="X287" s="13">
        <v>30</v>
      </c>
      <c r="Y287" s="13">
        <v>40</v>
      </c>
      <c r="Z287" s="13">
        <v>140</v>
      </c>
      <c r="AA287" s="13">
        <f t="shared" si="44"/>
        <v>168000</v>
      </c>
      <c r="AB287" s="13">
        <f t="shared" si="45"/>
        <v>5376000</v>
      </c>
      <c r="AC287" s="13">
        <f t="shared" si="46"/>
        <v>3.7333333333333334</v>
      </c>
      <c r="AD287" s="105">
        <f t="shared" si="47"/>
        <v>44568</v>
      </c>
      <c r="AE287" s="13" t="e">
        <f>IF(AND(AD287&lt;=$AI$4,#REF!&lt;1),1,"")</f>
        <v>#REF!</v>
      </c>
      <c r="AF287" s="105">
        <f t="shared" ca="1" si="48"/>
        <v>44558</v>
      </c>
      <c r="AH287" s="13">
        <f t="shared" ca="1" si="49"/>
        <v>-6</v>
      </c>
    </row>
    <row r="288" spans="1:34" x14ac:dyDescent="0.25">
      <c r="A288" s="13" t="s">
        <v>9</v>
      </c>
      <c r="B288" s="13" t="s">
        <v>9</v>
      </c>
      <c r="C288" s="13" t="s">
        <v>1146</v>
      </c>
      <c r="D288" s="13" t="s">
        <v>1147</v>
      </c>
      <c r="E288" s="13" t="s">
        <v>689</v>
      </c>
      <c r="F288" s="13">
        <v>5</v>
      </c>
      <c r="G288" s="2" t="s">
        <v>1141</v>
      </c>
      <c r="H288" s="13" t="s">
        <v>0</v>
      </c>
      <c r="I288" s="13" t="s">
        <v>140</v>
      </c>
      <c r="J288" s="13" t="s">
        <v>46</v>
      </c>
      <c r="K288" s="104">
        <v>44564</v>
      </c>
      <c r="Q288" s="13" t="str">
        <f t="shared" si="40"/>
        <v>MEDECRD025034AUTOSERVICIONUTRESA</v>
      </c>
      <c r="T288" s="118">
        <f t="shared" si="41"/>
        <v>0</v>
      </c>
      <c r="U288" s="13">
        <f t="shared" si="42"/>
        <v>0</v>
      </c>
      <c r="V288" s="118">
        <f t="shared" si="43"/>
        <v>0</v>
      </c>
      <c r="X288" s="13">
        <v>30</v>
      </c>
      <c r="Y288" s="13">
        <v>40</v>
      </c>
      <c r="Z288" s="13">
        <v>140</v>
      </c>
      <c r="AA288" s="13">
        <f t="shared" si="44"/>
        <v>168000</v>
      </c>
      <c r="AB288" s="13">
        <f t="shared" si="45"/>
        <v>840000</v>
      </c>
      <c r="AC288" s="13">
        <f t="shared" si="46"/>
        <v>0.58333333333333337</v>
      </c>
      <c r="AD288" s="105">
        <f t="shared" si="47"/>
        <v>44568</v>
      </c>
      <c r="AE288" s="13" t="e">
        <f>IF(AND(AD288&lt;=$AI$4,#REF!&lt;1),1,"")</f>
        <v>#REF!</v>
      </c>
      <c r="AF288" s="105">
        <f t="shared" ca="1" si="48"/>
        <v>44558</v>
      </c>
      <c r="AH288" s="13">
        <f t="shared" ca="1" si="49"/>
        <v>-6</v>
      </c>
    </row>
    <row r="289" spans="1:34" x14ac:dyDescent="0.25">
      <c r="A289" s="13" t="s">
        <v>10</v>
      </c>
      <c r="B289" s="13" t="s">
        <v>10</v>
      </c>
      <c r="C289" s="13" t="s">
        <v>1146</v>
      </c>
      <c r="D289" s="13" t="s">
        <v>1147</v>
      </c>
      <c r="E289" s="13" t="s">
        <v>689</v>
      </c>
      <c r="F289" s="13">
        <v>13</v>
      </c>
      <c r="G289" s="2" t="s">
        <v>1141</v>
      </c>
      <c r="H289" s="13" t="s">
        <v>0</v>
      </c>
      <c r="I289" s="13" t="s">
        <v>140</v>
      </c>
      <c r="J289" s="13" t="s">
        <v>46</v>
      </c>
      <c r="K289" s="104">
        <v>44564</v>
      </c>
      <c r="Q289" s="13" t="str">
        <f t="shared" si="40"/>
        <v>PERECRD025034AUTOSERVICIONUTRESA</v>
      </c>
      <c r="T289" s="118">
        <f t="shared" si="41"/>
        <v>0</v>
      </c>
      <c r="U289" s="13">
        <f t="shared" si="42"/>
        <v>0</v>
      </c>
      <c r="V289" s="118">
        <f t="shared" si="43"/>
        <v>0</v>
      </c>
      <c r="X289" s="13">
        <v>30</v>
      </c>
      <c r="Y289" s="13">
        <v>40</v>
      </c>
      <c r="Z289" s="13">
        <v>140</v>
      </c>
      <c r="AA289" s="13">
        <f t="shared" si="44"/>
        <v>168000</v>
      </c>
      <c r="AB289" s="13">
        <f t="shared" si="45"/>
        <v>2184000</v>
      </c>
      <c r="AC289" s="13">
        <f t="shared" si="46"/>
        <v>1.5166666666666666</v>
      </c>
      <c r="AD289" s="105">
        <f t="shared" si="47"/>
        <v>44568</v>
      </c>
      <c r="AE289" s="13" t="e">
        <f>IF(AND(AD289&lt;=$AI$4,#REF!&lt;1),1,"")</f>
        <v>#REF!</v>
      </c>
      <c r="AF289" s="105">
        <f t="shared" ca="1" si="48"/>
        <v>44558</v>
      </c>
      <c r="AH289" s="13">
        <f t="shared" ca="1" si="49"/>
        <v>-6</v>
      </c>
    </row>
    <row r="290" spans="1:34" x14ac:dyDescent="0.25">
      <c r="A290" s="13" t="s">
        <v>4</v>
      </c>
      <c r="B290" s="13" t="s">
        <v>4</v>
      </c>
      <c r="C290" s="13" t="s">
        <v>1139</v>
      </c>
      <c r="D290" s="13" t="s">
        <v>1140</v>
      </c>
      <c r="E290" s="13" t="s">
        <v>689</v>
      </c>
      <c r="F290" s="13">
        <v>5</v>
      </c>
      <c r="G290" s="2" t="s">
        <v>1141</v>
      </c>
      <c r="H290" s="13" t="s">
        <v>0</v>
      </c>
      <c r="I290" s="13" t="s">
        <v>140</v>
      </c>
      <c r="J290" s="13" t="s">
        <v>139</v>
      </c>
      <c r="K290" s="104">
        <v>44564</v>
      </c>
      <c r="Q290" s="13" t="str">
        <f t="shared" si="40"/>
        <v>BGTACRD025035AUTOSERVICIONUTRESA</v>
      </c>
      <c r="T290" s="118">
        <f t="shared" si="41"/>
        <v>0</v>
      </c>
      <c r="U290" s="13">
        <f t="shared" si="42"/>
        <v>0</v>
      </c>
      <c r="V290" s="118">
        <f t="shared" si="43"/>
        <v>0</v>
      </c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5">
        <f t="shared" si="47"/>
        <v>44568</v>
      </c>
      <c r="AE290" s="13" t="e">
        <f>IF(AND(AD290&lt;=$AI$4,#REF!&lt;1),1,"")</f>
        <v>#REF!</v>
      </c>
      <c r="AF290" s="105">
        <f t="shared" ca="1" si="48"/>
        <v>44558</v>
      </c>
      <c r="AH290" s="13">
        <f t="shared" ca="1" si="49"/>
        <v>-6</v>
      </c>
    </row>
    <row r="291" spans="1:34" x14ac:dyDescent="0.25">
      <c r="A291" s="13" t="s">
        <v>690</v>
      </c>
      <c r="B291" s="13" t="s">
        <v>690</v>
      </c>
      <c r="C291" s="13" t="s">
        <v>1139</v>
      </c>
      <c r="D291" s="13" t="s">
        <v>1140</v>
      </c>
      <c r="E291" s="13" t="s">
        <v>689</v>
      </c>
      <c r="F291" s="13">
        <v>3</v>
      </c>
      <c r="G291" s="2" t="s">
        <v>1141</v>
      </c>
      <c r="H291" s="13" t="s">
        <v>0</v>
      </c>
      <c r="I291" s="13" t="s">
        <v>145</v>
      </c>
      <c r="J291" s="13" t="s">
        <v>139</v>
      </c>
      <c r="K291" s="104">
        <v>44564</v>
      </c>
      <c r="Q291" s="13" t="str">
        <f t="shared" si="40"/>
        <v>BGTA ALTCRD025035AUTOSERVICIOALTILLANO</v>
      </c>
      <c r="T291" s="118">
        <f t="shared" si="41"/>
        <v>0</v>
      </c>
      <c r="U291" s="13">
        <f t="shared" si="42"/>
        <v>0</v>
      </c>
      <c r="V291" s="118">
        <f t="shared" si="43"/>
        <v>0</v>
      </c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300000</v>
      </c>
      <c r="AC291" s="13">
        <f t="shared" si="46"/>
        <v>0.20833333333333334</v>
      </c>
      <c r="AD291" s="105">
        <f t="shared" si="47"/>
        <v>44568</v>
      </c>
      <c r="AE291" s="13" t="e">
        <f>IF(AND(AD291&lt;=$AI$4,#REF!&lt;1),1,"")</f>
        <v>#REF!</v>
      </c>
      <c r="AF291" s="105">
        <f t="shared" ca="1" si="48"/>
        <v>44558</v>
      </c>
      <c r="AH291" s="13">
        <f t="shared" ca="1" si="49"/>
        <v>-6</v>
      </c>
    </row>
    <row r="292" spans="1:34" x14ac:dyDescent="0.25">
      <c r="A292" s="13" t="s">
        <v>149</v>
      </c>
      <c r="B292" s="13" t="s">
        <v>149</v>
      </c>
      <c r="C292" s="13" t="s">
        <v>1139</v>
      </c>
      <c r="D292" s="13" t="s">
        <v>1140</v>
      </c>
      <c r="E292" s="13" t="s">
        <v>689</v>
      </c>
      <c r="F292" s="13">
        <v>3</v>
      </c>
      <c r="G292" s="2" t="s">
        <v>1141</v>
      </c>
      <c r="H292" s="13" t="s">
        <v>0</v>
      </c>
      <c r="I292" s="13" t="s">
        <v>140</v>
      </c>
      <c r="J292" s="13" t="s">
        <v>139</v>
      </c>
      <c r="K292" s="104">
        <v>44564</v>
      </c>
      <c r="Q292" s="13" t="str">
        <f t="shared" si="40"/>
        <v>DUITCRD025035AUTOSERVICIONUTRESA</v>
      </c>
      <c r="T292" s="118">
        <f t="shared" si="41"/>
        <v>0</v>
      </c>
      <c r="U292" s="13">
        <f t="shared" si="42"/>
        <v>0</v>
      </c>
      <c r="V292" s="118">
        <f t="shared" si="43"/>
        <v>0</v>
      </c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300000</v>
      </c>
      <c r="AC292" s="13">
        <f t="shared" si="46"/>
        <v>0.20833333333333334</v>
      </c>
      <c r="AD292" s="105">
        <f t="shared" si="47"/>
        <v>44568</v>
      </c>
      <c r="AE292" s="13" t="e">
        <f>IF(AND(AD292&lt;=$AI$4,#REF!&lt;1),1,"")</f>
        <v>#REF!</v>
      </c>
      <c r="AF292" s="105">
        <f t="shared" ca="1" si="48"/>
        <v>44558</v>
      </c>
      <c r="AH292" s="13">
        <f t="shared" ca="1" si="49"/>
        <v>-6</v>
      </c>
    </row>
    <row r="293" spans="1:34" x14ac:dyDescent="0.25">
      <c r="A293" s="13" t="s">
        <v>6</v>
      </c>
      <c r="B293" s="13" t="s">
        <v>6</v>
      </c>
      <c r="C293" s="13" t="s">
        <v>1139</v>
      </c>
      <c r="D293" s="13" t="s">
        <v>1140</v>
      </c>
      <c r="E293" s="13" t="s">
        <v>689</v>
      </c>
      <c r="F293" s="13">
        <v>1</v>
      </c>
      <c r="G293" s="2" t="s">
        <v>1141</v>
      </c>
      <c r="H293" s="13" t="s">
        <v>0</v>
      </c>
      <c r="I293" s="13" t="s">
        <v>140</v>
      </c>
      <c r="J293" s="13" t="s">
        <v>139</v>
      </c>
      <c r="K293" s="104">
        <v>44564</v>
      </c>
      <c r="Q293" s="13" t="str">
        <f t="shared" si="40"/>
        <v>CALICRD025035AUTOSERVICIONUTRESA</v>
      </c>
      <c r="T293" s="118">
        <f t="shared" si="41"/>
        <v>0</v>
      </c>
      <c r="U293" s="13">
        <f t="shared" si="42"/>
        <v>0</v>
      </c>
      <c r="V293" s="118">
        <f t="shared" si="43"/>
        <v>0</v>
      </c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100000</v>
      </c>
      <c r="AC293" s="13">
        <f t="shared" si="46"/>
        <v>6.9444444444444448E-2</v>
      </c>
      <c r="AD293" s="105">
        <f t="shared" si="47"/>
        <v>44568</v>
      </c>
      <c r="AE293" s="13" t="e">
        <f>IF(AND(AD293&lt;=$AI$4,#REF!&lt;1),1,"")</f>
        <v>#REF!</v>
      </c>
      <c r="AF293" s="105">
        <f t="shared" ca="1" si="48"/>
        <v>44558</v>
      </c>
      <c r="AH293" s="13">
        <f t="shared" ca="1" si="49"/>
        <v>-6</v>
      </c>
    </row>
    <row r="294" spans="1:34" x14ac:dyDescent="0.25">
      <c r="A294" s="13" t="s">
        <v>8</v>
      </c>
      <c r="B294" s="13" t="s">
        <v>8</v>
      </c>
      <c r="C294" s="13" t="s">
        <v>1139</v>
      </c>
      <c r="D294" s="13" t="s">
        <v>1140</v>
      </c>
      <c r="E294" s="13" t="s">
        <v>689</v>
      </c>
      <c r="F294" s="13">
        <v>19</v>
      </c>
      <c r="G294" s="2" t="s">
        <v>1141</v>
      </c>
      <c r="H294" s="13" t="s">
        <v>0</v>
      </c>
      <c r="I294" s="13" t="s">
        <v>140</v>
      </c>
      <c r="J294" s="13" t="s">
        <v>139</v>
      </c>
      <c r="K294" s="104">
        <v>44564</v>
      </c>
      <c r="Q294" s="13" t="str">
        <f t="shared" si="40"/>
        <v>IBA1CRD025035AUTOSERVICIONUTRESA</v>
      </c>
      <c r="T294" s="118">
        <f t="shared" si="41"/>
        <v>0</v>
      </c>
      <c r="U294" s="13">
        <f t="shared" si="42"/>
        <v>0</v>
      </c>
      <c r="V294" s="118">
        <f t="shared" si="43"/>
        <v>0</v>
      </c>
      <c r="X294" s="13">
        <v>5</v>
      </c>
      <c r="Y294" s="13">
        <v>100</v>
      </c>
      <c r="Z294" s="13">
        <v>200</v>
      </c>
      <c r="AA294" s="13">
        <f t="shared" si="44"/>
        <v>100000</v>
      </c>
      <c r="AB294" s="13">
        <f t="shared" si="45"/>
        <v>1900000</v>
      </c>
      <c r="AC294" s="13">
        <f t="shared" si="46"/>
        <v>1.3194444444444444</v>
      </c>
      <c r="AD294" s="105">
        <f t="shared" si="47"/>
        <v>44568</v>
      </c>
      <c r="AE294" s="13" t="e">
        <f>IF(AND(AD294&lt;=$AI$4,#REF!&lt;1),1,"")</f>
        <v>#REF!</v>
      </c>
      <c r="AF294" s="105">
        <f t="shared" ca="1" si="48"/>
        <v>44558</v>
      </c>
      <c r="AH294" s="13">
        <f t="shared" ca="1" si="49"/>
        <v>-6</v>
      </c>
    </row>
    <row r="295" spans="1:34" x14ac:dyDescent="0.25">
      <c r="A295" s="13" t="s">
        <v>10</v>
      </c>
      <c r="B295" s="13" t="s">
        <v>10</v>
      </c>
      <c r="C295" s="13" t="s">
        <v>1139</v>
      </c>
      <c r="D295" s="13" t="s">
        <v>1140</v>
      </c>
      <c r="E295" s="13" t="s">
        <v>689</v>
      </c>
      <c r="F295" s="13">
        <v>5</v>
      </c>
      <c r="G295" s="2" t="s">
        <v>1141</v>
      </c>
      <c r="H295" s="13" t="s">
        <v>0</v>
      </c>
      <c r="I295" s="13" t="s">
        <v>140</v>
      </c>
      <c r="J295" s="13" t="s">
        <v>139</v>
      </c>
      <c r="K295" s="104">
        <v>44564</v>
      </c>
      <c r="Q295" s="13" t="str">
        <f t="shared" si="40"/>
        <v>PERECRD025035AUTOSERVICIONUTRESA</v>
      </c>
      <c r="T295" s="118">
        <f t="shared" si="41"/>
        <v>0</v>
      </c>
      <c r="U295" s="13">
        <f t="shared" si="42"/>
        <v>0</v>
      </c>
      <c r="V295" s="118">
        <f t="shared" si="43"/>
        <v>0</v>
      </c>
      <c r="X295" s="13">
        <v>5</v>
      </c>
      <c r="Y295" s="13">
        <v>100</v>
      </c>
      <c r="Z295" s="13">
        <v>200</v>
      </c>
      <c r="AA295" s="13">
        <f t="shared" si="44"/>
        <v>100000</v>
      </c>
      <c r="AB295" s="13">
        <f t="shared" si="45"/>
        <v>500000</v>
      </c>
      <c r="AC295" s="13">
        <f t="shared" si="46"/>
        <v>0.34722222222222221</v>
      </c>
      <c r="AD295" s="105">
        <f t="shared" si="47"/>
        <v>44568</v>
      </c>
      <c r="AE295" s="13" t="e">
        <f>IF(AND(AD295&lt;=$AI$4,#REF!&lt;1),1,"")</f>
        <v>#REF!</v>
      </c>
      <c r="AF295" s="105">
        <f t="shared" ca="1" si="48"/>
        <v>44558</v>
      </c>
      <c r="AH295" s="13">
        <f t="shared" ca="1" si="49"/>
        <v>-6</v>
      </c>
    </row>
    <row r="296" spans="1:34" x14ac:dyDescent="0.25">
      <c r="A296" s="13" t="s">
        <v>4</v>
      </c>
      <c r="B296" s="13" t="s">
        <v>4</v>
      </c>
      <c r="C296" s="13" t="s">
        <v>1148</v>
      </c>
      <c r="D296" s="13" t="s">
        <v>1149</v>
      </c>
      <c r="E296" s="13" t="s">
        <v>689</v>
      </c>
      <c r="F296" s="13">
        <v>1</v>
      </c>
      <c r="G296" s="2" t="s">
        <v>1141</v>
      </c>
      <c r="H296" s="13" t="s">
        <v>0</v>
      </c>
      <c r="I296" s="13" t="s">
        <v>140</v>
      </c>
      <c r="J296" s="13" t="s">
        <v>139</v>
      </c>
      <c r="K296" s="104">
        <v>44564</v>
      </c>
      <c r="Q296" s="13" t="str">
        <f t="shared" si="40"/>
        <v>BGTACRD025036AUTOSERVICIONUTRESA</v>
      </c>
      <c r="T296" s="118">
        <f t="shared" si="41"/>
        <v>0</v>
      </c>
      <c r="U296" s="13">
        <f t="shared" si="42"/>
        <v>0</v>
      </c>
      <c r="V296" s="118">
        <f t="shared" si="43"/>
        <v>0</v>
      </c>
      <c r="X296" s="13">
        <v>1</v>
      </c>
      <c r="Y296" s="13">
        <v>40</v>
      </c>
      <c r="Z296" s="13">
        <v>30</v>
      </c>
      <c r="AA296" s="13">
        <f t="shared" si="44"/>
        <v>1200</v>
      </c>
      <c r="AB296" s="13">
        <f t="shared" si="45"/>
        <v>1200</v>
      </c>
      <c r="AC296" s="13">
        <f t="shared" si="46"/>
        <v>8.3333333333333339E-4</v>
      </c>
      <c r="AD296" s="105">
        <f t="shared" si="47"/>
        <v>44568</v>
      </c>
      <c r="AE296" s="13" t="e">
        <f>IF(AND(AD296&lt;=$AI$4,#REF!&lt;1),1,"")</f>
        <v>#REF!</v>
      </c>
      <c r="AF296" s="105">
        <f t="shared" ca="1" si="48"/>
        <v>44558</v>
      </c>
      <c r="AH296" s="13">
        <f t="shared" ca="1" si="49"/>
        <v>-6</v>
      </c>
    </row>
    <row r="297" spans="1:34" x14ac:dyDescent="0.25">
      <c r="A297" s="13" t="s">
        <v>6</v>
      </c>
      <c r="B297" s="13" t="s">
        <v>6</v>
      </c>
      <c r="C297" s="13" t="s">
        <v>1148</v>
      </c>
      <c r="D297" s="13" t="s">
        <v>1149</v>
      </c>
      <c r="E297" s="13" t="s">
        <v>689</v>
      </c>
      <c r="F297" s="13">
        <v>2</v>
      </c>
      <c r="G297" s="2" t="s">
        <v>1141</v>
      </c>
      <c r="H297" s="13" t="s">
        <v>0</v>
      </c>
      <c r="I297" s="13" t="s">
        <v>140</v>
      </c>
      <c r="J297" s="13" t="s">
        <v>139</v>
      </c>
      <c r="K297" s="104">
        <v>44564</v>
      </c>
      <c r="Q297" s="13" t="str">
        <f t="shared" si="40"/>
        <v>CALICRD025036AUTOSERVICIONUTRESA</v>
      </c>
      <c r="T297" s="118">
        <f t="shared" si="41"/>
        <v>0</v>
      </c>
      <c r="U297" s="13">
        <f t="shared" si="42"/>
        <v>0</v>
      </c>
      <c r="V297" s="118">
        <f t="shared" si="43"/>
        <v>0</v>
      </c>
      <c r="X297" s="13">
        <v>1</v>
      </c>
      <c r="Y297" s="13">
        <v>40</v>
      </c>
      <c r="Z297" s="13">
        <v>30</v>
      </c>
      <c r="AA297" s="13">
        <f t="shared" si="44"/>
        <v>1200</v>
      </c>
      <c r="AB297" s="13">
        <f t="shared" si="45"/>
        <v>2400</v>
      </c>
      <c r="AC297" s="13">
        <f t="shared" si="46"/>
        <v>1.6666666666666668E-3</v>
      </c>
      <c r="AD297" s="105">
        <f t="shared" si="47"/>
        <v>44568</v>
      </c>
      <c r="AE297" s="13" t="e">
        <f>IF(AND(AD297&lt;=$AI$4,#REF!&lt;1),1,"")</f>
        <v>#REF!</v>
      </c>
      <c r="AF297" s="105">
        <f t="shared" ca="1" si="48"/>
        <v>44558</v>
      </c>
      <c r="AH297" s="13">
        <f t="shared" ca="1" si="49"/>
        <v>-6</v>
      </c>
    </row>
    <row r="298" spans="1:34" x14ac:dyDescent="0.25">
      <c r="A298" s="13" t="s">
        <v>9</v>
      </c>
      <c r="B298" s="13" t="s">
        <v>9</v>
      </c>
      <c r="C298" s="13" t="s">
        <v>1148</v>
      </c>
      <c r="D298" s="13" t="s">
        <v>1149</v>
      </c>
      <c r="E298" s="13" t="s">
        <v>689</v>
      </c>
      <c r="F298" s="13">
        <v>2</v>
      </c>
      <c r="G298" s="2" t="s">
        <v>1141</v>
      </c>
      <c r="H298" s="13" t="s">
        <v>0</v>
      </c>
      <c r="I298" s="13" t="s">
        <v>140</v>
      </c>
      <c r="J298" s="13" t="s">
        <v>139</v>
      </c>
      <c r="K298" s="104">
        <v>44564</v>
      </c>
      <c r="Q298" s="13" t="str">
        <f t="shared" si="40"/>
        <v>MEDECRD025036AUTOSERVICIONUTRESA</v>
      </c>
      <c r="T298" s="118">
        <f t="shared" si="41"/>
        <v>0</v>
      </c>
      <c r="U298" s="13">
        <f t="shared" si="42"/>
        <v>0</v>
      </c>
      <c r="V298" s="118">
        <f t="shared" si="43"/>
        <v>0</v>
      </c>
      <c r="X298" s="13">
        <v>1</v>
      </c>
      <c r="Y298" s="13">
        <v>40</v>
      </c>
      <c r="Z298" s="13">
        <v>30</v>
      </c>
      <c r="AA298" s="13">
        <f t="shared" si="44"/>
        <v>1200</v>
      </c>
      <c r="AB298" s="13">
        <f t="shared" si="45"/>
        <v>2400</v>
      </c>
      <c r="AC298" s="13">
        <f t="shared" si="46"/>
        <v>1.6666666666666668E-3</v>
      </c>
      <c r="AD298" s="105">
        <f t="shared" si="47"/>
        <v>44568</v>
      </c>
      <c r="AE298" s="13" t="e">
        <f>IF(AND(AD298&lt;=$AI$4,#REF!&lt;1),1,"")</f>
        <v>#REF!</v>
      </c>
      <c r="AF298" s="105">
        <f t="shared" ca="1" si="48"/>
        <v>44558</v>
      </c>
      <c r="AH298" s="13">
        <f t="shared" ca="1" si="49"/>
        <v>-6</v>
      </c>
    </row>
    <row r="299" spans="1:34" x14ac:dyDescent="0.25">
      <c r="A299" s="13" t="s">
        <v>3</v>
      </c>
      <c r="B299" s="13" t="s">
        <v>3</v>
      </c>
      <c r="C299" s="13" t="s">
        <v>1150</v>
      </c>
      <c r="D299" s="13" t="s">
        <v>1151</v>
      </c>
      <c r="E299" s="13" t="s">
        <v>689</v>
      </c>
      <c r="F299" s="13">
        <v>10</v>
      </c>
      <c r="G299" s="2" t="s">
        <v>1141</v>
      </c>
      <c r="H299" s="13" t="s">
        <v>0</v>
      </c>
      <c r="I299" s="13" t="s">
        <v>140</v>
      </c>
      <c r="J299" s="13" t="s">
        <v>139</v>
      </c>
      <c r="K299" s="104">
        <v>44564</v>
      </c>
      <c r="Q299" s="13" t="str">
        <f t="shared" si="40"/>
        <v>BARRCRD025037AUTOSERVICIONUTRESA</v>
      </c>
      <c r="T299" s="118">
        <f t="shared" si="41"/>
        <v>0</v>
      </c>
      <c r="U299" s="13">
        <f t="shared" si="42"/>
        <v>0</v>
      </c>
      <c r="V299" s="118">
        <f t="shared" si="43"/>
        <v>0</v>
      </c>
      <c r="X299" s="13">
        <v>5</v>
      </c>
      <c r="Y299" s="13">
        <v>30</v>
      </c>
      <c r="Z299" s="13">
        <v>35</v>
      </c>
      <c r="AA299" s="13">
        <f t="shared" si="44"/>
        <v>5250</v>
      </c>
      <c r="AB299" s="13">
        <f t="shared" si="45"/>
        <v>52500</v>
      </c>
      <c r="AC299" s="13">
        <f t="shared" si="46"/>
        <v>3.6458333333333336E-2</v>
      </c>
      <c r="AD299" s="105">
        <f t="shared" si="47"/>
        <v>44568</v>
      </c>
      <c r="AE299" s="13" t="e">
        <f>IF(AND(AD299&lt;=$AI$4,#REF!&lt;1),1,"")</f>
        <v>#REF!</v>
      </c>
      <c r="AF299" s="105">
        <f t="shared" ca="1" si="48"/>
        <v>44558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1150</v>
      </c>
      <c r="D300" s="13" t="s">
        <v>1151</v>
      </c>
      <c r="E300" s="13" t="s">
        <v>689</v>
      </c>
      <c r="F300" s="13">
        <v>90</v>
      </c>
      <c r="G300" s="2" t="s">
        <v>1141</v>
      </c>
      <c r="H300" s="13" t="s">
        <v>0</v>
      </c>
      <c r="I300" s="13" t="s">
        <v>140</v>
      </c>
      <c r="J300" s="13" t="s">
        <v>139</v>
      </c>
      <c r="K300" s="104">
        <v>44564</v>
      </c>
      <c r="Q300" s="13" t="str">
        <f t="shared" si="40"/>
        <v>BGTACRD025037AUTOSERVICIONUTRESA</v>
      </c>
      <c r="T300" s="118">
        <f t="shared" si="41"/>
        <v>0</v>
      </c>
      <c r="U300" s="13">
        <f t="shared" si="42"/>
        <v>0</v>
      </c>
      <c r="V300" s="118">
        <f t="shared" si="43"/>
        <v>0</v>
      </c>
      <c r="X300" s="13">
        <v>5</v>
      </c>
      <c r="Y300" s="13">
        <v>30</v>
      </c>
      <c r="Z300" s="13">
        <v>35</v>
      </c>
      <c r="AA300" s="13">
        <f t="shared" si="44"/>
        <v>5250</v>
      </c>
      <c r="AB300" s="13">
        <f t="shared" si="45"/>
        <v>472500</v>
      </c>
      <c r="AC300" s="13">
        <f t="shared" si="46"/>
        <v>0.328125</v>
      </c>
      <c r="AD300" s="105">
        <f t="shared" si="47"/>
        <v>44568</v>
      </c>
      <c r="AE300" s="13" t="e">
        <f>IF(AND(AD300&lt;=$AI$4,#REF!&lt;1),1,"")</f>
        <v>#REF!</v>
      </c>
      <c r="AF300" s="105">
        <f t="shared" ca="1" si="48"/>
        <v>44558</v>
      </c>
      <c r="AH300" s="13">
        <f t="shared" ca="1" si="49"/>
        <v>-6</v>
      </c>
    </row>
    <row r="301" spans="1:34" x14ac:dyDescent="0.25">
      <c r="A301" s="13" t="s">
        <v>690</v>
      </c>
      <c r="B301" s="13" t="s">
        <v>690</v>
      </c>
      <c r="C301" s="13" t="s">
        <v>1150</v>
      </c>
      <c r="D301" s="13" t="s">
        <v>1151</v>
      </c>
      <c r="E301" s="13" t="s">
        <v>689</v>
      </c>
      <c r="F301" s="13">
        <v>30</v>
      </c>
      <c r="G301" s="2" t="s">
        <v>1141</v>
      </c>
      <c r="H301" s="13" t="s">
        <v>0</v>
      </c>
      <c r="I301" s="13" t="s">
        <v>145</v>
      </c>
      <c r="J301" s="13" t="s">
        <v>139</v>
      </c>
      <c r="K301" s="104">
        <v>44564</v>
      </c>
      <c r="Q301" s="13" t="str">
        <f t="shared" si="40"/>
        <v>BGTA ALTCRD025037AUTOSERVICIOALTILLANO</v>
      </c>
      <c r="T301" s="118">
        <f t="shared" si="41"/>
        <v>0</v>
      </c>
      <c r="U301" s="13">
        <f t="shared" si="42"/>
        <v>0</v>
      </c>
      <c r="V301" s="118">
        <f t="shared" si="43"/>
        <v>0</v>
      </c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157500</v>
      </c>
      <c r="AC301" s="13">
        <f t="shared" si="46"/>
        <v>0.109375</v>
      </c>
      <c r="AD301" s="105">
        <f t="shared" si="47"/>
        <v>44568</v>
      </c>
      <c r="AE301" s="13" t="e">
        <f>IF(AND(AD301&lt;=$AI$4,#REF!&lt;1),1,"")</f>
        <v>#REF!</v>
      </c>
      <c r="AF301" s="105">
        <f t="shared" ca="1" si="48"/>
        <v>44558</v>
      </c>
      <c r="AH301" s="13">
        <f t="shared" ca="1" si="49"/>
        <v>-6</v>
      </c>
    </row>
    <row r="302" spans="1:34" x14ac:dyDescent="0.25">
      <c r="A302" s="13" t="s">
        <v>149</v>
      </c>
      <c r="B302" s="13" t="s">
        <v>149</v>
      </c>
      <c r="C302" s="13" t="s">
        <v>1150</v>
      </c>
      <c r="D302" s="13" t="s">
        <v>1151</v>
      </c>
      <c r="E302" s="13" t="s">
        <v>689</v>
      </c>
      <c r="F302" s="13">
        <v>20</v>
      </c>
      <c r="G302" s="2" t="s">
        <v>1141</v>
      </c>
      <c r="H302" s="13" t="s">
        <v>0</v>
      </c>
      <c r="I302" s="13" t="s">
        <v>140</v>
      </c>
      <c r="J302" s="13" t="s">
        <v>139</v>
      </c>
      <c r="K302" s="104">
        <v>44564</v>
      </c>
      <c r="Q302" s="13" t="str">
        <f t="shared" si="40"/>
        <v>DUITCRD025037AUTOSERVICIONUTRESA</v>
      </c>
      <c r="T302" s="118">
        <f t="shared" si="41"/>
        <v>0</v>
      </c>
      <c r="U302" s="13">
        <f t="shared" si="42"/>
        <v>0</v>
      </c>
      <c r="V302" s="118">
        <f t="shared" si="43"/>
        <v>0</v>
      </c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105000</v>
      </c>
      <c r="AC302" s="13">
        <f t="shared" si="46"/>
        <v>7.2916666666666671E-2</v>
      </c>
      <c r="AD302" s="105">
        <f t="shared" si="47"/>
        <v>44568</v>
      </c>
      <c r="AE302" s="13" t="e">
        <f>IF(AND(AD302&lt;=$AI$4,#REF!&lt;1),1,"")</f>
        <v>#REF!</v>
      </c>
      <c r="AF302" s="105">
        <f t="shared" ca="1" si="48"/>
        <v>44558</v>
      </c>
      <c r="AH302" s="13">
        <f t="shared" ca="1" si="49"/>
        <v>-6</v>
      </c>
    </row>
    <row r="303" spans="1:34" x14ac:dyDescent="0.25">
      <c r="A303" s="13" t="s">
        <v>150</v>
      </c>
      <c r="B303" s="13" t="s">
        <v>150</v>
      </c>
      <c r="C303" s="13" t="s">
        <v>1150</v>
      </c>
      <c r="D303" s="13" t="s">
        <v>1151</v>
      </c>
      <c r="E303" s="13" t="s">
        <v>689</v>
      </c>
      <c r="F303" s="13">
        <v>20</v>
      </c>
      <c r="G303" s="2" t="s">
        <v>1141</v>
      </c>
      <c r="H303" s="13" t="s">
        <v>0</v>
      </c>
      <c r="I303" s="13" t="s">
        <v>140</v>
      </c>
      <c r="J303" s="13" t="s">
        <v>139</v>
      </c>
      <c r="K303" s="104">
        <v>44564</v>
      </c>
      <c r="Q303" s="13" t="str">
        <f t="shared" si="40"/>
        <v>VILACRD025037AUTOSERVICIONUTRESA</v>
      </c>
      <c r="T303" s="118">
        <f t="shared" si="41"/>
        <v>0</v>
      </c>
      <c r="U303" s="13">
        <f t="shared" si="42"/>
        <v>0</v>
      </c>
      <c r="V303" s="118">
        <f t="shared" si="43"/>
        <v>0</v>
      </c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105000</v>
      </c>
      <c r="AC303" s="13">
        <f t="shared" si="46"/>
        <v>7.2916666666666671E-2</v>
      </c>
      <c r="AD303" s="105">
        <f t="shared" si="47"/>
        <v>44568</v>
      </c>
      <c r="AE303" s="13" t="e">
        <f>IF(AND(AD303&lt;=$AI$4,#REF!&lt;1),1,"")</f>
        <v>#REF!</v>
      </c>
      <c r="AF303" s="105">
        <f t="shared" ca="1" si="48"/>
        <v>44558</v>
      </c>
      <c r="AH303" s="13">
        <f t="shared" ca="1" si="49"/>
        <v>-6</v>
      </c>
    </row>
    <row r="304" spans="1:34" x14ac:dyDescent="0.25">
      <c r="A304" s="13" t="s">
        <v>5</v>
      </c>
      <c r="B304" s="13" t="s">
        <v>5</v>
      </c>
      <c r="C304" s="13" t="s">
        <v>1150</v>
      </c>
      <c r="D304" s="13" t="s">
        <v>1151</v>
      </c>
      <c r="E304" s="13" t="s">
        <v>689</v>
      </c>
      <c r="F304" s="13">
        <v>80</v>
      </c>
      <c r="G304" s="2" t="s">
        <v>1141</v>
      </c>
      <c r="H304" s="13" t="s">
        <v>0</v>
      </c>
      <c r="I304" s="13" t="s">
        <v>140</v>
      </c>
      <c r="J304" s="13" t="s">
        <v>139</v>
      </c>
      <c r="K304" s="104">
        <v>44564</v>
      </c>
      <c r="Q304" s="13" t="str">
        <f t="shared" si="40"/>
        <v>BUCACRD025037AUTOSERVICIONUTRESA</v>
      </c>
      <c r="T304" s="118">
        <f t="shared" si="41"/>
        <v>0</v>
      </c>
      <c r="U304" s="13">
        <f t="shared" si="42"/>
        <v>0</v>
      </c>
      <c r="V304" s="118">
        <f t="shared" si="43"/>
        <v>0</v>
      </c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420000</v>
      </c>
      <c r="AC304" s="13">
        <f t="shared" si="46"/>
        <v>0.29166666666666669</v>
      </c>
      <c r="AD304" s="105">
        <f t="shared" si="47"/>
        <v>44568</v>
      </c>
      <c r="AE304" s="13" t="e">
        <f>IF(AND(AD304&lt;=$AI$4,#REF!&lt;1),1,"")</f>
        <v>#REF!</v>
      </c>
      <c r="AF304" s="105">
        <f t="shared" ca="1" si="48"/>
        <v>44558</v>
      </c>
      <c r="AH304" s="13">
        <f t="shared" ca="1" si="49"/>
        <v>-6</v>
      </c>
    </row>
    <row r="305" spans="1:34" x14ac:dyDescent="0.25">
      <c r="A305" s="13" t="s">
        <v>6</v>
      </c>
      <c r="B305" s="13" t="s">
        <v>6</v>
      </c>
      <c r="C305" s="13" t="s">
        <v>1150</v>
      </c>
      <c r="D305" s="13" t="s">
        <v>1151</v>
      </c>
      <c r="E305" s="13" t="s">
        <v>689</v>
      </c>
      <c r="F305" s="13">
        <v>60</v>
      </c>
      <c r="G305" s="2" t="s">
        <v>1141</v>
      </c>
      <c r="H305" s="13" t="s">
        <v>0</v>
      </c>
      <c r="I305" s="13" t="s">
        <v>140</v>
      </c>
      <c r="J305" s="13" t="s">
        <v>139</v>
      </c>
      <c r="K305" s="104">
        <v>44564</v>
      </c>
      <c r="Q305" s="13" t="str">
        <f t="shared" si="40"/>
        <v>CALICRD025037AUTOSERVICIONUTRESA</v>
      </c>
      <c r="T305" s="118">
        <f t="shared" si="41"/>
        <v>0</v>
      </c>
      <c r="U305" s="13">
        <f t="shared" si="42"/>
        <v>0</v>
      </c>
      <c r="V305" s="118">
        <f t="shared" si="43"/>
        <v>0</v>
      </c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315000</v>
      </c>
      <c r="AC305" s="13">
        <f t="shared" si="46"/>
        <v>0.21875</v>
      </c>
      <c r="AD305" s="105">
        <f t="shared" si="47"/>
        <v>44568</v>
      </c>
      <c r="AE305" s="13" t="e">
        <f>IF(AND(AD305&lt;=$AI$4,#REF!&lt;1),1,"")</f>
        <v>#REF!</v>
      </c>
      <c r="AF305" s="105">
        <f t="shared" ca="1" si="48"/>
        <v>44558</v>
      </c>
      <c r="AH305" s="13">
        <f t="shared" ca="1" si="49"/>
        <v>-6</v>
      </c>
    </row>
    <row r="306" spans="1:34" x14ac:dyDescent="0.25">
      <c r="A306" s="13" t="s">
        <v>7</v>
      </c>
      <c r="B306" s="13" t="s">
        <v>7</v>
      </c>
      <c r="C306" s="13" t="s">
        <v>1150</v>
      </c>
      <c r="D306" s="13" t="s">
        <v>1151</v>
      </c>
      <c r="E306" s="13" t="s">
        <v>689</v>
      </c>
      <c r="F306" s="13">
        <v>10</v>
      </c>
      <c r="G306" s="2" t="s">
        <v>1141</v>
      </c>
      <c r="H306" s="13" t="s">
        <v>0</v>
      </c>
      <c r="I306" s="13" t="s">
        <v>140</v>
      </c>
      <c r="J306" s="13" t="s">
        <v>139</v>
      </c>
      <c r="K306" s="104">
        <v>44564</v>
      </c>
      <c r="Q306" s="13" t="str">
        <f t="shared" si="40"/>
        <v>CARTCRD025037AUTOSERVICIONUTRESA</v>
      </c>
      <c r="T306" s="118">
        <f t="shared" si="41"/>
        <v>0</v>
      </c>
      <c r="U306" s="13">
        <f t="shared" si="42"/>
        <v>0</v>
      </c>
      <c r="V306" s="118">
        <f t="shared" si="43"/>
        <v>0</v>
      </c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52500</v>
      </c>
      <c r="AC306" s="13">
        <f t="shared" si="46"/>
        <v>3.6458333333333336E-2</v>
      </c>
      <c r="AD306" s="105">
        <f t="shared" si="47"/>
        <v>44568</v>
      </c>
      <c r="AE306" s="13" t="e">
        <f>IF(AND(AD306&lt;=$AI$4,#REF!&lt;1),1,"")</f>
        <v>#REF!</v>
      </c>
      <c r="AF306" s="105">
        <f t="shared" ca="1" si="48"/>
        <v>44558</v>
      </c>
      <c r="AH306" s="13">
        <f t="shared" ca="1" si="49"/>
        <v>-6</v>
      </c>
    </row>
    <row r="307" spans="1:34" x14ac:dyDescent="0.25">
      <c r="A307" s="13" t="s">
        <v>8</v>
      </c>
      <c r="B307" s="13" t="s">
        <v>8</v>
      </c>
      <c r="C307" s="13" t="s">
        <v>1150</v>
      </c>
      <c r="D307" s="13" t="s">
        <v>1151</v>
      </c>
      <c r="E307" s="13" t="s">
        <v>689</v>
      </c>
      <c r="F307" s="13">
        <v>140</v>
      </c>
      <c r="G307" s="2" t="s">
        <v>1141</v>
      </c>
      <c r="H307" s="13" t="s">
        <v>0</v>
      </c>
      <c r="I307" s="13" t="s">
        <v>140</v>
      </c>
      <c r="J307" s="13" t="s">
        <v>139</v>
      </c>
      <c r="K307" s="104">
        <v>44564</v>
      </c>
      <c r="Q307" s="13" t="str">
        <f t="shared" si="40"/>
        <v>IBA1CRD025037AUTOSERVICIONUTRESA</v>
      </c>
      <c r="T307" s="118">
        <f t="shared" si="41"/>
        <v>0</v>
      </c>
      <c r="U307" s="13">
        <f t="shared" si="42"/>
        <v>0</v>
      </c>
      <c r="V307" s="118">
        <f t="shared" si="43"/>
        <v>0</v>
      </c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735000</v>
      </c>
      <c r="AC307" s="13">
        <f t="shared" si="46"/>
        <v>0.51041666666666663</v>
      </c>
      <c r="AD307" s="105">
        <f t="shared" si="47"/>
        <v>44568</v>
      </c>
      <c r="AE307" s="13" t="e">
        <f>IF(AND(AD307&lt;=$AI$4,#REF!&lt;1),1,"")</f>
        <v>#REF!</v>
      </c>
      <c r="AF307" s="105">
        <f t="shared" ca="1" si="48"/>
        <v>44558</v>
      </c>
      <c r="AH307" s="13">
        <f t="shared" ca="1" si="49"/>
        <v>-6</v>
      </c>
    </row>
    <row r="308" spans="1:34" x14ac:dyDescent="0.25">
      <c r="A308" s="13" t="s">
        <v>9</v>
      </c>
      <c r="B308" s="13" t="s">
        <v>9</v>
      </c>
      <c r="C308" s="13" t="s">
        <v>1150</v>
      </c>
      <c r="D308" s="13" t="s">
        <v>1151</v>
      </c>
      <c r="E308" s="13" t="s">
        <v>689</v>
      </c>
      <c r="F308" s="13">
        <v>50</v>
      </c>
      <c r="G308" s="2" t="s">
        <v>1141</v>
      </c>
      <c r="H308" s="13" t="s">
        <v>0</v>
      </c>
      <c r="I308" s="13" t="s">
        <v>140</v>
      </c>
      <c r="J308" s="13" t="s">
        <v>139</v>
      </c>
      <c r="K308" s="104">
        <v>44564</v>
      </c>
      <c r="Q308" s="13" t="str">
        <f t="shared" si="40"/>
        <v>MEDECRD025037AUTOSERVICIONUTRESA</v>
      </c>
      <c r="T308" s="118">
        <f t="shared" si="41"/>
        <v>0</v>
      </c>
      <c r="U308" s="13">
        <f t="shared" si="42"/>
        <v>0</v>
      </c>
      <c r="V308" s="118">
        <f t="shared" si="43"/>
        <v>0</v>
      </c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262500</v>
      </c>
      <c r="AC308" s="13">
        <f t="shared" si="46"/>
        <v>0.18229166666666666</v>
      </c>
      <c r="AD308" s="105">
        <f t="shared" si="47"/>
        <v>44568</v>
      </c>
      <c r="AE308" s="13" t="e">
        <f>IF(AND(AD308&lt;=$AI$4,#REF!&lt;1),1,"")</f>
        <v>#REF!</v>
      </c>
      <c r="AF308" s="105">
        <f t="shared" ca="1" si="48"/>
        <v>44558</v>
      </c>
      <c r="AH308" s="13">
        <f t="shared" ca="1" si="49"/>
        <v>-6</v>
      </c>
    </row>
    <row r="309" spans="1:34" x14ac:dyDescent="0.25">
      <c r="A309" s="13" t="s">
        <v>10</v>
      </c>
      <c r="B309" s="13" t="s">
        <v>10</v>
      </c>
      <c r="C309" s="13" t="s">
        <v>1150</v>
      </c>
      <c r="D309" s="13" t="s">
        <v>1151</v>
      </c>
      <c r="E309" s="13" t="s">
        <v>689</v>
      </c>
      <c r="F309" s="13">
        <v>50</v>
      </c>
      <c r="G309" s="2" t="s">
        <v>1141</v>
      </c>
      <c r="H309" s="13" t="s">
        <v>0</v>
      </c>
      <c r="I309" s="13" t="s">
        <v>140</v>
      </c>
      <c r="J309" s="13" t="s">
        <v>139</v>
      </c>
      <c r="K309" s="104">
        <v>44564</v>
      </c>
      <c r="Q309" s="13" t="str">
        <f t="shared" si="40"/>
        <v>PERECRD025037AUTOSERVICIONUTRESA</v>
      </c>
      <c r="T309" s="118">
        <f t="shared" si="41"/>
        <v>0</v>
      </c>
      <c r="U309" s="13">
        <f t="shared" si="42"/>
        <v>0</v>
      </c>
      <c r="V309" s="118">
        <f t="shared" si="43"/>
        <v>0</v>
      </c>
      <c r="X309" s="13">
        <v>5</v>
      </c>
      <c r="Y309" s="13">
        <v>30</v>
      </c>
      <c r="Z309" s="13">
        <v>35</v>
      </c>
      <c r="AA309" s="13">
        <f t="shared" si="44"/>
        <v>5250</v>
      </c>
      <c r="AB309" s="13">
        <f t="shared" si="45"/>
        <v>262500</v>
      </c>
      <c r="AC309" s="13">
        <f t="shared" si="46"/>
        <v>0.18229166666666666</v>
      </c>
      <c r="AD309" s="105">
        <f t="shared" si="47"/>
        <v>44568</v>
      </c>
      <c r="AE309" s="13" t="e">
        <f>IF(AND(AD309&lt;=$AI$4,#REF!&lt;1),1,"")</f>
        <v>#REF!</v>
      </c>
      <c r="AF309" s="105">
        <f t="shared" ca="1" si="48"/>
        <v>44558</v>
      </c>
      <c r="AH309" s="13">
        <f t="shared" ca="1" si="49"/>
        <v>-6</v>
      </c>
    </row>
    <row r="310" spans="1:34" x14ac:dyDescent="0.25">
      <c r="A310" s="13" t="s">
        <v>3</v>
      </c>
      <c r="B310" s="13" t="s">
        <v>3</v>
      </c>
      <c r="C310" s="13" t="s">
        <v>1152</v>
      </c>
      <c r="D310" s="13" t="s">
        <v>1153</v>
      </c>
      <c r="E310" s="13" t="s">
        <v>691</v>
      </c>
      <c r="F310" s="13">
        <v>3</v>
      </c>
      <c r="G310" s="2" t="s">
        <v>1153</v>
      </c>
      <c r="H310" s="13" t="s">
        <v>2</v>
      </c>
      <c r="I310" s="13" t="s">
        <v>140</v>
      </c>
      <c r="J310" s="13" t="s">
        <v>46</v>
      </c>
      <c r="K310" s="104">
        <v>44576</v>
      </c>
      <c r="Q310" s="13" t="str">
        <f t="shared" si="40"/>
        <v>BARRACT000554TRADICIONALNUTRESA</v>
      </c>
      <c r="T310" s="118">
        <f t="shared" si="41"/>
        <v>0</v>
      </c>
      <c r="U310" s="13">
        <f t="shared" si="42"/>
        <v>0</v>
      </c>
      <c r="V310" s="118">
        <f t="shared" si="43"/>
        <v>0</v>
      </c>
      <c r="X310" s="13">
        <v>50</v>
      </c>
      <c r="Y310" s="13">
        <v>50</v>
      </c>
      <c r="Z310" s="13">
        <v>150</v>
      </c>
      <c r="AA310" s="13">
        <f t="shared" si="44"/>
        <v>375000</v>
      </c>
      <c r="AB310" s="13">
        <f t="shared" si="45"/>
        <v>1125000</v>
      </c>
      <c r="AC310" s="13">
        <f t="shared" si="46"/>
        <v>0.78125</v>
      </c>
      <c r="AD310" s="105">
        <f t="shared" si="47"/>
        <v>44580</v>
      </c>
      <c r="AE310" s="13" t="e">
        <f>IF(AND(AD310&lt;=$AI$4,#REF!&lt;1),1,"")</f>
        <v>#REF!</v>
      </c>
      <c r="AF310" s="105">
        <f t="shared" ca="1" si="48"/>
        <v>44558</v>
      </c>
      <c r="AH310" s="13">
        <f t="shared" ca="1" si="49"/>
        <v>-18</v>
      </c>
    </row>
    <row r="311" spans="1:34" x14ac:dyDescent="0.25">
      <c r="A311" s="13" t="s">
        <v>4</v>
      </c>
      <c r="B311" s="13" t="s">
        <v>4</v>
      </c>
      <c r="C311" s="13" t="s">
        <v>1152</v>
      </c>
      <c r="D311" s="13" t="s">
        <v>1153</v>
      </c>
      <c r="E311" s="13" t="s">
        <v>691</v>
      </c>
      <c r="F311" s="13">
        <v>5</v>
      </c>
      <c r="G311" s="2" t="s">
        <v>1153</v>
      </c>
      <c r="H311" s="13" t="s">
        <v>2</v>
      </c>
      <c r="I311" s="13" t="s">
        <v>140</v>
      </c>
      <c r="J311" s="13" t="s">
        <v>46</v>
      </c>
      <c r="K311" s="104">
        <v>44576</v>
      </c>
      <c r="Q311" s="13" t="str">
        <f t="shared" si="40"/>
        <v>BGTAACT000554TRADICIONALNUTRESA</v>
      </c>
      <c r="T311" s="118">
        <f t="shared" si="41"/>
        <v>0</v>
      </c>
      <c r="U311" s="13">
        <f t="shared" si="42"/>
        <v>0</v>
      </c>
      <c r="V311" s="118">
        <f t="shared" si="43"/>
        <v>0</v>
      </c>
      <c r="X311" s="13">
        <v>50</v>
      </c>
      <c r="Y311" s="13">
        <v>50</v>
      </c>
      <c r="Z311" s="13">
        <v>150</v>
      </c>
      <c r="AA311" s="13">
        <f t="shared" si="44"/>
        <v>375000</v>
      </c>
      <c r="AB311" s="13">
        <f t="shared" si="45"/>
        <v>1875000</v>
      </c>
      <c r="AC311" s="13">
        <f t="shared" si="46"/>
        <v>1.3020833333333333</v>
      </c>
      <c r="AD311" s="105">
        <f t="shared" si="47"/>
        <v>44580</v>
      </c>
      <c r="AE311" s="13" t="e">
        <f>IF(AND(AD311&lt;=$AI$4,#REF!&lt;1),1,"")</f>
        <v>#REF!</v>
      </c>
      <c r="AF311" s="105">
        <f t="shared" ca="1" si="48"/>
        <v>44558</v>
      </c>
      <c r="AH311" s="13">
        <f t="shared" ca="1" si="49"/>
        <v>-18</v>
      </c>
    </row>
    <row r="312" spans="1:34" x14ac:dyDescent="0.25">
      <c r="A312" s="13" t="s">
        <v>690</v>
      </c>
      <c r="B312" s="13" t="s">
        <v>690</v>
      </c>
      <c r="C312" s="13" t="s">
        <v>1152</v>
      </c>
      <c r="D312" s="13" t="s">
        <v>1153</v>
      </c>
      <c r="E312" s="13" t="s">
        <v>691</v>
      </c>
      <c r="F312" s="13">
        <v>3</v>
      </c>
      <c r="G312" s="2" t="s">
        <v>1153</v>
      </c>
      <c r="H312" s="13" t="s">
        <v>2</v>
      </c>
      <c r="I312" s="13" t="s">
        <v>145</v>
      </c>
      <c r="J312" s="13" t="s">
        <v>46</v>
      </c>
      <c r="K312" s="104">
        <v>44576</v>
      </c>
      <c r="Q312" s="13" t="str">
        <f t="shared" si="40"/>
        <v>BGTA ALTACT000554TRADICIONALALTILLANO</v>
      </c>
      <c r="T312" s="118">
        <f t="shared" si="41"/>
        <v>0</v>
      </c>
      <c r="U312" s="13">
        <f t="shared" si="42"/>
        <v>0</v>
      </c>
      <c r="V312" s="118">
        <f t="shared" si="43"/>
        <v>0</v>
      </c>
      <c r="X312" s="13">
        <v>50</v>
      </c>
      <c r="Y312" s="13">
        <v>50</v>
      </c>
      <c r="Z312" s="13">
        <v>150</v>
      </c>
      <c r="AA312" s="13">
        <f t="shared" si="44"/>
        <v>375000</v>
      </c>
      <c r="AB312" s="13">
        <f t="shared" si="45"/>
        <v>1125000</v>
      </c>
      <c r="AC312" s="13">
        <f t="shared" si="46"/>
        <v>0.78125</v>
      </c>
      <c r="AD312" s="105">
        <f t="shared" si="47"/>
        <v>44580</v>
      </c>
      <c r="AE312" s="13" t="e">
        <f>IF(AND(AD312&lt;=$AI$4,#REF!&lt;1),1,"")</f>
        <v>#REF!</v>
      </c>
      <c r="AF312" s="105">
        <f t="shared" ca="1" si="48"/>
        <v>44558</v>
      </c>
      <c r="AH312" s="13">
        <f t="shared" ca="1" si="49"/>
        <v>-18</v>
      </c>
    </row>
    <row r="313" spans="1:34" x14ac:dyDescent="0.25">
      <c r="A313" s="13" t="s">
        <v>149</v>
      </c>
      <c r="B313" s="13" t="s">
        <v>149</v>
      </c>
      <c r="C313" s="13" t="s">
        <v>1152</v>
      </c>
      <c r="D313" s="13" t="s">
        <v>1153</v>
      </c>
      <c r="E313" s="13" t="s">
        <v>691</v>
      </c>
      <c r="F313" s="13">
        <v>2</v>
      </c>
      <c r="G313" s="2" t="s">
        <v>1153</v>
      </c>
      <c r="H313" s="13" t="s">
        <v>2</v>
      </c>
      <c r="I313" s="13" t="s">
        <v>140</v>
      </c>
      <c r="J313" s="13" t="s">
        <v>46</v>
      </c>
      <c r="K313" s="104">
        <v>44576</v>
      </c>
      <c r="Q313" s="13" t="str">
        <f t="shared" si="40"/>
        <v>DUITACT000554TRADICIONALNUTRESA</v>
      </c>
      <c r="T313" s="118">
        <f t="shared" si="41"/>
        <v>0</v>
      </c>
      <c r="U313" s="13">
        <f t="shared" si="42"/>
        <v>0</v>
      </c>
      <c r="V313" s="118">
        <f t="shared" si="43"/>
        <v>0</v>
      </c>
      <c r="X313" s="13">
        <v>50</v>
      </c>
      <c r="Y313" s="13">
        <v>50</v>
      </c>
      <c r="Z313" s="13">
        <v>150</v>
      </c>
      <c r="AA313" s="13">
        <f t="shared" si="44"/>
        <v>375000</v>
      </c>
      <c r="AB313" s="13">
        <f t="shared" si="45"/>
        <v>750000</v>
      </c>
      <c r="AC313" s="13">
        <f t="shared" si="46"/>
        <v>0.52083333333333337</v>
      </c>
      <c r="AD313" s="105">
        <f t="shared" si="47"/>
        <v>44580</v>
      </c>
      <c r="AE313" s="13" t="e">
        <f>IF(AND(AD313&lt;=$AI$4,#REF!&lt;1),1,"")</f>
        <v>#REF!</v>
      </c>
      <c r="AF313" s="105">
        <f t="shared" ca="1" si="48"/>
        <v>44558</v>
      </c>
      <c r="AH313" s="13">
        <f t="shared" ca="1" si="49"/>
        <v>-18</v>
      </c>
    </row>
    <row r="314" spans="1:34" x14ac:dyDescent="0.25">
      <c r="A314" s="13" t="s">
        <v>150</v>
      </c>
      <c r="B314" s="13" t="s">
        <v>150</v>
      </c>
      <c r="C314" s="13" t="s">
        <v>1152</v>
      </c>
      <c r="D314" s="13" t="s">
        <v>1153</v>
      </c>
      <c r="E314" s="13" t="s">
        <v>691</v>
      </c>
      <c r="F314" s="13">
        <v>5</v>
      </c>
      <c r="G314" s="2" t="s">
        <v>1153</v>
      </c>
      <c r="H314" s="13" t="s">
        <v>2</v>
      </c>
      <c r="I314" s="13" t="s">
        <v>140</v>
      </c>
      <c r="J314" s="13" t="s">
        <v>46</v>
      </c>
      <c r="K314" s="104">
        <v>44576</v>
      </c>
      <c r="Q314" s="13" t="str">
        <f t="shared" si="40"/>
        <v>VILAACT000554TRADICIONALNUTRESA</v>
      </c>
      <c r="T314" s="118">
        <f t="shared" si="41"/>
        <v>0</v>
      </c>
      <c r="U314" s="13">
        <f t="shared" si="42"/>
        <v>0</v>
      </c>
      <c r="V314" s="118">
        <f t="shared" si="43"/>
        <v>0</v>
      </c>
      <c r="X314" s="13">
        <v>50</v>
      </c>
      <c r="Y314" s="13">
        <v>50</v>
      </c>
      <c r="Z314" s="13">
        <v>150</v>
      </c>
      <c r="AA314" s="13">
        <f t="shared" si="44"/>
        <v>375000</v>
      </c>
      <c r="AB314" s="13">
        <f t="shared" si="45"/>
        <v>1875000</v>
      </c>
      <c r="AC314" s="13">
        <f t="shared" si="46"/>
        <v>1.3020833333333333</v>
      </c>
      <c r="AD314" s="105">
        <f t="shared" si="47"/>
        <v>44580</v>
      </c>
      <c r="AE314" s="13" t="e">
        <f>IF(AND(AD314&lt;=$AI$4,#REF!&lt;1),1,"")</f>
        <v>#REF!</v>
      </c>
      <c r="AF314" s="105">
        <f t="shared" ca="1" si="48"/>
        <v>44558</v>
      </c>
      <c r="AH314" s="13">
        <f t="shared" ca="1" si="49"/>
        <v>-18</v>
      </c>
    </row>
    <row r="315" spans="1:34" x14ac:dyDescent="0.25">
      <c r="A315" s="13" t="s">
        <v>5</v>
      </c>
      <c r="B315" s="13" t="s">
        <v>5</v>
      </c>
      <c r="C315" s="13" t="s">
        <v>1152</v>
      </c>
      <c r="D315" s="13" t="s">
        <v>1153</v>
      </c>
      <c r="E315" s="13" t="s">
        <v>691</v>
      </c>
      <c r="F315" s="13">
        <v>8</v>
      </c>
      <c r="G315" s="2" t="s">
        <v>1153</v>
      </c>
      <c r="H315" s="13" t="s">
        <v>2</v>
      </c>
      <c r="I315" s="13" t="s">
        <v>140</v>
      </c>
      <c r="J315" s="13" t="s">
        <v>46</v>
      </c>
      <c r="K315" s="104">
        <v>44576</v>
      </c>
      <c r="Q315" s="13" t="str">
        <f t="shared" si="40"/>
        <v>BUCAACT000554TRADICIONALNUTRESA</v>
      </c>
      <c r="T315" s="118">
        <f t="shared" si="41"/>
        <v>0</v>
      </c>
      <c r="U315" s="13">
        <f t="shared" si="42"/>
        <v>0</v>
      </c>
      <c r="V315" s="118">
        <f t="shared" si="43"/>
        <v>0</v>
      </c>
      <c r="X315" s="13">
        <v>50</v>
      </c>
      <c r="Y315" s="13">
        <v>50</v>
      </c>
      <c r="Z315" s="13">
        <v>150</v>
      </c>
      <c r="AA315" s="13">
        <f t="shared" si="44"/>
        <v>375000</v>
      </c>
      <c r="AB315" s="13">
        <f t="shared" si="45"/>
        <v>3000000</v>
      </c>
      <c r="AC315" s="13">
        <f t="shared" si="46"/>
        <v>2.0833333333333335</v>
      </c>
      <c r="AD315" s="105">
        <f t="shared" si="47"/>
        <v>44580</v>
      </c>
      <c r="AE315" s="13" t="e">
        <f>IF(AND(AD315&lt;=$AI$4,#REF!&lt;1),1,"")</f>
        <v>#REF!</v>
      </c>
      <c r="AF315" s="105">
        <f t="shared" ca="1" si="48"/>
        <v>44558</v>
      </c>
      <c r="AH315" s="13">
        <f t="shared" ca="1" si="49"/>
        <v>-18</v>
      </c>
    </row>
    <row r="316" spans="1:34" x14ac:dyDescent="0.25">
      <c r="A316" s="13" t="s">
        <v>6</v>
      </c>
      <c r="B316" s="13" t="s">
        <v>6</v>
      </c>
      <c r="C316" s="13" t="s">
        <v>1152</v>
      </c>
      <c r="D316" s="13" t="s">
        <v>1153</v>
      </c>
      <c r="E316" s="13" t="s">
        <v>691</v>
      </c>
      <c r="F316" s="13">
        <v>8</v>
      </c>
      <c r="G316" s="2" t="s">
        <v>1153</v>
      </c>
      <c r="H316" s="13" t="s">
        <v>2</v>
      </c>
      <c r="I316" s="13" t="s">
        <v>140</v>
      </c>
      <c r="J316" s="13" t="s">
        <v>46</v>
      </c>
      <c r="K316" s="104">
        <v>44576</v>
      </c>
      <c r="Q316" s="13" t="str">
        <f t="shared" si="40"/>
        <v>CALIACT000554TRADICIONALNUTRESA</v>
      </c>
      <c r="T316" s="118">
        <f t="shared" si="41"/>
        <v>0</v>
      </c>
      <c r="U316" s="13">
        <f t="shared" si="42"/>
        <v>0</v>
      </c>
      <c r="V316" s="118">
        <f t="shared" si="43"/>
        <v>0</v>
      </c>
      <c r="X316" s="13">
        <v>50</v>
      </c>
      <c r="Y316" s="13">
        <v>50</v>
      </c>
      <c r="Z316" s="13">
        <v>150</v>
      </c>
      <c r="AA316" s="13">
        <f t="shared" si="44"/>
        <v>375000</v>
      </c>
      <c r="AB316" s="13">
        <f t="shared" si="45"/>
        <v>3000000</v>
      </c>
      <c r="AC316" s="13">
        <f t="shared" si="46"/>
        <v>2.0833333333333335</v>
      </c>
      <c r="AD316" s="105">
        <f t="shared" si="47"/>
        <v>44580</v>
      </c>
      <c r="AE316" s="13" t="e">
        <f>IF(AND(AD316&lt;=$AI$4,#REF!&lt;1),1,"")</f>
        <v>#REF!</v>
      </c>
      <c r="AF316" s="105">
        <f t="shared" ca="1" si="48"/>
        <v>44558</v>
      </c>
      <c r="AH316" s="13">
        <f t="shared" ca="1" si="49"/>
        <v>-18</v>
      </c>
    </row>
    <row r="317" spans="1:34" x14ac:dyDescent="0.25">
      <c r="A317" s="13" t="s">
        <v>7</v>
      </c>
      <c r="B317" s="13" t="s">
        <v>7</v>
      </c>
      <c r="C317" s="13" t="s">
        <v>1152</v>
      </c>
      <c r="D317" s="13" t="s">
        <v>1153</v>
      </c>
      <c r="E317" s="13" t="s">
        <v>691</v>
      </c>
      <c r="F317" s="13">
        <v>11</v>
      </c>
      <c r="G317" s="2" t="s">
        <v>1153</v>
      </c>
      <c r="H317" s="13" t="s">
        <v>2</v>
      </c>
      <c r="I317" s="13" t="s">
        <v>140</v>
      </c>
      <c r="J317" s="13" t="s">
        <v>46</v>
      </c>
      <c r="K317" s="104">
        <v>44576</v>
      </c>
      <c r="Q317" s="13" t="str">
        <f t="shared" si="40"/>
        <v>CARTACT000554TRADICIONALNUTRESA</v>
      </c>
      <c r="T317" s="118">
        <f t="shared" si="41"/>
        <v>0</v>
      </c>
      <c r="U317" s="13">
        <f t="shared" si="42"/>
        <v>0</v>
      </c>
      <c r="V317" s="118">
        <f t="shared" si="43"/>
        <v>0</v>
      </c>
      <c r="X317" s="13">
        <v>50</v>
      </c>
      <c r="Y317" s="13">
        <v>50</v>
      </c>
      <c r="Z317" s="13">
        <v>150</v>
      </c>
      <c r="AA317" s="13">
        <f t="shared" si="44"/>
        <v>375000</v>
      </c>
      <c r="AB317" s="13">
        <f t="shared" si="45"/>
        <v>4125000</v>
      </c>
      <c r="AC317" s="13">
        <f t="shared" si="46"/>
        <v>2.8645833333333335</v>
      </c>
      <c r="AD317" s="105">
        <f t="shared" si="47"/>
        <v>44580</v>
      </c>
      <c r="AE317" s="13" t="e">
        <f>IF(AND(AD317&lt;=$AI$4,#REF!&lt;1),1,"")</f>
        <v>#REF!</v>
      </c>
      <c r="AF317" s="105">
        <f t="shared" ca="1" si="48"/>
        <v>44558</v>
      </c>
      <c r="AH317" s="13">
        <f t="shared" ca="1" si="49"/>
        <v>-18</v>
      </c>
    </row>
    <row r="318" spans="1:34" x14ac:dyDescent="0.25">
      <c r="A318" s="13" t="s">
        <v>8</v>
      </c>
      <c r="B318" s="13" t="s">
        <v>8</v>
      </c>
      <c r="C318" s="13" t="s">
        <v>1152</v>
      </c>
      <c r="D318" s="13" t="s">
        <v>1153</v>
      </c>
      <c r="E318" s="13" t="s">
        <v>691</v>
      </c>
      <c r="F318" s="13">
        <v>8</v>
      </c>
      <c r="G318" s="2" t="s">
        <v>1153</v>
      </c>
      <c r="H318" s="13" t="s">
        <v>2</v>
      </c>
      <c r="I318" s="13" t="s">
        <v>140</v>
      </c>
      <c r="J318" s="13" t="s">
        <v>46</v>
      </c>
      <c r="K318" s="104">
        <v>44576</v>
      </c>
      <c r="Q318" s="13" t="str">
        <f t="shared" si="40"/>
        <v>IBA1ACT000554TRADICIONALNUTRESA</v>
      </c>
      <c r="T318" s="118">
        <f t="shared" si="41"/>
        <v>0</v>
      </c>
      <c r="U318" s="13">
        <f t="shared" si="42"/>
        <v>0</v>
      </c>
      <c r="V318" s="118">
        <f t="shared" si="43"/>
        <v>0</v>
      </c>
      <c r="X318" s="13">
        <v>50</v>
      </c>
      <c r="Y318" s="13">
        <v>50</v>
      </c>
      <c r="Z318" s="13">
        <v>150</v>
      </c>
      <c r="AA318" s="13">
        <f t="shared" si="44"/>
        <v>375000</v>
      </c>
      <c r="AB318" s="13">
        <f t="shared" si="45"/>
        <v>3000000</v>
      </c>
      <c r="AC318" s="13">
        <f t="shared" si="46"/>
        <v>2.0833333333333335</v>
      </c>
      <c r="AD318" s="105">
        <f t="shared" si="47"/>
        <v>44580</v>
      </c>
      <c r="AE318" s="13" t="e">
        <f>IF(AND(AD318&lt;=$AI$4,#REF!&lt;1),1,"")</f>
        <v>#REF!</v>
      </c>
      <c r="AF318" s="105">
        <f t="shared" ca="1" si="48"/>
        <v>44558</v>
      </c>
      <c r="AH318" s="13">
        <f t="shared" ca="1" si="49"/>
        <v>-18</v>
      </c>
    </row>
    <row r="319" spans="1:34" x14ac:dyDescent="0.25">
      <c r="A319" s="13" t="s">
        <v>9</v>
      </c>
      <c r="B319" s="13" t="s">
        <v>9</v>
      </c>
      <c r="C319" s="13" t="s">
        <v>1152</v>
      </c>
      <c r="D319" s="13" t="s">
        <v>1153</v>
      </c>
      <c r="E319" s="13" t="s">
        <v>691</v>
      </c>
      <c r="F319" s="13">
        <v>15</v>
      </c>
      <c r="G319" s="2" t="s">
        <v>1153</v>
      </c>
      <c r="H319" s="13" t="s">
        <v>2</v>
      </c>
      <c r="I319" s="13" t="s">
        <v>140</v>
      </c>
      <c r="J319" s="13" t="s">
        <v>46</v>
      </c>
      <c r="K319" s="104">
        <v>44576</v>
      </c>
      <c r="Q319" s="13" t="str">
        <f t="shared" si="40"/>
        <v>MEDEACT000554TRADICIONALNUTRESA</v>
      </c>
      <c r="T319" s="118">
        <f t="shared" si="41"/>
        <v>0</v>
      </c>
      <c r="U319" s="13">
        <f t="shared" si="42"/>
        <v>0</v>
      </c>
      <c r="V319" s="118">
        <f t="shared" si="43"/>
        <v>0</v>
      </c>
      <c r="X319" s="13">
        <v>50</v>
      </c>
      <c r="Y319" s="13">
        <v>50</v>
      </c>
      <c r="Z319" s="13">
        <v>150</v>
      </c>
      <c r="AA319" s="13">
        <f t="shared" si="44"/>
        <v>375000</v>
      </c>
      <c r="AB319" s="13">
        <f t="shared" si="45"/>
        <v>5625000</v>
      </c>
      <c r="AC319" s="13">
        <f t="shared" si="46"/>
        <v>3.90625</v>
      </c>
      <c r="AD319" s="105">
        <f t="shared" si="47"/>
        <v>44580</v>
      </c>
      <c r="AE319" s="13" t="e">
        <f>IF(AND(AD319&lt;=$AI$4,#REF!&lt;1),1,"")</f>
        <v>#REF!</v>
      </c>
      <c r="AF319" s="105">
        <f t="shared" ca="1" si="48"/>
        <v>44558</v>
      </c>
      <c r="AH319" s="13">
        <f t="shared" ca="1" si="49"/>
        <v>-18</v>
      </c>
    </row>
    <row r="320" spans="1:34" x14ac:dyDescent="0.25">
      <c r="A320" s="13" t="s">
        <v>10</v>
      </c>
      <c r="B320" s="13" t="s">
        <v>10</v>
      </c>
      <c r="C320" s="13" t="s">
        <v>1152</v>
      </c>
      <c r="D320" s="13" t="s">
        <v>1153</v>
      </c>
      <c r="E320" s="13" t="s">
        <v>691</v>
      </c>
      <c r="F320" s="13">
        <v>2</v>
      </c>
      <c r="G320" s="2" t="s">
        <v>1153</v>
      </c>
      <c r="H320" s="13" t="s">
        <v>2</v>
      </c>
      <c r="I320" s="13" t="s">
        <v>140</v>
      </c>
      <c r="J320" s="13" t="s">
        <v>46</v>
      </c>
      <c r="K320" s="104">
        <v>44576</v>
      </c>
      <c r="Q320" s="13" t="str">
        <f t="shared" si="40"/>
        <v>PEREACT000554TRADICIONALNUTRESA</v>
      </c>
      <c r="T320" s="118">
        <f t="shared" si="41"/>
        <v>0</v>
      </c>
      <c r="U320" s="13">
        <f t="shared" si="42"/>
        <v>0</v>
      </c>
      <c r="V320" s="118">
        <f t="shared" si="43"/>
        <v>0</v>
      </c>
      <c r="X320" s="13">
        <v>50</v>
      </c>
      <c r="Y320" s="13">
        <v>50</v>
      </c>
      <c r="Z320" s="13">
        <v>150</v>
      </c>
      <c r="AA320" s="13">
        <f t="shared" si="44"/>
        <v>375000</v>
      </c>
      <c r="AB320" s="13">
        <f t="shared" si="45"/>
        <v>750000</v>
      </c>
      <c r="AC320" s="13">
        <f t="shared" si="46"/>
        <v>0.52083333333333337</v>
      </c>
      <c r="AD320" s="105">
        <f t="shared" si="47"/>
        <v>44580</v>
      </c>
      <c r="AE320" s="13" t="e">
        <f>IF(AND(AD320&lt;=$AI$4,#REF!&lt;1),1,"")</f>
        <v>#REF!</v>
      </c>
      <c r="AF320" s="105">
        <f t="shared" ca="1" si="48"/>
        <v>44558</v>
      </c>
      <c r="AH320" s="13">
        <f t="shared" ca="1" si="49"/>
        <v>-18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7"/>
  <sheetViews>
    <sheetView zoomScaleNormal="100" workbookViewId="0">
      <selection activeCell="A2" sqref="A2:A517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BARRCRD025002AUTOSERVICIONUTRESA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487</v>
      </c>
      <c r="R13" s="121" t="s">
        <v>487</v>
      </c>
      <c r="S13" s="121" t="s">
        <v>488</v>
      </c>
      <c r="T13" s="121" t="s">
        <v>160</v>
      </c>
      <c r="U13" s="121"/>
      <c r="V13" s="121">
        <v>20</v>
      </c>
      <c r="W13" s="121">
        <v>20</v>
      </c>
      <c r="X13" s="121">
        <v>0</v>
      </c>
      <c r="Y13" s="121">
        <v>0</v>
      </c>
      <c r="Z13" s="121">
        <v>0</v>
      </c>
      <c r="AA13" s="121" t="s">
        <v>0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44543.699409745372</v>
      </c>
    </row>
    <row r="14" spans="1:36" ht="150" x14ac:dyDescent="0.25">
      <c r="A14" s="44" t="str">
        <f t="shared" si="0"/>
        <v>BARRCRD025010TRADICIONALNUTRESA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484</v>
      </c>
      <c r="R14" s="121" t="s">
        <v>484</v>
      </c>
      <c r="S14" s="121" t="s">
        <v>1163</v>
      </c>
      <c r="T14" s="121" t="s">
        <v>160</v>
      </c>
      <c r="U14" s="121"/>
      <c r="V14" s="121">
        <v>1000</v>
      </c>
      <c r="W14" s="121">
        <v>1000</v>
      </c>
      <c r="X14" s="121">
        <v>0</v>
      </c>
      <c r="Y14" s="121">
        <v>0</v>
      </c>
      <c r="Z14" s="121">
        <v>0</v>
      </c>
      <c r="AA14" s="121" t="s">
        <v>2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44543.699610787036</v>
      </c>
    </row>
    <row r="15" spans="1:36" ht="150" x14ac:dyDescent="0.25">
      <c r="A15" s="44" t="str">
        <f t="shared" si="0"/>
        <v>BARRCRD025009TRADICIONALNUTRESA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483</v>
      </c>
      <c r="R15" s="121" t="s">
        <v>483</v>
      </c>
      <c r="S15" s="121" t="s">
        <v>1162</v>
      </c>
      <c r="T15" s="121" t="s">
        <v>160</v>
      </c>
      <c r="U15" s="121"/>
      <c r="V15" s="121">
        <v>1400</v>
      </c>
      <c r="W15" s="121">
        <v>1400</v>
      </c>
      <c r="X15" s="121">
        <v>0</v>
      </c>
      <c r="Y15" s="121">
        <v>0</v>
      </c>
      <c r="Z15" s="121">
        <v>0</v>
      </c>
      <c r="AA15" s="121" t="s">
        <v>2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44543.69953859954</v>
      </c>
    </row>
    <row r="16" spans="1:36" ht="150" x14ac:dyDescent="0.25">
      <c r="A16" s="44" t="str">
        <f t="shared" si="0"/>
        <v>BARRCRD025001AUTOSERVICIONUTRESA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485</v>
      </c>
      <c r="R16" s="121" t="s">
        <v>485</v>
      </c>
      <c r="S16" s="121" t="s">
        <v>486</v>
      </c>
      <c r="T16" s="121" t="s">
        <v>160</v>
      </c>
      <c r="U16" s="121"/>
      <c r="V16" s="121">
        <v>20</v>
      </c>
      <c r="W16" s="121">
        <v>20</v>
      </c>
      <c r="X16" s="121">
        <v>0</v>
      </c>
      <c r="Y16" s="121">
        <v>0</v>
      </c>
      <c r="Z16" s="121">
        <v>0</v>
      </c>
      <c r="AA16" s="121" t="s">
        <v>0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44543.69933703704</v>
      </c>
    </row>
    <row r="17" spans="1:35" ht="150" x14ac:dyDescent="0.25">
      <c r="A17" s="44" t="str">
        <f t="shared" si="0"/>
        <v>BARRCRD025008TRADICIONALNUTRESA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482</v>
      </c>
      <c r="R17" s="121" t="s">
        <v>482</v>
      </c>
      <c r="S17" s="121" t="s">
        <v>1161</v>
      </c>
      <c r="T17" s="121" t="s">
        <v>160</v>
      </c>
      <c r="U17" s="121"/>
      <c r="V17" s="121">
        <v>2000</v>
      </c>
      <c r="W17" s="121">
        <v>2000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44543.69948023148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BARRCRD008430CADENASBPO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169</v>
      </c>
      <c r="Q25" s="121" t="s">
        <v>147</v>
      </c>
      <c r="R25" s="121" t="s">
        <v>147</v>
      </c>
      <c r="S25" s="121" t="s">
        <v>204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213</v>
      </c>
      <c r="AD25" s="121"/>
      <c r="AE25" s="121"/>
      <c r="AF25" s="121"/>
      <c r="AG25" s="121"/>
      <c r="AH25" s="121" t="s">
        <v>371</v>
      </c>
      <c r="AI25" s="125">
        <v>44547.701886689814</v>
      </c>
    </row>
    <row r="26" spans="1:35" ht="225" x14ac:dyDescent="0.25">
      <c r="A26" s="44" t="str">
        <f t="shared" si="0"/>
        <v>BARRCRD020181CADENASBPO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171</v>
      </c>
      <c r="Q26" s="121" t="s">
        <v>323</v>
      </c>
      <c r="R26" s="121" t="s">
        <v>323</v>
      </c>
      <c r="S26" s="121" t="s">
        <v>1167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162</v>
      </c>
      <c r="AD26" s="121"/>
      <c r="AE26" s="121"/>
      <c r="AF26" s="121"/>
      <c r="AG26" s="121"/>
      <c r="AH26" s="121" t="s">
        <v>371</v>
      </c>
      <c r="AI26" s="125">
        <v>44547.702037870367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BARRCRD025013CADENASNUTRESA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1170</v>
      </c>
      <c r="R28" s="121" t="s">
        <v>1170</v>
      </c>
      <c r="S28" s="121" t="s">
        <v>1171</v>
      </c>
      <c r="T28" s="121" t="s">
        <v>160</v>
      </c>
      <c r="U28" s="121"/>
      <c r="V28" s="121">
        <v>1</v>
      </c>
      <c r="W28" s="121">
        <v>1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44550.932150659719</v>
      </c>
    </row>
    <row r="29" spans="1:35" ht="120" x14ac:dyDescent="0.25">
      <c r="A29" s="44" t="str">
        <f t="shared" si="0"/>
        <v>BARRCRD025012CADENASNUTRESA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1176</v>
      </c>
      <c r="R29" s="121" t="s">
        <v>1176</v>
      </c>
      <c r="S29" s="121" t="s">
        <v>1177</v>
      </c>
      <c r="T29" s="121" t="s">
        <v>160</v>
      </c>
      <c r="U29" s="121"/>
      <c r="V29" s="121">
        <v>2</v>
      </c>
      <c r="W29" s="121">
        <v>2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44550.932062685184</v>
      </c>
    </row>
    <row r="30" spans="1:35" ht="120" x14ac:dyDescent="0.25">
      <c r="A30" s="44" t="str">
        <f t="shared" si="0"/>
        <v>BARRCRD025015CADENASNUTRESA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1172</v>
      </c>
      <c r="R30" s="121" t="s">
        <v>1172</v>
      </c>
      <c r="S30" s="121" t="s">
        <v>1173</v>
      </c>
      <c r="T30" s="121" t="s">
        <v>160</v>
      </c>
      <c r="U30" s="121"/>
      <c r="V30" s="121">
        <v>11</v>
      </c>
      <c r="W30" s="121">
        <v>11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44550.932284756942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BARRCRD019356CADENASNUTRESA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1187</v>
      </c>
      <c r="R37" s="121" t="s">
        <v>1187</v>
      </c>
      <c r="S37" s="121" t="s">
        <v>1188</v>
      </c>
      <c r="T37" s="121" t="s">
        <v>160</v>
      </c>
      <c r="U37" s="121"/>
      <c r="V37" s="121">
        <v>5</v>
      </c>
      <c r="W37" s="121">
        <v>5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44551.890702002318</v>
      </c>
    </row>
    <row r="38" spans="1:35" ht="120" x14ac:dyDescent="0.25">
      <c r="A38" s="44" t="str">
        <f t="shared" si="0"/>
        <v>BARRCRD019354CADENASNUTRESA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1191</v>
      </c>
      <c r="R38" s="121" t="s">
        <v>1191</v>
      </c>
      <c r="S38" s="121" t="s">
        <v>1192</v>
      </c>
      <c r="T38" s="121" t="s">
        <v>160</v>
      </c>
      <c r="U38" s="121"/>
      <c r="V38" s="121">
        <v>7</v>
      </c>
      <c r="W38" s="121">
        <v>7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44551.890372152775</v>
      </c>
    </row>
    <row r="39" spans="1:35" ht="120" x14ac:dyDescent="0.25">
      <c r="A39" s="44" t="str">
        <f t="shared" si="0"/>
        <v>BARRCRD019355CADENASNUTRESA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1189</v>
      </c>
      <c r="R39" s="121" t="s">
        <v>1189</v>
      </c>
      <c r="S39" s="121" t="s">
        <v>1190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44551.890566423608</v>
      </c>
    </row>
    <row r="40" spans="1:35" ht="120" x14ac:dyDescent="0.25">
      <c r="A40" s="44" t="str">
        <f t="shared" si="0"/>
        <v>BARRCRD019353CADENASNUTRESA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1193</v>
      </c>
      <c r="R40" s="121" t="s">
        <v>1193</v>
      </c>
      <c r="S40" s="121" t="s">
        <v>1194</v>
      </c>
      <c r="T40" s="121" t="s">
        <v>160</v>
      </c>
      <c r="U40" s="121"/>
      <c r="V40" s="121">
        <v>3</v>
      </c>
      <c r="W40" s="121">
        <v>3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44551.890221307869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BARRCRD024152TRADICIONALNUTRESA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1507</v>
      </c>
      <c r="R42" s="121" t="s">
        <v>1507</v>
      </c>
      <c r="S42" s="121" t="s">
        <v>1508</v>
      </c>
      <c r="T42" s="121" t="s">
        <v>160</v>
      </c>
      <c r="U42" s="121"/>
      <c r="V42" s="121">
        <v>550</v>
      </c>
      <c r="W42" s="121">
        <v>550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44552.710437986112</v>
      </c>
    </row>
    <row r="43" spans="1:35" ht="240" x14ac:dyDescent="0.25">
      <c r="A43" s="44" t="str">
        <f t="shared" si="0"/>
        <v>BARRCRD024151TRADICIONALNUTRESA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1503</v>
      </c>
      <c r="R43" s="121" t="s">
        <v>1503</v>
      </c>
      <c r="S43" s="121" t="s">
        <v>1504</v>
      </c>
      <c r="T43" s="121" t="s">
        <v>160</v>
      </c>
      <c r="U43" s="121"/>
      <c r="V43" s="121">
        <v>431</v>
      </c>
      <c r="W43" s="121">
        <v>431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44552.710318113423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BARRCRD024147TRADICIONALNUTRESA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1505</v>
      </c>
      <c r="R45" s="121" t="s">
        <v>1505</v>
      </c>
      <c r="S45" s="121" t="s">
        <v>1506</v>
      </c>
      <c r="T45" s="121" t="s">
        <v>160</v>
      </c>
      <c r="U45" s="121"/>
      <c r="V45" s="121">
        <v>800</v>
      </c>
      <c r="W45" s="121">
        <v>800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44552.709832199071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BGTACRD012726CADENASNUTRESA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515</v>
      </c>
      <c r="R49" s="121" t="s">
        <v>515</v>
      </c>
      <c r="S49" s="121" t="s">
        <v>516</v>
      </c>
      <c r="T49" s="121" t="s">
        <v>160</v>
      </c>
      <c r="U49" s="121"/>
      <c r="V49" s="121">
        <v>4</v>
      </c>
      <c r="W49" s="121">
        <v>4</v>
      </c>
      <c r="X49" s="121">
        <v>0</v>
      </c>
      <c r="Y49" s="121">
        <v>0</v>
      </c>
      <c r="Z49" s="121" t="s">
        <v>517</v>
      </c>
      <c r="AA49" s="121" t="s">
        <v>1</v>
      </c>
      <c r="AB49" s="121" t="s">
        <v>140</v>
      </c>
      <c r="AC49" s="121" t="s">
        <v>162</v>
      </c>
      <c r="AD49" s="122">
        <v>45054</v>
      </c>
      <c r="AE49" s="121"/>
      <c r="AF49" s="122">
        <v>45054</v>
      </c>
      <c r="AG49" s="121"/>
      <c r="AH49" s="121" t="s">
        <v>387</v>
      </c>
      <c r="AI49" s="125">
        <v>44533.316827939816</v>
      </c>
    </row>
    <row r="50" spans="1:35" ht="135" x14ac:dyDescent="0.25">
      <c r="A50" s="44" t="str">
        <f t="shared" si="0"/>
        <v>BGTACRD021829CADENASNUTRESA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518</v>
      </c>
      <c r="R50" s="121" t="s">
        <v>518</v>
      </c>
      <c r="S50" s="121" t="s">
        <v>519</v>
      </c>
      <c r="T50" s="121" t="s">
        <v>160</v>
      </c>
      <c r="U50" s="121"/>
      <c r="V50" s="121">
        <v>3</v>
      </c>
      <c r="W50" s="121">
        <v>3</v>
      </c>
      <c r="X50" s="121">
        <v>0</v>
      </c>
      <c r="Y50" s="121">
        <v>0</v>
      </c>
      <c r="Z50" s="121" t="s">
        <v>520</v>
      </c>
      <c r="AA50" s="121" t="s">
        <v>1</v>
      </c>
      <c r="AB50" s="121" t="s">
        <v>140</v>
      </c>
      <c r="AC50" s="121" t="s">
        <v>162</v>
      </c>
      <c r="AD50" s="122">
        <v>45555</v>
      </c>
      <c r="AE50" s="121"/>
      <c r="AF50" s="122">
        <v>45555</v>
      </c>
      <c r="AG50" s="121"/>
      <c r="AH50" s="121" t="s">
        <v>387</v>
      </c>
      <c r="AI50" s="125">
        <v>44533.317376817133</v>
      </c>
    </row>
    <row r="51" spans="1:35" ht="135" x14ac:dyDescent="0.25">
      <c r="A51" s="44" t="str">
        <f t="shared" si="0"/>
        <v>BGTACRD023444CADENASNUTRESA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512</v>
      </c>
      <c r="R51" s="121" t="s">
        <v>512</v>
      </c>
      <c r="S51" s="121" t="s">
        <v>513</v>
      </c>
      <c r="T51" s="121" t="s">
        <v>160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514</v>
      </c>
      <c r="AA51" s="121" t="s">
        <v>1</v>
      </c>
      <c r="AB51" s="121" t="s">
        <v>140</v>
      </c>
      <c r="AC51" s="121" t="s">
        <v>162</v>
      </c>
      <c r="AD51" s="122">
        <v>44888</v>
      </c>
      <c r="AE51" s="121"/>
      <c r="AF51" s="122">
        <v>44888</v>
      </c>
      <c r="AG51" s="121"/>
      <c r="AH51" s="121" t="s">
        <v>387</v>
      </c>
      <c r="AI51" s="125">
        <v>44533.31804445602</v>
      </c>
    </row>
    <row r="52" spans="1:35" ht="135" x14ac:dyDescent="0.25">
      <c r="A52" s="44" t="str">
        <f t="shared" si="0"/>
        <v>BGTACRD012719CADENASNUTRESA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522</v>
      </c>
      <c r="R52" s="121" t="s">
        <v>522</v>
      </c>
      <c r="S52" s="121" t="s">
        <v>523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524</v>
      </c>
      <c r="AA52" s="121" t="s">
        <v>1</v>
      </c>
      <c r="AB52" s="121" t="s">
        <v>140</v>
      </c>
      <c r="AC52" s="121" t="s">
        <v>162</v>
      </c>
      <c r="AD52" s="122">
        <v>44766</v>
      </c>
      <c r="AE52" s="121"/>
      <c r="AF52" s="122">
        <v>44766</v>
      </c>
      <c r="AG52" s="121"/>
      <c r="AH52" s="121" t="s">
        <v>387</v>
      </c>
      <c r="AI52" s="125">
        <v>44533.312907604166</v>
      </c>
    </row>
    <row r="53" spans="1:35" ht="135" x14ac:dyDescent="0.25">
      <c r="A53" s="44" t="str">
        <f t="shared" si="0"/>
        <v>BGTACRD002384CADENASNUTRESA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361</v>
      </c>
      <c r="R53" s="121" t="s">
        <v>361</v>
      </c>
      <c r="S53" s="121" t="s">
        <v>362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521</v>
      </c>
      <c r="AA53" s="121" t="s">
        <v>1</v>
      </c>
      <c r="AB53" s="121" t="s">
        <v>140</v>
      </c>
      <c r="AC53" s="121" t="s">
        <v>162</v>
      </c>
      <c r="AD53" s="122">
        <v>44787</v>
      </c>
      <c r="AE53" s="121"/>
      <c r="AF53" s="122">
        <v>44787</v>
      </c>
      <c r="AG53" s="121"/>
      <c r="AH53" s="121" t="s">
        <v>387</v>
      </c>
      <c r="AI53" s="125">
        <v>44533.312036516203</v>
      </c>
    </row>
    <row r="54" spans="1:35" ht="135" x14ac:dyDescent="0.25">
      <c r="A54" s="44" t="str">
        <f t="shared" si="0"/>
        <v>BGTACRD001185CADENASNUTRESA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356</v>
      </c>
      <c r="R54" s="121" t="s">
        <v>356</v>
      </c>
      <c r="S54" s="121" t="s">
        <v>357</v>
      </c>
      <c r="T54" s="121" t="s">
        <v>163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333</v>
      </c>
      <c r="AA54" s="121" t="s">
        <v>1</v>
      </c>
      <c r="AB54" s="121" t="s">
        <v>140</v>
      </c>
      <c r="AC54" s="121" t="s">
        <v>162</v>
      </c>
      <c r="AD54" s="122">
        <v>44867</v>
      </c>
      <c r="AE54" s="121"/>
      <c r="AF54" s="122">
        <v>44867</v>
      </c>
      <c r="AG54" s="121"/>
      <c r="AH54" s="121" t="s">
        <v>387</v>
      </c>
      <c r="AI54" s="125">
        <v>44533.311506932871</v>
      </c>
    </row>
    <row r="55" spans="1:35" ht="135" x14ac:dyDescent="0.25">
      <c r="A55" s="44" t="str">
        <f t="shared" si="0"/>
        <v>BGTACRD012466CADENASNUTRESA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509</v>
      </c>
      <c r="R55" s="121" t="s">
        <v>509</v>
      </c>
      <c r="S55" s="121" t="s">
        <v>510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511</v>
      </c>
      <c r="AA55" s="121" t="s">
        <v>1</v>
      </c>
      <c r="AB55" s="121" t="s">
        <v>140</v>
      </c>
      <c r="AC55" s="121" t="s">
        <v>162</v>
      </c>
      <c r="AD55" s="122">
        <v>45241</v>
      </c>
      <c r="AE55" s="121"/>
      <c r="AF55" s="122">
        <v>45241</v>
      </c>
      <c r="AG55" s="121"/>
      <c r="AH55" s="121" t="s">
        <v>387</v>
      </c>
      <c r="AI55" s="125">
        <v>44533.312422280091</v>
      </c>
    </row>
    <row r="56" spans="1:35" ht="135" x14ac:dyDescent="0.25">
      <c r="A56" s="44" t="str">
        <f t="shared" si="0"/>
        <v>BGTACRD012721CADENASNUTRESA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525</v>
      </c>
      <c r="R56" s="121" t="s">
        <v>525</v>
      </c>
      <c r="S56" s="121" t="s">
        <v>1198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526</v>
      </c>
      <c r="AA56" s="121" t="s">
        <v>1</v>
      </c>
      <c r="AB56" s="121" t="s">
        <v>140</v>
      </c>
      <c r="AC56" s="121" t="s">
        <v>162</v>
      </c>
      <c r="AD56" s="122">
        <v>44755</v>
      </c>
      <c r="AE56" s="121"/>
      <c r="AF56" s="122">
        <v>44755</v>
      </c>
      <c r="AG56" s="121"/>
      <c r="AH56" s="121" t="s">
        <v>387</v>
      </c>
      <c r="AI56" s="125">
        <v>44533.313335648148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BGTACRD025010TRADICIONALALTILLANO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484</v>
      </c>
      <c r="R69" s="121" t="s">
        <v>484</v>
      </c>
      <c r="S69" s="121" t="s">
        <v>1163</v>
      </c>
      <c r="T69" s="121" t="s">
        <v>160</v>
      </c>
      <c r="U69" s="121"/>
      <c r="V69" s="121">
        <v>800</v>
      </c>
      <c r="W69" s="121">
        <v>800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145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44543.518787152774</v>
      </c>
    </row>
    <row r="70" spans="1:35" ht="135" x14ac:dyDescent="0.25">
      <c r="A70" s="44" t="str">
        <f t="shared" si="1"/>
        <v>BGTACRD025009TRADICIONALNUTRESA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483</v>
      </c>
      <c r="R70" s="121" t="s">
        <v>483</v>
      </c>
      <c r="S70" s="121" t="s">
        <v>1162</v>
      </c>
      <c r="T70" s="121" t="s">
        <v>160</v>
      </c>
      <c r="U70" s="121"/>
      <c r="V70" s="121">
        <v>2600</v>
      </c>
      <c r="W70" s="121">
        <v>2600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140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44543.518462569446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BGTACRD025008TRADICIONALNUTRESA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482</v>
      </c>
      <c r="R73" s="121" t="s">
        <v>482</v>
      </c>
      <c r="S73" s="121" t="s">
        <v>1161</v>
      </c>
      <c r="T73" s="121" t="s">
        <v>160</v>
      </c>
      <c r="U73" s="121"/>
      <c r="V73" s="121">
        <v>3900</v>
      </c>
      <c r="W73" s="121">
        <v>3900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44543.518270740744</v>
      </c>
    </row>
    <row r="74" spans="1:35" ht="135" x14ac:dyDescent="0.25">
      <c r="A74" s="44" t="str">
        <f t="shared" si="1"/>
        <v>BGTACRD025001AUTOSERVICIOALTILLANO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485</v>
      </c>
      <c r="R74" s="121" t="s">
        <v>485</v>
      </c>
      <c r="S74" s="121" t="s">
        <v>486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44543.52065677083</v>
      </c>
    </row>
    <row r="75" spans="1:35" ht="135" x14ac:dyDescent="0.25">
      <c r="A75" s="44" t="str">
        <f t="shared" si="1"/>
        <v>BGTACRD025002AUTOSERVICIOALTILLANO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487</v>
      </c>
      <c r="R75" s="121" t="s">
        <v>487</v>
      </c>
      <c r="S75" s="121" t="s">
        <v>488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145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44543.520817453704</v>
      </c>
    </row>
    <row r="76" spans="1:35" ht="135" x14ac:dyDescent="0.25">
      <c r="A76" s="44" t="str">
        <f t="shared" si="1"/>
        <v>BGTACRD025002AUTOSERVICIONUTRESA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487</v>
      </c>
      <c r="R76" s="121" t="s">
        <v>487</v>
      </c>
      <c r="S76" s="121" t="s">
        <v>488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140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44543.52075747685</v>
      </c>
    </row>
    <row r="77" spans="1:35" ht="135" x14ac:dyDescent="0.25">
      <c r="A77" s="44" t="str">
        <f t="shared" si="1"/>
        <v>BGTACRD025001AUTOSERVICIONUTRESA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485</v>
      </c>
      <c r="R77" s="121" t="s">
        <v>485</v>
      </c>
      <c r="S77" s="121" t="s">
        <v>486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44543.520587245373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BGTACRD010413CADENASNUTRESA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5172</v>
      </c>
      <c r="O105" s="121" t="s">
        <v>5173</v>
      </c>
      <c r="P105" s="121" t="s">
        <v>172</v>
      </c>
      <c r="Q105" s="121" t="s">
        <v>1848</v>
      </c>
      <c r="R105" s="121" t="s">
        <v>1848</v>
      </c>
      <c r="S105" s="121" t="s">
        <v>1849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5186</v>
      </c>
      <c r="AA105" s="121" t="s">
        <v>1</v>
      </c>
      <c r="AB105" s="121" t="s">
        <v>140</v>
      </c>
      <c r="AC105" s="121" t="s">
        <v>162</v>
      </c>
      <c r="AD105" s="122">
        <v>45274</v>
      </c>
      <c r="AE105" s="121"/>
      <c r="AF105" s="122">
        <v>45274</v>
      </c>
      <c r="AG105" s="121"/>
      <c r="AH105" s="121" t="s">
        <v>5177</v>
      </c>
      <c r="AI105" s="125">
        <v>44553.500591840275</v>
      </c>
    </row>
    <row r="106" spans="1:35" ht="150" x14ac:dyDescent="0.25">
      <c r="A106" s="44" t="str">
        <f t="shared" si="1"/>
        <v>BGTACRD022735CADENASNUTRESA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5172</v>
      </c>
      <c r="O106" s="121" t="s">
        <v>5173</v>
      </c>
      <c r="P106" s="121" t="s">
        <v>172</v>
      </c>
      <c r="Q106" s="121" t="s">
        <v>5174</v>
      </c>
      <c r="R106" s="121" t="s">
        <v>5174</v>
      </c>
      <c r="S106" s="121" t="s">
        <v>5175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5176</v>
      </c>
      <c r="AA106" s="121" t="s">
        <v>1</v>
      </c>
      <c r="AB106" s="121" t="s">
        <v>140</v>
      </c>
      <c r="AC106" s="121" t="s">
        <v>162</v>
      </c>
      <c r="AD106" s="122">
        <v>44760</v>
      </c>
      <c r="AE106" s="121"/>
      <c r="AF106" s="122">
        <v>44760</v>
      </c>
      <c r="AG106" s="121"/>
      <c r="AH106" s="121" t="s">
        <v>5177</v>
      </c>
      <c r="AI106" s="125">
        <v>44553.505059062503</v>
      </c>
    </row>
    <row r="107" spans="1:35" ht="150" x14ac:dyDescent="0.25">
      <c r="A107" s="44" t="str">
        <f t="shared" si="1"/>
        <v>BGTACRD022526CADENASNUTRESA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5172</v>
      </c>
      <c r="O107" s="121" t="s">
        <v>5173</v>
      </c>
      <c r="P107" s="121" t="s">
        <v>172</v>
      </c>
      <c r="Q107" s="121" t="s">
        <v>1295</v>
      </c>
      <c r="R107" s="121" t="s">
        <v>1295</v>
      </c>
      <c r="S107" s="121" t="s">
        <v>1296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 t="s">
        <v>5190</v>
      </c>
      <c r="AA107" s="121" t="s">
        <v>1</v>
      </c>
      <c r="AB107" s="121" t="s">
        <v>140</v>
      </c>
      <c r="AC107" s="121" t="s">
        <v>162</v>
      </c>
      <c r="AD107" s="122">
        <v>45100</v>
      </c>
      <c r="AE107" s="121"/>
      <c r="AF107" s="122">
        <v>45100</v>
      </c>
      <c r="AG107" s="121"/>
      <c r="AH107" s="121" t="s">
        <v>5177</v>
      </c>
      <c r="AI107" s="125">
        <v>44553.50416329861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5172</v>
      </c>
      <c r="O108" s="121" t="s">
        <v>5173</v>
      </c>
      <c r="P108" s="121" t="s">
        <v>172</v>
      </c>
      <c r="Q108" s="121" t="s">
        <v>5187</v>
      </c>
      <c r="R108" s="121" t="s">
        <v>5187</v>
      </c>
      <c r="S108" s="121" t="s">
        <v>5188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5189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5177</v>
      </c>
      <c r="AI108" s="125">
        <v>44553.498424976853</v>
      </c>
    </row>
    <row r="109" spans="1:35" ht="150" x14ac:dyDescent="0.25">
      <c r="A109" s="44" t="str">
        <f t="shared" si="1"/>
        <v>BGTACRD012720CADENASNUTRESA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5172</v>
      </c>
      <c r="O109" s="121" t="s">
        <v>5173</v>
      </c>
      <c r="P109" s="121" t="s">
        <v>172</v>
      </c>
      <c r="Q109" s="121" t="s">
        <v>3404</v>
      </c>
      <c r="R109" s="121" t="s">
        <v>3404</v>
      </c>
      <c r="S109" s="121" t="s">
        <v>5183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5184</v>
      </c>
      <c r="AA109" s="121" t="s">
        <v>1</v>
      </c>
      <c r="AB109" s="121" t="s">
        <v>140</v>
      </c>
      <c r="AC109" s="121" t="s">
        <v>162</v>
      </c>
      <c r="AD109" s="122">
        <v>44776</v>
      </c>
      <c r="AE109" s="121"/>
      <c r="AF109" s="122">
        <v>44776</v>
      </c>
      <c r="AG109" s="121"/>
      <c r="AH109" s="121" t="s">
        <v>5177</v>
      </c>
      <c r="AI109" s="125">
        <v>44553.50279583333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5172</v>
      </c>
      <c r="O110" s="121" t="s">
        <v>5173</v>
      </c>
      <c r="P110" s="121" t="s">
        <v>172</v>
      </c>
      <c r="Q110" s="121" t="s">
        <v>5178</v>
      </c>
      <c r="R110" s="121" t="s">
        <v>5178</v>
      </c>
      <c r="S110" s="121" t="s">
        <v>5179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5180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5177</v>
      </c>
      <c r="AI110" s="125">
        <v>44553.505990659723</v>
      </c>
    </row>
    <row r="111" spans="1:35" ht="150" x14ac:dyDescent="0.25">
      <c r="A111" s="44" t="str">
        <f t="shared" si="1"/>
        <v>BGTACRD001185CADENASNUTRESA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5172</v>
      </c>
      <c r="O111" s="121" t="s">
        <v>5173</v>
      </c>
      <c r="P111" s="121" t="s">
        <v>172</v>
      </c>
      <c r="Q111" s="121" t="s">
        <v>356</v>
      </c>
      <c r="R111" s="121" t="s">
        <v>356</v>
      </c>
      <c r="S111" s="121" t="s">
        <v>357</v>
      </c>
      <c r="T111" s="121" t="s">
        <v>163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5185</v>
      </c>
      <c r="AA111" s="121" t="s">
        <v>1</v>
      </c>
      <c r="AB111" s="121" t="s">
        <v>140</v>
      </c>
      <c r="AC111" s="121" t="s">
        <v>162</v>
      </c>
      <c r="AD111" s="122">
        <v>44887</v>
      </c>
      <c r="AE111" s="121"/>
      <c r="AF111" s="122">
        <v>44887</v>
      </c>
      <c r="AG111" s="121"/>
      <c r="AH111" s="121" t="s">
        <v>5177</v>
      </c>
      <c r="AI111" s="125">
        <v>44553.49722005787</v>
      </c>
    </row>
    <row r="112" spans="1:35" ht="150" x14ac:dyDescent="0.25">
      <c r="A112" s="44" t="str">
        <f t="shared" si="1"/>
        <v>BGTACRD000698CADENASNUTRESA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5172</v>
      </c>
      <c r="O112" s="121" t="s">
        <v>5173</v>
      </c>
      <c r="P112" s="121" t="s">
        <v>172</v>
      </c>
      <c r="Q112" s="121" t="s">
        <v>326</v>
      </c>
      <c r="R112" s="121" t="s">
        <v>326</v>
      </c>
      <c r="S112" s="121" t="s">
        <v>327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>
        <v>4486806</v>
      </c>
      <c r="AA112" s="121" t="s">
        <v>1</v>
      </c>
      <c r="AB112" s="121" t="s">
        <v>140</v>
      </c>
      <c r="AC112" s="121" t="s">
        <v>162</v>
      </c>
      <c r="AD112" s="122">
        <v>45266</v>
      </c>
      <c r="AE112" s="121"/>
      <c r="AF112" s="122">
        <v>45266</v>
      </c>
      <c r="AG112" s="121"/>
      <c r="AH112" s="121" t="s">
        <v>5177</v>
      </c>
      <c r="AI112" s="125">
        <v>44553.495029328704</v>
      </c>
    </row>
    <row r="113" spans="1:35" ht="150" x14ac:dyDescent="0.25">
      <c r="A113" s="44" t="str">
        <f t="shared" si="1"/>
        <v>BGTACRD012608CADENASNUTRESA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5172</v>
      </c>
      <c r="O113" s="121" t="s">
        <v>5173</v>
      </c>
      <c r="P113" s="121" t="s">
        <v>172</v>
      </c>
      <c r="Q113" s="121" t="s">
        <v>5181</v>
      </c>
      <c r="R113" s="121" t="s">
        <v>5181</v>
      </c>
      <c r="S113" s="121" t="s">
        <v>5182</v>
      </c>
      <c r="T113" s="121" t="s">
        <v>160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5180</v>
      </c>
      <c r="AA113" s="121" t="s">
        <v>1</v>
      </c>
      <c r="AB113" s="121" t="s">
        <v>140</v>
      </c>
      <c r="AC113" s="121" t="s">
        <v>162</v>
      </c>
      <c r="AD113" s="122">
        <v>44906</v>
      </c>
      <c r="AE113" s="121"/>
      <c r="AF113" s="122">
        <v>44906</v>
      </c>
      <c r="AG113" s="121"/>
      <c r="AH113" s="121" t="s">
        <v>5177</v>
      </c>
      <c r="AI113" s="125">
        <v>44553.501545497682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5191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5192</v>
      </c>
      <c r="P114" s="121" t="s">
        <v>170</v>
      </c>
      <c r="Q114" s="121" t="s">
        <v>5193</v>
      </c>
      <c r="R114" s="121" t="s">
        <v>5193</v>
      </c>
      <c r="S114" s="121" t="s">
        <v>5194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5195</v>
      </c>
      <c r="P115" s="121" t="s">
        <v>171</v>
      </c>
      <c r="Q115" s="121" t="s">
        <v>3224</v>
      </c>
      <c r="R115" s="121" t="s">
        <v>3224</v>
      </c>
      <c r="S115" s="121" t="s">
        <v>5196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5195</v>
      </c>
      <c r="P116" s="121" t="s">
        <v>171</v>
      </c>
      <c r="Q116" s="121" t="s">
        <v>3224</v>
      </c>
      <c r="R116" s="121" t="s">
        <v>3224</v>
      </c>
      <c r="S116" s="121" t="s">
        <v>5196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5195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BUCACRD024644TRADICIONALNUTRESA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474</v>
      </c>
      <c r="R119" s="121" t="s">
        <v>474</v>
      </c>
      <c r="S119" s="121" t="s">
        <v>475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44536.696911620369</v>
      </c>
    </row>
    <row r="120" spans="1:35" ht="270" x14ac:dyDescent="0.25">
      <c r="A120" s="44" t="str">
        <f t="shared" si="1"/>
        <v>BUCACRD024647TRADICIONALNUTRESA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476</v>
      </c>
      <c r="R120" s="121" t="s">
        <v>476</v>
      </c>
      <c r="S120" s="121" t="s">
        <v>477</v>
      </c>
      <c r="T120" s="121" t="s">
        <v>160</v>
      </c>
      <c r="U120" s="121"/>
      <c r="V120" s="121">
        <v>381</v>
      </c>
      <c r="W120" s="121">
        <v>381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44536.697038842591</v>
      </c>
    </row>
    <row r="121" spans="1:35" ht="270" x14ac:dyDescent="0.25">
      <c r="A121" s="44" t="str">
        <f t="shared" si="1"/>
        <v>BUCACRD024645TRADICIONALNUTRESA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472</v>
      </c>
      <c r="R121" s="121" t="s">
        <v>472</v>
      </c>
      <c r="S121" s="121" t="s">
        <v>473</v>
      </c>
      <c r="T121" s="121" t="s">
        <v>160</v>
      </c>
      <c r="U121" s="121"/>
      <c r="V121" s="121">
        <v>400</v>
      </c>
      <c r="W121" s="121">
        <v>400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44536.696948483797</v>
      </c>
    </row>
    <row r="122" spans="1:35" ht="270" x14ac:dyDescent="0.25">
      <c r="A122" s="44" t="str">
        <f t="shared" si="1"/>
        <v>BUCACRD024646TRADICIONALNUTRESA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478</v>
      </c>
      <c r="R122" s="121" t="s">
        <v>478</v>
      </c>
      <c r="S122" s="121" t="s">
        <v>479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44536.696990891207</v>
      </c>
    </row>
    <row r="123" spans="1:35" ht="165" x14ac:dyDescent="0.25">
      <c r="A123" s="44" t="str">
        <f t="shared" si="1"/>
        <v>BUCACRD025010TRADICIONALNUTRESA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484</v>
      </c>
      <c r="R123" s="121" t="s">
        <v>484</v>
      </c>
      <c r="S123" s="121" t="s">
        <v>1163</v>
      </c>
      <c r="T123" s="121" t="s">
        <v>160</v>
      </c>
      <c r="U123" s="121"/>
      <c r="V123" s="121">
        <v>800</v>
      </c>
      <c r="W123" s="121">
        <v>800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44544.384087361112</v>
      </c>
    </row>
    <row r="124" spans="1:35" ht="165" x14ac:dyDescent="0.25">
      <c r="A124" s="44" t="str">
        <f t="shared" si="1"/>
        <v>BUCACRD025009TRADICIONALNUTRESA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483</v>
      </c>
      <c r="R124" s="121" t="s">
        <v>483</v>
      </c>
      <c r="S124" s="121" t="s">
        <v>1162</v>
      </c>
      <c r="T124" s="121" t="s">
        <v>160</v>
      </c>
      <c r="U124" s="121"/>
      <c r="V124" s="121">
        <v>1400</v>
      </c>
      <c r="W124" s="121">
        <v>1400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44544.384040729165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BUCACRD025020AUTOSERVICIONUTRESA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777</v>
      </c>
      <c r="R131" s="121" t="s">
        <v>777</v>
      </c>
      <c r="S131" s="121" t="s">
        <v>778</v>
      </c>
      <c r="T131" s="121" t="s">
        <v>160</v>
      </c>
      <c r="U131" s="121"/>
      <c r="V131" s="121">
        <v>60</v>
      </c>
      <c r="W131" s="121">
        <v>60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44547.699544328701</v>
      </c>
    </row>
    <row r="132" spans="1:35" ht="165" x14ac:dyDescent="0.25">
      <c r="A132" s="44" t="str">
        <f t="shared" si="2"/>
        <v>BUCACRD025021AUTOSERVICIONUTRESA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775</v>
      </c>
      <c r="R132" s="121" t="s">
        <v>775</v>
      </c>
      <c r="S132" s="121" t="s">
        <v>776</v>
      </c>
      <c r="T132" s="121" t="s">
        <v>160</v>
      </c>
      <c r="U132" s="121"/>
      <c r="V132" s="121">
        <v>180</v>
      </c>
      <c r="W132" s="121">
        <v>180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44547.699582870373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5197</v>
      </c>
      <c r="P138" s="121" t="s">
        <v>170</v>
      </c>
      <c r="Q138" s="121" t="s">
        <v>5198</v>
      </c>
      <c r="R138" s="121" t="s">
        <v>5198</v>
      </c>
      <c r="S138" s="121" t="s">
        <v>5199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5197</v>
      </c>
      <c r="P139" s="121" t="s">
        <v>170</v>
      </c>
      <c r="Q139" s="121" t="s">
        <v>5200</v>
      </c>
      <c r="R139" s="121" t="s">
        <v>5200</v>
      </c>
      <c r="S139" s="121" t="s">
        <v>5201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5197</v>
      </c>
      <c r="P140" s="121" t="s">
        <v>170</v>
      </c>
      <c r="Q140" s="121" t="s">
        <v>5202</v>
      </c>
      <c r="R140" s="121" t="s">
        <v>5202</v>
      </c>
      <c r="S140" s="121" t="s">
        <v>5203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5197</v>
      </c>
      <c r="P141" s="121" t="s">
        <v>170</v>
      </c>
      <c r="Q141" s="121" t="s">
        <v>5204</v>
      </c>
      <c r="R141" s="121" t="s">
        <v>5204</v>
      </c>
      <c r="S141" s="121" t="s">
        <v>5205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5197</v>
      </c>
      <c r="P142" s="121" t="s">
        <v>170</v>
      </c>
      <c r="Q142" s="121" t="s">
        <v>5206</v>
      </c>
      <c r="R142" s="121" t="s">
        <v>5206</v>
      </c>
      <c r="S142" s="121" t="s">
        <v>5207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5197</v>
      </c>
      <c r="P143" s="121" t="s">
        <v>170</v>
      </c>
      <c r="Q143" s="121" t="s">
        <v>5208</v>
      </c>
      <c r="R143" s="121" t="s">
        <v>5208</v>
      </c>
      <c r="S143" s="121" t="s">
        <v>5209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5197</v>
      </c>
      <c r="P144" s="121" t="s">
        <v>170</v>
      </c>
      <c r="Q144" s="121" t="s">
        <v>5210</v>
      </c>
      <c r="R144" s="121" t="s">
        <v>5210</v>
      </c>
      <c r="S144" s="121" t="s">
        <v>5211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5197</v>
      </c>
      <c r="P145" s="121" t="s">
        <v>170</v>
      </c>
      <c r="Q145" s="121" t="s">
        <v>5212</v>
      </c>
      <c r="R145" s="121" t="s">
        <v>5212</v>
      </c>
      <c r="S145" s="121" t="s">
        <v>5213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5197</v>
      </c>
      <c r="P146" s="121" t="s">
        <v>170</v>
      </c>
      <c r="Q146" s="121" t="s">
        <v>5214</v>
      </c>
      <c r="R146" s="121" t="s">
        <v>5214</v>
      </c>
      <c r="S146" s="121" t="s">
        <v>5215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5197</v>
      </c>
      <c r="P147" s="121" t="s">
        <v>170</v>
      </c>
      <c r="Q147" s="121" t="s">
        <v>5216</v>
      </c>
      <c r="R147" s="121" t="s">
        <v>5216</v>
      </c>
      <c r="S147" s="121" t="s">
        <v>5217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5197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5218</v>
      </c>
      <c r="P161" s="121" t="s">
        <v>170</v>
      </c>
      <c r="Q161" s="121" t="s">
        <v>5219</v>
      </c>
      <c r="R161" s="121" t="s">
        <v>5219</v>
      </c>
      <c r="S161" s="121" t="s">
        <v>5220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5218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5218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5218</v>
      </c>
      <c r="P164" s="121" t="s">
        <v>170</v>
      </c>
      <c r="Q164" s="121" t="s">
        <v>5221</v>
      </c>
      <c r="R164" s="121" t="s">
        <v>5221</v>
      </c>
      <c r="S164" s="121" t="s">
        <v>5222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5218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5218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5218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5403</v>
      </c>
      <c r="P168" s="121" t="s">
        <v>171</v>
      </c>
      <c r="Q168" s="121" t="s">
        <v>5404</v>
      </c>
      <c r="R168" s="121" t="s">
        <v>5404</v>
      </c>
      <c r="S168" s="121" t="s">
        <v>5405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5406</v>
      </c>
      <c r="P169" s="121" t="s">
        <v>171</v>
      </c>
      <c r="Q169" s="121" t="s">
        <v>5407</v>
      </c>
      <c r="R169" s="121" t="s">
        <v>5407</v>
      </c>
      <c r="S169" s="121" t="s">
        <v>5408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5409</v>
      </c>
      <c r="P170" s="121" t="s">
        <v>171</v>
      </c>
      <c r="Q170" s="121" t="s">
        <v>5410</v>
      </c>
      <c r="R170" s="121" t="s">
        <v>5410</v>
      </c>
      <c r="S170" s="121" t="s">
        <v>5411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CALICRD025001AUTOSERVICIONUTRESA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485</v>
      </c>
      <c r="R176" s="121" t="s">
        <v>485</v>
      </c>
      <c r="S176" s="121" t="s">
        <v>486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44544.340750150463</v>
      </c>
    </row>
    <row r="177" spans="1:35" ht="135" x14ac:dyDescent="0.25">
      <c r="A177" s="44" t="str">
        <f t="shared" si="2"/>
        <v>CALICRD025002AUTOSERVICIONUTRESA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487</v>
      </c>
      <c r="R177" s="121" t="s">
        <v>487</v>
      </c>
      <c r="S177" s="121" t="s">
        <v>488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44544.340611689811</v>
      </c>
    </row>
    <row r="178" spans="1:35" ht="135" x14ac:dyDescent="0.25">
      <c r="A178" s="44" t="str">
        <f t="shared" si="2"/>
        <v>CALICRD025008TRADICIONALNUTRESA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482</v>
      </c>
      <c r="R178" s="121" t="s">
        <v>482</v>
      </c>
      <c r="S178" s="121" t="s">
        <v>1161</v>
      </c>
      <c r="T178" s="121" t="s">
        <v>160</v>
      </c>
      <c r="U178" s="121"/>
      <c r="V178" s="121">
        <v>2000</v>
      </c>
      <c r="W178" s="121">
        <v>2000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44544.704023356484</v>
      </c>
    </row>
    <row r="179" spans="1:35" ht="135" x14ac:dyDescent="0.25">
      <c r="A179" s="44" t="str">
        <f t="shared" si="2"/>
        <v>CALICRD025010TRADICIONALNUTRESA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484</v>
      </c>
      <c r="R179" s="121" t="s">
        <v>484</v>
      </c>
      <c r="S179" s="121" t="s">
        <v>1163</v>
      </c>
      <c r="T179" s="121" t="s">
        <v>160</v>
      </c>
      <c r="U179" s="121"/>
      <c r="V179" s="121">
        <v>1000</v>
      </c>
      <c r="W179" s="121">
        <v>1000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44544.703760972225</v>
      </c>
    </row>
    <row r="180" spans="1:35" ht="135" x14ac:dyDescent="0.25">
      <c r="A180" s="44" t="str">
        <f t="shared" si="2"/>
        <v>CALICRD025009TRADICIONALNUTRESA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483</v>
      </c>
      <c r="R180" s="121" t="s">
        <v>483</v>
      </c>
      <c r="S180" s="121" t="s">
        <v>1162</v>
      </c>
      <c r="T180" s="121" t="s">
        <v>160</v>
      </c>
      <c r="U180" s="121"/>
      <c r="V180" s="121">
        <v>1400</v>
      </c>
      <c r="W180" s="121">
        <v>1400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44544.70390458333</v>
      </c>
    </row>
    <row r="181" spans="1:35" ht="105" x14ac:dyDescent="0.25">
      <c r="A181" s="44" t="str">
        <f t="shared" si="2"/>
        <v>CALICRD018324AUTOSERVICIONUTRESA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152</v>
      </c>
      <c r="R181" s="121" t="s">
        <v>152</v>
      </c>
      <c r="S181" s="121" t="s">
        <v>219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44544.700742592591</v>
      </c>
    </row>
    <row r="182" spans="1:35" ht="105" x14ac:dyDescent="0.25">
      <c r="A182" s="44" t="str">
        <f t="shared" si="2"/>
        <v>CALICRD018325AUTOSERVICIONUTRESA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151</v>
      </c>
      <c r="R182" s="121" t="s">
        <v>151</v>
      </c>
      <c r="S182" s="121" t="s">
        <v>217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44544.700494675926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CALICRD014117CADENASBPO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172</v>
      </c>
      <c r="Q186" s="121" t="s">
        <v>497</v>
      </c>
      <c r="R186" s="121" t="s">
        <v>497</v>
      </c>
      <c r="S186" s="121" t="s">
        <v>498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 t="s">
        <v>308</v>
      </c>
      <c r="AA186" s="121" t="s">
        <v>1</v>
      </c>
      <c r="AB186" s="121" t="s">
        <v>161</v>
      </c>
      <c r="AC186" s="121" t="s">
        <v>162</v>
      </c>
      <c r="AD186" s="122">
        <v>44694</v>
      </c>
      <c r="AE186" s="121"/>
      <c r="AF186" s="122">
        <v>44694</v>
      </c>
      <c r="AG186" s="121"/>
      <c r="AH186" s="121" t="s">
        <v>566</v>
      </c>
      <c r="AI186" s="125">
        <v>44547.473906354164</v>
      </c>
    </row>
    <row r="187" spans="1:35" ht="105" x14ac:dyDescent="0.25">
      <c r="A187" s="44" t="str">
        <f t="shared" si="2"/>
        <v>CALICRD016151CADENASBPO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168</v>
      </c>
      <c r="Q187" s="121" t="s">
        <v>146</v>
      </c>
      <c r="R187" s="121" t="s">
        <v>146</v>
      </c>
      <c r="S187" s="121" t="s">
        <v>203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>
        <v>0</v>
      </c>
      <c r="AA187" s="121" t="s">
        <v>1</v>
      </c>
      <c r="AB187" s="121" t="s">
        <v>161</v>
      </c>
      <c r="AC187" s="121" t="s">
        <v>162</v>
      </c>
      <c r="AD187" s="121"/>
      <c r="AE187" s="121"/>
      <c r="AF187" s="121"/>
      <c r="AG187" s="121"/>
      <c r="AH187" s="121" t="s">
        <v>566</v>
      </c>
      <c r="AI187" s="125">
        <v>44547.473504803238</v>
      </c>
    </row>
    <row r="188" spans="1:35" ht="105" x14ac:dyDescent="0.25">
      <c r="A188" s="44" t="str">
        <f t="shared" si="2"/>
        <v>CALICRD022670CADENASBPO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172</v>
      </c>
      <c r="Q188" s="121" t="s">
        <v>309</v>
      </c>
      <c r="R188" s="121" t="s">
        <v>309</v>
      </c>
      <c r="S188" s="121" t="s">
        <v>310</v>
      </c>
      <c r="T188" s="121" t="s">
        <v>160</v>
      </c>
      <c r="U188" s="121"/>
      <c r="V188" s="121">
        <v>1</v>
      </c>
      <c r="W188" s="121">
        <v>1</v>
      </c>
      <c r="X188" s="121">
        <v>0</v>
      </c>
      <c r="Y188" s="121">
        <v>0</v>
      </c>
      <c r="Z188" s="121" t="s">
        <v>311</v>
      </c>
      <c r="AA188" s="121" t="s">
        <v>1</v>
      </c>
      <c r="AB188" s="121" t="s">
        <v>161</v>
      </c>
      <c r="AC188" s="121" t="s">
        <v>162</v>
      </c>
      <c r="AD188" s="122">
        <v>44714</v>
      </c>
      <c r="AE188" s="121"/>
      <c r="AF188" s="122">
        <v>44714</v>
      </c>
      <c r="AG188" s="121"/>
      <c r="AH188" s="121" t="s">
        <v>566</v>
      </c>
      <c r="AI188" s="125">
        <v>44547.473384490739</v>
      </c>
    </row>
    <row r="189" spans="1:35" ht="105" x14ac:dyDescent="0.25">
      <c r="A189" s="44" t="str">
        <f t="shared" si="2"/>
        <v>CALICRD025003CADENASBPO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171</v>
      </c>
      <c r="Q189" s="121" t="s">
        <v>465</v>
      </c>
      <c r="R189" s="121" t="s">
        <v>465</v>
      </c>
      <c r="S189" s="121" t="s">
        <v>1158</v>
      </c>
      <c r="T189" s="121" t="s">
        <v>160</v>
      </c>
      <c r="U189" s="121"/>
      <c r="V189" s="121">
        <v>5</v>
      </c>
      <c r="W189" s="121">
        <v>5</v>
      </c>
      <c r="X189" s="121">
        <v>0</v>
      </c>
      <c r="Y189" s="121">
        <v>0</v>
      </c>
      <c r="Z189" s="121">
        <v>0</v>
      </c>
      <c r="AA189" s="121" t="s">
        <v>1</v>
      </c>
      <c r="AB189" s="121" t="s">
        <v>161</v>
      </c>
      <c r="AC189" s="121" t="s">
        <v>162</v>
      </c>
      <c r="AD189" s="121"/>
      <c r="AE189" s="121"/>
      <c r="AF189" s="121"/>
      <c r="AG189" s="121"/>
      <c r="AH189" s="121" t="s">
        <v>566</v>
      </c>
      <c r="AI189" s="125">
        <v>44547.471963009259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CALICRD025020AUTOSERVICIONUTRESA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777</v>
      </c>
      <c r="R193" s="121" t="s">
        <v>777</v>
      </c>
      <c r="S193" s="121" t="s">
        <v>778</v>
      </c>
      <c r="T193" s="121" t="s">
        <v>160</v>
      </c>
      <c r="U193" s="121"/>
      <c r="V193" s="121">
        <v>60</v>
      </c>
      <c r="W193" s="121">
        <v>60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44547.612272395832</v>
      </c>
    </row>
    <row r="194" spans="1:35" ht="150" x14ac:dyDescent="0.25">
      <c r="A194" s="44" t="str">
        <f t="shared" si="2"/>
        <v>CALICRD025021AUTOSERVICIONUTRESA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775</v>
      </c>
      <c r="R194" s="121" t="s">
        <v>775</v>
      </c>
      <c r="S194" s="121" t="s">
        <v>776</v>
      </c>
      <c r="T194" s="121" t="s">
        <v>160</v>
      </c>
      <c r="U194" s="121"/>
      <c r="V194" s="121">
        <v>50</v>
      </c>
      <c r="W194" s="121">
        <v>50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44547.612157291667</v>
      </c>
    </row>
    <row r="195" spans="1:35" ht="120" x14ac:dyDescent="0.25">
      <c r="A195" s="44" t="str">
        <f t="shared" ref="A195:A258" si="3">+CONCATENATE(B195,Q195,AA195,AB195)</f>
        <v>CALICRD022670CADENASBPO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172</v>
      </c>
      <c r="Q195" s="121" t="s">
        <v>309</v>
      </c>
      <c r="R195" s="121" t="s">
        <v>309</v>
      </c>
      <c r="S195" s="121" t="s">
        <v>310</v>
      </c>
      <c r="T195" s="121" t="s">
        <v>160</v>
      </c>
      <c r="U195" s="121"/>
      <c r="V195" s="121">
        <v>1</v>
      </c>
      <c r="W195" s="121">
        <v>1</v>
      </c>
      <c r="X195" s="121">
        <v>0</v>
      </c>
      <c r="Y195" s="121">
        <v>0</v>
      </c>
      <c r="Z195" s="121" t="s">
        <v>311</v>
      </c>
      <c r="AA195" s="121" t="s">
        <v>1</v>
      </c>
      <c r="AB195" s="121" t="s">
        <v>161</v>
      </c>
      <c r="AC195" s="121" t="s">
        <v>162</v>
      </c>
      <c r="AD195" s="122">
        <v>44714</v>
      </c>
      <c r="AE195" s="121"/>
      <c r="AF195" s="122">
        <v>44714</v>
      </c>
      <c r="AG195" s="121"/>
      <c r="AH195" s="121" t="s">
        <v>566</v>
      </c>
      <c r="AI195" s="125">
        <v>44547.666294201386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CALICRD021973CADENASBPO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306</v>
      </c>
      <c r="R198" s="121" t="s">
        <v>306</v>
      </c>
      <c r="S198" s="121" t="s">
        <v>307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315</v>
      </c>
      <c r="AA198" s="121" t="s">
        <v>1</v>
      </c>
      <c r="AB198" s="121" t="s">
        <v>161</v>
      </c>
      <c r="AC198" s="121" t="s">
        <v>162</v>
      </c>
      <c r="AD198" s="122">
        <v>44699</v>
      </c>
      <c r="AE198" s="121"/>
      <c r="AF198" s="122">
        <v>44699</v>
      </c>
      <c r="AG198" s="121"/>
      <c r="AH198" s="121" t="s">
        <v>566</v>
      </c>
      <c r="AI198" s="125">
        <v>44547.666937939815</v>
      </c>
    </row>
    <row r="199" spans="1:35" ht="120" x14ac:dyDescent="0.25">
      <c r="A199" s="44" t="str">
        <f t="shared" si="3"/>
        <v>CALICRD021350CADENASBPO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289</v>
      </c>
      <c r="R199" s="121" t="s">
        <v>289</v>
      </c>
      <c r="S199" s="121" t="s">
        <v>290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315</v>
      </c>
      <c r="AA199" s="121" t="s">
        <v>1</v>
      </c>
      <c r="AB199" s="121" t="s">
        <v>161</v>
      </c>
      <c r="AC199" s="121" t="s">
        <v>162</v>
      </c>
      <c r="AD199" s="122">
        <v>44699</v>
      </c>
      <c r="AE199" s="121"/>
      <c r="AF199" s="122">
        <v>44699</v>
      </c>
      <c r="AG199" s="121"/>
      <c r="AH199" s="121" t="s">
        <v>566</v>
      </c>
      <c r="AI199" s="125">
        <v>44547.667424664352</v>
      </c>
    </row>
    <row r="200" spans="1:35" ht="120" x14ac:dyDescent="0.25">
      <c r="A200" s="44" t="str">
        <f t="shared" si="3"/>
        <v>CALICRD019868CADENASBPO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166</v>
      </c>
      <c r="Q200" s="121" t="s">
        <v>153</v>
      </c>
      <c r="R200" s="121" t="s">
        <v>153</v>
      </c>
      <c r="S200" s="121" t="s">
        <v>167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>
        <v>0</v>
      </c>
      <c r="AA200" s="121" t="s">
        <v>1</v>
      </c>
      <c r="AB200" s="121" t="s">
        <v>161</v>
      </c>
      <c r="AC200" s="121" t="s">
        <v>162</v>
      </c>
      <c r="AD200" s="121"/>
      <c r="AE200" s="121"/>
      <c r="AF200" s="121"/>
      <c r="AG200" s="121"/>
      <c r="AH200" s="121" t="s">
        <v>566</v>
      </c>
      <c r="AI200" s="125">
        <v>44547.667603587965</v>
      </c>
    </row>
    <row r="201" spans="1:35" ht="120" x14ac:dyDescent="0.25">
      <c r="A201" s="44" t="str">
        <f t="shared" si="3"/>
        <v>CALICRD014117CADENASBPO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172</v>
      </c>
      <c r="Q201" s="121" t="s">
        <v>497</v>
      </c>
      <c r="R201" s="121" t="s">
        <v>497</v>
      </c>
      <c r="S201" s="121" t="s">
        <v>498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 t="s">
        <v>686</v>
      </c>
      <c r="AA201" s="121" t="s">
        <v>1</v>
      </c>
      <c r="AB201" s="121" t="s">
        <v>161</v>
      </c>
      <c r="AC201" s="121" t="s">
        <v>162</v>
      </c>
      <c r="AD201" s="122">
        <v>45068</v>
      </c>
      <c r="AE201" s="121"/>
      <c r="AF201" s="122">
        <v>45068</v>
      </c>
      <c r="AG201" s="121"/>
      <c r="AH201" s="121" t="s">
        <v>566</v>
      </c>
      <c r="AI201" s="125">
        <v>44547.669675543984</v>
      </c>
    </row>
    <row r="202" spans="1:35" ht="120" x14ac:dyDescent="0.25">
      <c r="A202" s="44" t="str">
        <f t="shared" si="3"/>
        <v>CALICRD014118CADENASBPO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172</v>
      </c>
      <c r="Q202" s="121" t="s">
        <v>312</v>
      </c>
      <c r="R202" s="121" t="s">
        <v>312</v>
      </c>
      <c r="S202" s="121" t="s">
        <v>313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 t="s">
        <v>314</v>
      </c>
      <c r="AA202" s="121" t="s">
        <v>1</v>
      </c>
      <c r="AB202" s="121" t="s">
        <v>161</v>
      </c>
      <c r="AC202" s="121" t="s">
        <v>162</v>
      </c>
      <c r="AD202" s="122">
        <v>44703</v>
      </c>
      <c r="AE202" s="121"/>
      <c r="AF202" s="122">
        <v>44703</v>
      </c>
      <c r="AG202" s="121"/>
      <c r="AH202" s="121" t="s">
        <v>566</v>
      </c>
      <c r="AI202" s="125">
        <v>44547.669144560183</v>
      </c>
    </row>
    <row r="203" spans="1:35" ht="120" x14ac:dyDescent="0.25">
      <c r="A203" s="44" t="str">
        <f t="shared" si="3"/>
        <v>CALICRD014120CADENASBPO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224</v>
      </c>
      <c r="R203" s="121" t="s">
        <v>224</v>
      </c>
      <c r="S203" s="121" t="s">
        <v>225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1239</v>
      </c>
      <c r="AA203" s="121" t="s">
        <v>1</v>
      </c>
      <c r="AB203" s="121" t="s">
        <v>161</v>
      </c>
      <c r="AC203" s="121" t="s">
        <v>162</v>
      </c>
      <c r="AD203" s="122">
        <v>44624</v>
      </c>
      <c r="AE203" s="121"/>
      <c r="AF203" s="122">
        <v>44624</v>
      </c>
      <c r="AG203" s="121"/>
      <c r="AH203" s="121" t="s">
        <v>566</v>
      </c>
      <c r="AI203" s="125">
        <v>44547.668596284719</v>
      </c>
    </row>
    <row r="204" spans="1:35" ht="120" x14ac:dyDescent="0.25">
      <c r="A204" s="44" t="str">
        <f t="shared" si="3"/>
        <v>CALICRD016151CADENASBPO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168</v>
      </c>
      <c r="Q204" s="121" t="s">
        <v>146</v>
      </c>
      <c r="R204" s="121" t="s">
        <v>146</v>
      </c>
      <c r="S204" s="121" t="s">
        <v>203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>
        <v>0</v>
      </c>
      <c r="AA204" s="121" t="s">
        <v>1</v>
      </c>
      <c r="AB204" s="121" t="s">
        <v>161</v>
      </c>
      <c r="AC204" s="121" t="s">
        <v>162</v>
      </c>
      <c r="AD204" s="121"/>
      <c r="AE204" s="121"/>
      <c r="AF204" s="121"/>
      <c r="AG204" s="121"/>
      <c r="AH204" s="121" t="s">
        <v>566</v>
      </c>
      <c r="AI204" s="125">
        <v>44547.667729131943</v>
      </c>
    </row>
    <row r="205" spans="1:35" ht="120" x14ac:dyDescent="0.25">
      <c r="A205" s="44" t="str">
        <f t="shared" si="3"/>
        <v>CALICRD025003CADENASBPO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171</v>
      </c>
      <c r="Q205" s="121" t="s">
        <v>465</v>
      </c>
      <c r="R205" s="121" t="s">
        <v>465</v>
      </c>
      <c r="S205" s="121" t="s">
        <v>1158</v>
      </c>
      <c r="T205" s="121" t="s">
        <v>160</v>
      </c>
      <c r="U205" s="121"/>
      <c r="V205" s="121">
        <v>2</v>
      </c>
      <c r="W205" s="121">
        <v>2</v>
      </c>
      <c r="X205" s="121">
        <v>0</v>
      </c>
      <c r="Y205" s="121">
        <v>0</v>
      </c>
      <c r="Z205" s="121">
        <v>0</v>
      </c>
      <c r="AA205" s="121" t="s">
        <v>1</v>
      </c>
      <c r="AB205" s="121" t="s">
        <v>161</v>
      </c>
      <c r="AC205" s="121" t="s">
        <v>162</v>
      </c>
      <c r="AD205" s="121"/>
      <c r="AE205" s="121"/>
      <c r="AF205" s="121"/>
      <c r="AG205" s="121"/>
      <c r="AH205" s="121" t="s">
        <v>566</v>
      </c>
      <c r="AI205" s="125">
        <v>44547.664993136576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5223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5224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5225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5224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5226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5227</v>
      </c>
      <c r="L210" s="125">
        <v>44554.594314884256</v>
      </c>
      <c r="M210" s="121">
        <v>0</v>
      </c>
      <c r="N210" s="121">
        <v>0</v>
      </c>
      <c r="O210" s="121" t="s">
        <v>5228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5227</v>
      </c>
      <c r="L211" s="125">
        <v>44554.594464467591</v>
      </c>
      <c r="M211" s="121">
        <v>0</v>
      </c>
      <c r="N211" s="121">
        <v>0</v>
      </c>
      <c r="O211" s="121" t="s">
        <v>5229</v>
      </c>
      <c r="P211" s="121" t="s">
        <v>170</v>
      </c>
      <c r="Q211" s="121" t="s">
        <v>5198</v>
      </c>
      <c r="R211" s="121" t="s">
        <v>5198</v>
      </c>
      <c r="S211" s="121" t="s">
        <v>5199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CARTCRD007133TRADICIONALNUTRESA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168</v>
      </c>
      <c r="Q212" s="121" t="s">
        <v>578</v>
      </c>
      <c r="R212" s="121" t="s">
        <v>578</v>
      </c>
      <c r="S212" s="121" t="s">
        <v>579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44532.576558819441</v>
      </c>
    </row>
    <row r="213" spans="1:35" ht="390" x14ac:dyDescent="0.25">
      <c r="A213" s="44" t="str">
        <f t="shared" si="3"/>
        <v>CARTCRD024642TRADICIONALNUTRESA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570</v>
      </c>
      <c r="R213" s="121" t="s">
        <v>570</v>
      </c>
      <c r="S213" s="121" t="s">
        <v>571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44532.577179375003</v>
      </c>
    </row>
    <row r="214" spans="1:35" ht="390" x14ac:dyDescent="0.25">
      <c r="A214" s="44" t="str">
        <f t="shared" si="3"/>
        <v>CARTCRD012773TRADICIONALNUTRESA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168</v>
      </c>
      <c r="Q214" s="121" t="s">
        <v>574</v>
      </c>
      <c r="R214" s="121" t="s">
        <v>574</v>
      </c>
      <c r="S214" s="121" t="s">
        <v>575</v>
      </c>
      <c r="T214" s="121" t="s">
        <v>160</v>
      </c>
      <c r="U214" s="121"/>
      <c r="V214" s="121">
        <v>800</v>
      </c>
      <c r="W214" s="121">
        <v>800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44532.577053263885</v>
      </c>
    </row>
    <row r="215" spans="1:35" ht="390" x14ac:dyDescent="0.25">
      <c r="A215" s="44" t="str">
        <f t="shared" si="3"/>
        <v>CARTCRD024643TRADICIONALNUTRESA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171</v>
      </c>
      <c r="Q215" s="121" t="s">
        <v>489</v>
      </c>
      <c r="R215" s="121" t="s">
        <v>489</v>
      </c>
      <c r="S215" s="121" t="s">
        <v>490</v>
      </c>
      <c r="T215" s="121" t="s">
        <v>160</v>
      </c>
      <c r="U215" s="121"/>
      <c r="V215" s="121">
        <v>400</v>
      </c>
      <c r="W215" s="121">
        <v>400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44532.577269618057</v>
      </c>
    </row>
    <row r="216" spans="1:35" ht="390" x14ac:dyDescent="0.25">
      <c r="A216" s="44" t="str">
        <f t="shared" si="3"/>
        <v>CARTCRD024657TRADICIONALNUTRESA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171</v>
      </c>
      <c r="Q216" s="121" t="s">
        <v>572</v>
      </c>
      <c r="R216" s="121" t="s">
        <v>572</v>
      </c>
      <c r="S216" s="121" t="s">
        <v>573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44532.577333877314</v>
      </c>
    </row>
    <row r="217" spans="1:35" ht="390" x14ac:dyDescent="0.25">
      <c r="A217" s="44" t="str">
        <f t="shared" si="3"/>
        <v>CARTCRD008369TRADICIONALNUTRESA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576</v>
      </c>
      <c r="R217" s="121" t="s">
        <v>576</v>
      </c>
      <c r="S217" s="121" t="s">
        <v>577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44532.576679641206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CARTCRD024644TRADICIONALNUTRESA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474</v>
      </c>
      <c r="R223" s="121" t="s">
        <v>474</v>
      </c>
      <c r="S223" s="121" t="s">
        <v>475</v>
      </c>
      <c r="T223" s="121" t="s">
        <v>160</v>
      </c>
      <c r="U223" s="121"/>
      <c r="V223" s="121">
        <v>400</v>
      </c>
      <c r="W223" s="121">
        <v>400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44540.596346481485</v>
      </c>
    </row>
    <row r="224" spans="1:35" ht="330" x14ac:dyDescent="0.25">
      <c r="A224" s="44" t="str">
        <f t="shared" si="3"/>
        <v>CARTCRD024647TRADICIONALNUTRESA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476</v>
      </c>
      <c r="R224" s="121" t="s">
        <v>476</v>
      </c>
      <c r="S224" s="121" t="s">
        <v>477</v>
      </c>
      <c r="T224" s="121" t="s">
        <v>160</v>
      </c>
      <c r="U224" s="121"/>
      <c r="V224" s="121">
        <v>398</v>
      </c>
      <c r="W224" s="121">
        <v>398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44540.596653171298</v>
      </c>
    </row>
    <row r="225" spans="1:35" ht="330" x14ac:dyDescent="0.25">
      <c r="A225" s="44" t="str">
        <f t="shared" si="3"/>
        <v>CARTCRD024646TRADICIONALNUTRESA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478</v>
      </c>
      <c r="R225" s="121" t="s">
        <v>478</v>
      </c>
      <c r="S225" s="121" t="s">
        <v>479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44540.596565729167</v>
      </c>
    </row>
    <row r="226" spans="1:35" ht="330" x14ac:dyDescent="0.25">
      <c r="A226" s="44" t="str">
        <f t="shared" si="3"/>
        <v>CARTCRD024645TRADICIONALNUTRESA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472</v>
      </c>
      <c r="R226" s="121" t="s">
        <v>472</v>
      </c>
      <c r="S226" s="121" t="s">
        <v>473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44540.596399479167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CARTCRD020181CADENASBPO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171</v>
      </c>
      <c r="Q236" s="121" t="s">
        <v>323</v>
      </c>
      <c r="R236" s="121" t="s">
        <v>323</v>
      </c>
      <c r="S236" s="121" t="s">
        <v>1167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44550.588629201389</v>
      </c>
    </row>
    <row r="237" spans="1:35" ht="240" x14ac:dyDescent="0.25">
      <c r="A237" s="44" t="str">
        <f t="shared" si="3"/>
        <v>CARTCRD008430CADENASBPO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169</v>
      </c>
      <c r="Q237" s="121" t="s">
        <v>147</v>
      </c>
      <c r="R237" s="121" t="s">
        <v>147</v>
      </c>
      <c r="S237" s="121" t="s">
        <v>204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44550.588299976851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CARTCRD019354CADENASNUTRESA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1191</v>
      </c>
      <c r="R241" s="121" t="s">
        <v>1191</v>
      </c>
      <c r="S241" s="121" t="s">
        <v>1192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44551.48144520833</v>
      </c>
    </row>
    <row r="242" spans="1:35" ht="165" x14ac:dyDescent="0.25">
      <c r="A242" s="44" t="str">
        <f t="shared" si="3"/>
        <v>CARTCRD019355CADENASNUTRESA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1189</v>
      </c>
      <c r="R242" s="121" t="s">
        <v>1189</v>
      </c>
      <c r="S242" s="121" t="s">
        <v>1190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44551.481503657407</v>
      </c>
    </row>
    <row r="243" spans="1:35" ht="165" x14ac:dyDescent="0.25">
      <c r="A243" s="44" t="str">
        <f t="shared" si="3"/>
        <v>CARTCRD019356CADENASNUTRESA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1187</v>
      </c>
      <c r="R243" s="121" t="s">
        <v>1187</v>
      </c>
      <c r="S243" s="121" t="s">
        <v>1188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44551.481619988423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147643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44545.429005254628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147644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44545.429202708336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IBA1CRD025009TRADICIONALNUTRESA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483</v>
      </c>
      <c r="R260" s="121" t="s">
        <v>483</v>
      </c>
      <c r="S260" s="121" t="s">
        <v>1162</v>
      </c>
      <c r="T260" s="121" t="s">
        <v>160</v>
      </c>
      <c r="U260" s="121"/>
      <c r="V260" s="121">
        <v>800</v>
      </c>
      <c r="W260" s="121">
        <v>800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44545.439039236109</v>
      </c>
    </row>
    <row r="261" spans="1:35" ht="180" x14ac:dyDescent="0.25">
      <c r="A261" s="44" t="str">
        <f t="shared" si="4"/>
        <v>IBA1CRD025010TRADICIONALNUTRESA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484</v>
      </c>
      <c r="R261" s="121" t="s">
        <v>484</v>
      </c>
      <c r="S261" s="121" t="s">
        <v>1163</v>
      </c>
      <c r="T261" s="121" t="s">
        <v>160</v>
      </c>
      <c r="U261" s="121"/>
      <c r="V261" s="121">
        <v>900</v>
      </c>
      <c r="W261" s="121">
        <v>900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44545.439136388886</v>
      </c>
    </row>
    <row r="262" spans="1:35" ht="180" x14ac:dyDescent="0.25">
      <c r="A262" s="44" t="str">
        <f t="shared" si="4"/>
        <v>IBA1CRD025008TRADICIONALNUTRESA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482</v>
      </c>
      <c r="R262" s="121" t="s">
        <v>482</v>
      </c>
      <c r="S262" s="121" t="s">
        <v>1161</v>
      </c>
      <c r="T262" s="121" t="s">
        <v>160</v>
      </c>
      <c r="U262" s="121"/>
      <c r="V262" s="121">
        <v>1300</v>
      </c>
      <c r="W262" s="121">
        <v>1300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44545.438926504627</v>
      </c>
    </row>
    <row r="263" spans="1:35" ht="180" x14ac:dyDescent="0.25">
      <c r="A263" s="44" t="str">
        <f t="shared" si="4"/>
        <v>IBA1CRD025002AUTOSERVICIONUTRESA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487</v>
      </c>
      <c r="R263" s="121" t="s">
        <v>487</v>
      </c>
      <c r="S263" s="121" t="s">
        <v>488</v>
      </c>
      <c r="T263" s="121" t="s">
        <v>160</v>
      </c>
      <c r="U263" s="121"/>
      <c r="V263" s="121">
        <v>200</v>
      </c>
      <c r="W263" s="121">
        <v>200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44545.450373344909</v>
      </c>
    </row>
    <row r="264" spans="1:35" ht="180" x14ac:dyDescent="0.25">
      <c r="A264" s="44" t="str">
        <f t="shared" si="4"/>
        <v>IBA1CRD025001AUTOSERVICIONUTRESA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485</v>
      </c>
      <c r="R264" s="121" t="s">
        <v>485</v>
      </c>
      <c r="S264" s="121" t="s">
        <v>486</v>
      </c>
      <c r="T264" s="121" t="s">
        <v>160</v>
      </c>
      <c r="U264" s="121"/>
      <c r="V264" s="121">
        <v>100</v>
      </c>
      <c r="W264" s="121">
        <v>100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44545.450164814814</v>
      </c>
    </row>
    <row r="265" spans="1:35" ht="195" x14ac:dyDescent="0.25">
      <c r="A265" s="44" t="str">
        <f t="shared" si="4"/>
        <v>IBA1ACT000433TRADICIONALNUTRESA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739</v>
      </c>
      <c r="R265" s="121" t="s">
        <v>739</v>
      </c>
      <c r="S265" s="121" t="s">
        <v>740</v>
      </c>
      <c r="T265" s="121" t="s">
        <v>160</v>
      </c>
      <c r="U265" s="121"/>
      <c r="V265" s="121">
        <v>1</v>
      </c>
      <c r="W265" s="121">
        <v>1</v>
      </c>
      <c r="X265" s="121">
        <v>0</v>
      </c>
      <c r="Y265" s="121">
        <v>102164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44545.457277824076</v>
      </c>
    </row>
    <row r="266" spans="1:35" ht="195" x14ac:dyDescent="0.25">
      <c r="A266" s="44" t="str">
        <f t="shared" si="4"/>
        <v>IBA1ACT000063TRADICIONALNUTRESA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135</v>
      </c>
      <c r="R266" s="121" t="s">
        <v>135</v>
      </c>
      <c r="S266" s="121" t="s">
        <v>207</v>
      </c>
      <c r="T266" s="121" t="s">
        <v>160</v>
      </c>
      <c r="U266" s="121" t="s">
        <v>135</v>
      </c>
      <c r="V266" s="121">
        <v>1</v>
      </c>
      <c r="W266" s="121">
        <v>1</v>
      </c>
      <c r="X266" s="121">
        <v>0</v>
      </c>
      <c r="Y266" s="121">
        <v>78903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44545.457052534723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139337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44546.488981840281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139336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44546.488772407407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142507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44547.609020115742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142505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44547.6088633912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IBA1CRD015545TRADICIONALNUTRESA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1291</v>
      </c>
      <c r="R277" s="121" t="s">
        <v>1291</v>
      </c>
      <c r="S277" s="121" t="s">
        <v>1292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1293</v>
      </c>
      <c r="AA277" s="121" t="s">
        <v>2</v>
      </c>
      <c r="AB277" s="121" t="s">
        <v>140</v>
      </c>
      <c r="AC277" s="121" t="s">
        <v>162</v>
      </c>
      <c r="AD277" s="122">
        <v>45271</v>
      </c>
      <c r="AE277" s="121"/>
      <c r="AF277" s="122">
        <v>45271</v>
      </c>
      <c r="AG277" s="121"/>
      <c r="AH277" s="121" t="s">
        <v>280</v>
      </c>
      <c r="AI277" s="125">
        <v>44548.423840370371</v>
      </c>
    </row>
    <row r="278" spans="1:35" ht="90" x14ac:dyDescent="0.25">
      <c r="A278" s="44" t="str">
        <f t="shared" si="4"/>
        <v>IBA1CRD012718TRADICIONALNUTRESA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762</v>
      </c>
      <c r="R278" s="121" t="s">
        <v>762</v>
      </c>
      <c r="S278" s="121" t="s">
        <v>1298</v>
      </c>
      <c r="T278" s="121" t="s">
        <v>163</v>
      </c>
      <c r="U278" s="121"/>
      <c r="V278" s="121">
        <v>240</v>
      </c>
      <c r="W278" s="121">
        <v>240</v>
      </c>
      <c r="X278" s="121">
        <v>0</v>
      </c>
      <c r="Y278" s="121">
        <v>0</v>
      </c>
      <c r="Z278" s="121" t="s">
        <v>1299</v>
      </c>
      <c r="AA278" s="121" t="s">
        <v>2</v>
      </c>
      <c r="AB278" s="121" t="s">
        <v>140</v>
      </c>
      <c r="AC278" s="121" t="s">
        <v>162</v>
      </c>
      <c r="AD278" s="122">
        <v>44631</v>
      </c>
      <c r="AE278" s="121"/>
      <c r="AF278" s="122">
        <v>44631</v>
      </c>
      <c r="AG278" s="121"/>
      <c r="AH278" s="121" t="s">
        <v>280</v>
      </c>
      <c r="AI278" s="125">
        <v>44548.42285354167</v>
      </c>
    </row>
    <row r="279" spans="1:35" ht="90" x14ac:dyDescent="0.25">
      <c r="A279" s="44" t="str">
        <f t="shared" si="4"/>
        <v>IBA1CRD012660TRADICIONALNUTRESA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1300</v>
      </c>
      <c r="R279" s="121" t="s">
        <v>1300</v>
      </c>
      <c r="S279" s="121" t="s">
        <v>1301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1294</v>
      </c>
      <c r="AA279" s="121" t="s">
        <v>2</v>
      </c>
      <c r="AB279" s="121" t="s">
        <v>140</v>
      </c>
      <c r="AC279" s="121" t="s">
        <v>162</v>
      </c>
      <c r="AD279" s="122">
        <v>44815</v>
      </c>
      <c r="AE279" s="121"/>
      <c r="AF279" s="122">
        <v>44815</v>
      </c>
      <c r="AG279" s="121"/>
      <c r="AH279" s="121" t="s">
        <v>280</v>
      </c>
      <c r="AI279" s="125">
        <v>44548.422341354169</v>
      </c>
    </row>
    <row r="280" spans="1:35" ht="90" x14ac:dyDescent="0.25">
      <c r="A280" s="44" t="str">
        <f t="shared" si="4"/>
        <v>IBA1CRD012466TRADICIONALNUTRESA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509</v>
      </c>
      <c r="R280" s="121" t="s">
        <v>509</v>
      </c>
      <c r="S280" s="121" t="s">
        <v>510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1302</v>
      </c>
      <c r="AA280" s="121" t="s">
        <v>2</v>
      </c>
      <c r="AB280" s="121" t="s">
        <v>140</v>
      </c>
      <c r="AC280" s="121" t="s">
        <v>162</v>
      </c>
      <c r="AD280" s="122">
        <v>45265</v>
      </c>
      <c r="AE280" s="121"/>
      <c r="AF280" s="122">
        <v>45265</v>
      </c>
      <c r="AG280" s="121"/>
      <c r="AH280" s="121" t="s">
        <v>280</v>
      </c>
      <c r="AI280" s="125">
        <v>44548.421807939812</v>
      </c>
    </row>
    <row r="281" spans="1:35" ht="90" x14ac:dyDescent="0.25">
      <c r="A281" s="44" t="str">
        <f t="shared" si="4"/>
        <v>IBA1CRD010924TRADICIONALNUTRESA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351</v>
      </c>
      <c r="R281" s="121" t="s">
        <v>351</v>
      </c>
      <c r="S281" s="121" t="s">
        <v>352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1303</v>
      </c>
      <c r="AA281" s="121" t="s">
        <v>2</v>
      </c>
      <c r="AB281" s="121" t="s">
        <v>140</v>
      </c>
      <c r="AC281" s="121" t="s">
        <v>162</v>
      </c>
      <c r="AD281" s="122">
        <v>45064</v>
      </c>
      <c r="AE281" s="121"/>
      <c r="AF281" s="122">
        <v>45064</v>
      </c>
      <c r="AG281" s="121"/>
      <c r="AH281" s="121" t="s">
        <v>280</v>
      </c>
      <c r="AI281" s="125">
        <v>44548.420523518522</v>
      </c>
    </row>
    <row r="282" spans="1:35" ht="90" x14ac:dyDescent="0.25">
      <c r="A282" s="44" t="str">
        <f t="shared" si="4"/>
        <v>IBA1CRD010050TRADICIONALNUTRESA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1304</v>
      </c>
      <c r="R282" s="121" t="s">
        <v>1304</v>
      </c>
      <c r="S282" s="121" t="s">
        <v>1305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1306</v>
      </c>
      <c r="AA282" s="121" t="s">
        <v>2</v>
      </c>
      <c r="AB282" s="121" t="s">
        <v>140</v>
      </c>
      <c r="AC282" s="121" t="s">
        <v>162</v>
      </c>
      <c r="AD282" s="122">
        <v>45247</v>
      </c>
      <c r="AE282" s="121"/>
      <c r="AF282" s="122">
        <v>45247</v>
      </c>
      <c r="AG282" s="121"/>
      <c r="AH282" s="121" t="s">
        <v>280</v>
      </c>
      <c r="AI282" s="125">
        <v>44548.41959420139</v>
      </c>
    </row>
    <row r="283" spans="1:35" ht="90" x14ac:dyDescent="0.25">
      <c r="A283" s="44" t="str">
        <f t="shared" si="4"/>
        <v>IBA1CRD009297TRADICIONALNUTRESA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353</v>
      </c>
      <c r="R283" s="121" t="s">
        <v>353</v>
      </c>
      <c r="S283" s="121" t="s">
        <v>354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1307</v>
      </c>
      <c r="AA283" s="121" t="s">
        <v>2</v>
      </c>
      <c r="AB283" s="121" t="s">
        <v>140</v>
      </c>
      <c r="AC283" s="121" t="s">
        <v>162</v>
      </c>
      <c r="AD283" s="122">
        <v>44783</v>
      </c>
      <c r="AE283" s="121"/>
      <c r="AF283" s="122">
        <v>44783</v>
      </c>
      <c r="AG283" s="121"/>
      <c r="AH283" s="121" t="s">
        <v>280</v>
      </c>
      <c r="AI283" s="125">
        <v>44548.418885636573</v>
      </c>
    </row>
    <row r="284" spans="1:35" ht="90" x14ac:dyDescent="0.25">
      <c r="A284" s="44" t="str">
        <f t="shared" si="4"/>
        <v>IBA1CRD003938TRADICIONALNUTRESA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1308</v>
      </c>
      <c r="R284" s="121" t="s">
        <v>1308</v>
      </c>
      <c r="S284" s="121" t="s">
        <v>1309</v>
      </c>
      <c r="T284" s="121" t="s">
        <v>160</v>
      </c>
      <c r="U284" s="121"/>
      <c r="V284" s="121">
        <v>5</v>
      </c>
      <c r="W284" s="121">
        <v>5</v>
      </c>
      <c r="X284" s="121">
        <v>0</v>
      </c>
      <c r="Y284" s="121">
        <v>0</v>
      </c>
      <c r="Z284" s="121" t="s">
        <v>1310</v>
      </c>
      <c r="AA284" s="121" t="s">
        <v>2</v>
      </c>
      <c r="AB284" s="121" t="s">
        <v>140</v>
      </c>
      <c r="AC284" s="121" t="s">
        <v>162</v>
      </c>
      <c r="AD284" s="122">
        <v>45190</v>
      </c>
      <c r="AE284" s="121"/>
      <c r="AF284" s="122">
        <v>45190</v>
      </c>
      <c r="AG284" s="121"/>
      <c r="AH284" s="121" t="s">
        <v>280</v>
      </c>
      <c r="AI284" s="125">
        <v>44548.417699074074</v>
      </c>
    </row>
    <row r="285" spans="1:35" ht="90" x14ac:dyDescent="0.25">
      <c r="A285" s="44" t="str">
        <f t="shared" si="4"/>
        <v>IBA1CRD003573TRADICIONALNUTRESA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1311</v>
      </c>
      <c r="R285" s="121" t="s">
        <v>1311</v>
      </c>
      <c r="S285" s="121" t="s">
        <v>1312</v>
      </c>
      <c r="T285" s="121" t="s">
        <v>160</v>
      </c>
      <c r="U285" s="121"/>
      <c r="V285" s="121">
        <v>25</v>
      </c>
      <c r="W285" s="121">
        <v>25</v>
      </c>
      <c r="X285" s="121">
        <v>0</v>
      </c>
      <c r="Y285" s="121">
        <v>0</v>
      </c>
      <c r="Z285" s="121" t="s">
        <v>1313</v>
      </c>
      <c r="AA285" s="121" t="s">
        <v>2</v>
      </c>
      <c r="AB285" s="121" t="s">
        <v>140</v>
      </c>
      <c r="AC285" s="121" t="s">
        <v>162</v>
      </c>
      <c r="AD285" s="122">
        <v>44826</v>
      </c>
      <c r="AE285" s="121"/>
      <c r="AF285" s="122">
        <v>44826</v>
      </c>
      <c r="AG285" s="121"/>
      <c r="AH285" s="121" t="s">
        <v>280</v>
      </c>
      <c r="AI285" s="125">
        <v>44548.415582291665</v>
      </c>
    </row>
    <row r="286" spans="1:35" ht="90" x14ac:dyDescent="0.25">
      <c r="A286" s="44" t="str">
        <f t="shared" si="4"/>
        <v>IBA1CRD020036TRADICIONALNUTRESA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1285</v>
      </c>
      <c r="R286" s="121" t="s">
        <v>1285</v>
      </c>
      <c r="S286" s="121" t="s">
        <v>1286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1287</v>
      </c>
      <c r="AA286" s="121" t="s">
        <v>2</v>
      </c>
      <c r="AB286" s="121" t="s">
        <v>140</v>
      </c>
      <c r="AC286" s="121" t="s">
        <v>162</v>
      </c>
      <c r="AD286" s="122">
        <v>44889</v>
      </c>
      <c r="AE286" s="121"/>
      <c r="AF286" s="122">
        <v>44889</v>
      </c>
      <c r="AG286" s="121"/>
      <c r="AH286" s="121" t="s">
        <v>280</v>
      </c>
      <c r="AI286" s="125">
        <v>44548.424747662037</v>
      </c>
    </row>
    <row r="287" spans="1:35" ht="90" x14ac:dyDescent="0.25">
      <c r="A287" s="44" t="str">
        <f t="shared" si="4"/>
        <v>IBA1CRD021225TRADICIONALNUTRESA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1283</v>
      </c>
      <c r="R287" s="121" t="s">
        <v>1283</v>
      </c>
      <c r="S287" s="121" t="s">
        <v>1284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369</v>
      </c>
      <c r="AA287" s="121" t="s">
        <v>2</v>
      </c>
      <c r="AB287" s="121" t="s">
        <v>140</v>
      </c>
      <c r="AC287" s="121" t="s">
        <v>162</v>
      </c>
      <c r="AD287" s="122">
        <v>44800</v>
      </c>
      <c r="AE287" s="121"/>
      <c r="AF287" s="122">
        <v>44800</v>
      </c>
      <c r="AG287" s="121"/>
      <c r="AH287" s="121" t="s">
        <v>280</v>
      </c>
      <c r="AI287" s="125">
        <v>44548.42529983796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IBA1CRD017903TRADICIONALNUTRESA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1288</v>
      </c>
      <c r="R293" s="121" t="s">
        <v>1288</v>
      </c>
      <c r="S293" s="121" t="s">
        <v>1289</v>
      </c>
      <c r="T293" s="121" t="s">
        <v>160</v>
      </c>
      <c r="U293" s="121"/>
      <c r="V293" s="121">
        <v>5</v>
      </c>
      <c r="W293" s="121">
        <v>5</v>
      </c>
      <c r="X293" s="121">
        <v>0</v>
      </c>
      <c r="Y293" s="121">
        <v>0</v>
      </c>
      <c r="Z293" s="121" t="s">
        <v>1290</v>
      </c>
      <c r="AA293" s="121" t="s">
        <v>2</v>
      </c>
      <c r="AB293" s="121" t="s">
        <v>140</v>
      </c>
      <c r="AC293" s="121" t="s">
        <v>162</v>
      </c>
      <c r="AD293" s="122">
        <v>45113</v>
      </c>
      <c r="AE293" s="121"/>
      <c r="AF293" s="122">
        <v>45113</v>
      </c>
      <c r="AG293" s="121"/>
      <c r="AH293" s="121" t="s">
        <v>280</v>
      </c>
      <c r="AI293" s="125">
        <v>44548.424331527778</v>
      </c>
    </row>
    <row r="294" spans="1:35" ht="90" x14ac:dyDescent="0.25">
      <c r="A294" s="44" t="str">
        <f t="shared" si="4"/>
        <v>IBA1CRD012719TRADICIONALNUTRESA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522</v>
      </c>
      <c r="R294" s="121" t="s">
        <v>522</v>
      </c>
      <c r="S294" s="121" t="s">
        <v>523</v>
      </c>
      <c r="T294" s="121" t="s">
        <v>160</v>
      </c>
      <c r="U294" s="121"/>
      <c r="V294" s="121">
        <v>25</v>
      </c>
      <c r="W294" s="121">
        <v>25</v>
      </c>
      <c r="X294" s="121">
        <v>0</v>
      </c>
      <c r="Y294" s="121">
        <v>0</v>
      </c>
      <c r="Z294" s="121" t="s">
        <v>1294</v>
      </c>
      <c r="AA294" s="121" t="s">
        <v>2</v>
      </c>
      <c r="AB294" s="121" t="s">
        <v>140</v>
      </c>
      <c r="AC294" s="121" t="s">
        <v>162</v>
      </c>
      <c r="AD294" s="122">
        <v>44815</v>
      </c>
      <c r="AE294" s="121"/>
      <c r="AF294" s="122">
        <v>44815</v>
      </c>
      <c r="AG294" s="121"/>
      <c r="AH294" s="121" t="s">
        <v>280</v>
      </c>
      <c r="AI294" s="125">
        <v>44548.423380011576</v>
      </c>
    </row>
    <row r="295" spans="1:35" ht="90" x14ac:dyDescent="0.25">
      <c r="A295" s="44" t="str">
        <f t="shared" si="4"/>
        <v>IBA1CRD022526TRADICIONALNUTRESA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1295</v>
      </c>
      <c r="R295" s="121" t="s">
        <v>1295</v>
      </c>
      <c r="S295" s="121" t="s">
        <v>1296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1297</v>
      </c>
      <c r="AA295" s="121" t="s">
        <v>2</v>
      </c>
      <c r="AB295" s="121" t="s">
        <v>140</v>
      </c>
      <c r="AC295" s="121" t="s">
        <v>162</v>
      </c>
      <c r="AD295" s="122">
        <v>45071</v>
      </c>
      <c r="AE295" s="121"/>
      <c r="AF295" s="122">
        <v>45071</v>
      </c>
      <c r="AG295" s="121"/>
      <c r="AH295" s="121" t="s">
        <v>280</v>
      </c>
      <c r="AI295" s="125">
        <v>44548.425948067132</v>
      </c>
    </row>
    <row r="296" spans="1:35" ht="90" x14ac:dyDescent="0.25">
      <c r="A296" s="44" t="str">
        <f t="shared" si="4"/>
        <v>IBA1CRD000698TRADICIONALNUTRESA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326</v>
      </c>
      <c r="R296" s="121" t="s">
        <v>326</v>
      </c>
      <c r="S296" s="121" t="s">
        <v>327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1314</v>
      </c>
      <c r="AA296" s="121" t="s">
        <v>2</v>
      </c>
      <c r="AB296" s="121" t="s">
        <v>140</v>
      </c>
      <c r="AC296" s="121" t="s">
        <v>162</v>
      </c>
      <c r="AD296" s="122">
        <v>45232</v>
      </c>
      <c r="AE296" s="121"/>
      <c r="AF296" s="122">
        <v>45232</v>
      </c>
      <c r="AG296" s="121"/>
      <c r="AH296" s="121" t="s">
        <v>280</v>
      </c>
      <c r="AI296" s="125">
        <v>44548.412842002312</v>
      </c>
    </row>
    <row r="297" spans="1:35" ht="90" x14ac:dyDescent="0.25">
      <c r="A297" s="44" t="str">
        <f t="shared" si="4"/>
        <v>IBA1CRD001182TRADICIONALNUTRESA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365</v>
      </c>
      <c r="R297" s="121" t="s">
        <v>365</v>
      </c>
      <c r="S297" s="121" t="s">
        <v>366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1323</v>
      </c>
      <c r="AA297" s="121" t="s">
        <v>2</v>
      </c>
      <c r="AB297" s="121" t="s">
        <v>140</v>
      </c>
      <c r="AC297" s="121" t="s">
        <v>162</v>
      </c>
      <c r="AD297" s="122">
        <v>45068</v>
      </c>
      <c r="AE297" s="121"/>
      <c r="AF297" s="122">
        <v>45068</v>
      </c>
      <c r="AG297" s="121"/>
      <c r="AH297" s="121" t="s">
        <v>280</v>
      </c>
      <c r="AI297" s="125">
        <v>44548.413515532404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IBA1CRD025040AUTOSERVICIONUTRESA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1214</v>
      </c>
      <c r="R303" s="121" t="s">
        <v>1214</v>
      </c>
      <c r="S303" s="121" t="s">
        <v>1215</v>
      </c>
      <c r="T303" s="121" t="s">
        <v>160</v>
      </c>
      <c r="U303" s="121"/>
      <c r="V303" s="121">
        <v>3</v>
      </c>
      <c r="W303" s="121">
        <v>3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44550.636096527778</v>
      </c>
    </row>
    <row r="304" spans="1:35" ht="75" x14ac:dyDescent="0.25">
      <c r="A304" s="44" t="str">
        <f t="shared" si="4"/>
        <v>IBA1CRD025041AUTOSERVICIONUTRESA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49</v>
      </c>
      <c r="W304" s="121">
        <v>49</v>
      </c>
      <c r="X304" s="121">
        <v>0</v>
      </c>
      <c r="Y304" s="121">
        <v>0</v>
      </c>
      <c r="Z304" s="121">
        <v>0</v>
      </c>
      <c r="AA304" s="121" t="s">
        <v>0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44550.63623196759</v>
      </c>
    </row>
    <row r="305" spans="1:35" ht="75" x14ac:dyDescent="0.25">
      <c r="A305" s="44" t="str">
        <f t="shared" si="4"/>
        <v>IBA1CRD025041TRADICIONALNUTRESA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1196</v>
      </c>
      <c r="R305" s="121" t="s">
        <v>1196</v>
      </c>
      <c r="S305" s="121" t="s">
        <v>1197</v>
      </c>
      <c r="T305" s="121" t="s">
        <v>160</v>
      </c>
      <c r="U305" s="121"/>
      <c r="V305" s="121">
        <v>29</v>
      </c>
      <c r="W305" s="121">
        <v>29</v>
      </c>
      <c r="X305" s="121">
        <v>0</v>
      </c>
      <c r="Y305" s="121">
        <v>0</v>
      </c>
      <c r="Z305" s="121">
        <v>0</v>
      </c>
      <c r="AA305" s="121" t="s">
        <v>2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44550.636193935185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5230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5231</v>
      </c>
      <c r="P309" s="121" t="s">
        <v>170</v>
      </c>
      <c r="Q309" s="121" t="s">
        <v>5208</v>
      </c>
      <c r="R309" s="121" t="s">
        <v>5208</v>
      </c>
      <c r="S309" s="121" t="s">
        <v>5209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5232</v>
      </c>
      <c r="P310" s="121" t="s">
        <v>170</v>
      </c>
      <c r="Q310" s="121" t="s">
        <v>5233</v>
      </c>
      <c r="R310" s="121" t="s">
        <v>5233</v>
      </c>
      <c r="S310" s="121" t="s">
        <v>5234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5235</v>
      </c>
      <c r="P311" s="121" t="s">
        <v>170</v>
      </c>
      <c r="Q311" s="121" t="s">
        <v>5238</v>
      </c>
      <c r="R311" s="121" t="s">
        <v>5238</v>
      </c>
      <c r="S311" s="121" t="s">
        <v>5239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IBA1ACT000458AUTOSERVICIONUTRESA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5235</v>
      </c>
      <c r="P312" s="121" t="s">
        <v>170</v>
      </c>
      <c r="Q312" s="121" t="s">
        <v>3462</v>
      </c>
      <c r="R312" s="121" t="s">
        <v>3462</v>
      </c>
      <c r="S312" s="121" t="s">
        <v>3463</v>
      </c>
      <c r="T312" s="121" t="s">
        <v>160</v>
      </c>
      <c r="U312" s="121"/>
      <c r="V312" s="121">
        <v>1</v>
      </c>
      <c r="W312" s="121">
        <v>1</v>
      </c>
      <c r="X312" s="121">
        <v>0</v>
      </c>
      <c r="Y312" s="121">
        <v>141817</v>
      </c>
      <c r="Z312" s="121">
        <v>0</v>
      </c>
      <c r="AA312" s="121" t="s">
        <v>0</v>
      </c>
      <c r="AB312" s="121" t="s">
        <v>140</v>
      </c>
      <c r="AC312" s="121" t="s">
        <v>213</v>
      </c>
      <c r="AD312" s="121"/>
      <c r="AE312" s="121"/>
      <c r="AF312" s="121"/>
      <c r="AG312" s="121"/>
      <c r="AH312" s="121" t="s">
        <v>1331</v>
      </c>
      <c r="AI312" s="125">
        <v>44554.349567789352</v>
      </c>
    </row>
    <row r="313" spans="1:35" ht="60" x14ac:dyDescent="0.25">
      <c r="A313" s="44" t="str">
        <f t="shared" si="4"/>
        <v>IBA1ACT000458AUTOSERVICIONUTRESA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5235</v>
      </c>
      <c r="P313" s="121" t="s">
        <v>170</v>
      </c>
      <c r="Q313" s="121" t="s">
        <v>3462</v>
      </c>
      <c r="R313" s="121" t="s">
        <v>3462</v>
      </c>
      <c r="S313" s="121" t="s">
        <v>3463</v>
      </c>
      <c r="T313" s="121" t="s">
        <v>160</v>
      </c>
      <c r="U313" s="121"/>
      <c r="V313" s="121">
        <v>1</v>
      </c>
      <c r="W313" s="121">
        <v>1</v>
      </c>
      <c r="X313" s="121">
        <v>0</v>
      </c>
      <c r="Y313" s="121">
        <v>141818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44554.34981994213</v>
      </c>
    </row>
    <row r="314" spans="1:35" ht="60" x14ac:dyDescent="0.25">
      <c r="A314" s="44" t="str">
        <f t="shared" si="4"/>
        <v>IBA1CRD017991TRADICIONALNUTRESA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5235</v>
      </c>
      <c r="P314" s="121" t="s">
        <v>170</v>
      </c>
      <c r="Q314" s="121" t="s">
        <v>5236</v>
      </c>
      <c r="R314" s="121" t="s">
        <v>5236</v>
      </c>
      <c r="S314" s="121" t="s">
        <v>5237</v>
      </c>
      <c r="T314" s="121" t="s">
        <v>160</v>
      </c>
      <c r="U314" s="121" t="s">
        <v>5236</v>
      </c>
      <c r="V314" s="121">
        <v>1</v>
      </c>
      <c r="W314" s="121">
        <v>1</v>
      </c>
      <c r="X314" s="121">
        <v>0</v>
      </c>
      <c r="Y314" s="121">
        <v>0</v>
      </c>
      <c r="Z314" s="121">
        <v>0</v>
      </c>
      <c r="AA314" s="121" t="s">
        <v>2</v>
      </c>
      <c r="AB314" s="121" t="s">
        <v>140</v>
      </c>
      <c r="AC314" s="121" t="s">
        <v>165</v>
      </c>
      <c r="AD314" s="121"/>
      <c r="AE314" s="121"/>
      <c r="AF314" s="121"/>
      <c r="AG314" s="121"/>
      <c r="AH314" s="121" t="s">
        <v>1331</v>
      </c>
      <c r="AI314" s="125">
        <v>44554.350728865742</v>
      </c>
    </row>
    <row r="315" spans="1:35" ht="60" x14ac:dyDescent="0.25">
      <c r="A315" s="44" t="str">
        <f t="shared" si="4"/>
        <v>IBA1CRD017875AUTOSERVICIONUTRESA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5235</v>
      </c>
      <c r="P315" s="121" t="s">
        <v>170</v>
      </c>
      <c r="Q315" s="121" t="s">
        <v>5240</v>
      </c>
      <c r="R315" s="121" t="s">
        <v>5240</v>
      </c>
      <c r="S315" s="121" t="s">
        <v>5241</v>
      </c>
      <c r="T315" s="121" t="s">
        <v>160</v>
      </c>
      <c r="U315" s="121"/>
      <c r="V315" s="121">
        <v>2</v>
      </c>
      <c r="W315" s="121">
        <v>2</v>
      </c>
      <c r="X315" s="121">
        <v>0</v>
      </c>
      <c r="Y315" s="121">
        <v>0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44554.350555335652</v>
      </c>
    </row>
    <row r="316" spans="1:35" ht="90" x14ac:dyDescent="0.25">
      <c r="A316" s="44" t="str">
        <f t="shared" si="4"/>
        <v>IBA1CRD024978TRADICIONALNUTRESA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5412</v>
      </c>
      <c r="P316" s="121" t="s">
        <v>171</v>
      </c>
      <c r="Q316" s="121" t="s">
        <v>5413</v>
      </c>
      <c r="R316" s="121" t="s">
        <v>5413</v>
      </c>
      <c r="S316" s="121" t="s">
        <v>5414</v>
      </c>
      <c r="T316" s="121" t="s">
        <v>160</v>
      </c>
      <c r="U316" s="121"/>
      <c r="V316" s="121">
        <v>6000</v>
      </c>
      <c r="W316" s="121">
        <v>6000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44557.455982314816</v>
      </c>
    </row>
    <row r="317" spans="1:35" ht="90" x14ac:dyDescent="0.25">
      <c r="A317" s="44" t="str">
        <f t="shared" si="4"/>
        <v>IBA1CRD024976TRADICIONALNUTRESA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5412</v>
      </c>
      <c r="P317" s="121" t="s">
        <v>171</v>
      </c>
      <c r="Q317" s="121" t="s">
        <v>5410</v>
      </c>
      <c r="R317" s="121" t="s">
        <v>5410</v>
      </c>
      <c r="S317" s="121" t="s">
        <v>5411</v>
      </c>
      <c r="T317" s="121" t="s">
        <v>160</v>
      </c>
      <c r="U317" s="121"/>
      <c r="V317" s="121">
        <v>4100</v>
      </c>
      <c r="W317" s="121">
        <v>4100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44557.45676789352</v>
      </c>
    </row>
    <row r="318" spans="1:35" ht="90" x14ac:dyDescent="0.25">
      <c r="A318" s="44" t="str">
        <f t="shared" si="4"/>
        <v>IBA1CRD024977TRADICIONALNUTRESA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5412</v>
      </c>
      <c r="P318" s="121" t="s">
        <v>171</v>
      </c>
      <c r="Q318" s="121" t="s">
        <v>5404</v>
      </c>
      <c r="R318" s="121" t="s">
        <v>5404</v>
      </c>
      <c r="S318" s="121" t="s">
        <v>5405</v>
      </c>
      <c r="T318" s="121" t="s">
        <v>160</v>
      </c>
      <c r="U318" s="121"/>
      <c r="V318" s="121">
        <v>4100</v>
      </c>
      <c r="W318" s="121">
        <v>4100</v>
      </c>
      <c r="X318" s="121">
        <v>0</v>
      </c>
      <c r="Y318" s="121">
        <v>0</v>
      </c>
      <c r="Z318" s="121" t="s">
        <v>5415</v>
      </c>
      <c r="AA318" s="121" t="s">
        <v>2</v>
      </c>
      <c r="AB318" s="121" t="s">
        <v>140</v>
      </c>
      <c r="AC318" s="121" t="s">
        <v>162</v>
      </c>
      <c r="AD318" s="122">
        <v>44922</v>
      </c>
      <c r="AE318" s="121"/>
      <c r="AF318" s="122">
        <v>44922</v>
      </c>
      <c r="AG318" s="121"/>
      <c r="AH318" s="121" t="s">
        <v>1331</v>
      </c>
      <c r="AI318" s="125">
        <v>44557.455853020831</v>
      </c>
    </row>
    <row r="319" spans="1:35" ht="90" x14ac:dyDescent="0.25">
      <c r="A319" s="44" t="str">
        <f t="shared" si="4"/>
        <v>IBA1CRD024975TRADICIONALNUTRESA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5412</v>
      </c>
      <c r="P319" s="121" t="s">
        <v>171</v>
      </c>
      <c r="Q319" s="121" t="s">
        <v>5407</v>
      </c>
      <c r="R319" s="121" t="s">
        <v>5407</v>
      </c>
      <c r="S319" s="121" t="s">
        <v>5408</v>
      </c>
      <c r="T319" s="121" t="s">
        <v>160</v>
      </c>
      <c r="U319" s="121"/>
      <c r="V319" s="121">
        <v>2100</v>
      </c>
      <c r="W319" s="121">
        <v>2100</v>
      </c>
      <c r="X319" s="121">
        <v>0</v>
      </c>
      <c r="Y319" s="121">
        <v>0</v>
      </c>
      <c r="Z319" s="121">
        <v>0</v>
      </c>
      <c r="AA319" s="121" t="s">
        <v>2</v>
      </c>
      <c r="AB319" s="121" t="s">
        <v>140</v>
      </c>
      <c r="AC319" s="121" t="s">
        <v>162</v>
      </c>
      <c r="AD319" s="121"/>
      <c r="AE319" s="121"/>
      <c r="AF319" s="121"/>
      <c r="AG319" s="121"/>
      <c r="AH319" s="121" t="s">
        <v>1331</v>
      </c>
      <c r="AI319" s="125">
        <v>44557.452877465279</v>
      </c>
    </row>
    <row r="320" spans="1:35" ht="60" x14ac:dyDescent="0.25">
      <c r="A320" s="44" t="str">
        <f t="shared" si="4"/>
        <v>IBA1ACT000075AUTOSERVICIONUTRESA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5416</v>
      </c>
      <c r="P320" s="121" t="s">
        <v>170</v>
      </c>
      <c r="Q320" s="121" t="s">
        <v>134</v>
      </c>
      <c r="R320" s="121" t="s">
        <v>134</v>
      </c>
      <c r="S320" s="121" t="s">
        <v>210</v>
      </c>
      <c r="T320" s="121" t="s">
        <v>160</v>
      </c>
      <c r="U320" s="121"/>
      <c r="V320" s="121">
        <v>1</v>
      </c>
      <c r="W320" s="121">
        <v>1</v>
      </c>
      <c r="X320" s="121">
        <v>0</v>
      </c>
      <c r="Y320" s="121">
        <v>103105</v>
      </c>
      <c r="Z320" s="121">
        <v>0</v>
      </c>
      <c r="AA320" s="121" t="s">
        <v>0</v>
      </c>
      <c r="AB320" s="121" t="s">
        <v>140</v>
      </c>
      <c r="AC320" s="121" t="s">
        <v>165</v>
      </c>
      <c r="AD320" s="121"/>
      <c r="AE320" s="121"/>
      <c r="AF320" s="121"/>
      <c r="AG320" s="121"/>
      <c r="AH320" s="121" t="s">
        <v>1331</v>
      </c>
      <c r="AI320" s="125">
        <v>44557.479120057869</v>
      </c>
    </row>
    <row r="321" spans="1:35" ht="60" x14ac:dyDescent="0.25">
      <c r="A321" s="44" t="str">
        <f t="shared" si="4"/>
        <v>IBA1ACT000063AUTOSERVICIONUTRESA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5416</v>
      </c>
      <c r="P321" s="121" t="s">
        <v>170</v>
      </c>
      <c r="Q321" s="121" t="s">
        <v>135</v>
      </c>
      <c r="R321" s="121" t="s">
        <v>135</v>
      </c>
      <c r="S321" s="121" t="s">
        <v>207</v>
      </c>
      <c r="T321" s="121" t="s">
        <v>160</v>
      </c>
      <c r="U321" s="121" t="s">
        <v>135</v>
      </c>
      <c r="V321" s="121">
        <v>1</v>
      </c>
      <c r="W321" s="121">
        <v>1</v>
      </c>
      <c r="X321" s="121">
        <v>0</v>
      </c>
      <c r="Y321" s="121">
        <v>158779</v>
      </c>
      <c r="Z321" s="121">
        <v>0</v>
      </c>
      <c r="AA321" s="121" t="s">
        <v>0</v>
      </c>
      <c r="AB321" s="121" t="s">
        <v>140</v>
      </c>
      <c r="AC321" s="121" t="s">
        <v>213</v>
      </c>
      <c r="AD321" s="121"/>
      <c r="AE321" s="121"/>
      <c r="AF321" s="121"/>
      <c r="AG321" s="121"/>
      <c r="AH321" s="121" t="s">
        <v>1331</v>
      </c>
      <c r="AI321" s="125">
        <v>44557.478746736109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MEDECRD002384CADENASNUTRESA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361</v>
      </c>
      <c r="R324" s="121" t="s">
        <v>361</v>
      </c>
      <c r="S324" s="121" t="s">
        <v>362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622</v>
      </c>
      <c r="AA324" s="121" t="s">
        <v>1</v>
      </c>
      <c r="AB324" s="121" t="s">
        <v>140</v>
      </c>
      <c r="AC324" s="121" t="s">
        <v>162</v>
      </c>
      <c r="AD324" s="122">
        <v>44815</v>
      </c>
      <c r="AE324" s="121"/>
      <c r="AF324" s="122">
        <v>44815</v>
      </c>
      <c r="AG324" s="121"/>
      <c r="AH324" s="121" t="s">
        <v>316</v>
      </c>
      <c r="AI324" s="125">
        <v>44533.352826944443</v>
      </c>
    </row>
    <row r="325" spans="1:35" ht="90" x14ac:dyDescent="0.25">
      <c r="A325" s="44" t="str">
        <f t="shared" si="5"/>
        <v>MEDECRD001185CADENASNUTRESA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356</v>
      </c>
      <c r="R325" s="121" t="s">
        <v>356</v>
      </c>
      <c r="S325" s="121" t="s">
        <v>357</v>
      </c>
      <c r="T325" s="121" t="s">
        <v>163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617</v>
      </c>
      <c r="AA325" s="121" t="s">
        <v>1</v>
      </c>
      <c r="AB325" s="121" t="s">
        <v>140</v>
      </c>
      <c r="AC325" s="121" t="s">
        <v>162</v>
      </c>
      <c r="AD325" s="122">
        <v>44887</v>
      </c>
      <c r="AE325" s="121"/>
      <c r="AF325" s="122">
        <v>44887</v>
      </c>
      <c r="AG325" s="121"/>
      <c r="AH325" s="121" t="s">
        <v>316</v>
      </c>
      <c r="AI325" s="125">
        <v>44533.352473055558</v>
      </c>
    </row>
    <row r="326" spans="1:35" ht="90" x14ac:dyDescent="0.25">
      <c r="A326" s="44" t="str">
        <f t="shared" si="5"/>
        <v>MEDECRD012726CADENASNUTRESA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515</v>
      </c>
      <c r="R326" s="121" t="s">
        <v>515</v>
      </c>
      <c r="S326" s="121" t="s">
        <v>516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621</v>
      </c>
      <c r="AA326" s="121" t="s">
        <v>1</v>
      </c>
      <c r="AB326" s="121" t="s">
        <v>140</v>
      </c>
      <c r="AC326" s="121" t="s">
        <v>162</v>
      </c>
      <c r="AD326" s="122">
        <v>45018</v>
      </c>
      <c r="AE326" s="121"/>
      <c r="AF326" s="122">
        <v>45018</v>
      </c>
      <c r="AG326" s="121"/>
      <c r="AH326" s="121" t="s">
        <v>316</v>
      </c>
      <c r="AI326" s="125">
        <v>44533.35625138889</v>
      </c>
    </row>
    <row r="327" spans="1:35" ht="90" x14ac:dyDescent="0.25">
      <c r="A327" s="44" t="str">
        <f t="shared" si="5"/>
        <v>MEDECRD023444CADENASNUTRESA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512</v>
      </c>
      <c r="R327" s="121" t="s">
        <v>512</v>
      </c>
      <c r="S327" s="121" t="s">
        <v>513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618</v>
      </c>
      <c r="AA327" s="121" t="s">
        <v>1</v>
      </c>
      <c r="AB327" s="121" t="s">
        <v>140</v>
      </c>
      <c r="AC327" s="121" t="s">
        <v>162</v>
      </c>
      <c r="AD327" s="122">
        <v>44832</v>
      </c>
      <c r="AE327" s="121"/>
      <c r="AF327" s="122">
        <v>44832</v>
      </c>
      <c r="AG327" s="121"/>
      <c r="AH327" s="121" t="s">
        <v>316</v>
      </c>
      <c r="AI327" s="125">
        <v>44533.356759074071</v>
      </c>
    </row>
    <row r="328" spans="1:35" ht="90" x14ac:dyDescent="0.25">
      <c r="A328" s="44" t="str">
        <f t="shared" si="5"/>
        <v>MEDECRD012719CADENASNUTRESA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522</v>
      </c>
      <c r="R328" s="121" t="s">
        <v>522</v>
      </c>
      <c r="S328" s="121" t="s">
        <v>523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619</v>
      </c>
      <c r="AA328" s="121" t="s">
        <v>1</v>
      </c>
      <c r="AB328" s="121" t="s">
        <v>140</v>
      </c>
      <c r="AC328" s="121" t="s">
        <v>162</v>
      </c>
      <c r="AD328" s="122">
        <v>44808</v>
      </c>
      <c r="AE328" s="121"/>
      <c r="AF328" s="122">
        <v>44808</v>
      </c>
      <c r="AG328" s="121"/>
      <c r="AH328" s="121" t="s">
        <v>316</v>
      </c>
      <c r="AI328" s="125">
        <v>44533.353968726849</v>
      </c>
    </row>
    <row r="329" spans="1:35" ht="90" x14ac:dyDescent="0.25">
      <c r="A329" s="44" t="str">
        <f t="shared" si="5"/>
        <v>MEDECRD012466CADENASNUTRESA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509</v>
      </c>
      <c r="R329" s="121" t="s">
        <v>509</v>
      </c>
      <c r="S329" s="121" t="s">
        <v>510</v>
      </c>
      <c r="T329" s="121" t="s">
        <v>160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620</v>
      </c>
      <c r="AA329" s="121" t="s">
        <v>1</v>
      </c>
      <c r="AB329" s="121" t="s">
        <v>140</v>
      </c>
      <c r="AC329" s="121" t="s">
        <v>162</v>
      </c>
      <c r="AD329" s="122">
        <v>45257</v>
      </c>
      <c r="AE329" s="121"/>
      <c r="AF329" s="122">
        <v>45257</v>
      </c>
      <c r="AG329" s="121"/>
      <c r="AH329" s="121" t="s">
        <v>316</v>
      </c>
      <c r="AI329" s="125">
        <v>44533.353374236111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MEDEACT000017AUTOSERVICIONUTRESA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623</v>
      </c>
      <c r="R331" s="121" t="s">
        <v>623</v>
      </c>
      <c r="S331" s="121" t="s">
        <v>624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119617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44533.449467222221</v>
      </c>
    </row>
    <row r="332" spans="1:35" ht="105" x14ac:dyDescent="0.25">
      <c r="A332" s="44" t="str">
        <f t="shared" si="5"/>
        <v>MEDECRD022273AUTOSERVICIONUTRESA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250</v>
      </c>
      <c r="R332" s="121" t="s">
        <v>250</v>
      </c>
      <c r="S332" s="121" t="s">
        <v>255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0</v>
      </c>
      <c r="Z332" s="121">
        <v>0</v>
      </c>
      <c r="AA332" s="121" t="s">
        <v>0</v>
      </c>
      <c r="AB332" s="121" t="s">
        <v>140</v>
      </c>
      <c r="AC332" s="121" t="s">
        <v>165</v>
      </c>
      <c r="AD332" s="121"/>
      <c r="AE332" s="121"/>
      <c r="AF332" s="121"/>
      <c r="AG332" s="121"/>
      <c r="AH332" s="121" t="s">
        <v>316</v>
      </c>
      <c r="AI332" s="125">
        <v>44533.449749942127</v>
      </c>
    </row>
    <row r="333" spans="1:35" ht="105" x14ac:dyDescent="0.25">
      <c r="A333" s="44" t="str">
        <f t="shared" si="5"/>
        <v>MEDECRD019458AUTOSERVICIONUTRESA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601</v>
      </c>
      <c r="R333" s="121" t="s">
        <v>601</v>
      </c>
      <c r="S333" s="121" t="s">
        <v>602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0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44533.449671377311</v>
      </c>
    </row>
    <row r="334" spans="1:35" ht="105" x14ac:dyDescent="0.25">
      <c r="A334" s="44" t="str">
        <f t="shared" si="5"/>
        <v>MEDEACT000378AUTOSERVICIONUTRESA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625</v>
      </c>
      <c r="R334" s="121" t="s">
        <v>625</v>
      </c>
      <c r="S334" s="121" t="s">
        <v>626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137740</v>
      </c>
      <c r="Z334" s="121">
        <v>0</v>
      </c>
      <c r="AA334" s="121" t="s">
        <v>0</v>
      </c>
      <c r="AB334" s="121" t="s">
        <v>140</v>
      </c>
      <c r="AC334" s="121" t="s">
        <v>218</v>
      </c>
      <c r="AD334" s="121"/>
      <c r="AE334" s="121"/>
      <c r="AF334" s="121"/>
      <c r="AG334" s="121"/>
      <c r="AH334" s="121" t="s">
        <v>316</v>
      </c>
      <c r="AI334" s="125">
        <v>44533.449611990742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MEDEACT000430AUTOSERVICIONUTRESA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377</v>
      </c>
      <c r="R341" s="121" t="s">
        <v>377</v>
      </c>
      <c r="S341" s="121" t="s">
        <v>378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138635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44537.626078125002</v>
      </c>
    </row>
    <row r="342" spans="1:35" ht="225" x14ac:dyDescent="0.25">
      <c r="A342" s="44" t="str">
        <f t="shared" si="5"/>
        <v>MEDEACT000279AUTOSERVICIONUTRESA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633</v>
      </c>
      <c r="R342" s="121" t="s">
        <v>633</v>
      </c>
      <c r="S342" s="121" t="s">
        <v>634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123124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44537.625512627317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MEDECRD025009TRADICIONALNUTRESA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483</v>
      </c>
      <c r="R360" s="121" t="s">
        <v>483</v>
      </c>
      <c r="S360" s="121" t="s">
        <v>1162</v>
      </c>
      <c r="T360" s="121" t="s">
        <v>160</v>
      </c>
      <c r="U360" s="121"/>
      <c r="V360" s="121">
        <v>1500</v>
      </c>
      <c r="W360" s="121">
        <v>1500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44547.700977719905</v>
      </c>
    </row>
    <row r="361" spans="1:35" ht="165" x14ac:dyDescent="0.25">
      <c r="A361" s="44" t="str">
        <f t="shared" si="5"/>
        <v>MEDECRD025008TRADICIONALNUTRESA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482</v>
      </c>
      <c r="R361" s="121" t="s">
        <v>482</v>
      </c>
      <c r="S361" s="121" t="s">
        <v>1161</v>
      </c>
      <c r="T361" s="121" t="s">
        <v>160</v>
      </c>
      <c r="U361" s="121"/>
      <c r="V361" s="121">
        <v>2700</v>
      </c>
      <c r="W361" s="121">
        <v>2700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44547.700909143517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MEDECRD019868CADENASBPO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166</v>
      </c>
      <c r="Q364" s="121" t="s">
        <v>153</v>
      </c>
      <c r="R364" s="121" t="s">
        <v>153</v>
      </c>
      <c r="S364" s="121" t="s">
        <v>167</v>
      </c>
      <c r="T364" s="121" t="s">
        <v>160</v>
      </c>
      <c r="U364" s="121"/>
      <c r="V364" s="121">
        <v>1</v>
      </c>
      <c r="W364" s="121">
        <v>1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44548.37453296296</v>
      </c>
    </row>
    <row r="365" spans="1:35" ht="165" x14ac:dyDescent="0.25">
      <c r="A365" s="44" t="str">
        <f t="shared" si="5"/>
        <v>MEDECRD014117CADENASBPO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497</v>
      </c>
      <c r="R365" s="121" t="s">
        <v>497</v>
      </c>
      <c r="S365" s="121" t="s">
        <v>498</v>
      </c>
      <c r="T365" s="121" t="s">
        <v>160</v>
      </c>
      <c r="U365" s="121"/>
      <c r="V365" s="121">
        <v>2</v>
      </c>
      <c r="W365" s="121">
        <v>2</v>
      </c>
      <c r="X365" s="121">
        <v>0</v>
      </c>
      <c r="Y365" s="121">
        <v>0</v>
      </c>
      <c r="Z365" s="121" t="s">
        <v>1352</v>
      </c>
      <c r="AA365" s="121" t="s">
        <v>1</v>
      </c>
      <c r="AB365" s="121" t="s">
        <v>161</v>
      </c>
      <c r="AC365" s="121" t="s">
        <v>162</v>
      </c>
      <c r="AD365" s="122">
        <v>44795</v>
      </c>
      <c r="AE365" s="121"/>
      <c r="AF365" s="122">
        <v>44795</v>
      </c>
      <c r="AG365" s="121"/>
      <c r="AH365" s="121" t="s">
        <v>1351</v>
      </c>
      <c r="AI365" s="125">
        <v>44548.372671967591</v>
      </c>
    </row>
    <row r="366" spans="1:35" ht="165" x14ac:dyDescent="0.25">
      <c r="A366" s="44" t="str">
        <f t="shared" si="5"/>
        <v>MEDECRD021973CADENASBPO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306</v>
      </c>
      <c r="R366" s="121" t="s">
        <v>306</v>
      </c>
      <c r="S366" s="121" t="s">
        <v>307</v>
      </c>
      <c r="T366" s="121" t="s">
        <v>160</v>
      </c>
      <c r="U366" s="121"/>
      <c r="V366" s="121">
        <v>1</v>
      </c>
      <c r="W366" s="121">
        <v>1</v>
      </c>
      <c r="X366" s="121">
        <v>0</v>
      </c>
      <c r="Y366" s="121">
        <v>0</v>
      </c>
      <c r="Z366" s="121" t="s">
        <v>267</v>
      </c>
      <c r="AA366" s="121" t="s">
        <v>1</v>
      </c>
      <c r="AB366" s="121" t="s">
        <v>161</v>
      </c>
      <c r="AC366" s="121" t="s">
        <v>162</v>
      </c>
      <c r="AD366" s="122">
        <v>44694</v>
      </c>
      <c r="AE366" s="121"/>
      <c r="AF366" s="122">
        <v>44694</v>
      </c>
      <c r="AG366" s="121"/>
      <c r="AH366" s="121" t="s">
        <v>1351</v>
      </c>
      <c r="AI366" s="125">
        <v>44548.37534366898</v>
      </c>
    </row>
    <row r="367" spans="1:35" ht="165" x14ac:dyDescent="0.25">
      <c r="A367" s="44" t="str">
        <f t="shared" si="5"/>
        <v>MEDECRD021350CADENASBPO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172</v>
      </c>
      <c r="Q367" s="121" t="s">
        <v>289</v>
      </c>
      <c r="R367" s="121" t="s">
        <v>289</v>
      </c>
      <c r="S367" s="121" t="s">
        <v>290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 t="s">
        <v>293</v>
      </c>
      <c r="AA367" s="121" t="s">
        <v>1</v>
      </c>
      <c r="AB367" s="121" t="s">
        <v>161</v>
      </c>
      <c r="AC367" s="121" t="s">
        <v>162</v>
      </c>
      <c r="AD367" s="122">
        <v>44812</v>
      </c>
      <c r="AE367" s="121"/>
      <c r="AF367" s="122">
        <v>44812</v>
      </c>
      <c r="AG367" s="121"/>
      <c r="AH367" s="121" t="s">
        <v>1351</v>
      </c>
      <c r="AI367" s="125">
        <v>44548.374865324076</v>
      </c>
    </row>
    <row r="368" spans="1:35" ht="165" x14ac:dyDescent="0.25">
      <c r="A368" s="44" t="str">
        <f t="shared" si="5"/>
        <v>MEDECRD021350CADENASBPO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289</v>
      </c>
      <c r="R368" s="121" t="s">
        <v>289</v>
      </c>
      <c r="S368" s="121" t="s">
        <v>290</v>
      </c>
      <c r="T368" s="121" t="s">
        <v>160</v>
      </c>
      <c r="U368" s="121"/>
      <c r="V368" s="121">
        <v>37</v>
      </c>
      <c r="W368" s="121">
        <v>37</v>
      </c>
      <c r="X368" s="121">
        <v>0</v>
      </c>
      <c r="Y368" s="121">
        <v>0</v>
      </c>
      <c r="Z368" s="121" t="s">
        <v>293</v>
      </c>
      <c r="AA368" s="121" t="s">
        <v>1</v>
      </c>
      <c r="AB368" s="121" t="s">
        <v>161</v>
      </c>
      <c r="AC368" s="121" t="s">
        <v>162</v>
      </c>
      <c r="AD368" s="122">
        <v>44812</v>
      </c>
      <c r="AE368" s="121"/>
      <c r="AF368" s="122">
        <v>44812</v>
      </c>
      <c r="AG368" s="121"/>
      <c r="AH368" s="121" t="s">
        <v>1351</v>
      </c>
      <c r="AI368" s="125">
        <v>44548.374865324076</v>
      </c>
    </row>
    <row r="369" spans="1:35" ht="165" x14ac:dyDescent="0.25">
      <c r="A369" s="44" t="str">
        <f t="shared" si="5"/>
        <v>MEDECRD014120CADENASBPO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224</v>
      </c>
      <c r="R369" s="121" t="s">
        <v>224</v>
      </c>
      <c r="S369" s="121" t="s">
        <v>225</v>
      </c>
      <c r="T369" s="121" t="s">
        <v>160</v>
      </c>
      <c r="U369" s="121"/>
      <c r="V369" s="121">
        <v>1</v>
      </c>
      <c r="W369" s="121">
        <v>1</v>
      </c>
      <c r="X369" s="121">
        <v>0</v>
      </c>
      <c r="Y369" s="121">
        <v>0</v>
      </c>
      <c r="Z369" s="121" t="s">
        <v>292</v>
      </c>
      <c r="AA369" s="121" t="s">
        <v>1</v>
      </c>
      <c r="AB369" s="121" t="s">
        <v>161</v>
      </c>
      <c r="AC369" s="121" t="s">
        <v>162</v>
      </c>
      <c r="AD369" s="122">
        <v>44805</v>
      </c>
      <c r="AE369" s="121"/>
      <c r="AF369" s="122">
        <v>44805</v>
      </c>
      <c r="AG369" s="121"/>
      <c r="AH369" s="121" t="s">
        <v>1351</v>
      </c>
      <c r="AI369" s="125">
        <v>44548.373902210646</v>
      </c>
    </row>
    <row r="370" spans="1:35" ht="165" x14ac:dyDescent="0.25">
      <c r="A370" s="44" t="str">
        <f t="shared" si="5"/>
        <v>MEDECRD014120CADENASBPO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172</v>
      </c>
      <c r="Q370" s="121" t="s">
        <v>224</v>
      </c>
      <c r="R370" s="121" t="s">
        <v>224</v>
      </c>
      <c r="S370" s="121" t="s">
        <v>225</v>
      </c>
      <c r="T370" s="121" t="s">
        <v>160</v>
      </c>
      <c r="U370" s="121"/>
      <c r="V370" s="121">
        <v>30</v>
      </c>
      <c r="W370" s="121">
        <v>30</v>
      </c>
      <c r="X370" s="121">
        <v>0</v>
      </c>
      <c r="Y370" s="121">
        <v>0</v>
      </c>
      <c r="Z370" s="121" t="s">
        <v>292</v>
      </c>
      <c r="AA370" s="121" t="s">
        <v>1</v>
      </c>
      <c r="AB370" s="121" t="s">
        <v>161</v>
      </c>
      <c r="AC370" s="121" t="s">
        <v>162</v>
      </c>
      <c r="AD370" s="122">
        <v>44805</v>
      </c>
      <c r="AE370" s="121"/>
      <c r="AF370" s="122">
        <v>44805</v>
      </c>
      <c r="AG370" s="121"/>
      <c r="AH370" s="121" t="s">
        <v>1351</v>
      </c>
      <c r="AI370" s="125">
        <v>44548.373902210646</v>
      </c>
    </row>
    <row r="371" spans="1:35" ht="165" x14ac:dyDescent="0.25">
      <c r="A371" s="44" t="str">
        <f t="shared" si="5"/>
        <v>MEDECRD022670CADENASBPO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309</v>
      </c>
      <c r="R371" s="121" t="s">
        <v>309</v>
      </c>
      <c r="S371" s="121" t="s">
        <v>310</v>
      </c>
      <c r="T371" s="121" t="s">
        <v>160</v>
      </c>
      <c r="U371" s="121"/>
      <c r="V371" s="121">
        <v>2</v>
      </c>
      <c r="W371" s="121">
        <v>2</v>
      </c>
      <c r="X371" s="121">
        <v>0</v>
      </c>
      <c r="Y371" s="121">
        <v>0</v>
      </c>
      <c r="Z371" s="121" t="s">
        <v>317</v>
      </c>
      <c r="AA371" s="121" t="s">
        <v>1</v>
      </c>
      <c r="AB371" s="121" t="s">
        <v>161</v>
      </c>
      <c r="AC371" s="121" t="s">
        <v>162</v>
      </c>
      <c r="AD371" s="122">
        <v>44714</v>
      </c>
      <c r="AE371" s="121"/>
      <c r="AF371" s="122">
        <v>44714</v>
      </c>
      <c r="AG371" s="121"/>
      <c r="AH371" s="121" t="s">
        <v>1351</v>
      </c>
      <c r="AI371" s="125">
        <v>44548.375844016206</v>
      </c>
    </row>
    <row r="372" spans="1:35" ht="165" x14ac:dyDescent="0.25">
      <c r="A372" s="44" t="str">
        <f t="shared" si="5"/>
        <v>MEDECRD022670CADENASBPO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309</v>
      </c>
      <c r="R372" s="121" t="s">
        <v>309</v>
      </c>
      <c r="S372" s="121" t="s">
        <v>310</v>
      </c>
      <c r="T372" s="121" t="s">
        <v>160</v>
      </c>
      <c r="U372" s="121"/>
      <c r="V372" s="121">
        <v>29</v>
      </c>
      <c r="W372" s="121">
        <v>29</v>
      </c>
      <c r="X372" s="121">
        <v>0</v>
      </c>
      <c r="Y372" s="121">
        <v>0</v>
      </c>
      <c r="Z372" s="121" t="s">
        <v>317</v>
      </c>
      <c r="AA372" s="121" t="s">
        <v>1</v>
      </c>
      <c r="AB372" s="121" t="s">
        <v>161</v>
      </c>
      <c r="AC372" s="121" t="s">
        <v>162</v>
      </c>
      <c r="AD372" s="122">
        <v>44714</v>
      </c>
      <c r="AE372" s="121"/>
      <c r="AF372" s="122">
        <v>44714</v>
      </c>
      <c r="AG372" s="121"/>
      <c r="AH372" s="121" t="s">
        <v>1351</v>
      </c>
      <c r="AI372" s="125">
        <v>44548.375844016206</v>
      </c>
    </row>
    <row r="373" spans="1:35" ht="165" x14ac:dyDescent="0.25">
      <c r="A373" s="44" t="str">
        <f t="shared" si="5"/>
        <v>MEDECRD014117CADENASBPO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497</v>
      </c>
      <c r="R373" s="121" t="s">
        <v>497</v>
      </c>
      <c r="S373" s="121" t="s">
        <v>498</v>
      </c>
      <c r="T373" s="121" t="s">
        <v>160</v>
      </c>
      <c r="U373" s="121"/>
      <c r="V373" s="121">
        <v>29</v>
      </c>
      <c r="W373" s="121">
        <v>29</v>
      </c>
      <c r="X373" s="121">
        <v>0</v>
      </c>
      <c r="Y373" s="121">
        <v>0</v>
      </c>
      <c r="Z373" s="121" t="s">
        <v>1352</v>
      </c>
      <c r="AA373" s="121" t="s">
        <v>1</v>
      </c>
      <c r="AB373" s="121" t="s">
        <v>161</v>
      </c>
      <c r="AC373" s="121" t="s">
        <v>162</v>
      </c>
      <c r="AD373" s="122">
        <v>44795</v>
      </c>
      <c r="AE373" s="121"/>
      <c r="AF373" s="122">
        <v>44795</v>
      </c>
      <c r="AG373" s="121"/>
      <c r="AH373" s="121" t="s">
        <v>1351</v>
      </c>
      <c r="AI373" s="125">
        <v>44548.372671967591</v>
      </c>
    </row>
    <row r="374" spans="1:35" ht="165" x14ac:dyDescent="0.25">
      <c r="A374" s="44" t="str">
        <f t="shared" si="5"/>
        <v>MEDECRD014118CADENASBPO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312</v>
      </c>
      <c r="R374" s="121" t="s">
        <v>312</v>
      </c>
      <c r="S374" s="121" t="s">
        <v>313</v>
      </c>
      <c r="T374" s="121" t="s">
        <v>160</v>
      </c>
      <c r="U374" s="121"/>
      <c r="V374" s="121">
        <v>1</v>
      </c>
      <c r="W374" s="121">
        <v>1</v>
      </c>
      <c r="X374" s="121">
        <v>0</v>
      </c>
      <c r="Y374" s="121">
        <v>0</v>
      </c>
      <c r="Z374" s="121" t="s">
        <v>1352</v>
      </c>
      <c r="AA374" s="121" t="s">
        <v>1</v>
      </c>
      <c r="AB374" s="121" t="s">
        <v>161</v>
      </c>
      <c r="AC374" s="121" t="s">
        <v>162</v>
      </c>
      <c r="AD374" s="122">
        <v>44703</v>
      </c>
      <c r="AE374" s="121"/>
      <c r="AF374" s="122">
        <v>44703</v>
      </c>
      <c r="AG374" s="121"/>
      <c r="AH374" s="121" t="s">
        <v>1351</v>
      </c>
      <c r="AI374" s="125">
        <v>44548.373050601855</v>
      </c>
    </row>
    <row r="375" spans="1:35" ht="165" x14ac:dyDescent="0.25">
      <c r="A375" s="44" t="str">
        <f t="shared" si="5"/>
        <v>MEDECRD014118CADENASBPO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312</v>
      </c>
      <c r="R375" s="121" t="s">
        <v>312</v>
      </c>
      <c r="S375" s="121" t="s">
        <v>313</v>
      </c>
      <c r="T375" s="121" t="s">
        <v>160</v>
      </c>
      <c r="U375" s="121"/>
      <c r="V375" s="121">
        <v>32</v>
      </c>
      <c r="W375" s="121">
        <v>32</v>
      </c>
      <c r="X375" s="121">
        <v>0</v>
      </c>
      <c r="Y375" s="121">
        <v>0</v>
      </c>
      <c r="Z375" s="121" t="s">
        <v>1352</v>
      </c>
      <c r="AA375" s="121" t="s">
        <v>1</v>
      </c>
      <c r="AB375" s="121" t="s">
        <v>161</v>
      </c>
      <c r="AC375" s="121" t="s">
        <v>162</v>
      </c>
      <c r="AD375" s="122">
        <v>44703</v>
      </c>
      <c r="AE375" s="121"/>
      <c r="AF375" s="122">
        <v>44703</v>
      </c>
      <c r="AG375" s="121"/>
      <c r="AH375" s="121" t="s">
        <v>1351</v>
      </c>
      <c r="AI375" s="125">
        <v>44548.373050601855</v>
      </c>
    </row>
    <row r="376" spans="1:35" ht="165" x14ac:dyDescent="0.25">
      <c r="A376" s="44" t="str">
        <f t="shared" si="5"/>
        <v>MEDECRD014119CADENASBPO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141</v>
      </c>
      <c r="R376" s="121" t="s">
        <v>141</v>
      </c>
      <c r="S376" s="121" t="s">
        <v>214</v>
      </c>
      <c r="T376" s="121" t="s">
        <v>160</v>
      </c>
      <c r="U376" s="121"/>
      <c r="V376" s="121">
        <v>1</v>
      </c>
      <c r="W376" s="121">
        <v>1</v>
      </c>
      <c r="X376" s="121">
        <v>0</v>
      </c>
      <c r="Y376" s="121">
        <v>0</v>
      </c>
      <c r="Z376" s="121" t="s">
        <v>233</v>
      </c>
      <c r="AA376" s="121" t="s">
        <v>1</v>
      </c>
      <c r="AB376" s="121" t="s">
        <v>161</v>
      </c>
      <c r="AC376" s="121" t="s">
        <v>162</v>
      </c>
      <c r="AD376" s="122">
        <v>44612</v>
      </c>
      <c r="AE376" s="121"/>
      <c r="AF376" s="122">
        <v>44612</v>
      </c>
      <c r="AG376" s="121"/>
      <c r="AH376" s="121" t="s">
        <v>1351</v>
      </c>
      <c r="AI376" s="125">
        <v>44548.373490717589</v>
      </c>
    </row>
    <row r="377" spans="1:35" ht="165" x14ac:dyDescent="0.25">
      <c r="A377" s="44" t="str">
        <f t="shared" si="5"/>
        <v>MEDECRD014119CADENASBPO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141</v>
      </c>
      <c r="R377" s="121" t="s">
        <v>141</v>
      </c>
      <c r="S377" s="121" t="s">
        <v>214</v>
      </c>
      <c r="T377" s="121" t="s">
        <v>160</v>
      </c>
      <c r="U377" s="121"/>
      <c r="V377" s="121">
        <v>32</v>
      </c>
      <c r="W377" s="121">
        <v>32</v>
      </c>
      <c r="X377" s="121">
        <v>0</v>
      </c>
      <c r="Y377" s="121">
        <v>0</v>
      </c>
      <c r="Z377" s="121" t="s">
        <v>233</v>
      </c>
      <c r="AA377" s="121" t="s">
        <v>1</v>
      </c>
      <c r="AB377" s="121" t="s">
        <v>161</v>
      </c>
      <c r="AC377" s="121" t="s">
        <v>162</v>
      </c>
      <c r="AD377" s="122">
        <v>44612</v>
      </c>
      <c r="AE377" s="121"/>
      <c r="AF377" s="122">
        <v>44612</v>
      </c>
      <c r="AG377" s="121"/>
      <c r="AH377" s="121" t="s">
        <v>1351</v>
      </c>
      <c r="AI377" s="125">
        <v>44548.373490717589</v>
      </c>
    </row>
    <row r="378" spans="1:35" ht="165" x14ac:dyDescent="0.25">
      <c r="A378" s="44" t="str">
        <f t="shared" si="5"/>
        <v>MEDECRD016151CADENASBPO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168</v>
      </c>
      <c r="Q378" s="121" t="s">
        <v>146</v>
      </c>
      <c r="R378" s="121" t="s">
        <v>146</v>
      </c>
      <c r="S378" s="121" t="s">
        <v>203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>
        <v>0</v>
      </c>
      <c r="AA378" s="121" t="s">
        <v>1</v>
      </c>
      <c r="AB378" s="121" t="s">
        <v>161</v>
      </c>
      <c r="AC378" s="121" t="s">
        <v>162</v>
      </c>
      <c r="AD378" s="121"/>
      <c r="AE378" s="121"/>
      <c r="AF378" s="121"/>
      <c r="AG378" s="121"/>
      <c r="AH378" s="121" t="s">
        <v>1351</v>
      </c>
      <c r="AI378" s="125">
        <v>44548.374060694441</v>
      </c>
    </row>
    <row r="379" spans="1:35" ht="165" x14ac:dyDescent="0.25">
      <c r="A379" s="44" t="str">
        <f t="shared" si="5"/>
        <v>MEDECRD023611CADENASBPO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251</v>
      </c>
      <c r="R379" s="121" t="s">
        <v>251</v>
      </c>
      <c r="S379" s="121" t="s">
        <v>252</v>
      </c>
      <c r="T379" s="121" t="s">
        <v>160</v>
      </c>
      <c r="U379" s="121"/>
      <c r="V379" s="121">
        <v>1</v>
      </c>
      <c r="W379" s="121">
        <v>1</v>
      </c>
      <c r="X379" s="121">
        <v>0</v>
      </c>
      <c r="Y379" s="121">
        <v>0</v>
      </c>
      <c r="Z379" s="121" t="s">
        <v>1353</v>
      </c>
      <c r="AA379" s="121" t="s">
        <v>1</v>
      </c>
      <c r="AB379" s="121" t="s">
        <v>161</v>
      </c>
      <c r="AC379" s="121" t="s">
        <v>162</v>
      </c>
      <c r="AD379" s="122">
        <v>44959</v>
      </c>
      <c r="AE379" s="121"/>
      <c r="AF379" s="122">
        <v>44959</v>
      </c>
      <c r="AG379" s="121"/>
      <c r="AH379" s="121" t="s">
        <v>1351</v>
      </c>
      <c r="AI379" s="125">
        <v>44548.3762780787</v>
      </c>
    </row>
    <row r="380" spans="1:35" ht="165" x14ac:dyDescent="0.25">
      <c r="A380" s="44" t="str">
        <f t="shared" si="5"/>
        <v>MEDECRD023611CADENASBPO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251</v>
      </c>
      <c r="R380" s="121" t="s">
        <v>251</v>
      </c>
      <c r="S380" s="121" t="s">
        <v>252</v>
      </c>
      <c r="T380" s="121" t="s">
        <v>160</v>
      </c>
      <c r="U380" s="121"/>
      <c r="V380" s="121">
        <v>32</v>
      </c>
      <c r="W380" s="121">
        <v>32</v>
      </c>
      <c r="X380" s="121">
        <v>0</v>
      </c>
      <c r="Y380" s="121">
        <v>0</v>
      </c>
      <c r="Z380" s="121" t="s">
        <v>1353</v>
      </c>
      <c r="AA380" s="121" t="s">
        <v>1</v>
      </c>
      <c r="AB380" s="121" t="s">
        <v>161</v>
      </c>
      <c r="AC380" s="121" t="s">
        <v>162</v>
      </c>
      <c r="AD380" s="122">
        <v>44959</v>
      </c>
      <c r="AE380" s="121"/>
      <c r="AF380" s="122">
        <v>44959</v>
      </c>
      <c r="AG380" s="121"/>
      <c r="AH380" s="121" t="s">
        <v>1351</v>
      </c>
      <c r="AI380" s="125">
        <v>44548.3762780787</v>
      </c>
    </row>
    <row r="381" spans="1:35" ht="165" x14ac:dyDescent="0.25">
      <c r="A381" s="44" t="str">
        <f t="shared" si="5"/>
        <v>MEDECRD016669CADENASBPO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259</v>
      </c>
      <c r="R381" s="121" t="s">
        <v>259</v>
      </c>
      <c r="S381" s="121" t="s">
        <v>260</v>
      </c>
      <c r="T381" s="121" t="s">
        <v>160</v>
      </c>
      <c r="U381" s="121"/>
      <c r="V381" s="121">
        <v>37</v>
      </c>
      <c r="W381" s="121">
        <v>37</v>
      </c>
      <c r="X381" s="121">
        <v>0</v>
      </c>
      <c r="Y381" s="121">
        <v>0</v>
      </c>
      <c r="Z381" s="121" t="s">
        <v>261</v>
      </c>
      <c r="AA381" s="121" t="s">
        <v>1</v>
      </c>
      <c r="AB381" s="121" t="s">
        <v>161</v>
      </c>
      <c r="AC381" s="121" t="s">
        <v>162</v>
      </c>
      <c r="AD381" s="122">
        <v>44741</v>
      </c>
      <c r="AE381" s="121"/>
      <c r="AF381" s="122">
        <v>44741</v>
      </c>
      <c r="AG381" s="121"/>
      <c r="AH381" s="121" t="s">
        <v>1351</v>
      </c>
      <c r="AI381" s="125">
        <v>44548.374365995369</v>
      </c>
    </row>
    <row r="382" spans="1:35" ht="165" x14ac:dyDescent="0.25">
      <c r="A382" s="44" t="str">
        <f t="shared" si="5"/>
        <v>MEDECRD024953CADENASBPO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170</v>
      </c>
      <c r="Q382" s="121" t="s">
        <v>450</v>
      </c>
      <c r="R382" s="121" t="s">
        <v>450</v>
      </c>
      <c r="S382" s="121" t="s">
        <v>451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>
        <v>0</v>
      </c>
      <c r="AA382" s="121" t="s">
        <v>1</v>
      </c>
      <c r="AB382" s="121" t="s">
        <v>161</v>
      </c>
      <c r="AC382" s="121" t="s">
        <v>162</v>
      </c>
      <c r="AD382" s="121"/>
      <c r="AE382" s="121"/>
      <c r="AF382" s="121"/>
      <c r="AG382" s="121"/>
      <c r="AH382" s="121" t="s">
        <v>1351</v>
      </c>
      <c r="AI382" s="125">
        <v>44548.376430775461</v>
      </c>
    </row>
    <row r="383" spans="1:35" ht="165" x14ac:dyDescent="0.25">
      <c r="A383" s="44" t="str">
        <f t="shared" si="5"/>
        <v>MEDECRD021973CADENASBPO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306</v>
      </c>
      <c r="R383" s="121" t="s">
        <v>306</v>
      </c>
      <c r="S383" s="121" t="s">
        <v>307</v>
      </c>
      <c r="T383" s="121" t="s">
        <v>160</v>
      </c>
      <c r="U383" s="121"/>
      <c r="V383" s="121">
        <v>38</v>
      </c>
      <c r="W383" s="121">
        <v>38</v>
      </c>
      <c r="X383" s="121">
        <v>0</v>
      </c>
      <c r="Y383" s="121">
        <v>0</v>
      </c>
      <c r="Z383" s="121" t="s">
        <v>267</v>
      </c>
      <c r="AA383" s="121" t="s">
        <v>1</v>
      </c>
      <c r="AB383" s="121" t="s">
        <v>161</v>
      </c>
      <c r="AC383" s="121" t="s">
        <v>162</v>
      </c>
      <c r="AD383" s="122">
        <v>44694</v>
      </c>
      <c r="AE383" s="121"/>
      <c r="AF383" s="122">
        <v>44694</v>
      </c>
      <c r="AG383" s="121"/>
      <c r="AH383" s="121" t="s">
        <v>1351</v>
      </c>
      <c r="AI383" s="125">
        <v>44548.37534366898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MEDECRD024895CADENASNUTRESA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164</v>
      </c>
      <c r="Q386" s="121" t="s">
        <v>1360</v>
      </c>
      <c r="R386" s="121" t="s">
        <v>1360</v>
      </c>
      <c r="S386" s="121" t="s">
        <v>1361</v>
      </c>
      <c r="T386" s="121" t="s">
        <v>160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44548.385677812497</v>
      </c>
    </row>
    <row r="387" spans="1:35" ht="120" x14ac:dyDescent="0.25">
      <c r="A387" s="44" t="str">
        <f t="shared" ref="A387:A450" si="6">+CONCATENATE(B387,Q387,AA387,AB387)</f>
        <v>MEDECRD024997CADENASNUTRESA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171</v>
      </c>
      <c r="Q387" s="121" t="s">
        <v>493</v>
      </c>
      <c r="R387" s="121" t="s">
        <v>493</v>
      </c>
      <c r="S387" s="121" t="s">
        <v>1359</v>
      </c>
      <c r="T387" s="121" t="s">
        <v>163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44548.38582127315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MEDECRD024993AUTOSERVICIONUTRESA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1371</v>
      </c>
      <c r="R389" s="121" t="s">
        <v>1371</v>
      </c>
      <c r="S389" s="121" t="s">
        <v>1372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44551.482664456016</v>
      </c>
    </row>
    <row r="390" spans="1:35" ht="150" x14ac:dyDescent="0.25">
      <c r="A390" s="44" t="str">
        <f t="shared" si="6"/>
        <v>MEDECRD024996AUTOSERVICIONUTRESA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1373</v>
      </c>
      <c r="R390" s="121" t="s">
        <v>1373</v>
      </c>
      <c r="S390" s="121" t="s">
        <v>1374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44551.482863518519</v>
      </c>
    </row>
    <row r="391" spans="1:35" ht="150" x14ac:dyDescent="0.25">
      <c r="A391" s="44" t="str">
        <f t="shared" si="6"/>
        <v>MEDECRD024995AUTOSERVICIONUTRESA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1369</v>
      </c>
      <c r="R391" s="121" t="s">
        <v>1369</v>
      </c>
      <c r="S391" s="121" t="s">
        <v>1370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44551.482785729168</v>
      </c>
    </row>
    <row r="392" spans="1:35" ht="150" x14ac:dyDescent="0.25">
      <c r="A392" s="44" t="str">
        <f t="shared" si="6"/>
        <v>MEDECRD025011AUTOSERVICIONUTRESA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1365</v>
      </c>
      <c r="R392" s="121" t="s">
        <v>1365</v>
      </c>
      <c r="S392" s="121" t="s">
        <v>1366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44551.482926643519</v>
      </c>
    </row>
    <row r="393" spans="1:35" ht="150" x14ac:dyDescent="0.25">
      <c r="A393" s="44" t="str">
        <f t="shared" si="6"/>
        <v>MEDECRD024994AUTOSERVICIONUTRESA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1367</v>
      </c>
      <c r="R393" s="121" t="s">
        <v>1367</v>
      </c>
      <c r="S393" s="121" t="s">
        <v>1368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44551.482720868058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MEDECRD021961CADENASNUTRESA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5242</v>
      </c>
      <c r="P396" s="121" t="s">
        <v>170</v>
      </c>
      <c r="Q396" s="121" t="s">
        <v>5206</v>
      </c>
      <c r="R396" s="121" t="s">
        <v>5206</v>
      </c>
      <c r="S396" s="121" t="s">
        <v>5207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44553.534145370373</v>
      </c>
    </row>
    <row r="397" spans="1:35" ht="150" x14ac:dyDescent="0.25">
      <c r="A397" s="44" t="str">
        <f t="shared" si="6"/>
        <v>MEDECRD021884CADENASNUTRESA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5242</v>
      </c>
      <c r="P397" s="121" t="s">
        <v>170</v>
      </c>
      <c r="Q397" s="121" t="s">
        <v>5245</v>
      </c>
      <c r="R397" s="121" t="s">
        <v>5245</v>
      </c>
      <c r="S397" s="121" t="s">
        <v>5246</v>
      </c>
      <c r="T397" s="121" t="s">
        <v>160</v>
      </c>
      <c r="U397" s="121"/>
      <c r="V397" s="121">
        <v>20</v>
      </c>
      <c r="W397" s="121">
        <v>20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44553.534096435185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5242</v>
      </c>
      <c r="P398" s="121" t="s">
        <v>170</v>
      </c>
      <c r="Q398" s="121" t="s">
        <v>5208</v>
      </c>
      <c r="R398" s="121" t="s">
        <v>5208</v>
      </c>
      <c r="S398" s="121" t="s">
        <v>5209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MEDECRD023508CADENASNUTRESA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5242</v>
      </c>
      <c r="P399" s="121" t="s">
        <v>170</v>
      </c>
      <c r="Q399" s="121" t="s">
        <v>5247</v>
      </c>
      <c r="R399" s="121" t="s">
        <v>5247</v>
      </c>
      <c r="S399" s="121" t="s">
        <v>5248</v>
      </c>
      <c r="T399" s="121" t="s">
        <v>160</v>
      </c>
      <c r="U399" s="121"/>
      <c r="V399" s="121">
        <v>36</v>
      </c>
      <c r="W399" s="121">
        <v>36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44553.534295925929</v>
      </c>
    </row>
    <row r="400" spans="1:35" ht="150" x14ac:dyDescent="0.25">
      <c r="A400" s="44" t="str">
        <f t="shared" si="6"/>
        <v>MEDECRD022792CADENASNUTRESA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5242</v>
      </c>
      <c r="P400" s="121" t="s">
        <v>170</v>
      </c>
      <c r="Q400" s="121" t="s">
        <v>5202</v>
      </c>
      <c r="R400" s="121" t="s">
        <v>5202</v>
      </c>
      <c r="S400" s="121" t="s">
        <v>5203</v>
      </c>
      <c r="T400" s="121" t="s">
        <v>160</v>
      </c>
      <c r="U400" s="121"/>
      <c r="V400" s="121">
        <v>24</v>
      </c>
      <c r="W400" s="121">
        <v>24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44553.534195578701</v>
      </c>
    </row>
    <row r="401" spans="1:35" ht="150" x14ac:dyDescent="0.25">
      <c r="A401" s="44" t="str">
        <f t="shared" si="6"/>
        <v>MEDECRD024238CADENASNUTRESA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5242</v>
      </c>
      <c r="P401" s="121" t="s">
        <v>170</v>
      </c>
      <c r="Q401" s="121" t="s">
        <v>5243</v>
      </c>
      <c r="R401" s="121" t="s">
        <v>5243</v>
      </c>
      <c r="S401" s="121" t="s">
        <v>5244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44553.534342858795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5249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5250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5250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5250</v>
      </c>
      <c r="P405" s="121" t="s">
        <v>170</v>
      </c>
      <c r="Q405" s="121" t="s">
        <v>5253</v>
      </c>
      <c r="R405" s="121" t="s">
        <v>5253</v>
      </c>
      <c r="S405" s="121" t="s">
        <v>5254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5250</v>
      </c>
      <c r="P406" s="121" t="s">
        <v>170</v>
      </c>
      <c r="Q406" s="121" t="s">
        <v>5251</v>
      </c>
      <c r="R406" s="121" t="s">
        <v>5251</v>
      </c>
      <c r="S406" s="121" t="s">
        <v>5252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5255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5256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5256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5257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5257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5258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5258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PERECRD003605TRADICIONALNUTRESA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765</v>
      </c>
      <c r="R454" s="121" t="s">
        <v>765</v>
      </c>
      <c r="S454" s="121" t="s">
        <v>766</v>
      </c>
      <c r="T454" s="121" t="s">
        <v>160</v>
      </c>
      <c r="U454" s="121"/>
      <c r="V454" s="121">
        <v>630</v>
      </c>
      <c r="W454" s="121">
        <v>630</v>
      </c>
      <c r="X454" s="121">
        <v>0</v>
      </c>
      <c r="Y454" s="121">
        <v>0</v>
      </c>
      <c r="Z454" s="121" t="s">
        <v>755</v>
      </c>
      <c r="AA454" s="121" t="s">
        <v>2</v>
      </c>
      <c r="AB454" s="121" t="s">
        <v>140</v>
      </c>
      <c r="AC454" s="121" t="s">
        <v>162</v>
      </c>
      <c r="AD454" s="122">
        <v>44801</v>
      </c>
      <c r="AE454" s="121"/>
      <c r="AF454" s="122">
        <v>44801</v>
      </c>
      <c r="AG454" s="121"/>
      <c r="AH454" s="121" t="s">
        <v>228</v>
      </c>
      <c r="AI454" s="125">
        <v>44545.596982523151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PERECRD022568TRADICIONALNUTRESA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757</v>
      </c>
      <c r="R457" s="121" t="s">
        <v>757</v>
      </c>
      <c r="S457" s="121" t="s">
        <v>1382</v>
      </c>
      <c r="T457" s="121" t="s">
        <v>160</v>
      </c>
      <c r="U457" s="121"/>
      <c r="V457" s="121">
        <v>60</v>
      </c>
      <c r="W457" s="121">
        <v>60</v>
      </c>
      <c r="X457" s="121">
        <v>0</v>
      </c>
      <c r="Y457" s="121">
        <v>0</v>
      </c>
      <c r="Z457" s="121" t="s">
        <v>758</v>
      </c>
      <c r="AA457" s="121" t="s">
        <v>2</v>
      </c>
      <c r="AB457" s="121" t="s">
        <v>140</v>
      </c>
      <c r="AC457" s="121" t="s">
        <v>162</v>
      </c>
      <c r="AD457" s="122">
        <v>45243</v>
      </c>
      <c r="AE457" s="121"/>
      <c r="AF457" s="122">
        <v>45243</v>
      </c>
      <c r="AG457" s="121"/>
      <c r="AH457" s="121" t="s">
        <v>228</v>
      </c>
      <c r="AI457" s="125">
        <v>44545.600832511576</v>
      </c>
    </row>
    <row r="458" spans="1:35" ht="180" x14ac:dyDescent="0.25">
      <c r="A458" s="44" t="str">
        <f t="shared" si="7"/>
        <v>PERECRD023441TRADICIONALNUTRESA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253</v>
      </c>
      <c r="R458" s="121" t="s">
        <v>253</v>
      </c>
      <c r="S458" s="121" t="s">
        <v>254</v>
      </c>
      <c r="T458" s="121" t="s">
        <v>160</v>
      </c>
      <c r="U458" s="121"/>
      <c r="V458" s="121">
        <v>101</v>
      </c>
      <c r="W458" s="121">
        <v>101</v>
      </c>
      <c r="X458" s="121">
        <v>0</v>
      </c>
      <c r="Y458" s="121">
        <v>0</v>
      </c>
      <c r="Z458" s="121" t="s">
        <v>756</v>
      </c>
      <c r="AA458" s="121" t="s">
        <v>2</v>
      </c>
      <c r="AB458" s="121" t="s">
        <v>140</v>
      </c>
      <c r="AC458" s="121" t="s">
        <v>162</v>
      </c>
      <c r="AD458" s="122">
        <v>44891</v>
      </c>
      <c r="AE458" s="121"/>
      <c r="AF458" s="122">
        <v>44891</v>
      </c>
      <c r="AG458" s="121"/>
      <c r="AH458" s="121" t="s">
        <v>228</v>
      </c>
      <c r="AI458" s="125">
        <v>44545.601443206018</v>
      </c>
    </row>
    <row r="459" spans="1:35" ht="180" x14ac:dyDescent="0.25">
      <c r="A459" s="44" t="str">
        <f t="shared" si="7"/>
        <v>PERECRD025005TRADICIONALNUTRESA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554</v>
      </c>
      <c r="R459" s="121" t="s">
        <v>554</v>
      </c>
      <c r="S459" s="121" t="s">
        <v>555</v>
      </c>
      <c r="T459" s="121" t="s">
        <v>160</v>
      </c>
      <c r="U459" s="121"/>
      <c r="V459" s="121">
        <v>78</v>
      </c>
      <c r="W459" s="121">
        <v>78</v>
      </c>
      <c r="X459" s="121">
        <v>0</v>
      </c>
      <c r="Y459" s="121">
        <v>0</v>
      </c>
      <c r="Z459" s="121" t="s">
        <v>755</v>
      </c>
      <c r="AA459" s="121" t="s">
        <v>2</v>
      </c>
      <c r="AB459" s="121" t="s">
        <v>140</v>
      </c>
      <c r="AC459" s="121" t="s">
        <v>162</v>
      </c>
      <c r="AD459" s="122">
        <v>44801</v>
      </c>
      <c r="AE459" s="121"/>
      <c r="AF459" s="122">
        <v>44801</v>
      </c>
      <c r="AG459" s="121"/>
      <c r="AH459" s="121" t="s">
        <v>228</v>
      </c>
      <c r="AI459" s="125">
        <v>44545.602543622685</v>
      </c>
    </row>
    <row r="460" spans="1:35" ht="180" x14ac:dyDescent="0.25">
      <c r="A460" s="44" t="str">
        <f t="shared" si="7"/>
        <v>PERECRD003574TRADICIONALNUTRESA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684</v>
      </c>
      <c r="R460" s="121" t="s">
        <v>684</v>
      </c>
      <c r="S460" s="121" t="s">
        <v>685</v>
      </c>
      <c r="T460" s="121" t="s">
        <v>160</v>
      </c>
      <c r="U460" s="121"/>
      <c r="V460" s="121">
        <v>526</v>
      </c>
      <c r="W460" s="121">
        <v>526</v>
      </c>
      <c r="X460" s="121">
        <v>0</v>
      </c>
      <c r="Y460" s="121">
        <v>0</v>
      </c>
      <c r="Z460" s="121" t="s">
        <v>667</v>
      </c>
      <c r="AA460" s="121" t="s">
        <v>2</v>
      </c>
      <c r="AB460" s="121" t="s">
        <v>140</v>
      </c>
      <c r="AC460" s="121" t="s">
        <v>162</v>
      </c>
      <c r="AD460" s="122">
        <v>44861</v>
      </c>
      <c r="AE460" s="121"/>
      <c r="AF460" s="122">
        <v>44861</v>
      </c>
      <c r="AG460" s="121"/>
      <c r="AH460" s="121" t="s">
        <v>228</v>
      </c>
      <c r="AI460" s="125">
        <v>44545.596208113428</v>
      </c>
    </row>
    <row r="461" spans="1:35" ht="180" x14ac:dyDescent="0.25">
      <c r="A461" s="44" t="str">
        <f t="shared" si="7"/>
        <v>PERECRD003973TRADICIONALNUTRESA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763</v>
      </c>
      <c r="R461" s="121" t="s">
        <v>763</v>
      </c>
      <c r="S461" s="121" t="s">
        <v>764</v>
      </c>
      <c r="T461" s="121" t="s">
        <v>160</v>
      </c>
      <c r="U461" s="121"/>
      <c r="V461" s="121">
        <v>101</v>
      </c>
      <c r="W461" s="121">
        <v>101</v>
      </c>
      <c r="X461" s="121">
        <v>0</v>
      </c>
      <c r="Y461" s="121">
        <v>0</v>
      </c>
      <c r="Z461" s="121" t="s">
        <v>657</v>
      </c>
      <c r="AA461" s="121" t="s">
        <v>2</v>
      </c>
      <c r="AB461" s="121" t="s">
        <v>140</v>
      </c>
      <c r="AC461" s="121" t="s">
        <v>162</v>
      </c>
      <c r="AD461" s="122">
        <v>45063</v>
      </c>
      <c r="AE461" s="121"/>
      <c r="AF461" s="122">
        <v>45063</v>
      </c>
      <c r="AG461" s="121"/>
      <c r="AH461" s="121" t="s">
        <v>228</v>
      </c>
      <c r="AI461" s="125">
        <v>44545.597681296298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PERECRD024517TRADICIONALNUTRESA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343</v>
      </c>
      <c r="R463" s="121" t="s">
        <v>343</v>
      </c>
      <c r="S463" s="121" t="s">
        <v>344</v>
      </c>
      <c r="T463" s="121" t="s">
        <v>160</v>
      </c>
      <c r="U463" s="121"/>
      <c r="V463" s="121">
        <v>101</v>
      </c>
      <c r="W463" s="121">
        <v>101</v>
      </c>
      <c r="X463" s="121">
        <v>0</v>
      </c>
      <c r="Y463" s="121">
        <v>0</v>
      </c>
      <c r="Z463" s="121" t="s">
        <v>751</v>
      </c>
      <c r="AA463" s="121" t="s">
        <v>2</v>
      </c>
      <c r="AB463" s="121" t="s">
        <v>140</v>
      </c>
      <c r="AC463" s="121" t="s">
        <v>162</v>
      </c>
      <c r="AD463" s="122">
        <v>44780</v>
      </c>
      <c r="AE463" s="121"/>
      <c r="AF463" s="122">
        <v>44780</v>
      </c>
      <c r="AG463" s="121"/>
      <c r="AH463" s="121" t="s">
        <v>228</v>
      </c>
      <c r="AI463" s="125">
        <v>44545.60218927083</v>
      </c>
    </row>
    <row r="464" spans="1:35" ht="180" x14ac:dyDescent="0.25">
      <c r="A464" s="44" t="str">
        <f t="shared" si="7"/>
        <v>PERECRD009805TRADICIONALNUTRESA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771</v>
      </c>
      <c r="R464" s="121" t="s">
        <v>771</v>
      </c>
      <c r="S464" s="121" t="s">
        <v>772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758</v>
      </c>
      <c r="AA464" s="121" t="s">
        <v>2</v>
      </c>
      <c r="AB464" s="121" t="s">
        <v>140</v>
      </c>
      <c r="AC464" s="121" t="s">
        <v>162</v>
      </c>
      <c r="AD464" s="122">
        <v>45243</v>
      </c>
      <c r="AE464" s="121"/>
      <c r="AF464" s="122">
        <v>45243</v>
      </c>
      <c r="AG464" s="121"/>
      <c r="AH464" s="121" t="s">
        <v>228</v>
      </c>
      <c r="AI464" s="125">
        <v>44545.598430150465</v>
      </c>
    </row>
    <row r="465" spans="1:35" ht="180" x14ac:dyDescent="0.25">
      <c r="A465" s="44" t="str">
        <f t="shared" si="7"/>
        <v>PERECRD013796TRADICIONALNUTRESA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768</v>
      </c>
      <c r="R465" s="121" t="s">
        <v>768</v>
      </c>
      <c r="S465" s="121" t="s">
        <v>769</v>
      </c>
      <c r="T465" s="121" t="s">
        <v>160</v>
      </c>
      <c r="U465" s="121"/>
      <c r="V465" s="121">
        <v>736</v>
      </c>
      <c r="W465" s="121">
        <v>736</v>
      </c>
      <c r="X465" s="121">
        <v>0</v>
      </c>
      <c r="Y465" s="121">
        <v>0</v>
      </c>
      <c r="Z465" s="121" t="s">
        <v>770</v>
      </c>
      <c r="AA465" s="121" t="s">
        <v>2</v>
      </c>
      <c r="AB465" s="121" t="s">
        <v>140</v>
      </c>
      <c r="AC465" s="121" t="s">
        <v>162</v>
      </c>
      <c r="AD465" s="122">
        <v>45078</v>
      </c>
      <c r="AE465" s="121"/>
      <c r="AF465" s="122">
        <v>45078</v>
      </c>
      <c r="AG465" s="121"/>
      <c r="AH465" s="121" t="s">
        <v>228</v>
      </c>
      <c r="AI465" s="125">
        <v>44545.599859456015</v>
      </c>
    </row>
    <row r="466" spans="1:35" ht="180" x14ac:dyDescent="0.25">
      <c r="A466" s="44" t="str">
        <f t="shared" si="7"/>
        <v>PERECRD000245TRADICIONALNUTRESA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388</v>
      </c>
      <c r="R466" s="121" t="s">
        <v>388</v>
      </c>
      <c r="S466" s="121" t="s">
        <v>389</v>
      </c>
      <c r="T466" s="121" t="s">
        <v>160</v>
      </c>
      <c r="U466" s="121"/>
      <c r="V466" s="121">
        <v>245</v>
      </c>
      <c r="W466" s="121">
        <v>245</v>
      </c>
      <c r="X466" s="121">
        <v>0</v>
      </c>
      <c r="Y466" s="121">
        <v>0</v>
      </c>
      <c r="Z466" s="121" t="s">
        <v>767</v>
      </c>
      <c r="AA466" s="121" t="s">
        <v>2</v>
      </c>
      <c r="AB466" s="121" t="s">
        <v>140</v>
      </c>
      <c r="AC466" s="121" t="s">
        <v>162</v>
      </c>
      <c r="AD466" s="122">
        <v>44744</v>
      </c>
      <c r="AE466" s="121"/>
      <c r="AF466" s="122">
        <v>44744</v>
      </c>
      <c r="AG466" s="121"/>
      <c r="AH466" s="121" t="s">
        <v>228</v>
      </c>
      <c r="AI466" s="125">
        <v>44545.595502418983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PERECRD025020AUTOSERVICIONUTRESA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777</v>
      </c>
      <c r="R468" s="121" t="s">
        <v>777</v>
      </c>
      <c r="S468" s="121" t="s">
        <v>778</v>
      </c>
      <c r="T468" s="121" t="s">
        <v>160</v>
      </c>
      <c r="U468" s="121"/>
      <c r="V468" s="121">
        <v>120</v>
      </c>
      <c r="W468" s="121">
        <v>120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44547.586962800924</v>
      </c>
    </row>
    <row r="469" spans="1:35" ht="180" x14ac:dyDescent="0.25">
      <c r="A469" s="44" t="str">
        <f t="shared" si="7"/>
        <v>PERECRD025021AUTOSERVICIONUTRESA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775</v>
      </c>
      <c r="R469" s="121" t="s">
        <v>775</v>
      </c>
      <c r="S469" s="121" t="s">
        <v>776</v>
      </c>
      <c r="T469" s="121" t="s">
        <v>160</v>
      </c>
      <c r="U469" s="121"/>
      <c r="V469" s="121">
        <v>200</v>
      </c>
      <c r="W469" s="121">
        <v>200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44547.587031006944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5259</v>
      </c>
      <c r="P476" s="121" t="s">
        <v>170</v>
      </c>
      <c r="Q476" s="121" t="s">
        <v>5198</v>
      </c>
      <c r="R476" s="121" t="s">
        <v>5198</v>
      </c>
      <c r="S476" s="121" t="s">
        <v>5199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5259</v>
      </c>
      <c r="P477" s="121" t="s">
        <v>170</v>
      </c>
      <c r="Q477" s="121" t="s">
        <v>5200</v>
      </c>
      <c r="R477" s="121" t="s">
        <v>5200</v>
      </c>
      <c r="S477" s="121" t="s">
        <v>5201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5259</v>
      </c>
      <c r="P478" s="121" t="s">
        <v>170</v>
      </c>
      <c r="Q478" s="121" t="s">
        <v>5202</v>
      </c>
      <c r="R478" s="121" t="s">
        <v>5202</v>
      </c>
      <c r="S478" s="121" t="s">
        <v>5203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5259</v>
      </c>
      <c r="P479" s="121" t="s">
        <v>170</v>
      </c>
      <c r="Q479" s="121" t="s">
        <v>5204</v>
      </c>
      <c r="R479" s="121" t="s">
        <v>5204</v>
      </c>
      <c r="S479" s="121" t="s">
        <v>5205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5259</v>
      </c>
      <c r="P480" s="121" t="s">
        <v>170</v>
      </c>
      <c r="Q480" s="121" t="s">
        <v>5206</v>
      </c>
      <c r="R480" s="121" t="s">
        <v>5206</v>
      </c>
      <c r="S480" s="121" t="s">
        <v>5207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5259</v>
      </c>
      <c r="P481" s="121" t="s">
        <v>170</v>
      </c>
      <c r="Q481" s="121" t="s">
        <v>5208</v>
      </c>
      <c r="R481" s="121" t="s">
        <v>5208</v>
      </c>
      <c r="S481" s="121" t="s">
        <v>5209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5259</v>
      </c>
      <c r="P482" s="121" t="s">
        <v>170</v>
      </c>
      <c r="Q482" s="121" t="s">
        <v>5210</v>
      </c>
      <c r="R482" s="121" t="s">
        <v>5210</v>
      </c>
      <c r="S482" s="121" t="s">
        <v>5211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5259</v>
      </c>
      <c r="P483" s="121" t="s">
        <v>170</v>
      </c>
      <c r="Q483" s="121" t="s">
        <v>5212</v>
      </c>
      <c r="R483" s="121" t="s">
        <v>5212</v>
      </c>
      <c r="S483" s="121" t="s">
        <v>5213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5259</v>
      </c>
      <c r="P484" s="121" t="s">
        <v>170</v>
      </c>
      <c r="Q484" s="121" t="s">
        <v>5214</v>
      </c>
      <c r="R484" s="121" t="s">
        <v>5214</v>
      </c>
      <c r="S484" s="121" t="s">
        <v>5215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5259</v>
      </c>
      <c r="P485" s="121" t="s">
        <v>170</v>
      </c>
      <c r="Q485" s="121" t="s">
        <v>5216</v>
      </c>
      <c r="R485" s="121" t="s">
        <v>5216</v>
      </c>
      <c r="S485" s="121" t="s">
        <v>5217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5260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PERECRD022866CADENASNUTRESA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5261</v>
      </c>
      <c r="P487" s="121" t="s">
        <v>170</v>
      </c>
      <c r="Q487" s="121" t="s">
        <v>3057</v>
      </c>
      <c r="R487" s="121" t="s">
        <v>3057</v>
      </c>
      <c r="S487" s="121" t="s">
        <v>3058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44554.586248344909</v>
      </c>
    </row>
    <row r="488" spans="1:35" ht="150" x14ac:dyDescent="0.25">
      <c r="A488" s="44" t="str">
        <f t="shared" si="7"/>
        <v>PERECRD021751CADENASNUTRESA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5261</v>
      </c>
      <c r="P488" s="121" t="s">
        <v>170</v>
      </c>
      <c r="Q488" s="121" t="s">
        <v>5219</v>
      </c>
      <c r="R488" s="121" t="s">
        <v>5219</v>
      </c>
      <c r="S488" s="121" t="s">
        <v>5220</v>
      </c>
      <c r="T488" s="121" t="s">
        <v>160</v>
      </c>
      <c r="U488" s="121"/>
      <c r="V488" s="121">
        <v>33</v>
      </c>
      <c r="W488" s="121">
        <v>33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44554.586187766203</v>
      </c>
    </row>
    <row r="489" spans="1:35" ht="150" x14ac:dyDescent="0.25">
      <c r="A489" s="44" t="str">
        <f t="shared" si="7"/>
        <v>PERECRD019355CADENASNUTRESA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5261</v>
      </c>
      <c r="P489" s="121" t="s">
        <v>170</v>
      </c>
      <c r="Q489" s="121" t="s">
        <v>1189</v>
      </c>
      <c r="R489" s="121" t="s">
        <v>1189</v>
      </c>
      <c r="S489" s="121" t="s">
        <v>1190</v>
      </c>
      <c r="T489" s="121" t="s">
        <v>160</v>
      </c>
      <c r="U489" s="121"/>
      <c r="V489" s="121">
        <v>66</v>
      </c>
      <c r="W489" s="121">
        <v>66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44554.586028715275</v>
      </c>
    </row>
    <row r="490" spans="1:35" ht="150" x14ac:dyDescent="0.25">
      <c r="A490" s="44" t="str">
        <f t="shared" si="7"/>
        <v>PERECRD021153CADENASNUTRESA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5261</v>
      </c>
      <c r="P490" s="121" t="s">
        <v>170</v>
      </c>
      <c r="Q490" s="121" t="s">
        <v>5221</v>
      </c>
      <c r="R490" s="121" t="s">
        <v>5221</v>
      </c>
      <c r="S490" s="121" t="s">
        <v>5222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44554.586136921294</v>
      </c>
    </row>
    <row r="491" spans="1:35" ht="150" x14ac:dyDescent="0.25">
      <c r="A491" s="44" t="str">
        <f t="shared" si="7"/>
        <v>PERECRD019356CADENASNUTRESA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5261</v>
      </c>
      <c r="P491" s="121" t="s">
        <v>170</v>
      </c>
      <c r="Q491" s="121" t="s">
        <v>1187</v>
      </c>
      <c r="R491" s="121" t="s">
        <v>1187</v>
      </c>
      <c r="S491" s="121" t="s">
        <v>1188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44554.586081203706</v>
      </c>
    </row>
    <row r="492" spans="1:35" ht="150" x14ac:dyDescent="0.25">
      <c r="A492" s="44" t="str">
        <f t="shared" si="7"/>
        <v>PERECRD019354CADENASNUTRESA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5261</v>
      </c>
      <c r="P492" s="121" t="s">
        <v>170</v>
      </c>
      <c r="Q492" s="121" t="s">
        <v>1191</v>
      </c>
      <c r="R492" s="121" t="s">
        <v>1191</v>
      </c>
      <c r="S492" s="121" t="s">
        <v>1192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44554.585987245373</v>
      </c>
    </row>
    <row r="493" spans="1:35" ht="150" x14ac:dyDescent="0.25">
      <c r="A493" s="44" t="str">
        <f t="shared" si="7"/>
        <v>PERECRD019353CADENASNUTRESA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5261</v>
      </c>
      <c r="P493" s="121" t="s">
        <v>170</v>
      </c>
      <c r="Q493" s="121" t="s">
        <v>1193</v>
      </c>
      <c r="R493" s="121" t="s">
        <v>1193</v>
      </c>
      <c r="S493" s="121" t="s">
        <v>1194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44554.585939212964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VILACRD025001AUTOSERVICIONUTRESA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485</v>
      </c>
      <c r="R499" s="121" t="s">
        <v>485</v>
      </c>
      <c r="S499" s="121" t="s">
        <v>486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44544.431359317132</v>
      </c>
    </row>
    <row r="500" spans="1:35" ht="105" x14ac:dyDescent="0.25">
      <c r="A500" s="44" t="str">
        <f t="shared" si="7"/>
        <v>VILACRD025002AUTOSERVICIONUTRESA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487</v>
      </c>
      <c r="R500" s="121" t="s">
        <v>487</v>
      </c>
      <c r="S500" s="121" t="s">
        <v>488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44544.43150846065</v>
      </c>
    </row>
    <row r="501" spans="1:35" ht="105" x14ac:dyDescent="0.25">
      <c r="A501" s="44" t="str">
        <f t="shared" si="7"/>
        <v>VILACRD025009TRADICIONALNUTRESA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483</v>
      </c>
      <c r="R501" s="121" t="s">
        <v>483</v>
      </c>
      <c r="S501" s="121" t="s">
        <v>1162</v>
      </c>
      <c r="T501" s="121" t="s">
        <v>160</v>
      </c>
      <c r="U501" s="121"/>
      <c r="V501" s="121">
        <v>150</v>
      </c>
      <c r="W501" s="121">
        <v>150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44544.436763715275</v>
      </c>
    </row>
    <row r="502" spans="1:35" ht="105" x14ac:dyDescent="0.25">
      <c r="A502" s="44" t="str">
        <f t="shared" si="7"/>
        <v>VILACRD025010TRADICIONALNUTRESA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484</v>
      </c>
      <c r="R502" s="121" t="s">
        <v>484</v>
      </c>
      <c r="S502" s="121" t="s">
        <v>1163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44544.436861539354</v>
      </c>
    </row>
    <row r="503" spans="1:35" ht="105" x14ac:dyDescent="0.25">
      <c r="A503" s="44" t="str">
        <f t="shared" si="7"/>
        <v>VILACRD025008TRADICIONALNUTRESA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482</v>
      </c>
      <c r="R503" s="121" t="s">
        <v>482</v>
      </c>
      <c r="S503" s="121" t="s">
        <v>1161</v>
      </c>
      <c r="T503" s="121" t="s">
        <v>160</v>
      </c>
      <c r="U503" s="121"/>
      <c r="V503" s="121">
        <v>100</v>
      </c>
      <c r="W503" s="121">
        <v>100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44544.436646481481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VILACRD025043TRADICIONALNUTRESA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5262</v>
      </c>
      <c r="P511" s="121" t="s">
        <v>171</v>
      </c>
      <c r="Q511" s="121" t="s">
        <v>3218</v>
      </c>
      <c r="R511" s="121" t="s">
        <v>3218</v>
      </c>
      <c r="S511" s="121" t="s">
        <v>3217</v>
      </c>
      <c r="T511" s="121" t="s">
        <v>160</v>
      </c>
      <c r="U511" s="121"/>
      <c r="V511" s="121">
        <v>6</v>
      </c>
      <c r="W511" s="121">
        <v>6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44554.456098379633</v>
      </c>
    </row>
    <row r="512" spans="1:35" ht="105" x14ac:dyDescent="0.25">
      <c r="A512" s="44" t="str">
        <f t="shared" si="7"/>
        <v>VILACRD025042TRADICIONALNUTRESA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5262</v>
      </c>
      <c r="P512" s="121" t="s">
        <v>171</v>
      </c>
      <c r="Q512" s="121" t="s">
        <v>3224</v>
      </c>
      <c r="R512" s="121" t="s">
        <v>3224</v>
      </c>
      <c r="S512" s="121" t="s">
        <v>5196</v>
      </c>
      <c r="T512" s="121" t="s">
        <v>160</v>
      </c>
      <c r="U512" s="121"/>
      <c r="V512" s="121">
        <v>21</v>
      </c>
      <c r="W512" s="121">
        <v>21</v>
      </c>
      <c r="X512" s="121">
        <v>0</v>
      </c>
      <c r="Y512" s="121">
        <v>0</v>
      </c>
      <c r="Z512" s="121">
        <v>0</v>
      </c>
      <c r="AA512" s="121" t="s">
        <v>2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44554.455627777781</v>
      </c>
    </row>
    <row r="513" spans="1:35" ht="105" x14ac:dyDescent="0.25">
      <c r="A513" s="44" t="str">
        <f t="shared" si="7"/>
        <v>VILACRD025045AUTOSERVICIONUTRESA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5262</v>
      </c>
      <c r="P513" s="121" t="s">
        <v>171</v>
      </c>
      <c r="Q513" s="121" t="s">
        <v>3214</v>
      </c>
      <c r="R513" s="121" t="s">
        <v>3214</v>
      </c>
      <c r="S513" s="121" t="s">
        <v>3215</v>
      </c>
      <c r="T513" s="121" t="s">
        <v>160</v>
      </c>
      <c r="U513" s="121"/>
      <c r="V513" s="121">
        <v>55</v>
      </c>
      <c r="W513" s="121">
        <v>55</v>
      </c>
      <c r="X513" s="121">
        <v>0</v>
      </c>
      <c r="Y513" s="121">
        <v>0</v>
      </c>
      <c r="Z513" s="121">
        <v>0</v>
      </c>
      <c r="AA513" s="121" t="s">
        <v>0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44554.456759675923</v>
      </c>
    </row>
    <row r="514" spans="1:35" ht="105" x14ac:dyDescent="0.25">
      <c r="A514" s="44" t="str">
        <f t="shared" si="7"/>
        <v>VILACRD025044TRADICIONALNUTRESA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5262</v>
      </c>
      <c r="P514" s="121" t="s">
        <v>171</v>
      </c>
      <c r="Q514" s="121" t="s">
        <v>3221</v>
      </c>
      <c r="R514" s="121" t="s">
        <v>3221</v>
      </c>
      <c r="S514" s="121" t="s">
        <v>3222</v>
      </c>
      <c r="T514" s="121" t="s">
        <v>160</v>
      </c>
      <c r="U514" s="121"/>
      <c r="V514" s="121">
        <v>35</v>
      </c>
      <c r="W514" s="121">
        <v>35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44554.456365648148</v>
      </c>
    </row>
    <row r="515" spans="1:35" ht="120" x14ac:dyDescent="0.25">
      <c r="A515" s="44" t="str">
        <f t="shared" ref="A515:A517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5417</v>
      </c>
      <c r="P515" s="121" t="s">
        <v>171</v>
      </c>
      <c r="Q515" s="121" t="s">
        <v>5404</v>
      </c>
      <c r="R515" s="121" t="s">
        <v>5404</v>
      </c>
      <c r="S515" s="121" t="s">
        <v>5405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 t="s">
        <v>287</v>
      </c>
      <c r="L516" s="125">
        <v>44557.606539548608</v>
      </c>
      <c r="M516" s="121">
        <v>0</v>
      </c>
      <c r="N516" s="121">
        <v>0</v>
      </c>
      <c r="O516" s="121" t="s">
        <v>5417</v>
      </c>
      <c r="P516" s="121" t="s">
        <v>171</v>
      </c>
      <c r="Q516" s="121" t="s">
        <v>5407</v>
      </c>
      <c r="R516" s="121" t="s">
        <v>5407</v>
      </c>
      <c r="S516" s="121" t="s">
        <v>5408</v>
      </c>
      <c r="T516" s="121" t="s">
        <v>160</v>
      </c>
      <c r="U516" s="121"/>
      <c r="V516" s="121">
        <v>300</v>
      </c>
      <c r="W516" s="121">
        <v>300</v>
      </c>
      <c r="X516" s="121">
        <v>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  <row r="517" spans="1:35" ht="120" x14ac:dyDescent="0.25">
      <c r="A517" s="44" t="str">
        <f t="shared" si="8"/>
        <v>VILACRD024976TRADICIONALNUTRESA</v>
      </c>
      <c r="B517" s="121" t="s">
        <v>150</v>
      </c>
      <c r="C517" s="121">
        <v>1552</v>
      </c>
      <c r="D517" s="121" t="s">
        <v>140</v>
      </c>
      <c r="E517" s="121" t="s">
        <v>177</v>
      </c>
      <c r="F517" s="122">
        <v>44557</v>
      </c>
      <c r="G517" s="121" t="s">
        <v>175</v>
      </c>
      <c r="H517" s="121" t="s">
        <v>176</v>
      </c>
      <c r="I517" s="121">
        <v>1</v>
      </c>
      <c r="J517" s="121" t="s">
        <v>184</v>
      </c>
      <c r="K517" s="121" t="s">
        <v>287</v>
      </c>
      <c r="L517" s="125">
        <v>44557.610774421293</v>
      </c>
      <c r="M517" s="121">
        <v>0</v>
      </c>
      <c r="N517" s="121">
        <v>0</v>
      </c>
      <c r="O517" s="121" t="s">
        <v>5417</v>
      </c>
      <c r="P517" s="121" t="s">
        <v>171</v>
      </c>
      <c r="Q517" s="121" t="s">
        <v>5410</v>
      </c>
      <c r="R517" s="121" t="s">
        <v>5410</v>
      </c>
      <c r="S517" s="121" t="s">
        <v>5411</v>
      </c>
      <c r="T517" s="121" t="s">
        <v>160</v>
      </c>
      <c r="U517" s="121"/>
      <c r="V517" s="121">
        <v>300</v>
      </c>
      <c r="W517" s="121">
        <v>300</v>
      </c>
      <c r="X517" s="121">
        <v>0</v>
      </c>
      <c r="Y517" s="121">
        <v>0</v>
      </c>
      <c r="Z517" s="121">
        <v>0</v>
      </c>
      <c r="AA517" s="121" t="s">
        <v>2</v>
      </c>
      <c r="AB517" s="121" t="s">
        <v>140</v>
      </c>
      <c r="AC517" s="121" t="s">
        <v>162</v>
      </c>
      <c r="AD517" s="121"/>
      <c r="AE517" s="121"/>
      <c r="AF517" s="121"/>
      <c r="AG517" s="121"/>
      <c r="AH517" s="121" t="s">
        <v>287</v>
      </c>
      <c r="AI517" s="125">
        <v>44557.60956730324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5263</v>
      </c>
      <c r="H914" s="44" t="s">
        <v>5264</v>
      </c>
      <c r="I914" s="44" t="s">
        <v>5265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5263</v>
      </c>
      <c r="H915" s="44" t="s">
        <v>5264</v>
      </c>
      <c r="I915" s="44" t="s">
        <v>5265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5263</v>
      </c>
      <c r="H916" s="44" t="s">
        <v>5264</v>
      </c>
      <c r="I916" s="44" t="s">
        <v>5265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5263</v>
      </c>
      <c r="H917" s="44" t="s">
        <v>5264</v>
      </c>
      <c r="I917" s="44" t="s">
        <v>5265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5263</v>
      </c>
      <c r="H918" s="44" t="s">
        <v>5264</v>
      </c>
      <c r="I918" s="44" t="s">
        <v>5265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5263</v>
      </c>
      <c r="H919" s="44" t="s">
        <v>5264</v>
      </c>
      <c r="I919" s="44" t="s">
        <v>5265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5263</v>
      </c>
      <c r="H920" s="44" t="s">
        <v>5264</v>
      </c>
      <c r="I920" s="44" t="s">
        <v>5265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5263</v>
      </c>
      <c r="H921" s="44" t="s">
        <v>5264</v>
      </c>
      <c r="I921" s="44" t="s">
        <v>5265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5263</v>
      </c>
      <c r="H922" s="44" t="s">
        <v>5264</v>
      </c>
      <c r="I922" s="44" t="s">
        <v>5265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5263</v>
      </c>
      <c r="H923" s="44" t="s">
        <v>5264</v>
      </c>
      <c r="I923" s="44" t="s">
        <v>5265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5263</v>
      </c>
      <c r="H924" s="44" t="s">
        <v>5264</v>
      </c>
      <c r="I924" s="44" t="s">
        <v>5265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5263</v>
      </c>
      <c r="H925" s="44" t="s">
        <v>5264</v>
      </c>
      <c r="I925" s="44" t="s">
        <v>5265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5263</v>
      </c>
      <c r="H926" s="44" t="s">
        <v>5264</v>
      </c>
      <c r="I926" s="44" t="s">
        <v>5265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5263</v>
      </c>
      <c r="H927" s="44" t="s">
        <v>5264</v>
      </c>
      <c r="I927" s="44" t="s">
        <v>5265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5263</v>
      </c>
      <c r="H928" s="44" t="s">
        <v>5264</v>
      </c>
      <c r="I928" s="44" t="s">
        <v>5265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5263</v>
      </c>
      <c r="H929" s="44" t="s">
        <v>5264</v>
      </c>
      <c r="I929" s="44" t="s">
        <v>5265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5263</v>
      </c>
      <c r="H930" s="44" t="s">
        <v>5264</v>
      </c>
      <c r="I930" s="44" t="s">
        <v>5265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5263</v>
      </c>
      <c r="H931" s="44" t="s">
        <v>5264</v>
      </c>
      <c r="I931" s="44" t="s">
        <v>5265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5263</v>
      </c>
      <c r="H932" s="44" t="s">
        <v>5264</v>
      </c>
      <c r="I932" s="44" t="s">
        <v>5265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5263</v>
      </c>
      <c r="H933" s="44" t="s">
        <v>5264</v>
      </c>
      <c r="I933" s="44" t="s">
        <v>5265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5263</v>
      </c>
      <c r="H934" s="44" t="s">
        <v>5264</v>
      </c>
      <c r="I934" s="44" t="s">
        <v>5265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5263</v>
      </c>
      <c r="H935" s="44" t="s">
        <v>5264</v>
      </c>
      <c r="I935" s="44" t="s">
        <v>5265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5263</v>
      </c>
      <c r="H936" s="44" t="s">
        <v>5264</v>
      </c>
      <c r="I936" s="44" t="s">
        <v>5265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5263</v>
      </c>
      <c r="H937" s="44" t="s">
        <v>5264</v>
      </c>
      <c r="I937" s="44" t="s">
        <v>5265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5263</v>
      </c>
      <c r="H938" s="44" t="s">
        <v>5264</v>
      </c>
      <c r="I938" s="44" t="s">
        <v>5265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5263</v>
      </c>
      <c r="H939" s="44" t="s">
        <v>5264</v>
      </c>
      <c r="I939" s="44" t="s">
        <v>5265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5263</v>
      </c>
      <c r="H940" s="44" t="s">
        <v>5264</v>
      </c>
      <c r="I940" s="44" t="s">
        <v>5265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5263</v>
      </c>
      <c r="H941" s="44" t="s">
        <v>5264</v>
      </c>
      <c r="I941" s="44" t="s">
        <v>5265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5263</v>
      </c>
      <c r="H942" s="44" t="s">
        <v>5264</v>
      </c>
      <c r="I942" s="44" t="s">
        <v>5265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5263</v>
      </c>
      <c r="H943" s="44" t="s">
        <v>5264</v>
      </c>
      <c r="I943" s="44" t="s">
        <v>5265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5263</v>
      </c>
      <c r="H944" s="44" t="s">
        <v>5264</v>
      </c>
      <c r="I944" s="44" t="s">
        <v>5265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5263</v>
      </c>
      <c r="H945" s="44" t="s">
        <v>5264</v>
      </c>
      <c r="I945" s="44" t="s">
        <v>5265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5263</v>
      </c>
      <c r="H946" s="44" t="s">
        <v>5264</v>
      </c>
      <c r="I946" s="44" t="s">
        <v>5265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5263</v>
      </c>
      <c r="H947" s="44" t="s">
        <v>5264</v>
      </c>
      <c r="I947" s="44" t="s">
        <v>5265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5263</v>
      </c>
      <c r="H948" s="44" t="s">
        <v>5264</v>
      </c>
      <c r="I948" s="44" t="s">
        <v>5265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5263</v>
      </c>
      <c r="H949" s="44" t="s">
        <v>5264</v>
      </c>
      <c r="I949" s="44" t="s">
        <v>5265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44557.628374340275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5266</v>
      </c>
      <c r="H1318" s="44" t="s">
        <v>5212</v>
      </c>
      <c r="I1318" s="44" t="s">
        <v>5267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5268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5269</v>
      </c>
      <c r="H1321" s="44" t="s">
        <v>5204</v>
      </c>
      <c r="I1321" s="44" t="s">
        <v>5205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5270</v>
      </c>
      <c r="H1322" s="44" t="s">
        <v>5219</v>
      </c>
      <c r="I1322" s="44" t="s">
        <v>5220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5214</v>
      </c>
      <c r="I1329" s="44" t="s">
        <v>5215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5271</v>
      </c>
      <c r="H1338" s="44" t="s">
        <v>5206</v>
      </c>
      <c r="I1338" s="44" t="s">
        <v>5207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5208</v>
      </c>
      <c r="I1339" s="44" t="s">
        <v>5272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5210</v>
      </c>
      <c r="I1340" s="44" t="s">
        <v>5211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5273</v>
      </c>
      <c r="H1343" s="44" t="s">
        <v>5216</v>
      </c>
      <c r="I1343" s="44" t="s">
        <v>5274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5275</v>
      </c>
      <c r="H1351" s="44" t="s">
        <v>5200</v>
      </c>
      <c r="I1351" s="44" t="s">
        <v>5201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5198</v>
      </c>
      <c r="I1352" s="44" t="s">
        <v>5276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5277</v>
      </c>
      <c r="H1353" s="44" t="s">
        <v>5221</v>
      </c>
      <c r="I1353" s="44" t="s">
        <v>5278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5202</v>
      </c>
      <c r="I1383" s="44" t="s">
        <v>5203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44557.628317407405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5418</v>
      </c>
      <c r="H1456" s="44" t="s">
        <v>5407</v>
      </c>
      <c r="I1456" s="44" t="s">
        <v>5408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5418</v>
      </c>
      <c r="H1457" s="44" t="s">
        <v>5410</v>
      </c>
      <c r="I1457" s="44" t="s">
        <v>5411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5418</v>
      </c>
      <c r="H1458" s="44" t="s">
        <v>5404</v>
      </c>
      <c r="I1458" s="44" t="s">
        <v>5405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5270</v>
      </c>
      <c r="H1606" s="44" t="s">
        <v>5219</v>
      </c>
      <c r="I1606" s="44" t="s">
        <v>5220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5271</v>
      </c>
      <c r="H1630" s="44" t="s">
        <v>5206</v>
      </c>
      <c r="I1630" s="44" t="s">
        <v>5207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5198</v>
      </c>
      <c r="I1636" s="44" t="s">
        <v>5276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5277</v>
      </c>
      <c r="H1637" s="44" t="s">
        <v>5221</v>
      </c>
      <c r="I1637" s="44" t="s">
        <v>5278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5202</v>
      </c>
      <c r="I1660" s="44" t="s">
        <v>5203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5279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5280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5281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5282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5283</v>
      </c>
      <c r="H2079" s="44" t="s">
        <v>5236</v>
      </c>
      <c r="I2079" s="44" t="s">
        <v>5237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5240</v>
      </c>
      <c r="I2086" s="44" t="s">
        <v>5241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3462</v>
      </c>
      <c r="I2087" s="44" t="s">
        <v>3463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3462</v>
      </c>
      <c r="I2088" s="44" t="s">
        <v>3463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5208</v>
      </c>
      <c r="I2092" s="44" t="s">
        <v>5272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5238</v>
      </c>
      <c r="I2095" s="44" t="s">
        <v>5284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5418</v>
      </c>
      <c r="H2140" s="44" t="s">
        <v>5407</v>
      </c>
      <c r="I2140" s="44" t="s">
        <v>5408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5418</v>
      </c>
      <c r="H2141" s="44" t="s">
        <v>5410</v>
      </c>
      <c r="I2141" s="44" t="s">
        <v>5411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5418</v>
      </c>
      <c r="H2142" s="44" t="s">
        <v>5404</v>
      </c>
      <c r="I2142" s="44" t="s">
        <v>5405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5415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5418</v>
      </c>
      <c r="H2143" s="44" t="s">
        <v>5413</v>
      </c>
      <c r="I2143" s="44" t="s">
        <v>5414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5243</v>
      </c>
      <c r="I2362" s="44" t="s">
        <v>5244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5285</v>
      </c>
      <c r="H2646" s="44" t="s">
        <v>5245</v>
      </c>
      <c r="I2646" s="44" t="s">
        <v>5246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5247</v>
      </c>
      <c r="I2650" s="44" t="s">
        <v>5248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5271</v>
      </c>
      <c r="H2683" s="44" t="s">
        <v>5206</v>
      </c>
      <c r="I2683" s="44" t="s">
        <v>5207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5208</v>
      </c>
      <c r="I2685" s="44" t="s">
        <v>5272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5253</v>
      </c>
      <c r="I2752" s="44" t="s">
        <v>5254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5202</v>
      </c>
      <c r="I2823" s="44" t="s">
        <v>5203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5286</v>
      </c>
      <c r="H2827" s="44" t="s">
        <v>5251</v>
      </c>
      <c r="I2827" s="44" t="s">
        <v>5287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5288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5289</v>
      </c>
      <c r="H3064" s="44" t="s">
        <v>5290</v>
      </c>
      <c r="I3064" s="44" t="s">
        <v>5291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5266</v>
      </c>
      <c r="H3109" s="44" t="s">
        <v>5212</v>
      </c>
      <c r="I3109" s="44" t="s">
        <v>5267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5268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5269</v>
      </c>
      <c r="H3160" s="44" t="s">
        <v>5204</v>
      </c>
      <c r="I3160" s="44" t="s">
        <v>5205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5270</v>
      </c>
      <c r="H3162" s="44" t="s">
        <v>5219</v>
      </c>
      <c r="I3162" s="44" t="s">
        <v>5220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5214</v>
      </c>
      <c r="I3168" s="44" t="s">
        <v>5215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5271</v>
      </c>
      <c r="H3183" s="44" t="s">
        <v>5206</v>
      </c>
      <c r="I3183" s="44" t="s">
        <v>5207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5208</v>
      </c>
      <c r="I3184" s="44" t="s">
        <v>5272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5210</v>
      </c>
      <c r="I3185" s="44" t="s">
        <v>5211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5273</v>
      </c>
      <c r="H3187" s="44" t="s">
        <v>5216</v>
      </c>
      <c r="I3187" s="44" t="s">
        <v>5274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5275</v>
      </c>
      <c r="H3192" s="44" t="s">
        <v>5200</v>
      </c>
      <c r="I3192" s="44" t="s">
        <v>5201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5198</v>
      </c>
      <c r="I3193" s="44" t="s">
        <v>5276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5277</v>
      </c>
      <c r="H3194" s="44" t="s">
        <v>5221</v>
      </c>
      <c r="I3194" s="44" t="s">
        <v>5278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5202</v>
      </c>
      <c r="I3199" s="44" t="s">
        <v>5203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55</v>
      </c>
      <c r="N3252" s="44">
        <v>55</v>
      </c>
      <c r="O3252" s="44">
        <v>0</v>
      </c>
      <c r="P3252" s="44">
        <v>0</v>
      </c>
      <c r="Q3252" s="44">
        <v>6566</v>
      </c>
      <c r="R3252" s="44">
        <v>361130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44557</v>
      </c>
      <c r="AB3252" s="46">
        <v>44557.630979652778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42</v>
      </c>
      <c r="N3253" s="44">
        <v>42</v>
      </c>
      <c r="O3253" s="44">
        <v>0</v>
      </c>
      <c r="P3253" s="44">
        <v>0</v>
      </c>
      <c r="Q3253" s="44">
        <v>5593</v>
      </c>
      <c r="R3253" s="44">
        <v>234906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44557</v>
      </c>
      <c r="AB3253" s="46">
        <v>44557.630982893519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415</v>
      </c>
      <c r="N3254" s="44">
        <v>415</v>
      </c>
      <c r="O3254" s="44">
        <v>0</v>
      </c>
      <c r="P3254" s="44">
        <v>0</v>
      </c>
      <c r="Q3254" s="44">
        <v>1544</v>
      </c>
      <c r="R3254" s="44">
        <v>640760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44557</v>
      </c>
      <c r="AB3254" s="46">
        <v>44557.630962291667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42</v>
      </c>
      <c r="N3255" s="44">
        <v>42</v>
      </c>
      <c r="O3255" s="44">
        <v>0</v>
      </c>
      <c r="P3255" s="44">
        <v>0</v>
      </c>
      <c r="Q3255" s="44">
        <v>3242</v>
      </c>
      <c r="R3255" s="44">
        <v>136164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44557</v>
      </c>
      <c r="AB3255" s="46">
        <v>44557.630971331018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84</v>
      </c>
      <c r="N3260" s="44">
        <v>84</v>
      </c>
      <c r="O3260" s="44">
        <v>0</v>
      </c>
      <c r="P3260" s="44">
        <v>0</v>
      </c>
      <c r="Q3260" s="44">
        <v>4140</v>
      </c>
      <c r="R3260" s="44">
        <v>347760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44557</v>
      </c>
      <c r="AB3260" s="46">
        <v>44557.630968912039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42</v>
      </c>
      <c r="N3269" s="44">
        <v>42</v>
      </c>
      <c r="O3269" s="44">
        <v>0</v>
      </c>
      <c r="P3269" s="44">
        <v>0</v>
      </c>
      <c r="Q3269" s="44">
        <v>4160</v>
      </c>
      <c r="R3269" s="44">
        <v>174720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44557</v>
      </c>
      <c r="AB3269" s="46">
        <v>44557.630973900465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290</v>
      </c>
      <c r="N3273" s="44">
        <v>290</v>
      </c>
      <c r="O3273" s="44">
        <v>0</v>
      </c>
      <c r="P3273" s="44">
        <v>0</v>
      </c>
      <c r="Q3273" s="44">
        <v>2262</v>
      </c>
      <c r="R3273" s="44">
        <v>655980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44557</v>
      </c>
      <c r="AB3273" s="46">
        <v>44557.630976215281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PERECRD022584AUTOSERVICIOBPO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2367</v>
      </c>
      <c r="I3284" s="44" t="s">
        <v>2368</v>
      </c>
      <c r="J3284" s="44" t="s">
        <v>160</v>
      </c>
      <c r="K3284" s="44"/>
      <c r="L3284" s="45">
        <v>51501</v>
      </c>
      <c r="M3284" s="44">
        <v>20</v>
      </c>
      <c r="N3284" s="44">
        <v>20</v>
      </c>
      <c r="O3284" s="44">
        <v>0</v>
      </c>
      <c r="P3284" s="44">
        <v>0</v>
      </c>
      <c r="Q3284" s="44">
        <v>500</v>
      </c>
      <c r="R3284" s="44">
        <v>10000</v>
      </c>
      <c r="S3284" s="44" t="s">
        <v>3436</v>
      </c>
      <c r="T3284" s="44">
        <v>0</v>
      </c>
      <c r="U3284" s="44" t="s">
        <v>0</v>
      </c>
      <c r="V3284" s="44" t="s">
        <v>161</v>
      </c>
      <c r="W3284" s="44" t="s">
        <v>162</v>
      </c>
      <c r="X3284" s="45">
        <v>44713</v>
      </c>
      <c r="Y3284" s="45">
        <v>44280</v>
      </c>
      <c r="Z3284" s="45">
        <v>44529</v>
      </c>
      <c r="AA3284" s="44"/>
      <c r="AB3284" s="46">
        <v>44510.492634780094</v>
      </c>
      <c r="AC3284" s="44" t="s">
        <v>192</v>
      </c>
      <c r="AD3284" s="44" t="s">
        <v>193</v>
      </c>
      <c r="AE3284" s="44" t="s">
        <v>1530</v>
      </c>
      <c r="AF3284" s="44" t="s">
        <v>1531</v>
      </c>
      <c r="AG3284" s="44" t="s">
        <v>196</v>
      </c>
      <c r="AH3284" s="45">
        <v>44148</v>
      </c>
    </row>
    <row r="3285" spans="1:34" x14ac:dyDescent="0.25">
      <c r="A3285" s="44" t="str">
        <f t="shared" si="51"/>
        <v>PERECRD022585AUTOSERVICIOBPO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2370</v>
      </c>
      <c r="I3285" s="44" t="s">
        <v>2371</v>
      </c>
      <c r="J3285" s="44" t="s">
        <v>160</v>
      </c>
      <c r="K3285" s="44"/>
      <c r="L3285" s="45">
        <v>51501</v>
      </c>
      <c r="M3285" s="44">
        <v>36</v>
      </c>
      <c r="N3285" s="44">
        <v>36</v>
      </c>
      <c r="O3285" s="44">
        <v>0</v>
      </c>
      <c r="P3285" s="44">
        <v>0</v>
      </c>
      <c r="Q3285" s="44">
        <v>500</v>
      </c>
      <c r="R3285" s="44">
        <v>18000</v>
      </c>
      <c r="S3285" s="44" t="s">
        <v>3436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44510.492633287038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PERECRD022670CADENASBPO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309</v>
      </c>
      <c r="I3286" s="44" t="s">
        <v>310</v>
      </c>
      <c r="J3286" s="44" t="s">
        <v>160</v>
      </c>
      <c r="K3286" s="44"/>
      <c r="L3286" s="45">
        <v>51501</v>
      </c>
      <c r="M3286" s="44">
        <v>1</v>
      </c>
      <c r="N3286" s="44">
        <v>1</v>
      </c>
      <c r="O3286" s="44">
        <v>0</v>
      </c>
      <c r="P3286" s="44">
        <v>0</v>
      </c>
      <c r="Q3286" s="44">
        <v>14900</v>
      </c>
      <c r="R3286" s="44">
        <v>14900</v>
      </c>
      <c r="S3286" s="44" t="s">
        <v>3437</v>
      </c>
      <c r="T3286" s="44">
        <v>0</v>
      </c>
      <c r="U3286" s="44" t="s">
        <v>1</v>
      </c>
      <c r="V3286" s="44" t="s">
        <v>161</v>
      </c>
      <c r="W3286" s="44" t="s">
        <v>162</v>
      </c>
      <c r="X3286" s="45">
        <v>44714</v>
      </c>
      <c r="Y3286" s="45">
        <v>44389</v>
      </c>
      <c r="Z3286" s="45">
        <v>44537</v>
      </c>
      <c r="AA3286" s="45">
        <v>44531</v>
      </c>
      <c r="AB3286" s="46">
        <v>44531.694515949072</v>
      </c>
      <c r="AC3286" s="44" t="s">
        <v>192</v>
      </c>
      <c r="AD3286" s="44" t="s">
        <v>193</v>
      </c>
      <c r="AE3286" s="44" t="s">
        <v>199</v>
      </c>
      <c r="AF3286" s="44" t="s">
        <v>1829</v>
      </c>
      <c r="AG3286" s="44" t="s">
        <v>196</v>
      </c>
      <c r="AH3286" s="45">
        <v>44155</v>
      </c>
    </row>
    <row r="3287" spans="1:34" x14ac:dyDescent="0.25">
      <c r="A3287" s="44" t="str">
        <f t="shared" si="51"/>
        <v>PERECRD022807CADENASNUTRESA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2374</v>
      </c>
      <c r="I3287" s="44" t="s">
        <v>2375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1700</v>
      </c>
      <c r="R3287" s="44">
        <v>1700</v>
      </c>
      <c r="S3287" s="44" t="s">
        <v>3438</v>
      </c>
      <c r="T3287" s="44">
        <v>0</v>
      </c>
      <c r="U3287" s="44" t="s">
        <v>1</v>
      </c>
      <c r="V3287" s="44" t="s">
        <v>140</v>
      </c>
      <c r="W3287" s="44" t="s">
        <v>218</v>
      </c>
      <c r="X3287" s="45">
        <v>44642</v>
      </c>
      <c r="Y3287" s="45">
        <v>44446</v>
      </c>
      <c r="Z3287" s="45">
        <v>44539</v>
      </c>
      <c r="AA3287" s="44"/>
      <c r="AB3287" s="46">
        <v>44504.656042523151</v>
      </c>
      <c r="AC3287" s="44" t="s">
        <v>192</v>
      </c>
      <c r="AD3287" s="44" t="s">
        <v>193</v>
      </c>
      <c r="AE3287" s="44" t="s">
        <v>1530</v>
      </c>
      <c r="AF3287" s="44" t="s">
        <v>1531</v>
      </c>
      <c r="AG3287" s="44" t="s">
        <v>196</v>
      </c>
      <c r="AH3287" s="45">
        <v>44202</v>
      </c>
    </row>
    <row r="3288" spans="1:34" x14ac:dyDescent="0.25">
      <c r="A3288" s="44" t="str">
        <f t="shared" si="51"/>
        <v>PERECRD023138CADENASNUTRESA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1830</v>
      </c>
      <c r="I3288" s="44" t="s">
        <v>1831</v>
      </c>
      <c r="J3288" s="44" t="s">
        <v>160</v>
      </c>
      <c r="K3288" s="44"/>
      <c r="L3288" s="45">
        <v>51501</v>
      </c>
      <c r="M3288" s="44">
        <v>64</v>
      </c>
      <c r="N3288" s="44">
        <v>64</v>
      </c>
      <c r="O3288" s="44">
        <v>0</v>
      </c>
      <c r="P3288" s="44">
        <v>0</v>
      </c>
      <c r="Q3288" s="44">
        <v>1000</v>
      </c>
      <c r="R3288" s="44">
        <v>64000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162</v>
      </c>
      <c r="X3288" s="45">
        <v>44531</v>
      </c>
      <c r="Y3288" s="45">
        <v>44473</v>
      </c>
      <c r="Z3288" s="45">
        <v>44529</v>
      </c>
      <c r="AA3288" s="44"/>
      <c r="AB3288" s="46">
        <v>44488.498372314818</v>
      </c>
      <c r="AC3288" s="44" t="s">
        <v>192</v>
      </c>
      <c r="AD3288" s="44" t="s">
        <v>193</v>
      </c>
      <c r="AE3288" s="44" t="s">
        <v>194</v>
      </c>
      <c r="AF3288" s="44" t="s">
        <v>1818</v>
      </c>
      <c r="AG3288" s="44" t="s">
        <v>196</v>
      </c>
      <c r="AH3288" s="45">
        <v>44270</v>
      </c>
    </row>
    <row r="3289" spans="1:34" x14ac:dyDescent="0.25">
      <c r="A3289" s="44" t="str">
        <f t="shared" si="51"/>
        <v>PERECRD023141AUTOSERVICIOBPO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234</v>
      </c>
      <c r="I3289" s="44" t="s">
        <v>235</v>
      </c>
      <c r="J3289" s="44" t="s">
        <v>160</v>
      </c>
      <c r="K3289" s="44"/>
      <c r="L3289" s="45">
        <v>51501</v>
      </c>
      <c r="M3289" s="44">
        <v>2</v>
      </c>
      <c r="N3289" s="44">
        <v>2</v>
      </c>
      <c r="O3289" s="44">
        <v>0</v>
      </c>
      <c r="P3289" s="44">
        <v>0</v>
      </c>
      <c r="Q3289" s="44">
        <v>1600</v>
      </c>
      <c r="R3289" s="44">
        <v>3200</v>
      </c>
      <c r="S3289" s="44" t="s">
        <v>3402</v>
      </c>
      <c r="T3289" s="44">
        <v>0</v>
      </c>
      <c r="U3289" s="44" t="s">
        <v>0</v>
      </c>
      <c r="V3289" s="44" t="s">
        <v>161</v>
      </c>
      <c r="W3289" s="44" t="s">
        <v>162</v>
      </c>
      <c r="X3289" s="45">
        <v>44745</v>
      </c>
      <c r="Y3289" s="45">
        <v>44496</v>
      </c>
      <c r="Z3289" s="45">
        <v>44539</v>
      </c>
      <c r="AA3289" s="44"/>
      <c r="AB3289" s="46">
        <v>44510.492641006946</v>
      </c>
      <c r="AC3289" s="44" t="s">
        <v>192</v>
      </c>
      <c r="AD3289" s="44" t="s">
        <v>193</v>
      </c>
      <c r="AE3289" s="44" t="s">
        <v>194</v>
      </c>
      <c r="AF3289" s="44" t="s">
        <v>1582</v>
      </c>
      <c r="AG3289" s="44" t="s">
        <v>196</v>
      </c>
      <c r="AH3289" s="45">
        <v>44257</v>
      </c>
    </row>
    <row r="3290" spans="1:34" x14ac:dyDescent="0.25">
      <c r="A3290" s="44" t="str">
        <f t="shared" si="51"/>
        <v>PERECRD023241AUTOSERVICIOBPO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2384</v>
      </c>
      <c r="I3290" s="44" t="s">
        <v>2385</v>
      </c>
      <c r="J3290" s="44" t="s">
        <v>160</v>
      </c>
      <c r="K3290" s="44"/>
      <c r="L3290" s="45">
        <v>51501</v>
      </c>
      <c r="M3290" s="44">
        <v>640</v>
      </c>
      <c r="N3290" s="44">
        <v>640</v>
      </c>
      <c r="O3290" s="44">
        <v>0</v>
      </c>
      <c r="P3290" s="44">
        <v>0</v>
      </c>
      <c r="Q3290" s="44">
        <v>350</v>
      </c>
      <c r="R3290" s="44">
        <v>224000</v>
      </c>
      <c r="S3290" s="44" t="s">
        <v>3440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44927</v>
      </c>
      <c r="Y3290" s="45">
        <v>44280</v>
      </c>
      <c r="Z3290" s="45">
        <v>44529</v>
      </c>
      <c r="AA3290" s="44"/>
      <c r="AB3290" s="46">
        <v>44510.492628981483</v>
      </c>
      <c r="AC3290" s="44" t="s">
        <v>192</v>
      </c>
      <c r="AD3290" s="44" t="s">
        <v>193</v>
      </c>
      <c r="AE3290" s="44" t="s">
        <v>1530</v>
      </c>
      <c r="AF3290" s="44" t="s">
        <v>1531</v>
      </c>
      <c r="AG3290" s="44" t="s">
        <v>196</v>
      </c>
      <c r="AH3290" s="45">
        <v>44278</v>
      </c>
    </row>
    <row r="3291" spans="1:34" x14ac:dyDescent="0.25">
      <c r="A3291" s="44" t="str">
        <f t="shared" si="51"/>
        <v>PERECRD023241CADENASBPO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250</v>
      </c>
      <c r="N3291" s="44">
        <v>250</v>
      </c>
      <c r="O3291" s="44">
        <v>0</v>
      </c>
      <c r="P3291" s="44">
        <v>0</v>
      </c>
      <c r="Q3291" s="44">
        <v>350</v>
      </c>
      <c r="R3291" s="44">
        <v>87500</v>
      </c>
      <c r="S3291" s="44" t="s">
        <v>3440</v>
      </c>
      <c r="T3291" s="44">
        <v>0</v>
      </c>
      <c r="U3291" s="44" t="s">
        <v>1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44510.492631724534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PERECRD023441TRADICIONALNUTRESA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253</v>
      </c>
      <c r="I3292" s="44" t="s">
        <v>254</v>
      </c>
      <c r="J3292" s="44" t="s">
        <v>160</v>
      </c>
      <c r="K3292" s="44"/>
      <c r="L3292" s="45">
        <v>51501</v>
      </c>
      <c r="M3292" s="44">
        <v>42</v>
      </c>
      <c r="N3292" s="44">
        <v>42</v>
      </c>
      <c r="O3292" s="44">
        <v>0</v>
      </c>
      <c r="P3292" s="44">
        <v>0</v>
      </c>
      <c r="Q3292" s="44">
        <v>6500</v>
      </c>
      <c r="R3292" s="44">
        <v>273000</v>
      </c>
      <c r="S3292" s="44" t="s">
        <v>756</v>
      </c>
      <c r="T3292" s="44">
        <v>0</v>
      </c>
      <c r="U3292" s="44" t="s">
        <v>2</v>
      </c>
      <c r="V3292" s="44" t="s">
        <v>140</v>
      </c>
      <c r="W3292" s="44" t="s">
        <v>162</v>
      </c>
      <c r="X3292" s="45">
        <v>44891</v>
      </c>
      <c r="Y3292" s="45">
        <v>44545</v>
      </c>
      <c r="Z3292" s="45">
        <v>44545</v>
      </c>
      <c r="AA3292" s="45">
        <v>44557</v>
      </c>
      <c r="AB3292" s="46">
        <v>44557.630965115743</v>
      </c>
      <c r="AC3292" s="44" t="s">
        <v>192</v>
      </c>
      <c r="AD3292" s="44" t="s">
        <v>193</v>
      </c>
      <c r="AE3292" s="44" t="s">
        <v>199</v>
      </c>
      <c r="AF3292" s="44" t="s">
        <v>1663</v>
      </c>
      <c r="AG3292" s="44" t="s">
        <v>196</v>
      </c>
      <c r="AH3292" s="45">
        <v>44331</v>
      </c>
    </row>
    <row r="3293" spans="1:34" x14ac:dyDescent="0.25">
      <c r="A3293" s="44" t="str">
        <f t="shared" si="51"/>
        <v>PERECRD023448AUTOSERVICIOBPO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3277</v>
      </c>
      <c r="I3293" s="44" t="s">
        <v>3278</v>
      </c>
      <c r="J3293" s="44" t="s">
        <v>160</v>
      </c>
      <c r="K3293" s="44"/>
      <c r="L3293" s="45">
        <v>51501</v>
      </c>
      <c r="M3293" s="44">
        <v>280</v>
      </c>
      <c r="N3293" s="44">
        <v>280</v>
      </c>
      <c r="O3293" s="44">
        <v>0</v>
      </c>
      <c r="P3293" s="44">
        <v>0</v>
      </c>
      <c r="Q3293" s="44">
        <v>1500</v>
      </c>
      <c r="R3293" s="44">
        <v>420000</v>
      </c>
      <c r="S3293" s="44" t="s">
        <v>3441</v>
      </c>
      <c r="T3293" s="44">
        <v>0</v>
      </c>
      <c r="U3293" s="44" t="s">
        <v>0</v>
      </c>
      <c r="V3293" s="44" t="s">
        <v>161</v>
      </c>
      <c r="W3293" s="44" t="s">
        <v>162</v>
      </c>
      <c r="X3293" s="45">
        <v>44654</v>
      </c>
      <c r="Y3293" s="45">
        <v>44438</v>
      </c>
      <c r="Z3293" s="45">
        <v>44529</v>
      </c>
      <c r="AA3293" s="44"/>
      <c r="AB3293" s="46">
        <v>44510.492624479164</v>
      </c>
      <c r="AC3293" s="44" t="s">
        <v>192</v>
      </c>
      <c r="AD3293" s="44" t="s">
        <v>193</v>
      </c>
      <c r="AE3293" s="44" t="s">
        <v>1530</v>
      </c>
      <c r="AF3293" s="44" t="s">
        <v>1531</v>
      </c>
      <c r="AG3293" s="44" t="s">
        <v>196</v>
      </c>
      <c r="AH3293" s="45">
        <v>44307</v>
      </c>
    </row>
    <row r="3294" spans="1:34" x14ac:dyDescent="0.25">
      <c r="A3294" s="44" t="str">
        <f t="shared" si="51"/>
        <v>PERECRD023611CADENASBPO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251</v>
      </c>
      <c r="I3294" s="44" t="s">
        <v>252</v>
      </c>
      <c r="J3294" s="44" t="s">
        <v>160</v>
      </c>
      <c r="K3294" s="44"/>
      <c r="L3294" s="45">
        <v>51501</v>
      </c>
      <c r="M3294" s="44">
        <v>1</v>
      </c>
      <c r="N3294" s="44">
        <v>1</v>
      </c>
      <c r="O3294" s="44">
        <v>0</v>
      </c>
      <c r="P3294" s="44">
        <v>0</v>
      </c>
      <c r="Q3294" s="44">
        <v>10080</v>
      </c>
      <c r="R3294" s="44">
        <v>10080</v>
      </c>
      <c r="S3294" s="44" t="s">
        <v>3442</v>
      </c>
      <c r="T3294" s="44">
        <v>0</v>
      </c>
      <c r="U3294" s="44" t="s">
        <v>1</v>
      </c>
      <c r="V3294" s="44" t="s">
        <v>161</v>
      </c>
      <c r="W3294" s="44" t="s">
        <v>162</v>
      </c>
      <c r="X3294" s="45">
        <v>44983</v>
      </c>
      <c r="Y3294" s="45">
        <v>44338</v>
      </c>
      <c r="Z3294" s="45">
        <v>44537</v>
      </c>
      <c r="AA3294" s="44"/>
      <c r="AB3294" s="46">
        <v>44531.694520740741</v>
      </c>
      <c r="AC3294" s="44" t="s">
        <v>192</v>
      </c>
      <c r="AD3294" s="44" t="s">
        <v>193</v>
      </c>
      <c r="AE3294" s="44" t="s">
        <v>200</v>
      </c>
      <c r="AF3294" s="44" t="s">
        <v>1614</v>
      </c>
      <c r="AG3294" s="44" t="s">
        <v>196</v>
      </c>
      <c r="AH3294" s="45">
        <v>44338</v>
      </c>
    </row>
    <row r="3295" spans="1:34" x14ac:dyDescent="0.25">
      <c r="A3295" s="44" t="str">
        <f t="shared" si="51"/>
        <v>PERECRD023761CADENASNUTRESA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3443</v>
      </c>
      <c r="I3295" s="44" t="s">
        <v>3444</v>
      </c>
      <c r="J3295" s="44" t="s">
        <v>160</v>
      </c>
      <c r="K3295" s="44"/>
      <c r="L3295" s="45">
        <v>51501</v>
      </c>
      <c r="M3295" s="44">
        <v>41</v>
      </c>
      <c r="N3295" s="44">
        <v>41</v>
      </c>
      <c r="O3295" s="44">
        <v>0</v>
      </c>
      <c r="P3295" s="44">
        <v>0</v>
      </c>
      <c r="Q3295" s="44">
        <v>4790</v>
      </c>
      <c r="R3295" s="44">
        <v>196390</v>
      </c>
      <c r="S3295" s="44" t="s">
        <v>3445</v>
      </c>
      <c r="T3295" s="44">
        <v>0</v>
      </c>
      <c r="U3295" s="44" t="s">
        <v>1</v>
      </c>
      <c r="V3295" s="44" t="s">
        <v>140</v>
      </c>
      <c r="W3295" s="44" t="s">
        <v>162</v>
      </c>
      <c r="X3295" s="45">
        <v>44594</v>
      </c>
      <c r="Y3295" s="45">
        <v>44432</v>
      </c>
      <c r="Z3295" s="45">
        <v>44510</v>
      </c>
      <c r="AA3295" s="45">
        <v>44532</v>
      </c>
      <c r="AB3295" s="46">
        <v>44532.679010972221</v>
      </c>
      <c r="AC3295" s="44" t="s">
        <v>192</v>
      </c>
      <c r="AD3295" s="44" t="s">
        <v>193</v>
      </c>
      <c r="AE3295" s="44" t="s">
        <v>194</v>
      </c>
      <c r="AF3295" s="44" t="s">
        <v>1837</v>
      </c>
      <c r="AG3295" s="44" t="s">
        <v>196</v>
      </c>
      <c r="AH3295" s="45">
        <v>44347</v>
      </c>
    </row>
    <row r="3296" spans="1:34" x14ac:dyDescent="0.25">
      <c r="A3296" s="44" t="str">
        <f t="shared" si="51"/>
        <v>PERECRD024365AUTOSERVICIOBPO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2436</v>
      </c>
      <c r="I3296" s="44" t="s">
        <v>2437</v>
      </c>
      <c r="J3296" s="44" t="s">
        <v>160</v>
      </c>
      <c r="K3296" s="44"/>
      <c r="L3296" s="45">
        <v>51501</v>
      </c>
      <c r="M3296" s="44">
        <v>202</v>
      </c>
      <c r="N3296" s="44">
        <v>202</v>
      </c>
      <c r="O3296" s="44">
        <v>0</v>
      </c>
      <c r="P3296" s="44">
        <v>0</v>
      </c>
      <c r="Q3296" s="44">
        <v>672</v>
      </c>
      <c r="R3296" s="44">
        <v>135744</v>
      </c>
      <c r="S3296" s="44" t="s">
        <v>3446</v>
      </c>
      <c r="T3296" s="44">
        <v>0</v>
      </c>
      <c r="U3296" s="44" t="s">
        <v>0</v>
      </c>
      <c r="V3296" s="44" t="s">
        <v>161</v>
      </c>
      <c r="W3296" s="44" t="s">
        <v>162</v>
      </c>
      <c r="X3296" s="45">
        <v>44636</v>
      </c>
      <c r="Y3296" s="45">
        <v>44422</v>
      </c>
      <c r="Z3296" s="45">
        <v>44498</v>
      </c>
      <c r="AA3296" s="45">
        <v>44513</v>
      </c>
      <c r="AB3296" s="46">
        <v>44513.334089363423</v>
      </c>
      <c r="AC3296" s="44" t="s">
        <v>192</v>
      </c>
      <c r="AD3296" s="44" t="s">
        <v>193</v>
      </c>
      <c r="AE3296" s="44" t="s">
        <v>194</v>
      </c>
      <c r="AF3296" s="44" t="s">
        <v>1926</v>
      </c>
      <c r="AG3296" s="44" t="s">
        <v>196</v>
      </c>
      <c r="AH3296" s="45">
        <v>44422</v>
      </c>
    </row>
    <row r="3297" spans="1:34" x14ac:dyDescent="0.25">
      <c r="A3297" s="44" t="str">
        <f t="shared" si="51"/>
        <v>PERECRD009805TRADICIONALNUTRESA</v>
      </c>
      <c r="B3297" s="44" t="s">
        <v>10</v>
      </c>
      <c r="C3297" s="44" t="s">
        <v>3339</v>
      </c>
      <c r="D3297" s="44" t="s">
        <v>1846</v>
      </c>
      <c r="E3297" s="44" t="s">
        <v>1847</v>
      </c>
      <c r="F3297" s="44" t="s">
        <v>172</v>
      </c>
      <c r="G3297" s="44">
        <v>1</v>
      </c>
      <c r="H3297" s="44" t="s">
        <v>771</v>
      </c>
      <c r="I3297" s="44" t="s">
        <v>772</v>
      </c>
      <c r="J3297" s="44" t="s">
        <v>160</v>
      </c>
      <c r="K3297" s="44"/>
      <c r="L3297" s="45">
        <v>51501</v>
      </c>
      <c r="M3297" s="44">
        <v>42</v>
      </c>
      <c r="N3297" s="44">
        <v>42</v>
      </c>
      <c r="O3297" s="44">
        <v>0</v>
      </c>
      <c r="P3297" s="44">
        <v>0</v>
      </c>
      <c r="Q3297" s="44">
        <v>6000</v>
      </c>
      <c r="R3297" s="44">
        <v>252000</v>
      </c>
      <c r="S3297" s="44" t="s">
        <v>758</v>
      </c>
      <c r="T3297" s="44">
        <v>0</v>
      </c>
      <c r="U3297" s="44" t="s">
        <v>2</v>
      </c>
      <c r="V3297" s="44" t="s">
        <v>140</v>
      </c>
      <c r="W3297" s="44" t="s">
        <v>162</v>
      </c>
      <c r="X3297" s="45">
        <v>45243</v>
      </c>
      <c r="Y3297" s="45">
        <v>44545</v>
      </c>
      <c r="Z3297" s="45">
        <v>44545</v>
      </c>
      <c r="AA3297" s="45">
        <v>44557</v>
      </c>
      <c r="AB3297" s="46">
        <v>44557.630961041665</v>
      </c>
      <c r="AC3297" s="44" t="s">
        <v>192</v>
      </c>
      <c r="AD3297" s="44" t="s">
        <v>193</v>
      </c>
      <c r="AE3297" s="44" t="s">
        <v>199</v>
      </c>
      <c r="AF3297" s="44" t="s">
        <v>3447</v>
      </c>
      <c r="AG3297" s="44" t="s">
        <v>196</v>
      </c>
      <c r="AH3297" s="45">
        <v>43735</v>
      </c>
    </row>
    <row r="3298" spans="1:34" x14ac:dyDescent="0.25">
      <c r="A3298" s="44" t="str">
        <f t="shared" si="51"/>
        <v>PERECRD015482TRADICIONALNUTRESA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759</v>
      </c>
      <c r="I3298" s="44" t="s">
        <v>760</v>
      </c>
      <c r="J3298" s="44" t="s">
        <v>160</v>
      </c>
      <c r="K3298" s="44" t="s">
        <v>191</v>
      </c>
      <c r="L3298" s="45">
        <v>51501</v>
      </c>
      <c r="M3298" s="44">
        <v>42</v>
      </c>
      <c r="N3298" s="44">
        <v>42</v>
      </c>
      <c r="O3298" s="44">
        <v>0</v>
      </c>
      <c r="P3298" s="44">
        <v>0</v>
      </c>
      <c r="Q3298" s="44">
        <v>11000</v>
      </c>
      <c r="R3298" s="44">
        <v>462000</v>
      </c>
      <c r="S3298" s="44" t="s">
        <v>761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44889</v>
      </c>
      <c r="Y3298" s="45">
        <v>44545</v>
      </c>
      <c r="Z3298" s="45">
        <v>44545</v>
      </c>
      <c r="AA3298" s="45">
        <v>44557</v>
      </c>
      <c r="AB3298" s="46">
        <v>44557.630958043985</v>
      </c>
      <c r="AC3298" s="44" t="s">
        <v>192</v>
      </c>
      <c r="AD3298" s="44" t="s">
        <v>193</v>
      </c>
      <c r="AE3298" s="44" t="s">
        <v>199</v>
      </c>
      <c r="AF3298" s="44" t="s">
        <v>1552</v>
      </c>
      <c r="AG3298" s="44" t="s">
        <v>196</v>
      </c>
      <c r="AH3298" s="45">
        <v>42780</v>
      </c>
    </row>
    <row r="3299" spans="1:34" x14ac:dyDescent="0.25">
      <c r="A3299" s="44" t="str">
        <f t="shared" si="51"/>
        <v>PERECRD024162CADENASNUTRESA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 t="s">
        <v>1790</v>
      </c>
      <c r="H3299" s="44" t="s">
        <v>331</v>
      </c>
      <c r="I3299" s="44" t="s">
        <v>332</v>
      </c>
      <c r="J3299" s="44" t="s">
        <v>160</v>
      </c>
      <c r="K3299" s="44"/>
      <c r="L3299" s="45">
        <v>51501</v>
      </c>
      <c r="M3299" s="44">
        <v>350</v>
      </c>
      <c r="N3299" s="44">
        <v>350</v>
      </c>
      <c r="O3299" s="44">
        <v>0</v>
      </c>
      <c r="P3299" s="44">
        <v>0</v>
      </c>
      <c r="Q3299" s="44">
        <v>600</v>
      </c>
      <c r="R3299" s="44">
        <v>210000</v>
      </c>
      <c r="S3299" s="44" t="s">
        <v>3434</v>
      </c>
      <c r="T3299" s="44">
        <v>0</v>
      </c>
      <c r="U3299" s="44" t="s">
        <v>1</v>
      </c>
      <c r="V3299" s="44" t="s">
        <v>140</v>
      </c>
      <c r="W3299" s="44" t="s">
        <v>162</v>
      </c>
      <c r="X3299" s="45">
        <v>44699</v>
      </c>
      <c r="Y3299" s="45">
        <v>44438</v>
      </c>
      <c r="Z3299" s="45">
        <v>44511</v>
      </c>
      <c r="AA3299" s="45">
        <v>44543</v>
      </c>
      <c r="AB3299" s="46">
        <v>44543.589229386576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44438</v>
      </c>
    </row>
    <row r="3300" spans="1:34" x14ac:dyDescent="0.25">
      <c r="A3300" s="44" t="str">
        <f t="shared" si="51"/>
        <v>PERECRD024517TRADICIONALNUTRESA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343</v>
      </c>
      <c r="I3300" s="44" t="s">
        <v>344</v>
      </c>
      <c r="J3300" s="44" t="s">
        <v>160</v>
      </c>
      <c r="K3300" s="44"/>
      <c r="L3300" s="45">
        <v>51501</v>
      </c>
      <c r="M3300" s="44">
        <v>42</v>
      </c>
      <c r="N3300" s="44">
        <v>42</v>
      </c>
      <c r="O3300" s="44">
        <v>0</v>
      </c>
      <c r="P3300" s="44">
        <v>0</v>
      </c>
      <c r="Q3300" s="44">
        <v>500</v>
      </c>
      <c r="R3300" s="44">
        <v>21000</v>
      </c>
      <c r="S3300" s="44" t="s">
        <v>751</v>
      </c>
      <c r="T3300" s="44">
        <v>0</v>
      </c>
      <c r="U3300" s="44" t="s">
        <v>2</v>
      </c>
      <c r="V3300" s="44" t="s">
        <v>140</v>
      </c>
      <c r="W3300" s="44" t="s">
        <v>162</v>
      </c>
      <c r="X3300" s="45">
        <v>44780</v>
      </c>
      <c r="Y3300" s="45">
        <v>44545</v>
      </c>
      <c r="Z3300" s="45">
        <v>44545</v>
      </c>
      <c r="AA3300" s="45">
        <v>44557</v>
      </c>
      <c r="AB3300" s="46">
        <v>44557.630954907407</v>
      </c>
      <c r="AC3300" s="44" t="s">
        <v>192</v>
      </c>
      <c r="AD3300" s="44" t="s">
        <v>193</v>
      </c>
      <c r="AE3300" s="44" t="s">
        <v>199</v>
      </c>
      <c r="AF3300" s="44" t="s">
        <v>1707</v>
      </c>
      <c r="AG3300" s="44" t="s">
        <v>196</v>
      </c>
      <c r="AH3300" s="45">
        <v>44452</v>
      </c>
    </row>
    <row r="3301" spans="1:34" x14ac:dyDescent="0.25">
      <c r="A3301" s="44" t="str">
        <f t="shared" si="51"/>
        <v>VILACRD011367AUTOSERVICIOBPO</v>
      </c>
      <c r="B3301" s="44" t="s">
        <v>150</v>
      </c>
      <c r="C3301" s="44" t="s">
        <v>3448</v>
      </c>
      <c r="D3301" s="44" t="s">
        <v>187</v>
      </c>
      <c r="E3301" s="44" t="s">
        <v>188</v>
      </c>
      <c r="F3301" s="44" t="s">
        <v>189</v>
      </c>
      <c r="G3301" s="44">
        <v>1</v>
      </c>
      <c r="H3301" s="44" t="s">
        <v>158</v>
      </c>
      <c r="I3301" s="44" t="s">
        <v>190</v>
      </c>
      <c r="J3301" s="44" t="s">
        <v>160</v>
      </c>
      <c r="K3301" s="44" t="s">
        <v>191</v>
      </c>
      <c r="L3301" s="45">
        <v>51501</v>
      </c>
      <c r="M3301" s="44">
        <v>1</v>
      </c>
      <c r="N3301" s="44">
        <v>1</v>
      </c>
      <c r="O3301" s="44">
        <v>0</v>
      </c>
      <c r="P3301" s="44">
        <v>0</v>
      </c>
      <c r="Q3301" s="44">
        <v>32550</v>
      </c>
      <c r="R3301" s="44">
        <v>32550</v>
      </c>
      <c r="S3301" s="44">
        <v>0</v>
      </c>
      <c r="T3301" s="44">
        <v>0</v>
      </c>
      <c r="U3301" s="44" t="s">
        <v>0</v>
      </c>
      <c r="V3301" s="44" t="s">
        <v>161</v>
      </c>
      <c r="W3301" s="44" t="s">
        <v>162</v>
      </c>
      <c r="X3301" s="44"/>
      <c r="Y3301" s="45">
        <v>43524</v>
      </c>
      <c r="Z3301" s="45">
        <v>44407</v>
      </c>
      <c r="AA3301" s="44"/>
      <c r="AB3301" s="44"/>
      <c r="AC3301" s="44" t="s">
        <v>192</v>
      </c>
      <c r="AD3301" s="44" t="s">
        <v>193</v>
      </c>
      <c r="AE3301" s="44" t="s">
        <v>194</v>
      </c>
      <c r="AF3301" s="44" t="s">
        <v>195</v>
      </c>
      <c r="AG3301" s="44" t="s">
        <v>196</v>
      </c>
      <c r="AH3301" s="45">
        <v>43629</v>
      </c>
    </row>
    <row r="3302" spans="1:34" x14ac:dyDescent="0.25">
      <c r="A3302" s="44" t="str">
        <f t="shared" si="51"/>
        <v>VILACRD021136CADENASBPO</v>
      </c>
      <c r="B3302" s="44" t="s">
        <v>150</v>
      </c>
      <c r="C3302" s="44" t="s">
        <v>3448</v>
      </c>
      <c r="D3302" s="44" t="s">
        <v>187</v>
      </c>
      <c r="E3302" s="44" t="s">
        <v>188</v>
      </c>
      <c r="F3302" s="44" t="s">
        <v>189</v>
      </c>
      <c r="G3302" s="44" t="s">
        <v>1872</v>
      </c>
      <c r="H3302" s="44" t="s">
        <v>1875</v>
      </c>
      <c r="I3302" s="44" t="s">
        <v>1876</v>
      </c>
      <c r="J3302" s="44" t="s">
        <v>160</v>
      </c>
      <c r="K3302" s="44"/>
      <c r="L3302" s="45">
        <v>44196</v>
      </c>
      <c r="M3302" s="44">
        <v>1</v>
      </c>
      <c r="N3302" s="44">
        <v>1</v>
      </c>
      <c r="O3302" s="44">
        <v>0</v>
      </c>
      <c r="P3302" s="44">
        <v>0</v>
      </c>
      <c r="Q3302" s="44">
        <v>55990</v>
      </c>
      <c r="R3302" s="44">
        <v>55990</v>
      </c>
      <c r="S3302" s="44">
        <v>0</v>
      </c>
      <c r="T3302" s="44">
        <v>0</v>
      </c>
      <c r="U3302" s="44" t="s">
        <v>1</v>
      </c>
      <c r="V3302" s="44" t="s">
        <v>161</v>
      </c>
      <c r="W3302" s="44" t="s">
        <v>162</v>
      </c>
      <c r="X3302" s="44"/>
      <c r="Y3302" s="45">
        <v>44053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199</v>
      </c>
      <c r="AF3302" s="44" t="s">
        <v>1519</v>
      </c>
      <c r="AG3302" s="44" t="s">
        <v>196</v>
      </c>
      <c r="AH3302" s="45">
        <v>44334</v>
      </c>
    </row>
    <row r="3303" spans="1:34" x14ac:dyDescent="0.25">
      <c r="A3303" s="44" t="str">
        <f t="shared" si="51"/>
        <v>VILACRD017348CADENASBPO</v>
      </c>
      <c r="B3303" s="44" t="s">
        <v>150</v>
      </c>
      <c r="C3303" s="44" t="s">
        <v>3448</v>
      </c>
      <c r="D3303" s="44" t="s">
        <v>187</v>
      </c>
      <c r="E3303" s="44" t="s">
        <v>188</v>
      </c>
      <c r="F3303" s="44" t="s">
        <v>189</v>
      </c>
      <c r="G3303" s="44" t="s">
        <v>2468</v>
      </c>
      <c r="H3303" s="44" t="s">
        <v>3449</v>
      </c>
      <c r="I3303" s="44" t="s">
        <v>3450</v>
      </c>
      <c r="J3303" s="44" t="s">
        <v>163</v>
      </c>
      <c r="K3303" s="44" t="s">
        <v>191</v>
      </c>
      <c r="L3303" s="45">
        <v>51501</v>
      </c>
      <c r="M3303" s="44">
        <v>1</v>
      </c>
      <c r="N3303" s="44">
        <v>1</v>
      </c>
      <c r="O3303" s="44">
        <v>0</v>
      </c>
      <c r="P3303" s="44">
        <v>0</v>
      </c>
      <c r="Q3303" s="44">
        <v>48990</v>
      </c>
      <c r="R3303" s="44">
        <v>48990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43524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194</v>
      </c>
      <c r="AF3303" s="44" t="s">
        <v>1519</v>
      </c>
      <c r="AG3303" s="44" t="s">
        <v>196</v>
      </c>
      <c r="AH3303" s="45">
        <v>43629</v>
      </c>
    </row>
    <row r="3304" spans="1:34" x14ac:dyDescent="0.25">
      <c r="A3304" s="44" t="str">
        <f t="shared" si="51"/>
        <v>VILACRD000043AUTOSERVICIOBPO</v>
      </c>
      <c r="B3304" s="44" t="s">
        <v>150</v>
      </c>
      <c r="C3304" s="44" t="s">
        <v>3448</v>
      </c>
      <c r="D3304" s="44" t="s">
        <v>187</v>
      </c>
      <c r="E3304" s="44" t="s">
        <v>188</v>
      </c>
      <c r="F3304" s="44" t="s">
        <v>189</v>
      </c>
      <c r="G3304" s="44"/>
      <c r="H3304" s="44" t="s">
        <v>2915</v>
      </c>
      <c r="I3304" s="44" t="s">
        <v>2916</v>
      </c>
      <c r="J3304" s="44" t="s">
        <v>160</v>
      </c>
      <c r="K3304" s="44"/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0</v>
      </c>
      <c r="V3304" s="44" t="s">
        <v>161</v>
      </c>
      <c r="W3304" s="44" t="s">
        <v>162</v>
      </c>
      <c r="X3304" s="44"/>
      <c r="Y3304" s="45">
        <v>43531</v>
      </c>
      <c r="Z3304" s="45">
        <v>44543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43843</v>
      </c>
    </row>
    <row r="3305" spans="1:34" x14ac:dyDescent="0.25">
      <c r="A3305" s="44" t="str">
        <f t="shared" si="51"/>
        <v>VILACRD001420CADENASBPO</v>
      </c>
      <c r="B3305" s="44" t="s">
        <v>150</v>
      </c>
      <c r="C3305" s="44" t="s">
        <v>3448</v>
      </c>
      <c r="D3305" s="44" t="s">
        <v>187</v>
      </c>
      <c r="E3305" s="44" t="s">
        <v>188</v>
      </c>
      <c r="F3305" s="44" t="s">
        <v>164</v>
      </c>
      <c r="G3305" s="44">
        <v>1</v>
      </c>
      <c r="H3305" s="44" t="s">
        <v>1532</v>
      </c>
      <c r="I3305" s="44" t="s">
        <v>1533</v>
      </c>
      <c r="J3305" s="44" t="s">
        <v>160</v>
      </c>
      <c r="K3305" s="44" t="s">
        <v>191</v>
      </c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5000</v>
      </c>
      <c r="R3305" s="44">
        <v>5000</v>
      </c>
      <c r="S3305" s="44">
        <v>0</v>
      </c>
      <c r="T3305" s="44">
        <v>0</v>
      </c>
      <c r="U3305" s="44" t="s">
        <v>1</v>
      </c>
      <c r="V3305" s="44" t="s">
        <v>161</v>
      </c>
      <c r="W3305" s="44" t="s">
        <v>162</v>
      </c>
      <c r="X3305" s="44"/>
      <c r="Y3305" s="45">
        <v>43525</v>
      </c>
      <c r="Z3305" s="45">
        <v>44407</v>
      </c>
      <c r="AA3305" s="44"/>
      <c r="AB3305" s="44"/>
      <c r="AC3305" s="44" t="s">
        <v>192</v>
      </c>
      <c r="AD3305" s="44" t="s">
        <v>193</v>
      </c>
      <c r="AE3305" s="44" t="s">
        <v>195</v>
      </c>
      <c r="AF3305" s="44" t="s">
        <v>195</v>
      </c>
      <c r="AG3305" s="44" t="s">
        <v>196</v>
      </c>
      <c r="AH3305" s="45">
        <v>43679</v>
      </c>
    </row>
    <row r="3306" spans="1:34" x14ac:dyDescent="0.25">
      <c r="A3306" s="44" t="str">
        <f t="shared" si="51"/>
        <v>VILACRD013990CADENASBPO</v>
      </c>
      <c r="B3306" s="44" t="s">
        <v>150</v>
      </c>
      <c r="C3306" s="44" t="s">
        <v>3448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1548</v>
      </c>
      <c r="I3306" s="44" t="s">
        <v>1549</v>
      </c>
      <c r="J3306" s="44" t="s">
        <v>160</v>
      </c>
      <c r="K3306" s="44" t="s">
        <v>191</v>
      </c>
      <c r="L3306" s="45">
        <v>51501</v>
      </c>
      <c r="M3306" s="44">
        <v>2</v>
      </c>
      <c r="N3306" s="44">
        <v>2</v>
      </c>
      <c r="O3306" s="44">
        <v>0</v>
      </c>
      <c r="P3306" s="44">
        <v>0</v>
      </c>
      <c r="Q3306" s="44">
        <v>26000</v>
      </c>
      <c r="R3306" s="44">
        <v>52000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43524</v>
      </c>
      <c r="Z3306" s="45">
        <v>44539</v>
      </c>
      <c r="AA3306" s="45">
        <v>44407</v>
      </c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43747</v>
      </c>
    </row>
    <row r="3307" spans="1:34" x14ac:dyDescent="0.25">
      <c r="A3307" s="44" t="str">
        <f t="shared" si="51"/>
        <v>VILACRD016978TRADICIONALNUTRESA</v>
      </c>
      <c r="B3307" s="44" t="s">
        <v>150</v>
      </c>
      <c r="C3307" s="44" t="s">
        <v>3448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1553</v>
      </c>
      <c r="I3307" s="44" t="s">
        <v>1554</v>
      </c>
      <c r="J3307" s="44" t="s">
        <v>160</v>
      </c>
      <c r="K3307" s="44"/>
      <c r="L3307" s="45">
        <v>51501</v>
      </c>
      <c r="M3307" s="44">
        <v>20</v>
      </c>
      <c r="N3307" s="44">
        <v>20</v>
      </c>
      <c r="O3307" s="44">
        <v>0</v>
      </c>
      <c r="P3307" s="44">
        <v>0</v>
      </c>
      <c r="Q3307" s="44">
        <v>553</v>
      </c>
      <c r="R3307" s="44">
        <v>11060</v>
      </c>
      <c r="S3307" s="44">
        <v>0</v>
      </c>
      <c r="T3307" s="44">
        <v>0</v>
      </c>
      <c r="U3307" s="44" t="s">
        <v>2</v>
      </c>
      <c r="V3307" s="44" t="s">
        <v>140</v>
      </c>
      <c r="W3307" s="44" t="s">
        <v>162</v>
      </c>
      <c r="X3307" s="44"/>
      <c r="Y3307" s="45">
        <v>43524</v>
      </c>
      <c r="Z3307" s="45">
        <v>44498</v>
      </c>
      <c r="AA3307" s="44"/>
      <c r="AB3307" s="44"/>
      <c r="AC3307" s="44" t="s">
        <v>192</v>
      </c>
      <c r="AD3307" s="44" t="s">
        <v>193</v>
      </c>
      <c r="AE3307" s="44" t="s">
        <v>199</v>
      </c>
      <c r="AF3307" s="44" t="s">
        <v>1552</v>
      </c>
      <c r="AG3307" s="44" t="s">
        <v>196</v>
      </c>
      <c r="AH3307" s="45">
        <v>44187</v>
      </c>
    </row>
    <row r="3308" spans="1:34" x14ac:dyDescent="0.25">
      <c r="A3308" s="44" t="str">
        <f t="shared" si="51"/>
        <v>VILACRD016979TRADICIONALNUTRESA</v>
      </c>
      <c r="B3308" s="44" t="s">
        <v>150</v>
      </c>
      <c r="C3308" s="44" t="s">
        <v>3448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1555</v>
      </c>
      <c r="I3308" s="44" t="s">
        <v>1556</v>
      </c>
      <c r="J3308" s="44" t="s">
        <v>160</v>
      </c>
      <c r="K3308" s="44"/>
      <c r="L3308" s="45">
        <v>51501</v>
      </c>
      <c r="M3308" s="44">
        <v>6</v>
      </c>
      <c r="N3308" s="44">
        <v>6</v>
      </c>
      <c r="O3308" s="44">
        <v>0</v>
      </c>
      <c r="P3308" s="44">
        <v>0</v>
      </c>
      <c r="Q3308" s="44">
        <v>23785</v>
      </c>
      <c r="R3308" s="44">
        <v>142710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43525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43816</v>
      </c>
    </row>
    <row r="3309" spans="1:34" x14ac:dyDescent="0.25">
      <c r="A3309" s="44" t="str">
        <f t="shared" si="51"/>
        <v>VILACRD021040TRADICIONALNUTRESA</v>
      </c>
      <c r="B3309" s="44" t="s">
        <v>150</v>
      </c>
      <c r="C3309" s="44" t="s">
        <v>3448</v>
      </c>
      <c r="D3309" s="44" t="s">
        <v>187</v>
      </c>
      <c r="E3309" s="44" t="s">
        <v>188</v>
      </c>
      <c r="F3309" s="44" t="s">
        <v>164</v>
      </c>
      <c r="G3309" s="44" t="s">
        <v>1569</v>
      </c>
      <c r="H3309" s="44" t="s">
        <v>1570</v>
      </c>
      <c r="I3309" s="44" t="s">
        <v>1571</v>
      </c>
      <c r="J3309" s="44" t="s">
        <v>160</v>
      </c>
      <c r="K3309" s="44"/>
      <c r="L3309" s="45">
        <v>51501</v>
      </c>
      <c r="M3309" s="44">
        <v>7</v>
      </c>
      <c r="N3309" s="44">
        <v>7</v>
      </c>
      <c r="O3309" s="44">
        <v>0</v>
      </c>
      <c r="P3309" s="44">
        <v>0</v>
      </c>
      <c r="Q3309" s="44">
        <v>9182</v>
      </c>
      <c r="R3309" s="44">
        <v>64274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43817</v>
      </c>
      <c r="Z3309" s="45">
        <v>44498</v>
      </c>
      <c r="AA3309" s="45">
        <v>44517</v>
      </c>
      <c r="AB3309" s="46">
        <v>44517.637330405094</v>
      </c>
      <c r="AC3309" s="44" t="s">
        <v>192</v>
      </c>
      <c r="AD3309" s="44" t="s">
        <v>193</v>
      </c>
      <c r="AE3309" s="44" t="s">
        <v>199</v>
      </c>
      <c r="AF3309" s="44" t="s">
        <v>1519</v>
      </c>
      <c r="AG3309" s="44" t="s">
        <v>196</v>
      </c>
      <c r="AH3309" s="45">
        <v>44243</v>
      </c>
    </row>
    <row r="3310" spans="1:34" x14ac:dyDescent="0.25">
      <c r="A3310" s="44" t="str">
        <f t="shared" si="51"/>
        <v>VILACRD021041TRADICIONALNUTRESA</v>
      </c>
      <c r="B3310" s="44" t="s">
        <v>150</v>
      </c>
      <c r="C3310" s="44" t="s">
        <v>3448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1572</v>
      </c>
      <c r="I3310" s="44" t="s">
        <v>1573</v>
      </c>
      <c r="J3310" s="44" t="s">
        <v>160</v>
      </c>
      <c r="K3310" s="44"/>
      <c r="L3310" s="45">
        <v>51501</v>
      </c>
      <c r="M3310" s="44">
        <v>10</v>
      </c>
      <c r="N3310" s="44">
        <v>10</v>
      </c>
      <c r="O3310" s="44">
        <v>0</v>
      </c>
      <c r="P3310" s="44">
        <v>0</v>
      </c>
      <c r="Q3310" s="44">
        <v>1136</v>
      </c>
      <c r="R3310" s="44">
        <v>11360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44407</v>
      </c>
      <c r="AA3310" s="44"/>
      <c r="AB3310" s="44"/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44195</v>
      </c>
    </row>
    <row r="3311" spans="1:34" x14ac:dyDescent="0.25">
      <c r="A3311" s="44" t="str">
        <f t="shared" si="51"/>
        <v>VILACRD021042TRADICIONALNUTRESA</v>
      </c>
      <c r="B3311" s="44" t="s">
        <v>150</v>
      </c>
      <c r="C3311" s="44" t="s">
        <v>3448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1574</v>
      </c>
      <c r="I3311" s="44" t="s">
        <v>1575</v>
      </c>
      <c r="J3311" s="44" t="s">
        <v>160</v>
      </c>
      <c r="K3311" s="44"/>
      <c r="L3311" s="45">
        <v>51501</v>
      </c>
      <c r="M3311" s="44">
        <v>21</v>
      </c>
      <c r="N3311" s="44">
        <v>21</v>
      </c>
      <c r="O3311" s="44">
        <v>0</v>
      </c>
      <c r="P3311" s="44">
        <v>0</v>
      </c>
      <c r="Q3311" s="44">
        <v>350</v>
      </c>
      <c r="R3311" s="44">
        <v>7350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44550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VILACRD007355AUTOSERVICIOBPO</v>
      </c>
      <c r="B3312" s="44" t="s">
        <v>150</v>
      </c>
      <c r="C3312" s="44" t="s">
        <v>3448</v>
      </c>
      <c r="D3312" s="44" t="s">
        <v>187</v>
      </c>
      <c r="E3312" s="44" t="s">
        <v>188</v>
      </c>
      <c r="F3312" s="44" t="s">
        <v>166</v>
      </c>
      <c r="G3312" s="44">
        <v>1</v>
      </c>
      <c r="H3312" s="44" t="s">
        <v>1589</v>
      </c>
      <c r="I3312" s="44" t="s">
        <v>1590</v>
      </c>
      <c r="J3312" s="44" t="s">
        <v>160</v>
      </c>
      <c r="K3312" s="44" t="s">
        <v>191</v>
      </c>
      <c r="L3312" s="45">
        <v>51501</v>
      </c>
      <c r="M3312" s="44">
        <v>1</v>
      </c>
      <c r="N3312" s="44">
        <v>1</v>
      </c>
      <c r="O3312" s="44">
        <v>0</v>
      </c>
      <c r="P3312" s="44">
        <v>0</v>
      </c>
      <c r="Q3312" s="44">
        <v>100000</v>
      </c>
      <c r="R3312" s="44">
        <v>100000</v>
      </c>
      <c r="S3312" s="44">
        <v>0</v>
      </c>
      <c r="T3312" s="44">
        <v>0</v>
      </c>
      <c r="U3312" s="44" t="s">
        <v>0</v>
      </c>
      <c r="V3312" s="44" t="s">
        <v>161</v>
      </c>
      <c r="W3312" s="44" t="s">
        <v>165</v>
      </c>
      <c r="X3312" s="44"/>
      <c r="Y3312" s="45">
        <v>43524</v>
      </c>
      <c r="Z3312" s="45">
        <v>44407</v>
      </c>
      <c r="AA3312" s="44"/>
      <c r="AB3312" s="44"/>
      <c r="AC3312" s="44" t="s">
        <v>192</v>
      </c>
      <c r="AD3312" s="44" t="s">
        <v>193</v>
      </c>
      <c r="AE3312" s="44" t="s">
        <v>200</v>
      </c>
      <c r="AF3312" s="44" t="s">
        <v>195</v>
      </c>
      <c r="AG3312" s="44" t="s">
        <v>196</v>
      </c>
      <c r="AH3312" s="45">
        <v>43747</v>
      </c>
    </row>
    <row r="3313" spans="1:34" x14ac:dyDescent="0.25">
      <c r="A3313" s="44" t="str">
        <f t="shared" si="51"/>
        <v>VILACRD024428AUTOSERVICIONUTRESA</v>
      </c>
      <c r="B3313" s="44" t="s">
        <v>150</v>
      </c>
      <c r="C3313" s="44" t="s">
        <v>3448</v>
      </c>
      <c r="D3313" s="44" t="s">
        <v>187</v>
      </c>
      <c r="E3313" s="44" t="s">
        <v>188</v>
      </c>
      <c r="F3313" s="44" t="s">
        <v>168</v>
      </c>
      <c r="G3313" s="44" t="s">
        <v>3451</v>
      </c>
      <c r="H3313" s="44" t="s">
        <v>3452</v>
      </c>
      <c r="I3313" s="44" t="s">
        <v>3453</v>
      </c>
      <c r="J3313" s="44" t="s">
        <v>160</v>
      </c>
      <c r="K3313" s="44"/>
      <c r="L3313" s="45">
        <v>44561</v>
      </c>
      <c r="M3313" s="44">
        <v>2</v>
      </c>
      <c r="N3313" s="44">
        <v>2</v>
      </c>
      <c r="O3313" s="44">
        <v>0</v>
      </c>
      <c r="P3313" s="44">
        <v>0</v>
      </c>
      <c r="Q3313" s="44">
        <v>334207</v>
      </c>
      <c r="R3313" s="44">
        <v>668414</v>
      </c>
      <c r="S3313" s="44">
        <v>0</v>
      </c>
      <c r="T3313" s="44">
        <v>0</v>
      </c>
      <c r="U3313" s="44" t="s">
        <v>0</v>
      </c>
      <c r="V3313" s="44" t="s">
        <v>140</v>
      </c>
      <c r="W3313" s="44" t="s">
        <v>162</v>
      </c>
      <c r="X3313" s="44"/>
      <c r="Y3313" s="45">
        <v>44448</v>
      </c>
      <c r="Z3313" s="45">
        <v>44448</v>
      </c>
      <c r="AA3313" s="44"/>
      <c r="AB3313" s="44"/>
      <c r="AC3313" s="44" t="s">
        <v>192</v>
      </c>
      <c r="AD3313" s="44" t="s">
        <v>197</v>
      </c>
      <c r="AE3313" s="44" t="s">
        <v>140</v>
      </c>
      <c r="AF3313" s="44" t="s">
        <v>1519</v>
      </c>
      <c r="AG3313" s="44" t="s">
        <v>196</v>
      </c>
      <c r="AH3313" s="45">
        <v>44448</v>
      </c>
    </row>
    <row r="3314" spans="1:34" x14ac:dyDescent="0.25">
      <c r="A3314" s="44" t="str">
        <f t="shared" si="51"/>
        <v>VILACRD024430AUTOSERVICIONUTRESA</v>
      </c>
      <c r="B3314" s="44" t="s">
        <v>150</v>
      </c>
      <c r="C3314" s="44" t="s">
        <v>3448</v>
      </c>
      <c r="D3314" s="44" t="s">
        <v>187</v>
      </c>
      <c r="E3314" s="44" t="s">
        <v>188</v>
      </c>
      <c r="F3314" s="44" t="s">
        <v>168</v>
      </c>
      <c r="G3314" s="44" t="s">
        <v>3454</v>
      </c>
      <c r="H3314" s="44" t="s">
        <v>3455</v>
      </c>
      <c r="I3314" s="44" t="s">
        <v>3456</v>
      </c>
      <c r="J3314" s="44" t="s">
        <v>160</v>
      </c>
      <c r="K3314" s="44"/>
      <c r="L3314" s="45">
        <v>44561</v>
      </c>
      <c r="M3314" s="44">
        <v>6</v>
      </c>
      <c r="N3314" s="44">
        <v>6</v>
      </c>
      <c r="O3314" s="44">
        <v>0</v>
      </c>
      <c r="P3314" s="44">
        <v>0</v>
      </c>
      <c r="Q3314" s="44">
        <v>87724</v>
      </c>
      <c r="R3314" s="44">
        <v>526344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44460</v>
      </c>
      <c r="Z3314" s="45">
        <v>44460</v>
      </c>
      <c r="AA3314" s="45">
        <v>44466</v>
      </c>
      <c r="AB3314" s="46">
        <v>44466.678238379631</v>
      </c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44460</v>
      </c>
    </row>
    <row r="3315" spans="1:34" x14ac:dyDescent="0.25">
      <c r="A3315" s="44" t="str">
        <f t="shared" si="51"/>
        <v>VILACRD024429AUTOSERVICIONUTRESA</v>
      </c>
      <c r="B3315" s="44" t="s">
        <v>150</v>
      </c>
      <c r="C3315" s="44" t="s">
        <v>3448</v>
      </c>
      <c r="D3315" s="44" t="s">
        <v>187</v>
      </c>
      <c r="E3315" s="44" t="s">
        <v>188</v>
      </c>
      <c r="F3315" s="44" t="s">
        <v>168</v>
      </c>
      <c r="G3315" s="44" t="s">
        <v>3457</v>
      </c>
      <c r="H3315" s="44" t="s">
        <v>3458</v>
      </c>
      <c r="I3315" s="44" t="s">
        <v>3459</v>
      </c>
      <c r="J3315" s="44" t="s">
        <v>160</v>
      </c>
      <c r="K3315" s="44"/>
      <c r="L3315" s="45">
        <v>44561</v>
      </c>
      <c r="M3315" s="44">
        <v>10</v>
      </c>
      <c r="N3315" s="44">
        <v>10</v>
      </c>
      <c r="O3315" s="44">
        <v>0</v>
      </c>
      <c r="P3315" s="44">
        <v>0</v>
      </c>
      <c r="Q3315" s="44">
        <v>89990</v>
      </c>
      <c r="R3315" s="44">
        <v>899900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44439</v>
      </c>
      <c r="Z3315" s="45">
        <v>44439</v>
      </c>
      <c r="AA3315" s="44"/>
      <c r="AB3315" s="44"/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44439</v>
      </c>
    </row>
    <row r="3316" spans="1:34" x14ac:dyDescent="0.25">
      <c r="A3316" s="44" t="str">
        <f t="shared" si="51"/>
        <v>VILAACT000035TRADICIONALNUTRESA</v>
      </c>
      <c r="B3316" s="44" t="s">
        <v>150</v>
      </c>
      <c r="C3316" s="44" t="s">
        <v>3448</v>
      </c>
      <c r="D3316" s="44" t="s">
        <v>187</v>
      </c>
      <c r="E3316" s="44" t="s">
        <v>188</v>
      </c>
      <c r="F3316" s="44" t="s">
        <v>170</v>
      </c>
      <c r="G3316" s="44">
        <v>1</v>
      </c>
      <c r="H3316" s="44" t="s">
        <v>132</v>
      </c>
      <c r="I3316" s="44" t="s">
        <v>209</v>
      </c>
      <c r="J3316" s="44" t="s">
        <v>160</v>
      </c>
      <c r="K3316" s="44"/>
      <c r="L3316" s="45">
        <v>51501</v>
      </c>
      <c r="M3316" s="44">
        <v>1</v>
      </c>
      <c r="N3316" s="44">
        <v>1</v>
      </c>
      <c r="O3316" s="44">
        <v>0</v>
      </c>
      <c r="P3316" s="44">
        <v>0</v>
      </c>
      <c r="Q3316" s="44">
        <v>592000</v>
      </c>
      <c r="R3316" s="44">
        <v>592000</v>
      </c>
      <c r="S3316" s="44">
        <v>0</v>
      </c>
      <c r="T3316" s="44">
        <v>67248</v>
      </c>
      <c r="U3316" s="44" t="s">
        <v>2</v>
      </c>
      <c r="V3316" s="44" t="s">
        <v>140</v>
      </c>
      <c r="W3316" s="44" t="s">
        <v>162</v>
      </c>
      <c r="X3316" s="44"/>
      <c r="Y3316" s="45">
        <v>44468</v>
      </c>
      <c r="Z3316" s="45">
        <v>44519</v>
      </c>
      <c r="AA3316" s="44"/>
      <c r="AB3316" s="46">
        <v>44469.5049625463</v>
      </c>
      <c r="AC3316" s="44" t="s">
        <v>192</v>
      </c>
      <c r="AD3316" s="44" t="s">
        <v>193</v>
      </c>
      <c r="AE3316" s="44" t="s">
        <v>199</v>
      </c>
      <c r="AF3316" s="44" t="s">
        <v>1552</v>
      </c>
      <c r="AG3316" s="44" t="s">
        <v>196</v>
      </c>
      <c r="AH3316" s="45">
        <v>43704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3448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67310</v>
      </c>
      <c r="U3317" s="44" t="s">
        <v>2</v>
      </c>
      <c r="V3317" s="44" t="s">
        <v>140</v>
      </c>
      <c r="W3317" s="44" t="s">
        <v>162</v>
      </c>
      <c r="X3317" s="44"/>
      <c r="Y3317" s="45">
        <v>44491</v>
      </c>
      <c r="Z3317" s="45">
        <v>44539</v>
      </c>
      <c r="AA3317" s="44"/>
      <c r="AB3317" s="44"/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3448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67346</v>
      </c>
      <c r="U3318" s="44" t="s">
        <v>2</v>
      </c>
      <c r="V3318" s="44" t="s">
        <v>140</v>
      </c>
      <c r="W3318" s="44" t="s">
        <v>162</v>
      </c>
      <c r="X3318" s="44"/>
      <c r="Y3318" s="45">
        <v>44469</v>
      </c>
      <c r="Z3318" s="45">
        <v>44519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3448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67353</v>
      </c>
      <c r="U3319" s="44" t="s">
        <v>2</v>
      </c>
      <c r="V3319" s="44" t="s">
        <v>140</v>
      </c>
      <c r="W3319" s="44" t="s">
        <v>165</v>
      </c>
      <c r="X3319" s="44"/>
      <c r="Y3319" s="45">
        <v>44550</v>
      </c>
      <c r="Z3319" s="45">
        <v>44550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3448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67354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3448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67367</v>
      </c>
      <c r="U3321" s="44" t="s">
        <v>2</v>
      </c>
      <c r="V3321" s="44" t="s">
        <v>140</v>
      </c>
      <c r="W3321" s="44" t="s">
        <v>162</v>
      </c>
      <c r="X3321" s="44"/>
      <c r="Y3321" s="45">
        <v>44511</v>
      </c>
      <c r="Z3321" s="45">
        <v>44545</v>
      </c>
      <c r="AA3321" s="44"/>
      <c r="AB3321" s="46">
        <v>44519.62034079861</v>
      </c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3448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67371</v>
      </c>
      <c r="U3322" s="44" t="s">
        <v>2</v>
      </c>
      <c r="V3322" s="44" t="s">
        <v>140</v>
      </c>
      <c r="W3322" s="44" t="s">
        <v>162</v>
      </c>
      <c r="X3322" s="44"/>
      <c r="Y3322" s="45">
        <v>44433</v>
      </c>
      <c r="Z3322" s="45">
        <v>44543</v>
      </c>
      <c r="AA3322" s="44"/>
      <c r="AB3322" s="46">
        <v>44448.590927511577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3448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67380</v>
      </c>
      <c r="U3323" s="44" t="s">
        <v>2</v>
      </c>
      <c r="V3323" s="44" t="s">
        <v>140</v>
      </c>
      <c r="W3323" s="44" t="s">
        <v>165</v>
      </c>
      <c r="X3323" s="44"/>
      <c r="Y3323" s="45">
        <v>44550</v>
      </c>
      <c r="Z3323" s="45">
        <v>44550</v>
      </c>
      <c r="AA3323" s="44"/>
      <c r="AB3323" s="44"/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3448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67417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3448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67423</v>
      </c>
      <c r="U3325" s="44" t="s">
        <v>2</v>
      </c>
      <c r="V3325" s="44" t="s">
        <v>140</v>
      </c>
      <c r="W3325" s="44" t="s">
        <v>162</v>
      </c>
      <c r="X3325" s="44"/>
      <c r="Y3325" s="45">
        <v>44460</v>
      </c>
      <c r="Z3325" s="45">
        <v>44519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3448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70269</v>
      </c>
      <c r="U3326" s="44" t="s">
        <v>2</v>
      </c>
      <c r="V3326" s="44" t="s">
        <v>140</v>
      </c>
      <c r="W3326" s="44" t="s">
        <v>162</v>
      </c>
      <c r="X3326" s="44"/>
      <c r="Y3326" s="45">
        <v>44543</v>
      </c>
      <c r="Z3326" s="45">
        <v>44543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3448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70321</v>
      </c>
      <c r="U3327" s="44" t="s">
        <v>2</v>
      </c>
      <c r="V3327" s="44" t="s">
        <v>140</v>
      </c>
      <c r="W3327" s="44" t="s">
        <v>218</v>
      </c>
      <c r="X3327" s="44"/>
      <c r="Y3327" s="45">
        <v>44400</v>
      </c>
      <c r="Z3327" s="45">
        <v>44519</v>
      </c>
      <c r="AA3327" s="45">
        <v>44519</v>
      </c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3448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77048</v>
      </c>
      <c r="U3328" s="44" t="s">
        <v>2</v>
      </c>
      <c r="V3328" s="44" t="s">
        <v>140</v>
      </c>
      <c r="W3328" s="44" t="s">
        <v>162</v>
      </c>
      <c r="X3328" s="44"/>
      <c r="Y3328" s="45">
        <v>44491</v>
      </c>
      <c r="Z3328" s="45">
        <v>44539</v>
      </c>
      <c r="AA3328" s="44"/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3448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77173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3448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78083</v>
      </c>
      <c r="U3330" s="44" t="s">
        <v>2</v>
      </c>
      <c r="V3330" s="44" t="s">
        <v>140</v>
      </c>
      <c r="W3330" s="44" t="s">
        <v>162</v>
      </c>
      <c r="X3330" s="44"/>
      <c r="Y3330" s="45">
        <v>44466</v>
      </c>
      <c r="Z3330" s="45">
        <v>44519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3448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78097</v>
      </c>
      <c r="U3331" s="44" t="s">
        <v>2</v>
      </c>
      <c r="V3331" s="44" t="s">
        <v>140</v>
      </c>
      <c r="W3331" s="44" t="s">
        <v>162</v>
      </c>
      <c r="X3331" s="44"/>
      <c r="Y3331" s="45">
        <v>44455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3448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78128</v>
      </c>
      <c r="U3332" s="44" t="s">
        <v>2</v>
      </c>
      <c r="V3332" s="44" t="s">
        <v>140</v>
      </c>
      <c r="W3332" s="44" t="s">
        <v>162</v>
      </c>
      <c r="X3332" s="44"/>
      <c r="Y3332" s="45">
        <v>44400</v>
      </c>
      <c r="Z3332" s="45">
        <v>44543</v>
      </c>
      <c r="AA3332" s="44"/>
      <c r="AB3332" s="46">
        <v>44448.590929849539</v>
      </c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3448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78142</v>
      </c>
      <c r="U3333" s="44" t="s">
        <v>2</v>
      </c>
      <c r="V3333" s="44" t="s">
        <v>140</v>
      </c>
      <c r="W3333" s="44" t="s">
        <v>218</v>
      </c>
      <c r="X3333" s="44"/>
      <c r="Y3333" s="45">
        <v>44468</v>
      </c>
      <c r="Z3333" s="45">
        <v>44519</v>
      </c>
      <c r="AA3333" s="44"/>
      <c r="AB3333" s="44"/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3448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78147</v>
      </c>
      <c r="U3334" s="44" t="s">
        <v>2</v>
      </c>
      <c r="V3334" s="44" t="s">
        <v>140</v>
      </c>
      <c r="W3334" s="44" t="s">
        <v>162</v>
      </c>
      <c r="X3334" s="44"/>
      <c r="Y3334" s="45">
        <v>44543</v>
      </c>
      <c r="Z3334" s="45">
        <v>44543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3448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78163</v>
      </c>
      <c r="U3335" s="44" t="s">
        <v>2</v>
      </c>
      <c r="V3335" s="44" t="s">
        <v>140</v>
      </c>
      <c r="W3335" s="44" t="s">
        <v>162</v>
      </c>
      <c r="X3335" s="44"/>
      <c r="Y3335" s="45">
        <v>44468</v>
      </c>
      <c r="Z3335" s="45">
        <v>44519</v>
      </c>
      <c r="AA3335" s="44"/>
      <c r="AB3335" s="46">
        <v>44469.504965590277</v>
      </c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3448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78169</v>
      </c>
      <c r="U3336" s="44" t="s">
        <v>2</v>
      </c>
      <c r="V3336" s="44" t="s">
        <v>140</v>
      </c>
      <c r="W3336" s="44" t="s">
        <v>162</v>
      </c>
      <c r="X3336" s="44"/>
      <c r="Y3336" s="45">
        <v>44543</v>
      </c>
      <c r="Z3336" s="45">
        <v>44543</v>
      </c>
      <c r="AA3336" s="44"/>
      <c r="AB3336" s="44"/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3448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79202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3448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79205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3448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79217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3448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79220</v>
      </c>
      <c r="U3340" s="44" t="s">
        <v>2</v>
      </c>
      <c r="V3340" s="44" t="s">
        <v>140</v>
      </c>
      <c r="W3340" s="44" t="s">
        <v>162</v>
      </c>
      <c r="X3340" s="44"/>
      <c r="Y3340" s="45">
        <v>44491</v>
      </c>
      <c r="Z3340" s="45">
        <v>44544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3448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89545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44543</v>
      </c>
      <c r="AA3341" s="44"/>
      <c r="AB3341" s="46">
        <v>44519.620327951387</v>
      </c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3448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89636</v>
      </c>
      <c r="U3342" s="44" t="s">
        <v>2</v>
      </c>
      <c r="V3342" s="44" t="s">
        <v>140</v>
      </c>
      <c r="W3342" s="44" t="s">
        <v>165</v>
      </c>
      <c r="X3342" s="44"/>
      <c r="Y3342" s="45">
        <v>44550</v>
      </c>
      <c r="Z3342" s="45">
        <v>44550</v>
      </c>
      <c r="AA3342" s="44"/>
      <c r="AB3342" s="44"/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3448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89661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VILAACT000176AUTOSERVICIONUTRESA</v>
      </c>
      <c r="B3344" s="44" t="s">
        <v>150</v>
      </c>
      <c r="C3344" s="44" t="s">
        <v>3448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133</v>
      </c>
      <c r="I3344" s="44" t="s">
        <v>211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1123000</v>
      </c>
      <c r="R3344" s="44">
        <v>1123000</v>
      </c>
      <c r="S3344" s="44">
        <v>0</v>
      </c>
      <c r="T3344" s="44">
        <v>66570</v>
      </c>
      <c r="U3344" s="44" t="s">
        <v>0</v>
      </c>
      <c r="V3344" s="44" t="s">
        <v>140</v>
      </c>
      <c r="W3344" s="44" t="s">
        <v>162</v>
      </c>
      <c r="X3344" s="44"/>
      <c r="Y3344" s="45">
        <v>44491</v>
      </c>
      <c r="Z3344" s="45">
        <v>44539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3448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79881</v>
      </c>
      <c r="U3345" s="44" t="s">
        <v>0</v>
      </c>
      <c r="V3345" s="44" t="s">
        <v>140</v>
      </c>
      <c r="W3345" s="44" t="s">
        <v>162</v>
      </c>
      <c r="X3345" s="44"/>
      <c r="Y3345" s="45">
        <v>44548</v>
      </c>
      <c r="Z3345" s="45">
        <v>44548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VILAACT000225TRADICIONALNUTRESA</v>
      </c>
      <c r="B3346" s="44" t="s">
        <v>150</v>
      </c>
      <c r="C3346" s="44" t="s">
        <v>3448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136</v>
      </c>
      <c r="I3346" s="44" t="s">
        <v>173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443000</v>
      </c>
      <c r="R3346" s="44">
        <v>443000</v>
      </c>
      <c r="S3346" s="44">
        <v>0</v>
      </c>
      <c r="T3346" s="44">
        <v>126915</v>
      </c>
      <c r="U3346" s="44" t="s">
        <v>2</v>
      </c>
      <c r="V3346" s="44" t="s">
        <v>140</v>
      </c>
      <c r="W3346" s="44" t="s">
        <v>218</v>
      </c>
      <c r="X3346" s="44"/>
      <c r="Y3346" s="45">
        <v>44400</v>
      </c>
      <c r="Z3346" s="45">
        <v>44442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43599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3448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127228</v>
      </c>
      <c r="U3347" s="44" t="s">
        <v>2</v>
      </c>
      <c r="V3347" s="44" t="s">
        <v>140</v>
      </c>
      <c r="W3347" s="44" t="s">
        <v>218</v>
      </c>
      <c r="X3347" s="44"/>
      <c r="Y3347" s="45">
        <v>44463</v>
      </c>
      <c r="Z3347" s="45">
        <v>44519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3448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127233</v>
      </c>
      <c r="U3348" s="44" t="s">
        <v>2</v>
      </c>
      <c r="V3348" s="44" t="s">
        <v>140</v>
      </c>
      <c r="W3348" s="44" t="s">
        <v>162</v>
      </c>
      <c r="X3348" s="44"/>
      <c r="Y3348" s="45">
        <v>44432</v>
      </c>
      <c r="Z3348" s="45">
        <v>44432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3448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129300</v>
      </c>
      <c r="U3349" s="44" t="s">
        <v>2</v>
      </c>
      <c r="V3349" s="44" t="s">
        <v>140</v>
      </c>
      <c r="W3349" s="44" t="s">
        <v>162</v>
      </c>
      <c r="X3349" s="44"/>
      <c r="Y3349" s="45">
        <v>44491</v>
      </c>
      <c r="Z3349" s="45">
        <v>44539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3448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129312</v>
      </c>
      <c r="U3350" s="44" t="s">
        <v>2</v>
      </c>
      <c r="V3350" s="44" t="s">
        <v>140</v>
      </c>
      <c r="W3350" s="44" t="s">
        <v>162</v>
      </c>
      <c r="X3350" s="44"/>
      <c r="Y3350" s="45">
        <v>44543</v>
      </c>
      <c r="Z3350" s="45">
        <v>44543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3448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129319</v>
      </c>
      <c r="U3351" s="44" t="s">
        <v>2</v>
      </c>
      <c r="V3351" s="44" t="s">
        <v>140</v>
      </c>
      <c r="W3351" s="44" t="s">
        <v>162</v>
      </c>
      <c r="X3351" s="44"/>
      <c r="Y3351" s="45">
        <v>44463</v>
      </c>
      <c r="Z3351" s="45">
        <v>44539</v>
      </c>
      <c r="AA3351" s="44"/>
      <c r="AB3351" s="46">
        <v>44469.504966898145</v>
      </c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3448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129378</v>
      </c>
      <c r="U3352" s="44" t="s">
        <v>2</v>
      </c>
      <c r="V3352" s="44" t="s">
        <v>140</v>
      </c>
      <c r="W3352" s="44" t="s">
        <v>162</v>
      </c>
      <c r="X3352" s="44"/>
      <c r="Y3352" s="45">
        <v>44432</v>
      </c>
      <c r="Z3352" s="45">
        <v>44478</v>
      </c>
      <c r="AA3352" s="44"/>
      <c r="AB3352" s="46">
        <v>44448.59092440972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3448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129686</v>
      </c>
      <c r="U3353" s="44" t="s">
        <v>2</v>
      </c>
      <c r="V3353" s="44" t="s">
        <v>140</v>
      </c>
      <c r="W3353" s="44" t="s">
        <v>162</v>
      </c>
      <c r="X3353" s="44"/>
      <c r="Y3353" s="45">
        <v>44403</v>
      </c>
      <c r="Z3353" s="45">
        <v>44543</v>
      </c>
      <c r="AA3353" s="44"/>
      <c r="AB3353" s="46">
        <v>44404.490756944448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3448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130104</v>
      </c>
      <c r="U3354" s="44" t="s">
        <v>2</v>
      </c>
      <c r="V3354" s="44" t="s">
        <v>140</v>
      </c>
      <c r="W3354" s="44" t="s">
        <v>165</v>
      </c>
      <c r="X3354" s="44"/>
      <c r="Y3354" s="45">
        <v>44550</v>
      </c>
      <c r="Z3354" s="45">
        <v>44550</v>
      </c>
      <c r="AA3354" s="44"/>
      <c r="AB3354" s="44"/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3448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130342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3448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130363</v>
      </c>
      <c r="U3356" s="44" t="s">
        <v>2</v>
      </c>
      <c r="V3356" s="44" t="s">
        <v>140</v>
      </c>
      <c r="W3356" s="44" t="s">
        <v>162</v>
      </c>
      <c r="X3356" s="44"/>
      <c r="Y3356" s="45">
        <v>44471</v>
      </c>
      <c r="Z3356" s="45">
        <v>44543</v>
      </c>
      <c r="AA3356" s="44"/>
      <c r="AB3356" s="46">
        <v>44519.620350671299</v>
      </c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3448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130469</v>
      </c>
      <c r="U3357" s="44" t="s">
        <v>2</v>
      </c>
      <c r="V3357" s="44" t="s">
        <v>140</v>
      </c>
      <c r="W3357" s="44" t="s">
        <v>162</v>
      </c>
      <c r="X3357" s="44"/>
      <c r="Y3357" s="45">
        <v>44511</v>
      </c>
      <c r="Z3357" s="45">
        <v>44519</v>
      </c>
      <c r="AA3357" s="44"/>
      <c r="AB3357" s="44"/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3448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130619</v>
      </c>
      <c r="U3358" s="44" t="s">
        <v>2</v>
      </c>
      <c r="V3358" s="44" t="s">
        <v>140</v>
      </c>
      <c r="W3358" s="44" t="s">
        <v>162</v>
      </c>
      <c r="X3358" s="44"/>
      <c r="Y3358" s="45">
        <v>44491</v>
      </c>
      <c r="Z3358" s="45">
        <v>44543</v>
      </c>
      <c r="AA3358" s="44"/>
      <c r="AB3358" s="46">
        <v>44519.62030383102</v>
      </c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3448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130626</v>
      </c>
      <c r="U3359" s="44" t="s">
        <v>2</v>
      </c>
      <c r="V3359" s="44" t="s">
        <v>140</v>
      </c>
      <c r="W3359" s="44" t="s">
        <v>162</v>
      </c>
      <c r="X3359" s="44"/>
      <c r="Y3359" s="45">
        <v>44511</v>
      </c>
      <c r="Z3359" s="45">
        <v>44543</v>
      </c>
      <c r="AA3359" s="44"/>
      <c r="AB3359" s="46">
        <v>44519.620353020837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3448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130629</v>
      </c>
      <c r="U3360" s="44" t="s">
        <v>2</v>
      </c>
      <c r="V3360" s="44" t="s">
        <v>140</v>
      </c>
      <c r="W3360" s="44" t="s">
        <v>162</v>
      </c>
      <c r="X3360" s="44"/>
      <c r="Y3360" s="45">
        <v>44548</v>
      </c>
      <c r="Z3360" s="45">
        <v>44548</v>
      </c>
      <c r="AA3360" s="44"/>
      <c r="AB3360" s="44"/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VILACRD016975TRADICIONALNUTRESA</v>
      </c>
      <c r="B3361" s="44" t="s">
        <v>150</v>
      </c>
      <c r="C3361" s="44" t="s">
        <v>3448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1668</v>
      </c>
      <c r="I3361" s="44" t="s">
        <v>1669</v>
      </c>
      <c r="J3361" s="44" t="s">
        <v>160</v>
      </c>
      <c r="K3361" s="44"/>
      <c r="L3361" s="45">
        <v>54789</v>
      </c>
      <c r="M3361" s="44">
        <v>30</v>
      </c>
      <c r="N3361" s="44">
        <v>30</v>
      </c>
      <c r="O3361" s="44">
        <v>0</v>
      </c>
      <c r="P3361" s="44">
        <v>0</v>
      </c>
      <c r="Q3361" s="44">
        <v>3376</v>
      </c>
      <c r="R3361" s="44">
        <v>101280</v>
      </c>
      <c r="S3361" s="44">
        <v>0</v>
      </c>
      <c r="T3361" s="44">
        <v>0</v>
      </c>
      <c r="U3361" s="44" t="s">
        <v>2</v>
      </c>
      <c r="V3361" s="44" t="s">
        <v>140</v>
      </c>
      <c r="W3361" s="44" t="s">
        <v>162</v>
      </c>
      <c r="X3361" s="44"/>
      <c r="Y3361" s="45">
        <v>43563</v>
      </c>
      <c r="Z3361" s="45">
        <v>44498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43816</v>
      </c>
    </row>
    <row r="3362" spans="1:34" x14ac:dyDescent="0.25">
      <c r="A3362" s="44" t="str">
        <f t="shared" si="52"/>
        <v>VILACRD018193AUTOSERVICIONUTRESA</v>
      </c>
      <c r="B3362" s="44" t="s">
        <v>150</v>
      </c>
      <c r="C3362" s="44" t="s">
        <v>3448</v>
      </c>
      <c r="D3362" s="44" t="s">
        <v>187</v>
      </c>
      <c r="E3362" s="44" t="s">
        <v>188</v>
      </c>
      <c r="F3362" s="44" t="s">
        <v>170</v>
      </c>
      <c r="G3362" s="44" t="s">
        <v>1671</v>
      </c>
      <c r="H3362" s="44" t="s">
        <v>1672</v>
      </c>
      <c r="I3362" s="44" t="s">
        <v>1671</v>
      </c>
      <c r="J3362" s="44" t="s">
        <v>160</v>
      </c>
      <c r="K3362" s="44" t="s">
        <v>191</v>
      </c>
      <c r="L3362" s="45">
        <v>54789</v>
      </c>
      <c r="M3362" s="44">
        <v>1</v>
      </c>
      <c r="N3362" s="44">
        <v>1</v>
      </c>
      <c r="O3362" s="44">
        <v>0</v>
      </c>
      <c r="P3362" s="44">
        <v>0</v>
      </c>
      <c r="Q3362" s="44">
        <v>478000</v>
      </c>
      <c r="R3362" s="44">
        <v>478000</v>
      </c>
      <c r="S3362" s="44">
        <v>0</v>
      </c>
      <c r="T3362" s="44">
        <v>0</v>
      </c>
      <c r="U3362" s="44" t="s">
        <v>0</v>
      </c>
      <c r="V3362" s="44" t="s">
        <v>140</v>
      </c>
      <c r="W3362" s="44" t="s">
        <v>162</v>
      </c>
      <c r="X3362" s="44"/>
      <c r="Y3362" s="45">
        <v>43524</v>
      </c>
      <c r="Z3362" s="45">
        <v>44539</v>
      </c>
      <c r="AA3362" s="44"/>
      <c r="AB3362" s="46">
        <v>44540.602515081016</v>
      </c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VILACRD024577AUTOSERVICIONUTRESA</v>
      </c>
      <c r="B3363" s="44" t="s">
        <v>150</v>
      </c>
      <c r="C3363" s="44" t="s">
        <v>3448</v>
      </c>
      <c r="D3363" s="44" t="s">
        <v>187</v>
      </c>
      <c r="E3363" s="44" t="s">
        <v>188</v>
      </c>
      <c r="F3363" s="44" t="s">
        <v>170</v>
      </c>
      <c r="G3363" s="44" t="s">
        <v>1968</v>
      </c>
      <c r="H3363" s="44" t="s">
        <v>3460</v>
      </c>
      <c r="I3363" s="44" t="s">
        <v>3461</v>
      </c>
      <c r="J3363" s="44" t="s">
        <v>160</v>
      </c>
      <c r="K3363" s="44"/>
      <c r="L3363" s="45">
        <v>44499</v>
      </c>
      <c r="M3363" s="44">
        <v>4</v>
      </c>
      <c r="N3363" s="44">
        <v>4</v>
      </c>
      <c r="O3363" s="44">
        <v>0</v>
      </c>
      <c r="P3363" s="44">
        <v>0</v>
      </c>
      <c r="Q3363" s="44">
        <v>25600</v>
      </c>
      <c r="R3363" s="44">
        <v>102400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44467</v>
      </c>
      <c r="Z3363" s="45">
        <v>44470</v>
      </c>
      <c r="AA3363" s="44"/>
      <c r="AB3363" s="44"/>
      <c r="AC3363" s="44" t="s">
        <v>192</v>
      </c>
      <c r="AD3363" s="44" t="s">
        <v>193</v>
      </c>
      <c r="AE3363" s="44" t="s">
        <v>199</v>
      </c>
      <c r="AF3363" s="44" t="s">
        <v>1531</v>
      </c>
      <c r="AG3363" s="44" t="s">
        <v>196</v>
      </c>
      <c r="AH3363" s="45">
        <v>44470</v>
      </c>
    </row>
    <row r="3364" spans="1:34" x14ac:dyDescent="0.25">
      <c r="A3364" s="44" t="str">
        <f t="shared" si="52"/>
        <v>VILACRD025023AUTOSERVICIONUTRESA</v>
      </c>
      <c r="B3364" s="44" t="s">
        <v>150</v>
      </c>
      <c r="C3364" s="44" t="s">
        <v>3448</v>
      </c>
      <c r="D3364" s="44" t="s">
        <v>187</v>
      </c>
      <c r="E3364" s="44" t="s">
        <v>188</v>
      </c>
      <c r="F3364" s="44" t="s">
        <v>170</v>
      </c>
      <c r="G3364" s="44" t="s">
        <v>1971</v>
      </c>
      <c r="H3364" s="44" t="s">
        <v>725</v>
      </c>
      <c r="I3364" s="44" t="s">
        <v>726</v>
      </c>
      <c r="J3364" s="44" t="s">
        <v>160</v>
      </c>
      <c r="K3364" s="44"/>
      <c r="L3364" s="45">
        <v>44560</v>
      </c>
      <c r="M3364" s="44">
        <v>22</v>
      </c>
      <c r="N3364" s="44">
        <v>22</v>
      </c>
      <c r="O3364" s="44">
        <v>0</v>
      </c>
      <c r="P3364" s="44">
        <v>0</v>
      </c>
      <c r="Q3364" s="44">
        <v>29400</v>
      </c>
      <c r="R3364" s="44">
        <v>646800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44546</v>
      </c>
      <c r="Z3364" s="45">
        <v>44551</v>
      </c>
      <c r="AA3364" s="44"/>
      <c r="AB3364" s="44"/>
      <c r="AC3364" s="44" t="s">
        <v>192</v>
      </c>
      <c r="AD3364" s="44" t="s">
        <v>193</v>
      </c>
      <c r="AE3364" s="44" t="s">
        <v>200</v>
      </c>
      <c r="AF3364" s="44" t="s">
        <v>1629</v>
      </c>
      <c r="AG3364" s="44" t="s">
        <v>196</v>
      </c>
      <c r="AH3364" s="45">
        <v>44551</v>
      </c>
    </row>
    <row r="3365" spans="1:34" x14ac:dyDescent="0.25">
      <c r="A3365" s="44" t="str">
        <f t="shared" si="52"/>
        <v>VILAACT000434AUTOSERVICIONUTRESA</v>
      </c>
      <c r="B3365" s="44" t="s">
        <v>150</v>
      </c>
      <c r="C3365" s="44" t="s">
        <v>3448</v>
      </c>
      <c r="D3365" s="44" t="s">
        <v>187</v>
      </c>
      <c r="E3365" s="44" t="s">
        <v>188</v>
      </c>
      <c r="F3365" s="44" t="s">
        <v>170</v>
      </c>
      <c r="G3365" s="44" t="s">
        <v>1972</v>
      </c>
      <c r="H3365" s="44" t="s">
        <v>226</v>
      </c>
      <c r="I3365" s="44" t="s">
        <v>227</v>
      </c>
      <c r="J3365" s="44" t="s">
        <v>160</v>
      </c>
      <c r="K3365" s="44"/>
      <c r="L3365" s="45">
        <v>44195</v>
      </c>
      <c r="M3365" s="44">
        <v>1</v>
      </c>
      <c r="N3365" s="44">
        <v>1</v>
      </c>
      <c r="O3365" s="44">
        <v>0</v>
      </c>
      <c r="P3365" s="44">
        <v>0</v>
      </c>
      <c r="Q3365" s="44">
        <v>302000</v>
      </c>
      <c r="R3365" s="44">
        <v>302000</v>
      </c>
      <c r="S3365" s="44">
        <v>0</v>
      </c>
      <c r="T3365" s="44">
        <v>147489</v>
      </c>
      <c r="U3365" s="44" t="s">
        <v>0</v>
      </c>
      <c r="V3365" s="44" t="s">
        <v>140</v>
      </c>
      <c r="W3365" s="44" t="s">
        <v>162</v>
      </c>
      <c r="X3365" s="44"/>
      <c r="Y3365" s="45">
        <v>44400</v>
      </c>
      <c r="Z3365" s="45">
        <v>44400</v>
      </c>
      <c r="AA3365" s="44"/>
      <c r="AB3365" s="44"/>
      <c r="AC3365" s="44" t="s">
        <v>192</v>
      </c>
      <c r="AD3365" s="44" t="s">
        <v>197</v>
      </c>
      <c r="AE3365" s="44" t="s">
        <v>195</v>
      </c>
      <c r="AF3365" s="44" t="s">
        <v>1519</v>
      </c>
      <c r="AG3365" s="44" t="s">
        <v>196</v>
      </c>
      <c r="AH3365" s="44"/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3448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147490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3448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147492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3448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147493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3448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147494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3448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147495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3448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147498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3448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147502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3448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147577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3448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147578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3448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147580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3448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147584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3448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147599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3448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147604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3448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147606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3448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147609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3448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147611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3448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147616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3448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147619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3448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147623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3448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147624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3448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147628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44539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3448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147629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44400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VILAACT000435TRADICIONALNUTRESA</v>
      </c>
      <c r="B3388" s="44" t="s">
        <v>150</v>
      </c>
      <c r="C3388" s="44" t="s">
        <v>3448</v>
      </c>
      <c r="D3388" s="44" t="s">
        <v>187</v>
      </c>
      <c r="E3388" s="44" t="s">
        <v>188</v>
      </c>
      <c r="F3388" s="44" t="s">
        <v>170</v>
      </c>
      <c r="G3388" s="44" t="s">
        <v>2536</v>
      </c>
      <c r="H3388" s="44" t="s">
        <v>232</v>
      </c>
      <c r="I3388" s="44" t="s">
        <v>2537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467000</v>
      </c>
      <c r="R3388" s="44">
        <v>467000</v>
      </c>
      <c r="S3388" s="44">
        <v>0</v>
      </c>
      <c r="T3388" s="44">
        <v>158076</v>
      </c>
      <c r="U3388" s="44" t="s">
        <v>2</v>
      </c>
      <c r="V3388" s="44" t="s">
        <v>140</v>
      </c>
      <c r="W3388" s="44" t="s">
        <v>162</v>
      </c>
      <c r="X3388" s="44"/>
      <c r="Y3388" s="45">
        <v>44543</v>
      </c>
      <c r="Z3388" s="45">
        <v>44543</v>
      </c>
      <c r="AA3388" s="44"/>
      <c r="AB3388" s="44"/>
      <c r="AC3388" s="44" t="s">
        <v>192</v>
      </c>
      <c r="AD3388" s="44" t="s">
        <v>193</v>
      </c>
      <c r="AE3388" s="44" t="s">
        <v>199</v>
      </c>
      <c r="AF3388" s="44" t="s">
        <v>1552</v>
      </c>
      <c r="AG3388" s="44" t="s">
        <v>196</v>
      </c>
      <c r="AH3388" s="45">
        <v>44314</v>
      </c>
    </row>
    <row r="3389" spans="1:34" x14ac:dyDescent="0.25">
      <c r="A3389" s="44" t="str">
        <f t="shared" si="52"/>
        <v>VILACRD025040AUTOSERVICIONUTRESA</v>
      </c>
      <c r="B3389" s="44" t="s">
        <v>150</v>
      </c>
      <c r="C3389" s="44" t="s">
        <v>3448</v>
      </c>
      <c r="D3389" s="44" t="s">
        <v>187</v>
      </c>
      <c r="E3389" s="44" t="s">
        <v>188</v>
      </c>
      <c r="F3389" s="44" t="s">
        <v>170</v>
      </c>
      <c r="G3389" s="44" t="s">
        <v>1680</v>
      </c>
      <c r="H3389" s="44" t="s">
        <v>1214</v>
      </c>
      <c r="I3389" s="44" t="s">
        <v>1215</v>
      </c>
      <c r="J3389" s="44" t="s">
        <v>160</v>
      </c>
      <c r="K3389" s="44"/>
      <c r="L3389" s="45">
        <v>44285</v>
      </c>
      <c r="M3389" s="44">
        <v>2</v>
      </c>
      <c r="N3389" s="44">
        <v>2</v>
      </c>
      <c r="O3389" s="44">
        <v>0</v>
      </c>
      <c r="P3389" s="44">
        <v>0</v>
      </c>
      <c r="Q3389" s="44">
        <v>262000</v>
      </c>
      <c r="R3389" s="44">
        <v>524000</v>
      </c>
      <c r="S3389" s="44">
        <v>0</v>
      </c>
      <c r="T3389" s="44">
        <v>0</v>
      </c>
      <c r="U3389" s="44" t="s">
        <v>0</v>
      </c>
      <c r="V3389" s="44" t="s">
        <v>140</v>
      </c>
      <c r="W3389" s="44" t="s">
        <v>162</v>
      </c>
      <c r="X3389" s="44"/>
      <c r="Y3389" s="45">
        <v>44550</v>
      </c>
      <c r="Z3389" s="45">
        <v>44551</v>
      </c>
      <c r="AA3389" s="44"/>
      <c r="AB3389" s="44"/>
      <c r="AC3389" s="44" t="s">
        <v>192</v>
      </c>
      <c r="AD3389" s="44" t="s">
        <v>193</v>
      </c>
      <c r="AE3389" s="44" t="s">
        <v>200</v>
      </c>
      <c r="AF3389" s="44" t="s">
        <v>1582</v>
      </c>
      <c r="AG3389" s="44" t="s">
        <v>196</v>
      </c>
      <c r="AH3389" s="45">
        <v>44551</v>
      </c>
    </row>
    <row r="3390" spans="1:34" x14ac:dyDescent="0.25">
      <c r="A3390" s="44" t="str">
        <f t="shared" si="52"/>
        <v>VILACRD025041AUTOSERVICIONUTRESA</v>
      </c>
      <c r="B3390" s="44" t="s">
        <v>150</v>
      </c>
      <c r="C3390" s="44" t="s">
        <v>3448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1196</v>
      </c>
      <c r="I3390" s="44" t="s">
        <v>1197</v>
      </c>
      <c r="J3390" s="44" t="s">
        <v>160</v>
      </c>
      <c r="K3390" s="44"/>
      <c r="L3390" s="45">
        <v>44285</v>
      </c>
      <c r="M3390" s="44">
        <v>10</v>
      </c>
      <c r="N3390" s="44">
        <v>10</v>
      </c>
      <c r="O3390" s="44">
        <v>0</v>
      </c>
      <c r="P3390" s="44">
        <v>0</v>
      </c>
      <c r="Q3390" s="44">
        <v>27600</v>
      </c>
      <c r="R3390" s="44">
        <v>276000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VILAACT000423AUTOSERVICIONUTRESA</v>
      </c>
      <c r="B3391" s="44" t="s">
        <v>150</v>
      </c>
      <c r="C3391" s="44" t="s">
        <v>3448</v>
      </c>
      <c r="D3391" s="44" t="s">
        <v>187</v>
      </c>
      <c r="E3391" s="44" t="s">
        <v>188</v>
      </c>
      <c r="F3391" s="44" t="s">
        <v>170</v>
      </c>
      <c r="G3391" s="44" t="s">
        <v>1682</v>
      </c>
      <c r="H3391" s="44" t="s">
        <v>334</v>
      </c>
      <c r="I3391" s="44" t="s">
        <v>1683</v>
      </c>
      <c r="J3391" s="44" t="s">
        <v>160</v>
      </c>
      <c r="K3391" s="44"/>
      <c r="L3391" s="45">
        <v>43841</v>
      </c>
      <c r="M3391" s="44">
        <v>1</v>
      </c>
      <c r="N3391" s="44">
        <v>1</v>
      </c>
      <c r="O3391" s="44">
        <v>0</v>
      </c>
      <c r="P3391" s="44">
        <v>0</v>
      </c>
      <c r="Q3391" s="44">
        <v>285000</v>
      </c>
      <c r="R3391" s="44">
        <v>285000</v>
      </c>
      <c r="S3391" s="44">
        <v>0</v>
      </c>
      <c r="T3391" s="44">
        <v>146618</v>
      </c>
      <c r="U3391" s="44" t="s">
        <v>0</v>
      </c>
      <c r="V3391" s="44" t="s">
        <v>140</v>
      </c>
      <c r="W3391" s="44" t="s">
        <v>162</v>
      </c>
      <c r="X3391" s="44"/>
      <c r="Y3391" s="45">
        <v>44478</v>
      </c>
      <c r="Z3391" s="45">
        <v>44478</v>
      </c>
      <c r="AA3391" s="44"/>
      <c r="AB3391" s="44"/>
      <c r="AC3391" s="44" t="s">
        <v>192</v>
      </c>
      <c r="AD3391" s="44" t="s">
        <v>197</v>
      </c>
      <c r="AE3391" s="44" t="s">
        <v>195</v>
      </c>
      <c r="AF3391" s="44" t="s">
        <v>1519</v>
      </c>
      <c r="AG3391" s="44" t="s">
        <v>196</v>
      </c>
      <c r="AH3391" s="45">
        <v>44478</v>
      </c>
    </row>
    <row r="3392" spans="1:34" x14ac:dyDescent="0.25">
      <c r="A3392" s="44" t="str">
        <f t="shared" si="52"/>
        <v>VILAACT000457AUTOSERVICIONUTRESA</v>
      </c>
      <c r="B3392" s="44" t="s">
        <v>150</v>
      </c>
      <c r="C3392" s="44" t="s">
        <v>3448</v>
      </c>
      <c r="D3392" s="44" t="s">
        <v>187</v>
      </c>
      <c r="E3392" s="44" t="s">
        <v>188</v>
      </c>
      <c r="F3392" s="44" t="s">
        <v>170</v>
      </c>
      <c r="G3392" s="44" t="s">
        <v>1686</v>
      </c>
      <c r="H3392" s="44" t="s">
        <v>1973</v>
      </c>
      <c r="I3392" s="44" t="s">
        <v>1974</v>
      </c>
      <c r="J3392" s="44" t="s">
        <v>160</v>
      </c>
      <c r="K3392" s="44"/>
      <c r="L3392" s="45">
        <v>44346</v>
      </c>
      <c r="M3392" s="44">
        <v>1</v>
      </c>
      <c r="N3392" s="44">
        <v>1</v>
      </c>
      <c r="O3392" s="44">
        <v>0</v>
      </c>
      <c r="P3392" s="44">
        <v>0</v>
      </c>
      <c r="Q3392" s="44">
        <v>616800</v>
      </c>
      <c r="R3392" s="44">
        <v>616800</v>
      </c>
      <c r="S3392" s="44">
        <v>0</v>
      </c>
      <c r="T3392" s="44">
        <v>121126</v>
      </c>
      <c r="U3392" s="44" t="s">
        <v>0</v>
      </c>
      <c r="V3392" s="44" t="s">
        <v>140</v>
      </c>
      <c r="W3392" s="44" t="s">
        <v>162</v>
      </c>
      <c r="X3392" s="44"/>
      <c r="Y3392" s="45">
        <v>44400</v>
      </c>
      <c r="Z3392" s="45">
        <v>44407</v>
      </c>
      <c r="AA3392" s="44"/>
      <c r="AB3392" s="44"/>
      <c r="AC3392" s="44" t="s">
        <v>192</v>
      </c>
      <c r="AD3392" s="44" t="s">
        <v>197</v>
      </c>
      <c r="AE3392" s="44" t="s">
        <v>140</v>
      </c>
      <c r="AF3392" s="44" t="s">
        <v>1519</v>
      </c>
      <c r="AG3392" s="44" t="s">
        <v>196</v>
      </c>
      <c r="AH3392" s="44"/>
    </row>
    <row r="3393" spans="1:34" x14ac:dyDescent="0.25">
      <c r="A3393" s="44" t="str">
        <f t="shared" si="52"/>
        <v>VILAACT000458AUTOSERVICIONUTRESA</v>
      </c>
      <c r="B3393" s="44" t="s">
        <v>150</v>
      </c>
      <c r="C3393" s="44" t="s">
        <v>3448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3462</v>
      </c>
      <c r="I3393" s="44" t="s">
        <v>3463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549500</v>
      </c>
      <c r="R3393" s="44">
        <v>549500</v>
      </c>
      <c r="S3393" s="44">
        <v>0</v>
      </c>
      <c r="T3393" s="44">
        <v>141832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VILAACT000461AUTOSERVICIONUTRESA</v>
      </c>
      <c r="B3394" s="44" t="s">
        <v>150</v>
      </c>
      <c r="C3394" s="44" t="s">
        <v>3448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2796</v>
      </c>
      <c r="I3394" s="44" t="s">
        <v>2797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1529850</v>
      </c>
      <c r="R3394" s="44">
        <v>1529850</v>
      </c>
      <c r="S3394" s="44">
        <v>0</v>
      </c>
      <c r="T3394" s="44">
        <v>140058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44509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VILAACT000462AUTOSERVICIONUTRESA</v>
      </c>
      <c r="B3395" s="44" t="s">
        <v>150</v>
      </c>
      <c r="C3395" s="44" t="s">
        <v>3448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2798</v>
      </c>
      <c r="I3395" s="44" t="s">
        <v>2799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538500</v>
      </c>
      <c r="R3395" s="44">
        <v>538500</v>
      </c>
      <c r="S3395" s="44">
        <v>0</v>
      </c>
      <c r="T3395" s="44">
        <v>140147</v>
      </c>
      <c r="U3395" s="44" t="s">
        <v>0</v>
      </c>
      <c r="V3395" s="44" t="s">
        <v>140</v>
      </c>
      <c r="W3395" s="44" t="s">
        <v>162</v>
      </c>
      <c r="X3395" s="44"/>
      <c r="Y3395" s="45">
        <v>44352</v>
      </c>
      <c r="Z3395" s="45">
        <v>44427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5">
        <v>44427</v>
      </c>
    </row>
    <row r="3396" spans="1:34" x14ac:dyDescent="0.25">
      <c r="A3396" s="44" t="str">
        <f t="shared" si="53"/>
        <v>VILAACT000466AUTOSERVICIONUTRESA</v>
      </c>
      <c r="B3396" s="44" t="s">
        <v>150</v>
      </c>
      <c r="C3396" s="44" t="s">
        <v>3448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243</v>
      </c>
      <c r="I3396" s="44" t="s">
        <v>1687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1529850</v>
      </c>
      <c r="R3396" s="44">
        <v>1529850</v>
      </c>
      <c r="S3396" s="44">
        <v>0</v>
      </c>
      <c r="T3396" s="44">
        <v>140057</v>
      </c>
      <c r="U3396" s="44" t="s">
        <v>0</v>
      </c>
      <c r="V3396" s="44" t="s">
        <v>140</v>
      </c>
      <c r="W3396" s="44" t="s">
        <v>162</v>
      </c>
      <c r="X3396" s="44"/>
      <c r="Y3396" s="45">
        <v>44400</v>
      </c>
      <c r="Z3396" s="45">
        <v>44509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4"/>
    </row>
    <row r="3397" spans="1:34" x14ac:dyDescent="0.25">
      <c r="A3397" s="44" t="str">
        <f t="shared" si="53"/>
        <v>VILAACT000503AUTOSERVICIONUTRESA</v>
      </c>
      <c r="B3397" s="44" t="s">
        <v>150</v>
      </c>
      <c r="C3397" s="44" t="s">
        <v>3448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3464</v>
      </c>
      <c r="I3397" s="44" t="s">
        <v>3465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473861</v>
      </c>
      <c r="R3397" s="44">
        <v>473861</v>
      </c>
      <c r="S3397" s="44">
        <v>0</v>
      </c>
      <c r="T3397" s="44">
        <v>139547</v>
      </c>
      <c r="U3397" s="44" t="s">
        <v>0</v>
      </c>
      <c r="V3397" s="44" t="s">
        <v>140</v>
      </c>
      <c r="W3397" s="44" t="s">
        <v>162</v>
      </c>
      <c r="X3397" s="44"/>
      <c r="Y3397" s="45">
        <v>44478</v>
      </c>
      <c r="Z3397" s="45">
        <v>44478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5">
        <v>44478</v>
      </c>
    </row>
    <row r="3398" spans="1:34" x14ac:dyDescent="0.25">
      <c r="A3398" s="44" t="str">
        <f t="shared" si="53"/>
        <v>VILAACT000514AUTOSERVICIONUTRESA</v>
      </c>
      <c r="B3398" s="44" t="s">
        <v>150</v>
      </c>
      <c r="C3398" s="44" t="s">
        <v>3448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1995</v>
      </c>
      <c r="I3398" s="44" t="s">
        <v>1996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199880</v>
      </c>
      <c r="R3398" s="44">
        <v>199880</v>
      </c>
      <c r="S3398" s="44">
        <v>0</v>
      </c>
      <c r="T3398" s="44">
        <v>139581</v>
      </c>
      <c r="U3398" s="44" t="s">
        <v>0</v>
      </c>
      <c r="V3398" s="44" t="s">
        <v>140</v>
      </c>
      <c r="W3398" s="44" t="s">
        <v>162</v>
      </c>
      <c r="X3398" s="44"/>
      <c r="Y3398" s="45">
        <v>44400</v>
      </c>
      <c r="Z3398" s="45">
        <v>44400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4"/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3448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139583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3448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139584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VILAACT000515AUTOSERVICIONUTRESA</v>
      </c>
      <c r="B3401" s="44" t="s">
        <v>150</v>
      </c>
      <c r="C3401" s="44" t="s">
        <v>3448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1997</v>
      </c>
      <c r="I3401" s="44" t="s">
        <v>1998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268090</v>
      </c>
      <c r="R3401" s="44">
        <v>268090</v>
      </c>
      <c r="S3401" s="44">
        <v>0</v>
      </c>
      <c r="T3401" s="44">
        <v>139237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44407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3448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139239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3448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139240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3448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139242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VILAACT000516AUTOSERVICIONUTRESA</v>
      </c>
      <c r="B3405" s="44" t="s">
        <v>150</v>
      </c>
      <c r="C3405" s="44" t="s">
        <v>3448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1999</v>
      </c>
      <c r="I3405" s="44" t="s">
        <v>2000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239400</v>
      </c>
      <c r="R3405" s="44">
        <v>239400</v>
      </c>
      <c r="S3405" s="44">
        <v>0</v>
      </c>
      <c r="T3405" s="44">
        <v>139585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44400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3448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139586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3448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139588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VILAACT000442TRADICIONALNUTRESA</v>
      </c>
      <c r="B3408" s="44" t="s">
        <v>150</v>
      </c>
      <c r="C3408" s="44" t="s">
        <v>3448</v>
      </c>
      <c r="D3408" s="44" t="s">
        <v>187</v>
      </c>
      <c r="E3408" s="44" t="s">
        <v>188</v>
      </c>
      <c r="F3408" s="44" t="s">
        <v>170</v>
      </c>
      <c r="G3408" s="44" t="s">
        <v>1702</v>
      </c>
      <c r="H3408" s="44" t="s">
        <v>2015</v>
      </c>
      <c r="I3408" s="44" t="s">
        <v>2016</v>
      </c>
      <c r="J3408" s="44" t="s">
        <v>160</v>
      </c>
      <c r="K3408" s="44"/>
      <c r="L3408" s="45">
        <v>44230</v>
      </c>
      <c r="M3408" s="44">
        <v>1</v>
      </c>
      <c r="N3408" s="44">
        <v>1</v>
      </c>
      <c r="O3408" s="44">
        <v>0</v>
      </c>
      <c r="P3408" s="44">
        <v>0</v>
      </c>
      <c r="Q3408" s="44">
        <v>267000</v>
      </c>
      <c r="R3408" s="44">
        <v>267000</v>
      </c>
      <c r="S3408" s="44">
        <v>0</v>
      </c>
      <c r="T3408" s="44">
        <v>143296</v>
      </c>
      <c r="U3408" s="44" t="s">
        <v>2</v>
      </c>
      <c r="V3408" s="44" t="s">
        <v>140</v>
      </c>
      <c r="W3408" s="44" t="s">
        <v>162</v>
      </c>
      <c r="X3408" s="44"/>
      <c r="Y3408" s="45">
        <v>44459</v>
      </c>
      <c r="Z3408" s="45">
        <v>44459</v>
      </c>
      <c r="AA3408" s="44"/>
      <c r="AB3408" s="44"/>
      <c r="AC3408" s="44" t="s">
        <v>192</v>
      </c>
      <c r="AD3408" s="44" t="s">
        <v>193</v>
      </c>
      <c r="AE3408" s="44" t="s">
        <v>195</v>
      </c>
      <c r="AF3408" s="44" t="s">
        <v>1519</v>
      </c>
      <c r="AG3408" s="44" t="s">
        <v>196</v>
      </c>
      <c r="AH3408" s="45">
        <v>44379</v>
      </c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3448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143297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3448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143298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3448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143299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3448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143300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3448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143301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3448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143302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3448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143325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VILAACT000334AUTOSERVICIONUTRESA</v>
      </c>
      <c r="B3416" s="44" t="s">
        <v>150</v>
      </c>
      <c r="C3416" s="44" t="s">
        <v>3448</v>
      </c>
      <c r="D3416" s="44" t="s">
        <v>187</v>
      </c>
      <c r="E3416" s="44" t="s">
        <v>188</v>
      </c>
      <c r="F3416" s="44" t="s">
        <v>170</v>
      </c>
      <c r="G3416" s="44" t="s">
        <v>2026</v>
      </c>
      <c r="H3416" s="44" t="s">
        <v>263</v>
      </c>
      <c r="I3416" s="44" t="s">
        <v>264</v>
      </c>
      <c r="J3416" s="44" t="s">
        <v>160</v>
      </c>
      <c r="K3416" s="44"/>
      <c r="L3416" s="45">
        <v>51501</v>
      </c>
      <c r="M3416" s="44">
        <v>1</v>
      </c>
      <c r="N3416" s="44">
        <v>1</v>
      </c>
      <c r="O3416" s="44">
        <v>0</v>
      </c>
      <c r="P3416" s="44">
        <v>0</v>
      </c>
      <c r="Q3416" s="44">
        <v>237160</v>
      </c>
      <c r="R3416" s="44">
        <v>237160</v>
      </c>
      <c r="S3416" s="44">
        <v>0</v>
      </c>
      <c r="T3416" s="44">
        <v>146461</v>
      </c>
      <c r="U3416" s="44" t="s">
        <v>0</v>
      </c>
      <c r="V3416" s="44" t="s">
        <v>140</v>
      </c>
      <c r="W3416" s="44" t="s">
        <v>162</v>
      </c>
      <c r="X3416" s="44"/>
      <c r="Y3416" s="45">
        <v>44400</v>
      </c>
      <c r="Z3416" s="45">
        <v>44407</v>
      </c>
      <c r="AA3416" s="44"/>
      <c r="AB3416" s="44"/>
      <c r="AC3416" s="44" t="s">
        <v>192</v>
      </c>
      <c r="AD3416" s="44" t="s">
        <v>197</v>
      </c>
      <c r="AE3416" s="44" t="s">
        <v>199</v>
      </c>
      <c r="AF3416" s="44" t="s">
        <v>1663</v>
      </c>
      <c r="AG3416" s="44" t="s">
        <v>196</v>
      </c>
      <c r="AH3416" s="44"/>
    </row>
    <row r="3417" spans="1:34" x14ac:dyDescent="0.25">
      <c r="A3417" s="44" t="str">
        <f t="shared" si="53"/>
        <v>VILACRD024058AUTOSERVICIONUTRESA</v>
      </c>
      <c r="B3417" s="44" t="s">
        <v>150</v>
      </c>
      <c r="C3417" s="44" t="s">
        <v>3448</v>
      </c>
      <c r="D3417" s="44" t="s">
        <v>187</v>
      </c>
      <c r="E3417" s="44" t="s">
        <v>188</v>
      </c>
      <c r="F3417" s="44" t="s">
        <v>170</v>
      </c>
      <c r="G3417" s="44" t="s">
        <v>2048</v>
      </c>
      <c r="H3417" s="44" t="s">
        <v>2049</v>
      </c>
      <c r="I3417" s="44" t="s">
        <v>2050</v>
      </c>
      <c r="J3417" s="44" t="s">
        <v>160</v>
      </c>
      <c r="K3417" s="44"/>
      <c r="L3417" s="45">
        <v>51501</v>
      </c>
      <c r="M3417" s="44">
        <v>8</v>
      </c>
      <c r="N3417" s="44">
        <v>8</v>
      </c>
      <c r="O3417" s="44">
        <v>0</v>
      </c>
      <c r="P3417" s="44">
        <v>0</v>
      </c>
      <c r="Q3417" s="44">
        <v>90000</v>
      </c>
      <c r="R3417" s="44">
        <v>720000</v>
      </c>
      <c r="S3417" s="44">
        <v>0</v>
      </c>
      <c r="T3417" s="44">
        <v>0</v>
      </c>
      <c r="U3417" s="44" t="s">
        <v>0</v>
      </c>
      <c r="V3417" s="44" t="s">
        <v>140</v>
      </c>
      <c r="W3417" s="44" t="s">
        <v>162</v>
      </c>
      <c r="X3417" s="44"/>
      <c r="Y3417" s="45">
        <v>44446</v>
      </c>
      <c r="Z3417" s="45">
        <v>44446</v>
      </c>
      <c r="AA3417" s="45">
        <v>44455</v>
      </c>
      <c r="AB3417" s="46">
        <v>44455.424765509262</v>
      </c>
      <c r="AC3417" s="44" t="s">
        <v>192</v>
      </c>
      <c r="AD3417" s="44" t="s">
        <v>193</v>
      </c>
      <c r="AE3417" s="44" t="s">
        <v>2051</v>
      </c>
      <c r="AF3417" s="44" t="s">
        <v>2051</v>
      </c>
      <c r="AG3417" s="44" t="s">
        <v>196</v>
      </c>
      <c r="AH3417" s="45">
        <v>44446</v>
      </c>
    </row>
    <row r="3418" spans="1:34" x14ac:dyDescent="0.25">
      <c r="A3418" s="44" t="str">
        <f t="shared" si="53"/>
        <v>VILACRD024073AUTOSERVICIONUTRESA</v>
      </c>
      <c r="B3418" s="44" t="s">
        <v>150</v>
      </c>
      <c r="C3418" s="44" t="s">
        <v>3448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2054</v>
      </c>
      <c r="I3418" s="44" t="s">
        <v>2055</v>
      </c>
      <c r="J3418" s="44" t="s">
        <v>160</v>
      </c>
      <c r="K3418" s="44"/>
      <c r="L3418" s="45">
        <v>51501</v>
      </c>
      <c r="M3418" s="44">
        <v>80</v>
      </c>
      <c r="N3418" s="44">
        <v>80</v>
      </c>
      <c r="O3418" s="44">
        <v>0</v>
      </c>
      <c r="P3418" s="44">
        <v>0</v>
      </c>
      <c r="Q3418" s="44">
        <v>100000</v>
      </c>
      <c r="R3418" s="44">
        <v>8000000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44428</v>
      </c>
      <c r="Z3418" s="45">
        <v>44448</v>
      </c>
      <c r="AA3418" s="45">
        <v>44455</v>
      </c>
      <c r="AB3418" s="46">
        <v>44455.424778310182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44448</v>
      </c>
    </row>
    <row r="3419" spans="1:34" x14ac:dyDescent="0.25">
      <c r="A3419" s="44" t="str">
        <f t="shared" si="53"/>
        <v>VILACRD024074AUTOSERVICIONUTRESA</v>
      </c>
      <c r="B3419" s="44" t="s">
        <v>150</v>
      </c>
      <c r="C3419" s="44" t="s">
        <v>3448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2056</v>
      </c>
      <c r="I3419" s="44" t="s">
        <v>2057</v>
      </c>
      <c r="J3419" s="44" t="s">
        <v>160</v>
      </c>
      <c r="K3419" s="44"/>
      <c r="L3419" s="45">
        <v>51501</v>
      </c>
      <c r="M3419" s="44">
        <v>5</v>
      </c>
      <c r="N3419" s="44">
        <v>5</v>
      </c>
      <c r="O3419" s="44">
        <v>0</v>
      </c>
      <c r="P3419" s="44">
        <v>0</v>
      </c>
      <c r="Q3419" s="44">
        <v>350000</v>
      </c>
      <c r="R3419" s="44">
        <v>1750000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44460</v>
      </c>
      <c r="Z3419" s="45">
        <v>44460</v>
      </c>
      <c r="AA3419" s="44"/>
      <c r="AB3419" s="44"/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44460</v>
      </c>
    </row>
    <row r="3420" spans="1:34" x14ac:dyDescent="0.25">
      <c r="A3420" s="44" t="str">
        <f t="shared" si="53"/>
        <v>VILACRD024076AUTOSERVICIONUTRESA</v>
      </c>
      <c r="B3420" s="44" t="s">
        <v>150</v>
      </c>
      <c r="C3420" s="44" t="s">
        <v>3448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2058</v>
      </c>
      <c r="I3420" s="44" t="s">
        <v>2059</v>
      </c>
      <c r="J3420" s="44" t="s">
        <v>160</v>
      </c>
      <c r="K3420" s="44"/>
      <c r="L3420" s="45">
        <v>51501</v>
      </c>
      <c r="M3420" s="44">
        <v>1</v>
      </c>
      <c r="N3420" s="44">
        <v>1</v>
      </c>
      <c r="O3420" s="44">
        <v>0</v>
      </c>
      <c r="P3420" s="44">
        <v>0</v>
      </c>
      <c r="Q3420" s="44">
        <v>1500000</v>
      </c>
      <c r="R3420" s="44">
        <v>1500000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44448</v>
      </c>
      <c r="Z3420" s="45">
        <v>44448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44448</v>
      </c>
    </row>
    <row r="3421" spans="1:34" x14ac:dyDescent="0.25">
      <c r="A3421" s="44" t="str">
        <f t="shared" si="53"/>
        <v>VILACRD024084AUTOSERVICIONUTRESA</v>
      </c>
      <c r="B3421" s="44" t="s">
        <v>150</v>
      </c>
      <c r="C3421" s="44" t="s">
        <v>3448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2062</v>
      </c>
      <c r="I3421" s="44" t="s">
        <v>2063</v>
      </c>
      <c r="J3421" s="44" t="s">
        <v>160</v>
      </c>
      <c r="K3421" s="44"/>
      <c r="L3421" s="45">
        <v>51501</v>
      </c>
      <c r="M3421" s="44">
        <v>15</v>
      </c>
      <c r="N3421" s="44">
        <v>15</v>
      </c>
      <c r="O3421" s="44">
        <v>0</v>
      </c>
      <c r="P3421" s="44">
        <v>0</v>
      </c>
      <c r="Q3421" s="44">
        <v>100000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44428</v>
      </c>
      <c r="Z3421" s="45">
        <v>44448</v>
      </c>
      <c r="AA3421" s="45">
        <v>44455</v>
      </c>
      <c r="AB3421" s="46">
        <v>44455.424783020833</v>
      </c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VILACRD024103AUTOSERVICIONUTRESA</v>
      </c>
      <c r="B3422" s="44" t="s">
        <v>150</v>
      </c>
      <c r="C3422" s="44" t="s">
        <v>3448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2064</v>
      </c>
      <c r="I3422" s="44" t="s">
        <v>2065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25000</v>
      </c>
      <c r="R3422" s="44">
        <v>375000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44455.424787627315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VILANUTDUR000002AUTOSERVICIONUTRESA</v>
      </c>
      <c r="B3423" s="44" t="s">
        <v>150</v>
      </c>
      <c r="C3423" s="44" t="s">
        <v>3448</v>
      </c>
      <c r="D3423" s="44" t="s">
        <v>187</v>
      </c>
      <c r="E3423" s="44" t="s">
        <v>188</v>
      </c>
      <c r="F3423" s="44" t="s">
        <v>170</v>
      </c>
      <c r="G3423" s="44" t="s">
        <v>2076</v>
      </c>
      <c r="H3423" s="44" t="s">
        <v>2077</v>
      </c>
      <c r="I3423" s="44" t="s">
        <v>2078</v>
      </c>
      <c r="J3423" s="44" t="s">
        <v>160</v>
      </c>
      <c r="K3423" s="44"/>
      <c r="L3423" s="45">
        <v>51501</v>
      </c>
      <c r="M3423" s="44">
        <v>28</v>
      </c>
      <c r="N3423" s="44">
        <v>28</v>
      </c>
      <c r="O3423" s="44">
        <v>0</v>
      </c>
      <c r="P3423" s="44">
        <v>0</v>
      </c>
      <c r="Q3423" s="44">
        <v>1000</v>
      </c>
      <c r="R3423" s="44">
        <v>28000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44488</v>
      </c>
      <c r="Z3423" s="45">
        <v>44490</v>
      </c>
      <c r="AA3423" s="44"/>
      <c r="AB3423" s="44"/>
      <c r="AC3423" s="44" t="s">
        <v>192</v>
      </c>
      <c r="AD3423" s="44" t="s">
        <v>193</v>
      </c>
      <c r="AE3423" s="44" t="s">
        <v>2079</v>
      </c>
      <c r="AF3423" s="44" t="s">
        <v>1519</v>
      </c>
      <c r="AG3423" s="44" t="s">
        <v>196</v>
      </c>
      <c r="AH3423" s="44"/>
    </row>
    <row r="3424" spans="1:34" x14ac:dyDescent="0.25">
      <c r="A3424" s="44" t="str">
        <f t="shared" si="53"/>
        <v>VILANUTDUR000003AUTOSERVICIONUTRESA</v>
      </c>
      <c r="B3424" s="44" t="s">
        <v>150</v>
      </c>
      <c r="C3424" s="44" t="s">
        <v>3448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2080</v>
      </c>
      <c r="I3424" s="44" t="s">
        <v>2081</v>
      </c>
      <c r="J3424" s="44" t="s">
        <v>160</v>
      </c>
      <c r="K3424" s="44"/>
      <c r="L3424" s="45">
        <v>51501</v>
      </c>
      <c r="M3424" s="44">
        <v>6</v>
      </c>
      <c r="N3424" s="44">
        <v>6</v>
      </c>
      <c r="O3424" s="44">
        <v>0</v>
      </c>
      <c r="P3424" s="44">
        <v>0</v>
      </c>
      <c r="Q3424" s="44">
        <v>5000</v>
      </c>
      <c r="R3424" s="44">
        <v>30000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44489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VILANUTDUR000004AUTOSERVICIONUTRESA</v>
      </c>
      <c r="B3425" s="44" t="s">
        <v>150</v>
      </c>
      <c r="C3425" s="44" t="s">
        <v>3448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2082</v>
      </c>
      <c r="I3425" s="44" t="s">
        <v>2083</v>
      </c>
      <c r="J3425" s="44" t="s">
        <v>160</v>
      </c>
      <c r="K3425" s="44"/>
      <c r="L3425" s="45">
        <v>51501</v>
      </c>
      <c r="M3425" s="44">
        <v>33</v>
      </c>
      <c r="N3425" s="44">
        <v>33</v>
      </c>
      <c r="O3425" s="44">
        <v>0</v>
      </c>
      <c r="P3425" s="44">
        <v>0</v>
      </c>
      <c r="Q3425" s="44">
        <v>3000</v>
      </c>
      <c r="R3425" s="44">
        <v>99000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44488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VILANUTDUR000007AUTOSERVICIONUTRESA</v>
      </c>
      <c r="B3426" s="44" t="s">
        <v>150</v>
      </c>
      <c r="C3426" s="44" t="s">
        <v>3448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2084</v>
      </c>
      <c r="I3426" s="44" t="s">
        <v>2085</v>
      </c>
      <c r="J3426" s="44" t="s">
        <v>160</v>
      </c>
      <c r="K3426" s="44"/>
      <c r="L3426" s="45">
        <v>51501</v>
      </c>
      <c r="M3426" s="44">
        <v>8</v>
      </c>
      <c r="N3426" s="44">
        <v>8</v>
      </c>
      <c r="O3426" s="44">
        <v>0</v>
      </c>
      <c r="P3426" s="44">
        <v>0</v>
      </c>
      <c r="Q3426" s="44">
        <v>100000</v>
      </c>
      <c r="R3426" s="44">
        <v>800000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44498</v>
      </c>
      <c r="Z3426" s="45">
        <v>44513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5">
        <v>44513</v>
      </c>
    </row>
    <row r="3427" spans="1:34" x14ac:dyDescent="0.25">
      <c r="A3427" s="44" t="str">
        <f t="shared" si="53"/>
        <v>VILACRD025001AUTOSERVICIONUTRESA</v>
      </c>
      <c r="B3427" s="44" t="s">
        <v>150</v>
      </c>
      <c r="C3427" s="44" t="s">
        <v>3448</v>
      </c>
      <c r="D3427" s="44" t="s">
        <v>187</v>
      </c>
      <c r="E3427" s="44" t="s">
        <v>188</v>
      </c>
      <c r="F3427" s="44" t="s">
        <v>171</v>
      </c>
      <c r="G3427" s="44" t="s">
        <v>2157</v>
      </c>
      <c r="H3427" s="44" t="s">
        <v>485</v>
      </c>
      <c r="I3427" s="44" t="s">
        <v>486</v>
      </c>
      <c r="J3427" s="44" t="s">
        <v>160</v>
      </c>
      <c r="K3427" s="44"/>
      <c r="L3427" s="45">
        <v>44620</v>
      </c>
      <c r="M3427" s="44">
        <v>100</v>
      </c>
      <c r="N3427" s="44">
        <v>100</v>
      </c>
      <c r="O3427" s="44">
        <v>0</v>
      </c>
      <c r="P3427" s="44">
        <v>0</v>
      </c>
      <c r="Q3427" s="44">
        <v>1100</v>
      </c>
      <c r="R3427" s="44">
        <v>110000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44543</v>
      </c>
      <c r="Z3427" s="45">
        <v>44544</v>
      </c>
      <c r="AA3427" s="44"/>
      <c r="AB3427" s="44"/>
      <c r="AC3427" s="44" t="s">
        <v>192</v>
      </c>
      <c r="AD3427" s="44" t="s">
        <v>193</v>
      </c>
      <c r="AE3427" s="44" t="s">
        <v>200</v>
      </c>
      <c r="AF3427" s="44" t="s">
        <v>1629</v>
      </c>
      <c r="AG3427" s="44" t="s">
        <v>196</v>
      </c>
      <c r="AH3427" s="45">
        <v>44544</v>
      </c>
    </row>
    <row r="3428" spans="1:34" x14ac:dyDescent="0.25">
      <c r="A3428" s="44" t="str">
        <f t="shared" si="53"/>
        <v>VILACRD025002AUTOSERVICIONUTRESA</v>
      </c>
      <c r="B3428" s="44" t="s">
        <v>150</v>
      </c>
      <c r="C3428" s="44" t="s">
        <v>3448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487</v>
      </c>
      <c r="I3428" s="44" t="s">
        <v>488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1036</v>
      </c>
      <c r="R3428" s="44">
        <v>103600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VILACRD025020AUTOSERVICIONUTRESA</v>
      </c>
      <c r="B3429" s="44" t="s">
        <v>150</v>
      </c>
      <c r="C3429" s="44" t="s">
        <v>3448</v>
      </c>
      <c r="D3429" s="44" t="s">
        <v>187</v>
      </c>
      <c r="E3429" s="44" t="s">
        <v>188</v>
      </c>
      <c r="F3429" s="44" t="s">
        <v>171</v>
      </c>
      <c r="G3429" s="44" t="s">
        <v>1971</v>
      </c>
      <c r="H3429" s="44" t="s">
        <v>777</v>
      </c>
      <c r="I3429" s="44" t="s">
        <v>778</v>
      </c>
      <c r="J3429" s="44" t="s">
        <v>160</v>
      </c>
      <c r="K3429" s="44"/>
      <c r="L3429" s="45">
        <v>44560</v>
      </c>
      <c r="M3429" s="44">
        <v>30</v>
      </c>
      <c r="N3429" s="44">
        <v>30</v>
      </c>
      <c r="O3429" s="44">
        <v>0</v>
      </c>
      <c r="P3429" s="44">
        <v>0</v>
      </c>
      <c r="Q3429" s="44">
        <v>7100</v>
      </c>
      <c r="R3429" s="44">
        <v>213000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44547</v>
      </c>
      <c r="Z3429" s="45">
        <v>44547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44547</v>
      </c>
    </row>
    <row r="3430" spans="1:34" x14ac:dyDescent="0.25">
      <c r="A3430" s="44" t="str">
        <f t="shared" si="53"/>
        <v>VILACRD025021AUTOSERVICIONUTRESA</v>
      </c>
      <c r="B3430" s="44" t="s">
        <v>150</v>
      </c>
      <c r="C3430" s="44" t="s">
        <v>3448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775</v>
      </c>
      <c r="I3430" s="44" t="s">
        <v>776</v>
      </c>
      <c r="J3430" s="44" t="s">
        <v>160</v>
      </c>
      <c r="K3430" s="44"/>
      <c r="L3430" s="45">
        <v>44560</v>
      </c>
      <c r="M3430" s="44">
        <v>77</v>
      </c>
      <c r="N3430" s="44">
        <v>77</v>
      </c>
      <c r="O3430" s="44">
        <v>0</v>
      </c>
      <c r="P3430" s="44">
        <v>0</v>
      </c>
      <c r="Q3430" s="44">
        <v>940</v>
      </c>
      <c r="R3430" s="44">
        <v>72380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VILACRD025022AUTOSERVICIONUTRESA</v>
      </c>
      <c r="B3431" s="44" t="s">
        <v>150</v>
      </c>
      <c r="C3431" s="44" t="s">
        <v>3448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729</v>
      </c>
      <c r="I3431" s="44" t="s">
        <v>730</v>
      </c>
      <c r="J3431" s="44" t="s">
        <v>160</v>
      </c>
      <c r="K3431" s="44"/>
      <c r="L3431" s="45">
        <v>44560</v>
      </c>
      <c r="M3431" s="44">
        <v>10</v>
      </c>
      <c r="N3431" s="44">
        <v>10</v>
      </c>
      <c r="O3431" s="44">
        <v>0</v>
      </c>
      <c r="P3431" s="44">
        <v>0</v>
      </c>
      <c r="Q3431" s="44">
        <v>27400</v>
      </c>
      <c r="R3431" s="44">
        <v>274000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44548</v>
      </c>
      <c r="Z3431" s="45">
        <v>44551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44551</v>
      </c>
    </row>
    <row r="3432" spans="1:34" x14ac:dyDescent="0.25">
      <c r="A3432" s="44" t="str">
        <f t="shared" si="53"/>
        <v>VILACRD023312TRADICIONALBPO</v>
      </c>
      <c r="B3432" s="44" t="s">
        <v>150</v>
      </c>
      <c r="C3432" s="44" t="s">
        <v>3448</v>
      </c>
      <c r="D3432" s="44" t="s">
        <v>187</v>
      </c>
      <c r="E3432" s="44" t="s">
        <v>188</v>
      </c>
      <c r="F3432" s="44" t="s">
        <v>171</v>
      </c>
      <c r="G3432" s="44" t="s">
        <v>2176</v>
      </c>
      <c r="H3432" s="44" t="s">
        <v>2177</v>
      </c>
      <c r="I3432" s="44" t="s">
        <v>2178</v>
      </c>
      <c r="J3432" s="44" t="s">
        <v>160</v>
      </c>
      <c r="K3432" s="44"/>
      <c r="L3432" s="45">
        <v>44378</v>
      </c>
      <c r="M3432" s="44">
        <v>10</v>
      </c>
      <c r="N3432" s="44">
        <v>10</v>
      </c>
      <c r="O3432" s="44">
        <v>0</v>
      </c>
      <c r="P3432" s="44">
        <v>0</v>
      </c>
      <c r="Q3432" s="44">
        <v>14000</v>
      </c>
      <c r="R3432" s="44">
        <v>140000</v>
      </c>
      <c r="S3432" s="44">
        <v>0</v>
      </c>
      <c r="T3432" s="44">
        <v>0</v>
      </c>
      <c r="U3432" s="44" t="s">
        <v>2</v>
      </c>
      <c r="V3432" s="44" t="s">
        <v>161</v>
      </c>
      <c r="W3432" s="44" t="s">
        <v>162</v>
      </c>
      <c r="X3432" s="44"/>
      <c r="Y3432" s="45">
        <v>44293</v>
      </c>
      <c r="Z3432" s="45">
        <v>44407</v>
      </c>
      <c r="AA3432" s="44"/>
      <c r="AB3432" s="44"/>
      <c r="AC3432" s="44" t="s">
        <v>192</v>
      </c>
      <c r="AD3432" s="44" t="s">
        <v>193</v>
      </c>
      <c r="AE3432" s="44" t="s">
        <v>199</v>
      </c>
      <c r="AF3432" s="44" t="s">
        <v>1526</v>
      </c>
      <c r="AG3432" s="44" t="s">
        <v>196</v>
      </c>
      <c r="AH3432" s="45">
        <v>44298</v>
      </c>
    </row>
    <row r="3433" spans="1:34" x14ac:dyDescent="0.25">
      <c r="A3433" s="44" t="str">
        <f t="shared" si="53"/>
        <v>VILACRD017899AUTOSERVICIONUTRESA</v>
      </c>
      <c r="B3433" s="44" t="s">
        <v>150</v>
      </c>
      <c r="C3433" s="44" t="s">
        <v>3448</v>
      </c>
      <c r="D3433" s="44" t="s">
        <v>187</v>
      </c>
      <c r="E3433" s="44" t="s">
        <v>188</v>
      </c>
      <c r="F3433" s="44" t="s">
        <v>171</v>
      </c>
      <c r="G3433" s="44" t="s">
        <v>1754</v>
      </c>
      <c r="H3433" s="44" t="s">
        <v>181</v>
      </c>
      <c r="I3433" s="44" t="s">
        <v>212</v>
      </c>
      <c r="J3433" s="44" t="s">
        <v>160</v>
      </c>
      <c r="K3433" s="44" t="s">
        <v>191</v>
      </c>
      <c r="L3433" s="45">
        <v>54789</v>
      </c>
      <c r="M3433" s="44">
        <v>300</v>
      </c>
      <c r="N3433" s="44">
        <v>300</v>
      </c>
      <c r="O3433" s="44">
        <v>0</v>
      </c>
      <c r="P3433" s="44">
        <v>0</v>
      </c>
      <c r="Q3433" s="44">
        <v>1048</v>
      </c>
      <c r="R3433" s="44">
        <v>314400</v>
      </c>
      <c r="S3433" s="44">
        <v>0</v>
      </c>
      <c r="T3433" s="44">
        <v>0</v>
      </c>
      <c r="U3433" s="44" t="s">
        <v>0</v>
      </c>
      <c r="V3433" s="44" t="s">
        <v>140</v>
      </c>
      <c r="W3433" s="44" t="s">
        <v>162</v>
      </c>
      <c r="X3433" s="44"/>
      <c r="Y3433" s="45">
        <v>43525</v>
      </c>
      <c r="Z3433" s="45">
        <v>44517</v>
      </c>
      <c r="AA3433" s="44"/>
      <c r="AB3433" s="44"/>
      <c r="AC3433" s="44" t="s">
        <v>192</v>
      </c>
      <c r="AD3433" s="44" t="s">
        <v>197</v>
      </c>
      <c r="AE3433" s="44" t="s">
        <v>140</v>
      </c>
      <c r="AF3433" s="44" t="s">
        <v>195</v>
      </c>
      <c r="AG3433" s="44" t="s">
        <v>196</v>
      </c>
      <c r="AH3433" s="45">
        <v>44008</v>
      </c>
    </row>
    <row r="3434" spans="1:34" x14ac:dyDescent="0.25">
      <c r="A3434" s="44" t="str">
        <f t="shared" si="53"/>
        <v>VILACRD024694AUTOSERVICIONUTRESA</v>
      </c>
      <c r="B3434" s="44" t="s">
        <v>150</v>
      </c>
      <c r="C3434" s="44" t="s">
        <v>3448</v>
      </c>
      <c r="D3434" s="44" t="s">
        <v>187</v>
      </c>
      <c r="E3434" s="44" t="s">
        <v>188</v>
      </c>
      <c r="F3434" s="44" t="s">
        <v>171</v>
      </c>
      <c r="G3434" s="44" t="s">
        <v>2205</v>
      </c>
      <c r="H3434" s="44" t="s">
        <v>2206</v>
      </c>
      <c r="I3434" s="44" t="s">
        <v>2207</v>
      </c>
      <c r="J3434" s="44" t="s">
        <v>160</v>
      </c>
      <c r="K3434" s="44"/>
      <c r="L3434" s="45">
        <v>44561</v>
      </c>
      <c r="M3434" s="44">
        <v>100</v>
      </c>
      <c r="N3434" s="44">
        <v>100</v>
      </c>
      <c r="O3434" s="44">
        <v>0</v>
      </c>
      <c r="P3434" s="44">
        <v>0</v>
      </c>
      <c r="Q3434" s="44">
        <v>1400</v>
      </c>
      <c r="R3434" s="44">
        <v>140000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44480</v>
      </c>
      <c r="Z3434" s="45">
        <v>44547</v>
      </c>
      <c r="AA3434" s="44"/>
      <c r="AB3434" s="44"/>
      <c r="AC3434" s="44" t="s">
        <v>192</v>
      </c>
      <c r="AD3434" s="44" t="s">
        <v>193</v>
      </c>
      <c r="AE3434" s="44" t="s">
        <v>1841</v>
      </c>
      <c r="AF3434" s="44" t="s">
        <v>1842</v>
      </c>
      <c r="AG3434" s="44" t="s">
        <v>196</v>
      </c>
      <c r="AH3434" s="45">
        <v>44480</v>
      </c>
    </row>
    <row r="3435" spans="1:34" x14ac:dyDescent="0.25">
      <c r="A3435" s="44" t="str">
        <f t="shared" si="53"/>
        <v>VILACRD024695AUTOSERVICIONUTRESA</v>
      </c>
      <c r="B3435" s="44" t="s">
        <v>150</v>
      </c>
      <c r="C3435" s="44" t="s">
        <v>3448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2208</v>
      </c>
      <c r="I3435" s="44" t="s">
        <v>2209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VILACRD024700AUTOSERVICIONUTRESA</v>
      </c>
      <c r="B3436" s="44" t="s">
        <v>150</v>
      </c>
      <c r="C3436" s="44" t="s">
        <v>3448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2210</v>
      </c>
      <c r="I3436" s="44" t="s">
        <v>2211</v>
      </c>
      <c r="J3436" s="44" t="s">
        <v>160</v>
      </c>
      <c r="K3436" s="44"/>
      <c r="L3436" s="45">
        <v>44561</v>
      </c>
      <c r="M3436" s="44">
        <v>200</v>
      </c>
      <c r="N3436" s="44">
        <v>200</v>
      </c>
      <c r="O3436" s="44">
        <v>0</v>
      </c>
      <c r="P3436" s="44">
        <v>0</v>
      </c>
      <c r="Q3436" s="44">
        <v>1500</v>
      </c>
      <c r="R3436" s="44">
        <v>300000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VILACRD021014TRADICIONALNUTRESA</v>
      </c>
      <c r="B3437" s="44" t="s">
        <v>150</v>
      </c>
      <c r="C3437" s="44" t="s">
        <v>3448</v>
      </c>
      <c r="D3437" s="44" t="s">
        <v>187</v>
      </c>
      <c r="E3437" s="44" t="s">
        <v>188</v>
      </c>
      <c r="F3437" s="44" t="s">
        <v>171</v>
      </c>
      <c r="G3437" s="44" t="s">
        <v>1780</v>
      </c>
      <c r="H3437" s="44" t="s">
        <v>1781</v>
      </c>
      <c r="I3437" s="44" t="s">
        <v>1782</v>
      </c>
      <c r="J3437" s="44" t="s">
        <v>160</v>
      </c>
      <c r="K3437" s="44"/>
      <c r="L3437" s="45">
        <v>43890</v>
      </c>
      <c r="M3437" s="44">
        <v>1</v>
      </c>
      <c r="N3437" s="44">
        <v>1</v>
      </c>
      <c r="O3437" s="44">
        <v>0</v>
      </c>
      <c r="P3437" s="44">
        <v>0</v>
      </c>
      <c r="Q3437" s="44">
        <v>23590</v>
      </c>
      <c r="R3437" s="44">
        <v>23590</v>
      </c>
      <c r="S3437" s="44">
        <v>0</v>
      </c>
      <c r="T3437" s="44">
        <v>0</v>
      </c>
      <c r="U3437" s="44" t="s">
        <v>2</v>
      </c>
      <c r="V3437" s="44" t="s">
        <v>140</v>
      </c>
      <c r="W3437" s="44" t="s">
        <v>162</v>
      </c>
      <c r="X3437" s="44"/>
      <c r="Y3437" s="45">
        <v>44079</v>
      </c>
      <c r="Z3437" s="45">
        <v>44407</v>
      </c>
      <c r="AA3437" s="44"/>
      <c r="AB3437" s="44"/>
      <c r="AC3437" s="44" t="s">
        <v>192</v>
      </c>
      <c r="AD3437" s="44" t="s">
        <v>193</v>
      </c>
      <c r="AE3437" s="44" t="s">
        <v>199</v>
      </c>
      <c r="AF3437" s="44" t="s">
        <v>1519</v>
      </c>
      <c r="AG3437" s="44" t="s">
        <v>196</v>
      </c>
      <c r="AH3437" s="45">
        <v>44166</v>
      </c>
    </row>
    <row r="3438" spans="1:34" x14ac:dyDescent="0.25">
      <c r="A3438" s="44" t="str">
        <f t="shared" si="53"/>
        <v>VILACRD024967AUTOSERVICIONUTRESA</v>
      </c>
      <c r="B3438" s="44" t="s">
        <v>150</v>
      </c>
      <c r="C3438" s="44" t="s">
        <v>3448</v>
      </c>
      <c r="D3438" s="44" t="s">
        <v>187</v>
      </c>
      <c r="E3438" s="44" t="s">
        <v>188</v>
      </c>
      <c r="F3438" s="44" t="s">
        <v>171</v>
      </c>
      <c r="G3438" s="44" t="s">
        <v>2228</v>
      </c>
      <c r="H3438" s="44" t="s">
        <v>2231</v>
      </c>
      <c r="I3438" s="44" t="s">
        <v>2232</v>
      </c>
      <c r="J3438" s="44" t="s">
        <v>160</v>
      </c>
      <c r="K3438" s="44"/>
      <c r="L3438" s="45">
        <v>44530</v>
      </c>
      <c r="M3438" s="44">
        <v>11</v>
      </c>
      <c r="N3438" s="44">
        <v>11</v>
      </c>
      <c r="O3438" s="44">
        <v>0</v>
      </c>
      <c r="P3438" s="44">
        <v>0</v>
      </c>
      <c r="Q3438" s="44">
        <v>5500</v>
      </c>
      <c r="R3438" s="44">
        <v>60500</v>
      </c>
      <c r="S3438" s="44">
        <v>0</v>
      </c>
      <c r="T3438" s="44">
        <v>0</v>
      </c>
      <c r="U3438" s="44" t="s">
        <v>0</v>
      </c>
      <c r="V3438" s="44" t="s">
        <v>140</v>
      </c>
      <c r="W3438" s="44" t="s">
        <v>162</v>
      </c>
      <c r="X3438" s="44"/>
      <c r="Y3438" s="45">
        <v>44522</v>
      </c>
      <c r="Z3438" s="45">
        <v>44523</v>
      </c>
      <c r="AA3438" s="44"/>
      <c r="AB3438" s="44"/>
      <c r="AC3438" s="44" t="s">
        <v>192</v>
      </c>
      <c r="AD3438" s="44" t="s">
        <v>197</v>
      </c>
      <c r="AE3438" s="44" t="s">
        <v>140</v>
      </c>
      <c r="AF3438" s="44" t="s">
        <v>1519</v>
      </c>
      <c r="AG3438" s="44" t="s">
        <v>196</v>
      </c>
      <c r="AH3438" s="45">
        <v>44523</v>
      </c>
    </row>
    <row r="3439" spans="1:34" x14ac:dyDescent="0.25">
      <c r="A3439" s="44" t="str">
        <f t="shared" si="53"/>
        <v>VILACRD024968AUTOSERVICIONUTRESA</v>
      </c>
      <c r="B3439" s="44" t="s">
        <v>150</v>
      </c>
      <c r="C3439" s="44" t="s">
        <v>3448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2233</v>
      </c>
      <c r="I3439" s="44" t="s">
        <v>2234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VILACRD024969AUTOSERVICIONUTRESA</v>
      </c>
      <c r="B3440" s="44" t="s">
        <v>150</v>
      </c>
      <c r="C3440" s="44" t="s">
        <v>3448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2235</v>
      </c>
      <c r="I3440" s="44" t="s">
        <v>2236</v>
      </c>
      <c r="J3440" s="44" t="s">
        <v>160</v>
      </c>
      <c r="K3440" s="44"/>
      <c r="L3440" s="45">
        <v>44530</v>
      </c>
      <c r="M3440" s="44">
        <v>22</v>
      </c>
      <c r="N3440" s="44">
        <v>22</v>
      </c>
      <c r="O3440" s="44">
        <v>0</v>
      </c>
      <c r="P3440" s="44">
        <v>0</v>
      </c>
      <c r="Q3440" s="44">
        <v>510</v>
      </c>
      <c r="R3440" s="44">
        <v>11220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VILACRD024970AUTOSERVICIONUTRESA</v>
      </c>
      <c r="B3441" s="44" t="s">
        <v>150</v>
      </c>
      <c r="C3441" s="44" t="s">
        <v>3448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2237</v>
      </c>
      <c r="I3441" s="44" t="s">
        <v>2238</v>
      </c>
      <c r="J3441" s="44" t="s">
        <v>160</v>
      </c>
      <c r="K3441" s="44"/>
      <c r="L3441" s="45">
        <v>44530</v>
      </c>
      <c r="M3441" s="44">
        <v>110</v>
      </c>
      <c r="N3441" s="44">
        <v>110</v>
      </c>
      <c r="O3441" s="44">
        <v>0</v>
      </c>
      <c r="P3441" s="44">
        <v>0</v>
      </c>
      <c r="Q3441" s="44">
        <v>620</v>
      </c>
      <c r="R3441" s="44">
        <v>68200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VILACRD024068AUTOSERVICIONUTRESA</v>
      </c>
      <c r="B3442" s="44" t="s">
        <v>150</v>
      </c>
      <c r="C3442" s="44" t="s">
        <v>3448</v>
      </c>
      <c r="D3442" s="44" t="s">
        <v>187</v>
      </c>
      <c r="E3442" s="44" t="s">
        <v>188</v>
      </c>
      <c r="F3442" s="44" t="s">
        <v>171</v>
      </c>
      <c r="G3442" s="44" t="s">
        <v>2048</v>
      </c>
      <c r="H3442" s="44" t="s">
        <v>3466</v>
      </c>
      <c r="I3442" s="44" t="s">
        <v>3467</v>
      </c>
      <c r="J3442" s="44" t="s">
        <v>160</v>
      </c>
      <c r="K3442" s="44"/>
      <c r="L3442" s="45">
        <v>51501</v>
      </c>
      <c r="M3442" s="44">
        <v>38</v>
      </c>
      <c r="N3442" s="44">
        <v>38</v>
      </c>
      <c r="O3442" s="44">
        <v>0</v>
      </c>
      <c r="P3442" s="44">
        <v>0</v>
      </c>
      <c r="Q3442" s="44">
        <v>1870</v>
      </c>
      <c r="R3442" s="44">
        <v>71060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44428</v>
      </c>
      <c r="Z3442" s="45">
        <v>44448</v>
      </c>
      <c r="AA3442" s="45">
        <v>44550</v>
      </c>
      <c r="AB3442" s="46">
        <v>44455.424773321756</v>
      </c>
      <c r="AC3442" s="44" t="s">
        <v>192</v>
      </c>
      <c r="AD3442" s="44" t="s">
        <v>193</v>
      </c>
      <c r="AE3442" s="44" t="s">
        <v>2051</v>
      </c>
      <c r="AF3442" s="44" t="s">
        <v>2051</v>
      </c>
      <c r="AG3442" s="44" t="s">
        <v>196</v>
      </c>
      <c r="AH3442" s="45">
        <v>44448</v>
      </c>
    </row>
    <row r="3443" spans="1:34" x14ac:dyDescent="0.25">
      <c r="A3443" s="44" t="str">
        <f t="shared" si="53"/>
        <v>VILACRD024075AUTOSERVICIONUTRESA</v>
      </c>
      <c r="B3443" s="44" t="s">
        <v>150</v>
      </c>
      <c r="C3443" s="44" t="s">
        <v>3448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2245</v>
      </c>
      <c r="I3443" s="44" t="s">
        <v>2246</v>
      </c>
      <c r="J3443" s="44" t="s">
        <v>160</v>
      </c>
      <c r="K3443" s="44"/>
      <c r="L3443" s="45">
        <v>51501</v>
      </c>
      <c r="M3443" s="44">
        <v>5</v>
      </c>
      <c r="N3443" s="44">
        <v>5</v>
      </c>
      <c r="O3443" s="44">
        <v>0</v>
      </c>
      <c r="P3443" s="44">
        <v>0</v>
      </c>
      <c r="Q3443" s="44">
        <v>800000</v>
      </c>
      <c r="R3443" s="44">
        <v>4000000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44460</v>
      </c>
      <c r="Z3443" s="45">
        <v>44545</v>
      </c>
      <c r="AA3443" s="44"/>
      <c r="AB3443" s="44"/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44460</v>
      </c>
    </row>
    <row r="3444" spans="1:34" x14ac:dyDescent="0.25">
      <c r="A3444" s="44" t="str">
        <f t="shared" si="53"/>
        <v>VILACRD025045AUTOSERVICIONUTRESA</v>
      </c>
      <c r="B3444" s="44" t="s">
        <v>150</v>
      </c>
      <c r="C3444" s="44" t="s">
        <v>3448</v>
      </c>
      <c r="D3444" s="44" t="s">
        <v>187</v>
      </c>
      <c r="E3444" s="44" t="s">
        <v>188</v>
      </c>
      <c r="F3444" s="44" t="s">
        <v>171</v>
      </c>
      <c r="G3444" s="44" t="s">
        <v>3213</v>
      </c>
      <c r="H3444" s="44" t="s">
        <v>3214</v>
      </c>
      <c r="I3444" s="44" t="s">
        <v>3215</v>
      </c>
      <c r="J3444" s="44" t="s">
        <v>160</v>
      </c>
      <c r="K3444" s="44"/>
      <c r="L3444" s="45">
        <v>44561</v>
      </c>
      <c r="M3444" s="44">
        <v>55</v>
      </c>
      <c r="N3444" s="44">
        <v>55</v>
      </c>
      <c r="O3444" s="44">
        <v>0</v>
      </c>
      <c r="P3444" s="44">
        <v>0</v>
      </c>
      <c r="Q3444" s="44">
        <v>4188</v>
      </c>
      <c r="R3444" s="44">
        <v>230340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44552</v>
      </c>
      <c r="Z3444" s="45">
        <v>44554</v>
      </c>
      <c r="AA3444" s="44"/>
      <c r="AB3444" s="44"/>
      <c r="AC3444" s="44" t="s">
        <v>192</v>
      </c>
      <c r="AD3444" s="44" t="s">
        <v>197</v>
      </c>
      <c r="AE3444" s="44" t="s">
        <v>195</v>
      </c>
      <c r="AF3444" s="44" t="s">
        <v>3216</v>
      </c>
      <c r="AG3444" s="44" t="s">
        <v>196</v>
      </c>
      <c r="AH3444" s="45">
        <v>44554</v>
      </c>
    </row>
    <row r="3445" spans="1:34" x14ac:dyDescent="0.25">
      <c r="A3445" s="44" t="str">
        <f t="shared" si="53"/>
        <v>VILACRD025043TRADICIONALNUTRESA</v>
      </c>
      <c r="B3445" s="44" t="s">
        <v>150</v>
      </c>
      <c r="C3445" s="44" t="s">
        <v>3448</v>
      </c>
      <c r="D3445" s="44" t="s">
        <v>187</v>
      </c>
      <c r="E3445" s="44" t="s">
        <v>188</v>
      </c>
      <c r="F3445" s="44" t="s">
        <v>171</v>
      </c>
      <c r="G3445" s="44" t="s">
        <v>3217</v>
      </c>
      <c r="H3445" s="44" t="s">
        <v>3218</v>
      </c>
      <c r="I3445" s="44" t="s">
        <v>3219</v>
      </c>
      <c r="J3445" s="44" t="s">
        <v>160</v>
      </c>
      <c r="K3445" s="44"/>
      <c r="L3445" s="45">
        <v>44561</v>
      </c>
      <c r="M3445" s="44">
        <v>6</v>
      </c>
      <c r="N3445" s="44">
        <v>6</v>
      </c>
      <c r="O3445" s="44">
        <v>0</v>
      </c>
      <c r="P3445" s="44">
        <v>0</v>
      </c>
      <c r="Q3445" s="44">
        <v>4188</v>
      </c>
      <c r="R3445" s="44">
        <v>25128</v>
      </c>
      <c r="S3445" s="44">
        <v>0</v>
      </c>
      <c r="T3445" s="44">
        <v>0</v>
      </c>
      <c r="U3445" s="44" t="s">
        <v>2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VILACRD025044TRADICIONALNUTRESA</v>
      </c>
      <c r="B3446" s="44" t="s">
        <v>150</v>
      </c>
      <c r="C3446" s="44" t="s">
        <v>3448</v>
      </c>
      <c r="D3446" s="44" t="s">
        <v>187</v>
      </c>
      <c r="E3446" s="44" t="s">
        <v>188</v>
      </c>
      <c r="F3446" s="44" t="s">
        <v>171</v>
      </c>
      <c r="G3446" s="44" t="s">
        <v>3220</v>
      </c>
      <c r="H3446" s="44" t="s">
        <v>3221</v>
      </c>
      <c r="I3446" s="44" t="s">
        <v>3222</v>
      </c>
      <c r="J3446" s="44" t="s">
        <v>160</v>
      </c>
      <c r="K3446" s="44"/>
      <c r="L3446" s="45">
        <v>44561</v>
      </c>
      <c r="M3446" s="44">
        <v>35</v>
      </c>
      <c r="N3446" s="44">
        <v>35</v>
      </c>
      <c r="O3446" s="44">
        <v>0</v>
      </c>
      <c r="P3446" s="44">
        <v>0</v>
      </c>
      <c r="Q3446" s="44">
        <v>4188</v>
      </c>
      <c r="R3446" s="44">
        <v>146580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VILACRD025042TRADICIONALNUTRESA</v>
      </c>
      <c r="B3447" s="44" t="s">
        <v>150</v>
      </c>
      <c r="C3447" s="44" t="s">
        <v>3448</v>
      </c>
      <c r="D3447" s="44" t="s">
        <v>187</v>
      </c>
      <c r="E3447" s="44" t="s">
        <v>188</v>
      </c>
      <c r="F3447" s="44" t="s">
        <v>171</v>
      </c>
      <c r="G3447" s="44" t="s">
        <v>3223</v>
      </c>
      <c r="H3447" s="44" t="s">
        <v>3224</v>
      </c>
      <c r="I3447" s="44" t="s">
        <v>3225</v>
      </c>
      <c r="J3447" s="44" t="s">
        <v>160</v>
      </c>
      <c r="K3447" s="44"/>
      <c r="L3447" s="45">
        <v>44561</v>
      </c>
      <c r="M3447" s="44">
        <v>21</v>
      </c>
      <c r="N3447" s="44">
        <v>21</v>
      </c>
      <c r="O3447" s="44">
        <v>0</v>
      </c>
      <c r="P3447" s="44">
        <v>0</v>
      </c>
      <c r="Q3447" s="44">
        <v>4188</v>
      </c>
      <c r="R3447" s="44">
        <v>87948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VILACRD024975TRADICIONALNUTRESA</v>
      </c>
      <c r="B3448" s="44" t="s">
        <v>150</v>
      </c>
      <c r="C3448" s="44" t="s">
        <v>3448</v>
      </c>
      <c r="D3448" s="44" t="s">
        <v>187</v>
      </c>
      <c r="E3448" s="44" t="s">
        <v>188</v>
      </c>
      <c r="F3448" s="44" t="s">
        <v>171</v>
      </c>
      <c r="G3448" s="44" t="s">
        <v>5418</v>
      </c>
      <c r="H3448" s="44" t="s">
        <v>5407</v>
      </c>
      <c r="I3448" s="44" t="s">
        <v>5408</v>
      </c>
      <c r="J3448" s="44" t="s">
        <v>160</v>
      </c>
      <c r="K3448" s="44"/>
      <c r="L3448" s="45">
        <v>44620</v>
      </c>
      <c r="M3448" s="44">
        <v>300</v>
      </c>
      <c r="N3448" s="44">
        <v>300</v>
      </c>
      <c r="O3448" s="44">
        <v>0</v>
      </c>
      <c r="P3448" s="44">
        <v>0</v>
      </c>
      <c r="Q3448" s="44">
        <v>140</v>
      </c>
      <c r="R3448" s="44">
        <v>42000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44557</v>
      </c>
      <c r="Z3448" s="45">
        <v>44557</v>
      </c>
      <c r="AA3448" s="44"/>
      <c r="AB3448" s="44"/>
      <c r="AC3448" s="44" t="s">
        <v>192</v>
      </c>
      <c r="AD3448" s="44" t="s">
        <v>193</v>
      </c>
      <c r="AE3448" s="44" t="s">
        <v>199</v>
      </c>
      <c r="AF3448" s="44" t="s">
        <v>1829</v>
      </c>
      <c r="AG3448" s="44" t="s">
        <v>196</v>
      </c>
      <c r="AH3448" s="45">
        <v>44557</v>
      </c>
    </row>
    <row r="3449" spans="1:34" x14ac:dyDescent="0.25">
      <c r="A3449" s="44" t="str">
        <f t="shared" si="53"/>
        <v>VILACRD024976TRADICIONALNUTRESA</v>
      </c>
      <c r="B3449" s="44" t="s">
        <v>150</v>
      </c>
      <c r="C3449" s="44" t="s">
        <v>3448</v>
      </c>
      <c r="D3449" s="44" t="s">
        <v>187</v>
      </c>
      <c r="E3449" s="44" t="s">
        <v>188</v>
      </c>
      <c r="F3449" s="44" t="s">
        <v>171</v>
      </c>
      <c r="G3449" s="44" t="s">
        <v>5418</v>
      </c>
      <c r="H3449" s="44" t="s">
        <v>5410</v>
      </c>
      <c r="I3449" s="44" t="s">
        <v>5411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134</v>
      </c>
      <c r="R3449" s="44">
        <v>40200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3448</v>
      </c>
      <c r="D3450" s="44" t="s">
        <v>187</v>
      </c>
      <c r="E3450" s="44" t="s">
        <v>188</v>
      </c>
      <c r="F3450" s="44" t="s">
        <v>171</v>
      </c>
      <c r="G3450" s="44" t="s">
        <v>5418</v>
      </c>
      <c r="H3450" s="44" t="s">
        <v>5404</v>
      </c>
      <c r="I3450" s="44" t="s">
        <v>5405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3448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3468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5125</v>
      </c>
      <c r="B374" s="44" t="s">
        <v>1503</v>
      </c>
      <c r="C374" s="12">
        <v>431</v>
      </c>
    </row>
    <row r="375" spans="1:3" x14ac:dyDescent="0.25">
      <c r="A375" s="44" t="s">
        <v>5124</v>
      </c>
      <c r="B375" s="44" t="s">
        <v>1505</v>
      </c>
      <c r="C375" s="12">
        <v>800</v>
      </c>
    </row>
    <row r="376" spans="1:3" x14ac:dyDescent="0.25">
      <c r="A376" s="44" t="s">
        <v>5126</v>
      </c>
      <c r="B376" s="44" t="s">
        <v>1507</v>
      </c>
      <c r="C376" s="12">
        <v>550</v>
      </c>
    </row>
    <row r="377" spans="1:3" x14ac:dyDescent="0.25">
      <c r="A377" s="44" t="s">
        <v>5127</v>
      </c>
      <c r="B377" s="44" t="s">
        <v>1509</v>
      </c>
      <c r="C377" s="12">
        <v>600</v>
      </c>
    </row>
    <row r="378" spans="1:3" x14ac:dyDescent="0.25">
      <c r="A378" s="44" t="s">
        <v>3688</v>
      </c>
      <c r="B378" s="44" t="s">
        <v>135</v>
      </c>
      <c r="C378" s="12">
        <v>7</v>
      </c>
    </row>
    <row r="379" spans="1:3" x14ac:dyDescent="0.25">
      <c r="A379" s="44" t="s">
        <v>5145</v>
      </c>
      <c r="B379" s="44" t="s">
        <v>136</v>
      </c>
      <c r="C379" s="12">
        <v>4</v>
      </c>
    </row>
    <row r="380" spans="1:3" x14ac:dyDescent="0.25">
      <c r="A380" s="44" t="s">
        <v>4387</v>
      </c>
      <c r="B380" s="44" t="s">
        <v>134</v>
      </c>
      <c r="C380" s="12">
        <v>1</v>
      </c>
    </row>
    <row r="381" spans="1:3" x14ac:dyDescent="0.25">
      <c r="A381" s="44" t="s">
        <v>5292</v>
      </c>
      <c r="B381" s="44" t="s">
        <v>5174</v>
      </c>
      <c r="C381" s="12">
        <v>2</v>
      </c>
    </row>
    <row r="382" spans="1:3" x14ac:dyDescent="0.25">
      <c r="A382" s="44" t="s">
        <v>5293</v>
      </c>
      <c r="B382" s="44" t="s">
        <v>5178</v>
      </c>
      <c r="C382" s="12">
        <v>2</v>
      </c>
    </row>
    <row r="383" spans="1:3" x14ac:dyDescent="0.25">
      <c r="A383" s="44" t="s">
        <v>5294</v>
      </c>
      <c r="B383" s="44" t="s">
        <v>5181</v>
      </c>
      <c r="C383" s="12">
        <v>2</v>
      </c>
    </row>
    <row r="384" spans="1:3" x14ac:dyDescent="0.25">
      <c r="A384" s="44" t="s">
        <v>5295</v>
      </c>
      <c r="B384" s="44" t="s">
        <v>3404</v>
      </c>
      <c r="C384" s="12">
        <v>2</v>
      </c>
    </row>
    <row r="385" spans="1:3" x14ac:dyDescent="0.25">
      <c r="A385" s="44" t="s">
        <v>5296</v>
      </c>
      <c r="B385" s="44" t="s">
        <v>1848</v>
      </c>
      <c r="C385" s="12">
        <v>2</v>
      </c>
    </row>
    <row r="386" spans="1:3" x14ac:dyDescent="0.25">
      <c r="A386" s="44" t="s">
        <v>5297</v>
      </c>
      <c r="B386" s="44" t="s">
        <v>5187</v>
      </c>
      <c r="C386" s="12">
        <v>2</v>
      </c>
    </row>
    <row r="387" spans="1:3" x14ac:dyDescent="0.25">
      <c r="A387" s="44" t="s">
        <v>5298</v>
      </c>
      <c r="B387" s="44" t="s">
        <v>1295</v>
      </c>
      <c r="C387" s="12">
        <v>2</v>
      </c>
    </row>
    <row r="388" spans="1:3" x14ac:dyDescent="0.25">
      <c r="A388" s="44" t="s">
        <v>4767</v>
      </c>
      <c r="B388" s="44" t="s">
        <v>326</v>
      </c>
      <c r="C388" s="12">
        <v>2</v>
      </c>
    </row>
    <row r="389" spans="1:3" x14ac:dyDescent="0.25">
      <c r="A389" s="44" t="s">
        <v>5299</v>
      </c>
      <c r="B389" s="44" t="s">
        <v>5193</v>
      </c>
      <c r="C389" s="12">
        <v>60</v>
      </c>
    </row>
    <row r="390" spans="1:3" x14ac:dyDescent="0.25">
      <c r="A390" s="44" t="s">
        <v>5300</v>
      </c>
      <c r="B390" s="44" t="s">
        <v>3214</v>
      </c>
      <c r="C390" s="12">
        <v>190</v>
      </c>
    </row>
    <row r="391" spans="1:3" x14ac:dyDescent="0.25">
      <c r="A391" s="44" t="s">
        <v>5301</v>
      </c>
      <c r="B391" s="44" t="s">
        <v>3224</v>
      </c>
      <c r="C391" s="12">
        <v>550</v>
      </c>
    </row>
    <row r="392" spans="1:3" x14ac:dyDescent="0.25">
      <c r="A392" s="44" t="s">
        <v>5302</v>
      </c>
      <c r="B392" s="44" t="s">
        <v>3224</v>
      </c>
      <c r="C392" s="12">
        <v>37</v>
      </c>
    </row>
    <row r="393" spans="1:3" x14ac:dyDescent="0.25">
      <c r="A393" s="44" t="s">
        <v>5303</v>
      </c>
      <c r="B393" s="44" t="s">
        <v>5198</v>
      </c>
      <c r="C393" s="12">
        <v>22</v>
      </c>
    </row>
    <row r="394" spans="1:3" x14ac:dyDescent="0.25">
      <c r="A394" s="44" t="s">
        <v>5304</v>
      </c>
      <c r="B394" s="44" t="s">
        <v>5200</v>
      </c>
      <c r="C394" s="12">
        <v>13</v>
      </c>
    </row>
    <row r="395" spans="1:3" x14ac:dyDescent="0.25">
      <c r="A395" s="44" t="s">
        <v>5305</v>
      </c>
      <c r="B395" s="44" t="s">
        <v>5202</v>
      </c>
      <c r="C395" s="12">
        <v>34</v>
      </c>
    </row>
    <row r="396" spans="1:3" x14ac:dyDescent="0.25">
      <c r="A396" s="44" t="s">
        <v>5306</v>
      </c>
      <c r="B396" s="44" t="s">
        <v>5204</v>
      </c>
      <c r="C396" s="12">
        <v>8</v>
      </c>
    </row>
    <row r="397" spans="1:3" x14ac:dyDescent="0.25">
      <c r="A397" s="44" t="s">
        <v>5307</v>
      </c>
      <c r="B397" s="44" t="s">
        <v>5206</v>
      </c>
      <c r="C397" s="12">
        <v>14</v>
      </c>
    </row>
    <row r="398" spans="1:3" x14ac:dyDescent="0.25">
      <c r="A398" s="44" t="s">
        <v>5308</v>
      </c>
      <c r="B398" s="44" t="s">
        <v>5208</v>
      </c>
      <c r="C398" s="12">
        <v>10</v>
      </c>
    </row>
    <row r="399" spans="1:3" x14ac:dyDescent="0.25">
      <c r="A399" s="44" t="s">
        <v>5309</v>
      </c>
      <c r="B399" s="44" t="s">
        <v>5210</v>
      </c>
      <c r="C399" s="12">
        <v>10</v>
      </c>
    </row>
    <row r="400" spans="1:3" x14ac:dyDescent="0.25">
      <c r="A400" s="44" t="s">
        <v>5310</v>
      </c>
      <c r="B400" s="44" t="s">
        <v>5212</v>
      </c>
      <c r="C400" s="12">
        <v>10</v>
      </c>
    </row>
    <row r="401" spans="1:3" x14ac:dyDescent="0.25">
      <c r="A401" s="44" t="s">
        <v>5311</v>
      </c>
      <c r="B401" s="44" t="s">
        <v>5214</v>
      </c>
      <c r="C401" s="12">
        <v>12</v>
      </c>
    </row>
    <row r="402" spans="1:3" x14ac:dyDescent="0.25">
      <c r="A402" s="44" t="s">
        <v>5312</v>
      </c>
      <c r="B402" s="44" t="s">
        <v>5216</v>
      </c>
      <c r="C402" s="12">
        <v>12</v>
      </c>
    </row>
    <row r="403" spans="1:3" x14ac:dyDescent="0.25">
      <c r="A403" s="44" t="s">
        <v>5313</v>
      </c>
      <c r="B403" s="44" t="s">
        <v>1700</v>
      </c>
      <c r="C403" s="12">
        <v>7</v>
      </c>
    </row>
    <row r="404" spans="1:3" x14ac:dyDescent="0.25">
      <c r="A404" s="44" t="s">
        <v>5314</v>
      </c>
      <c r="B404" s="44" t="s">
        <v>5219</v>
      </c>
      <c r="C404" s="12">
        <v>66</v>
      </c>
    </row>
    <row r="405" spans="1:3" x14ac:dyDescent="0.25">
      <c r="A405" s="44" t="s">
        <v>5315</v>
      </c>
      <c r="B405" s="44" t="s">
        <v>3057</v>
      </c>
      <c r="C405" s="12">
        <v>132</v>
      </c>
    </row>
    <row r="406" spans="1:3" x14ac:dyDescent="0.25">
      <c r="A406" s="44" t="s">
        <v>5316</v>
      </c>
      <c r="B406" s="44" t="s">
        <v>1189</v>
      </c>
      <c r="C406" s="12">
        <v>132</v>
      </c>
    </row>
    <row r="407" spans="1:3" x14ac:dyDescent="0.25">
      <c r="A407" s="44" t="s">
        <v>5317</v>
      </c>
      <c r="B407" s="44" t="s">
        <v>5221</v>
      </c>
      <c r="C407" s="12">
        <v>66</v>
      </c>
    </row>
    <row r="408" spans="1:3" x14ac:dyDescent="0.25">
      <c r="A408" s="44" t="s">
        <v>5318</v>
      </c>
      <c r="B408" s="44" t="s">
        <v>1187</v>
      </c>
      <c r="C408" s="12">
        <v>132</v>
      </c>
    </row>
    <row r="409" spans="1:3" x14ac:dyDescent="0.25">
      <c r="A409" s="44" t="s">
        <v>5319</v>
      </c>
      <c r="B409" s="44" t="s">
        <v>1191</v>
      </c>
      <c r="C409" s="12">
        <v>132</v>
      </c>
    </row>
    <row r="410" spans="1:3" x14ac:dyDescent="0.25">
      <c r="A410" s="44" t="s">
        <v>5320</v>
      </c>
      <c r="B410" s="44" t="s">
        <v>1193</v>
      </c>
      <c r="C410" s="12">
        <v>66</v>
      </c>
    </row>
    <row r="411" spans="1:3" x14ac:dyDescent="0.25">
      <c r="A411" s="44" t="s">
        <v>5321</v>
      </c>
      <c r="B411" s="44" t="s">
        <v>1965</v>
      </c>
      <c r="C411" s="12">
        <v>1</v>
      </c>
    </row>
    <row r="412" spans="1:3" x14ac:dyDescent="0.25">
      <c r="A412" s="44" t="s">
        <v>5322</v>
      </c>
      <c r="B412" s="44" t="s">
        <v>1196</v>
      </c>
      <c r="C412" s="12">
        <v>7</v>
      </c>
    </row>
    <row r="413" spans="1:3" x14ac:dyDescent="0.25">
      <c r="A413" s="44" t="s">
        <v>5323</v>
      </c>
      <c r="B413" s="44" t="s">
        <v>1333</v>
      </c>
      <c r="C413" s="12">
        <v>2</v>
      </c>
    </row>
    <row r="414" spans="1:3" x14ac:dyDescent="0.25">
      <c r="A414" s="44" t="s">
        <v>5324</v>
      </c>
      <c r="B414" s="44" t="s">
        <v>1196</v>
      </c>
      <c r="C414" s="12">
        <v>20</v>
      </c>
    </row>
    <row r="415" spans="1:3" x14ac:dyDescent="0.25">
      <c r="A415" s="44" t="s">
        <v>5325</v>
      </c>
      <c r="B415" s="44" t="s">
        <v>5198</v>
      </c>
      <c r="C415" s="12">
        <v>5</v>
      </c>
    </row>
    <row r="416" spans="1:3" x14ac:dyDescent="0.25">
      <c r="A416" s="44" t="s">
        <v>5326</v>
      </c>
      <c r="B416" s="44" t="s">
        <v>1965</v>
      </c>
      <c r="C416" s="12">
        <v>1</v>
      </c>
    </row>
    <row r="417" spans="1:3" x14ac:dyDescent="0.25">
      <c r="A417" s="44" t="s">
        <v>5327</v>
      </c>
      <c r="B417" s="44" t="s">
        <v>5208</v>
      </c>
      <c r="C417" s="12">
        <v>1</v>
      </c>
    </row>
    <row r="418" spans="1:3" x14ac:dyDescent="0.25">
      <c r="A418" s="44" t="s">
        <v>5328</v>
      </c>
      <c r="B418" s="44" t="s">
        <v>5233</v>
      </c>
      <c r="C418" s="12">
        <v>1</v>
      </c>
    </row>
    <row r="419" spans="1:3" x14ac:dyDescent="0.25">
      <c r="A419" s="44" t="s">
        <v>5329</v>
      </c>
      <c r="B419" s="44" t="s">
        <v>5236</v>
      </c>
      <c r="C419" s="12">
        <v>1</v>
      </c>
    </row>
    <row r="420" spans="1:3" x14ac:dyDescent="0.25">
      <c r="A420" s="44" t="s">
        <v>5330</v>
      </c>
      <c r="B420" s="44" t="s">
        <v>3462</v>
      </c>
      <c r="C420" s="12">
        <v>2</v>
      </c>
    </row>
    <row r="421" spans="1:3" x14ac:dyDescent="0.25">
      <c r="A421" s="44" t="s">
        <v>5331</v>
      </c>
      <c r="B421" s="44" t="s">
        <v>5238</v>
      </c>
      <c r="C421" s="12">
        <v>1</v>
      </c>
    </row>
    <row r="422" spans="1:3" x14ac:dyDescent="0.25">
      <c r="A422" s="44" t="s">
        <v>5332</v>
      </c>
      <c r="B422" s="44" t="s">
        <v>5240</v>
      </c>
      <c r="C422" s="12">
        <v>2</v>
      </c>
    </row>
    <row r="423" spans="1:3" x14ac:dyDescent="0.25">
      <c r="A423" s="44" t="s">
        <v>5333</v>
      </c>
      <c r="B423" s="44" t="s">
        <v>5243</v>
      </c>
      <c r="C423" s="12">
        <v>12</v>
      </c>
    </row>
    <row r="424" spans="1:3" x14ac:dyDescent="0.25">
      <c r="A424" s="44" t="s">
        <v>5334</v>
      </c>
      <c r="B424" s="44" t="s">
        <v>5245</v>
      </c>
      <c r="C424" s="12">
        <v>20</v>
      </c>
    </row>
    <row r="425" spans="1:3" x14ac:dyDescent="0.25">
      <c r="A425" s="44" t="s">
        <v>5335</v>
      </c>
      <c r="B425" s="44" t="s">
        <v>5208</v>
      </c>
      <c r="C425" s="12">
        <v>30</v>
      </c>
    </row>
    <row r="426" spans="1:3" x14ac:dyDescent="0.25">
      <c r="A426" s="44" t="s">
        <v>5336</v>
      </c>
      <c r="B426" s="44" t="s">
        <v>5206</v>
      </c>
      <c r="C426" s="12">
        <v>12</v>
      </c>
    </row>
    <row r="427" spans="1:3" x14ac:dyDescent="0.25">
      <c r="A427" s="44" t="s">
        <v>5337</v>
      </c>
      <c r="B427" s="44" t="s">
        <v>5202</v>
      </c>
      <c r="C427" s="12">
        <v>24</v>
      </c>
    </row>
    <row r="428" spans="1:3" x14ac:dyDescent="0.25">
      <c r="A428" s="44" t="s">
        <v>5338</v>
      </c>
      <c r="B428" s="44" t="s">
        <v>5247</v>
      </c>
      <c r="C428" s="12">
        <v>36</v>
      </c>
    </row>
    <row r="429" spans="1:3" x14ac:dyDescent="0.25">
      <c r="A429" s="44" t="s">
        <v>5339</v>
      </c>
      <c r="B429" s="44" t="s">
        <v>1196</v>
      </c>
      <c r="C429" s="12">
        <v>58</v>
      </c>
    </row>
    <row r="430" spans="1:3" x14ac:dyDescent="0.25">
      <c r="A430" s="44" t="s">
        <v>5340</v>
      </c>
      <c r="B430" s="44" t="s">
        <v>5251</v>
      </c>
      <c r="C430" s="12">
        <v>1</v>
      </c>
    </row>
    <row r="431" spans="1:3" x14ac:dyDescent="0.25">
      <c r="A431" s="44" t="s">
        <v>4014</v>
      </c>
      <c r="B431" s="44" t="s">
        <v>1692</v>
      </c>
      <c r="C431" s="12">
        <v>1</v>
      </c>
    </row>
    <row r="432" spans="1:3" x14ac:dyDescent="0.25">
      <c r="A432" s="44" t="s">
        <v>5341</v>
      </c>
      <c r="B432" s="44" t="s">
        <v>5253</v>
      </c>
      <c r="C432" s="12">
        <v>1</v>
      </c>
    </row>
    <row r="433" spans="1:3" x14ac:dyDescent="0.25">
      <c r="A433" s="44" t="s">
        <v>5342</v>
      </c>
      <c r="B433" s="44" t="s">
        <v>1965</v>
      </c>
      <c r="C433" s="12">
        <v>3</v>
      </c>
    </row>
    <row r="434" spans="1:3" x14ac:dyDescent="0.25">
      <c r="A434" s="44" t="s">
        <v>4905</v>
      </c>
      <c r="B434" s="44" t="s">
        <v>331</v>
      </c>
      <c r="C434" s="12">
        <v>53</v>
      </c>
    </row>
    <row r="435" spans="1:3" x14ac:dyDescent="0.25">
      <c r="A435" s="44" t="s">
        <v>5343</v>
      </c>
      <c r="B435" s="44" t="s">
        <v>153</v>
      </c>
      <c r="C435" s="12">
        <v>1</v>
      </c>
    </row>
    <row r="436" spans="1:3" x14ac:dyDescent="0.25">
      <c r="A436" s="44" t="s">
        <v>5344</v>
      </c>
      <c r="B436" s="44" t="s">
        <v>159</v>
      </c>
      <c r="C436" s="12">
        <v>1</v>
      </c>
    </row>
    <row r="437" spans="1:3" x14ac:dyDescent="0.25">
      <c r="A437" s="44" t="s">
        <v>5345</v>
      </c>
      <c r="B437" s="44" t="s">
        <v>5198</v>
      </c>
      <c r="C437" s="12">
        <v>6</v>
      </c>
    </row>
    <row r="438" spans="1:3" x14ac:dyDescent="0.25">
      <c r="A438" s="44" t="s">
        <v>5346</v>
      </c>
      <c r="B438" s="44" t="s">
        <v>5200</v>
      </c>
      <c r="C438" s="12">
        <v>26</v>
      </c>
    </row>
    <row r="439" spans="1:3" x14ac:dyDescent="0.25">
      <c r="A439" s="44" t="s">
        <v>5347</v>
      </c>
      <c r="B439" s="44" t="s">
        <v>5202</v>
      </c>
      <c r="C439" s="12">
        <v>46</v>
      </c>
    </row>
    <row r="440" spans="1:3" x14ac:dyDescent="0.25">
      <c r="A440" s="44" t="s">
        <v>5348</v>
      </c>
      <c r="B440" s="44" t="s">
        <v>5204</v>
      </c>
      <c r="C440" s="12">
        <v>6</v>
      </c>
    </row>
    <row r="441" spans="1:3" x14ac:dyDescent="0.25">
      <c r="A441" s="44" t="s">
        <v>5349</v>
      </c>
      <c r="B441" s="44" t="s">
        <v>5206</v>
      </c>
      <c r="C441" s="12">
        <v>6</v>
      </c>
    </row>
    <row r="442" spans="1:3" x14ac:dyDescent="0.25">
      <c r="A442" s="44" t="s">
        <v>5350</v>
      </c>
      <c r="B442" s="44" t="s">
        <v>5208</v>
      </c>
      <c r="C442" s="12">
        <v>4</v>
      </c>
    </row>
    <row r="443" spans="1:3" x14ac:dyDescent="0.25">
      <c r="A443" s="44" t="s">
        <v>5351</v>
      </c>
      <c r="B443" s="44" t="s">
        <v>5210</v>
      </c>
      <c r="C443" s="12">
        <v>6</v>
      </c>
    </row>
    <row r="444" spans="1:3" x14ac:dyDescent="0.25">
      <c r="A444" s="44" t="s">
        <v>5352</v>
      </c>
      <c r="B444" s="44" t="s">
        <v>5212</v>
      </c>
      <c r="C444" s="12">
        <v>17</v>
      </c>
    </row>
    <row r="445" spans="1:3" x14ac:dyDescent="0.25">
      <c r="A445" s="44" t="s">
        <v>5353</v>
      </c>
      <c r="B445" s="44" t="s">
        <v>5214</v>
      </c>
      <c r="C445" s="12">
        <v>8</v>
      </c>
    </row>
    <row r="446" spans="1:3" x14ac:dyDescent="0.25">
      <c r="A446" s="44" t="s">
        <v>5354</v>
      </c>
      <c r="B446" s="44" t="s">
        <v>5216</v>
      </c>
      <c r="C446" s="12">
        <v>6</v>
      </c>
    </row>
    <row r="447" spans="1:3" x14ac:dyDescent="0.25">
      <c r="A447" s="44" t="s">
        <v>5355</v>
      </c>
      <c r="B447" s="44" t="s">
        <v>1965</v>
      </c>
      <c r="C447" s="12">
        <v>1</v>
      </c>
    </row>
    <row r="448" spans="1:3" x14ac:dyDescent="0.25">
      <c r="A448" s="44" t="s">
        <v>5356</v>
      </c>
      <c r="B448" s="44" t="s">
        <v>1193</v>
      </c>
      <c r="C448" s="12">
        <v>33</v>
      </c>
    </row>
    <row r="449" spans="1:3" x14ac:dyDescent="0.25">
      <c r="A449" s="44" t="s">
        <v>5357</v>
      </c>
      <c r="B449" s="44" t="s">
        <v>5219</v>
      </c>
      <c r="C449" s="12">
        <v>33</v>
      </c>
    </row>
    <row r="450" spans="1:3" x14ac:dyDescent="0.25">
      <c r="A450" s="44" t="s">
        <v>5358</v>
      </c>
      <c r="B450" s="44" t="s">
        <v>3057</v>
      </c>
      <c r="C450" s="12">
        <v>66</v>
      </c>
    </row>
    <row r="451" spans="1:3" x14ac:dyDescent="0.25">
      <c r="A451" s="44" t="s">
        <v>5359</v>
      </c>
      <c r="B451" s="44" t="s">
        <v>1189</v>
      </c>
      <c r="C451" s="12">
        <v>66</v>
      </c>
    </row>
    <row r="452" spans="1:3" x14ac:dyDescent="0.25">
      <c r="A452" s="44" t="s">
        <v>5360</v>
      </c>
      <c r="B452" s="44" t="s">
        <v>5221</v>
      </c>
      <c r="C452" s="12">
        <v>33</v>
      </c>
    </row>
    <row r="453" spans="1:3" x14ac:dyDescent="0.25">
      <c r="A453" s="44" t="s">
        <v>5361</v>
      </c>
      <c r="B453" s="44" t="s">
        <v>1187</v>
      </c>
      <c r="C453" s="12">
        <v>66</v>
      </c>
    </row>
    <row r="454" spans="1:3" x14ac:dyDescent="0.25">
      <c r="A454" s="44" t="s">
        <v>5362</v>
      </c>
      <c r="B454" s="44" t="s">
        <v>1191</v>
      </c>
      <c r="C454" s="12">
        <v>66</v>
      </c>
    </row>
    <row r="455" spans="1:3" x14ac:dyDescent="0.25">
      <c r="A455" s="44" t="s">
        <v>5363</v>
      </c>
      <c r="B455" s="44" t="s">
        <v>3221</v>
      </c>
      <c r="C455" s="12">
        <v>35</v>
      </c>
    </row>
    <row r="456" spans="1:3" x14ac:dyDescent="0.25">
      <c r="A456" s="44" t="s">
        <v>5364</v>
      </c>
      <c r="B456" s="44" t="s">
        <v>3214</v>
      </c>
      <c r="C456" s="12">
        <v>55</v>
      </c>
    </row>
    <row r="457" spans="1:3" x14ac:dyDescent="0.25">
      <c r="A457" s="44" t="s">
        <v>5365</v>
      </c>
      <c r="B457" s="44" t="s">
        <v>3224</v>
      </c>
      <c r="C457" s="12">
        <v>21</v>
      </c>
    </row>
    <row r="458" spans="1:3" x14ac:dyDescent="0.25">
      <c r="A458" s="44" t="s">
        <v>5366</v>
      </c>
      <c r="B458" s="44" t="s">
        <v>3218</v>
      </c>
      <c r="C458" s="12">
        <v>6</v>
      </c>
    </row>
    <row r="459" spans="1:3" x14ac:dyDescent="0.25">
      <c r="A459" s="44" t="s">
        <v>5421</v>
      </c>
      <c r="B459" s="44" t="s">
        <v>5404</v>
      </c>
      <c r="C459" s="12">
        <v>1500</v>
      </c>
    </row>
    <row r="460" spans="1:3" x14ac:dyDescent="0.25">
      <c r="A460" s="44" t="s">
        <v>5419</v>
      </c>
      <c r="B460" s="44" t="s">
        <v>5407</v>
      </c>
      <c r="C460" s="12">
        <v>5000</v>
      </c>
    </row>
    <row r="461" spans="1:3" x14ac:dyDescent="0.25">
      <c r="A461" s="44" t="s">
        <v>5420</v>
      </c>
      <c r="B461" s="44" t="s">
        <v>5410</v>
      </c>
      <c r="C461" s="12">
        <v>2000</v>
      </c>
    </row>
    <row r="462" spans="1:3" x14ac:dyDescent="0.25">
      <c r="A462" s="44" t="s">
        <v>5423</v>
      </c>
      <c r="B462" s="44" t="s">
        <v>5410</v>
      </c>
      <c r="C462" s="12">
        <v>4100</v>
      </c>
    </row>
    <row r="463" spans="1:3" x14ac:dyDescent="0.25">
      <c r="A463" s="44" t="s">
        <v>5422</v>
      </c>
      <c r="B463" s="44" t="s">
        <v>5407</v>
      </c>
      <c r="C463" s="12">
        <v>2100</v>
      </c>
    </row>
    <row r="464" spans="1:3" x14ac:dyDescent="0.25">
      <c r="A464" s="44" t="s">
        <v>5425</v>
      </c>
      <c r="B464" s="44" t="s">
        <v>5413</v>
      </c>
      <c r="C464" s="12">
        <v>6000</v>
      </c>
    </row>
    <row r="465" spans="1:3" x14ac:dyDescent="0.25">
      <c r="A465" s="44" t="s">
        <v>5424</v>
      </c>
      <c r="B465" s="44" t="s">
        <v>5404</v>
      </c>
      <c r="C465" s="12">
        <v>4100</v>
      </c>
    </row>
    <row r="466" spans="1:3" x14ac:dyDescent="0.25">
      <c r="A466" s="44" t="s">
        <v>5429</v>
      </c>
      <c r="B466" s="44" t="s">
        <v>5404</v>
      </c>
      <c r="C466" s="12">
        <v>300</v>
      </c>
    </row>
    <row r="467" spans="1:3" x14ac:dyDescent="0.25">
      <c r="A467" s="44" t="s">
        <v>5428</v>
      </c>
      <c r="B467" s="44" t="s">
        <v>5407</v>
      </c>
      <c r="C467" s="12">
        <v>300</v>
      </c>
    </row>
    <row r="468" spans="1:3" x14ac:dyDescent="0.25">
      <c r="A468" s="44" t="s">
        <v>5473</v>
      </c>
      <c r="B468" s="44" t="s">
        <v>5410</v>
      </c>
      <c r="C468" s="12">
        <v>300</v>
      </c>
    </row>
    <row r="469" spans="1:3" x14ac:dyDescent="0.25">
      <c r="A469" s="44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3469</v>
      </c>
      <c r="B4" s="44" t="s">
        <v>132</v>
      </c>
      <c r="C4" s="12">
        <v>5</v>
      </c>
    </row>
    <row r="5" spans="1:3" x14ac:dyDescent="0.25">
      <c r="A5" s="44" t="s">
        <v>3470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3471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3472</v>
      </c>
      <c r="B9" s="44" t="s">
        <v>1703</v>
      </c>
      <c r="C9" s="12">
        <v>4</v>
      </c>
    </row>
    <row r="10" spans="1:3" x14ac:dyDescent="0.25">
      <c r="A10" s="44" t="s">
        <v>3473</v>
      </c>
      <c r="B10" s="44" t="s">
        <v>1585</v>
      </c>
      <c r="C10" s="12">
        <v>1</v>
      </c>
    </row>
    <row r="11" spans="1:3" x14ac:dyDescent="0.25">
      <c r="A11" s="44" t="s">
        <v>3474</v>
      </c>
      <c r="B11" s="44" t="s">
        <v>1583</v>
      </c>
      <c r="C11" s="12">
        <v>7</v>
      </c>
    </row>
    <row r="12" spans="1:3" x14ac:dyDescent="0.25">
      <c r="A12" s="44" t="s">
        <v>3475</v>
      </c>
      <c r="B12" s="44" t="s">
        <v>1532</v>
      </c>
      <c r="C12" s="12">
        <v>2</v>
      </c>
    </row>
    <row r="13" spans="1:3" x14ac:dyDescent="0.25">
      <c r="A13" s="44" t="s">
        <v>3476</v>
      </c>
      <c r="B13" s="44" t="s">
        <v>1532</v>
      </c>
      <c r="C13" s="12">
        <v>13</v>
      </c>
    </row>
    <row r="14" spans="1:3" x14ac:dyDescent="0.25">
      <c r="A14" s="44" t="s">
        <v>3477</v>
      </c>
      <c r="B14" s="44" t="s">
        <v>1534</v>
      </c>
      <c r="C14" s="12">
        <v>80</v>
      </c>
    </row>
    <row r="15" spans="1:3" x14ac:dyDescent="0.25">
      <c r="A15" s="44" t="s">
        <v>3478</v>
      </c>
      <c r="B15" s="44" t="s">
        <v>1587</v>
      </c>
      <c r="C15" s="12">
        <v>1</v>
      </c>
    </row>
    <row r="16" spans="1:3" x14ac:dyDescent="0.25">
      <c r="A16" s="44" t="s">
        <v>3479</v>
      </c>
      <c r="B16" s="44" t="s">
        <v>1587</v>
      </c>
      <c r="C16" s="12">
        <v>3</v>
      </c>
    </row>
    <row r="17" spans="1:3" x14ac:dyDescent="0.25">
      <c r="A17" s="44" t="s">
        <v>3480</v>
      </c>
      <c r="B17" s="44" t="s">
        <v>1537</v>
      </c>
      <c r="C17" s="12">
        <v>1</v>
      </c>
    </row>
    <row r="18" spans="1:3" x14ac:dyDescent="0.25">
      <c r="A18" s="44" t="s">
        <v>3481</v>
      </c>
      <c r="B18" s="44" t="s">
        <v>1537</v>
      </c>
      <c r="C18" s="12">
        <v>1</v>
      </c>
    </row>
    <row r="19" spans="1:3" x14ac:dyDescent="0.25">
      <c r="A19" s="44" t="s">
        <v>3482</v>
      </c>
      <c r="B19" s="44" t="s">
        <v>1589</v>
      </c>
      <c r="C19" s="12">
        <v>5</v>
      </c>
    </row>
    <row r="20" spans="1:3" x14ac:dyDescent="0.25">
      <c r="A20" s="44" t="s">
        <v>3483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3484</v>
      </c>
      <c r="B22" s="44" t="s">
        <v>1656</v>
      </c>
      <c r="C22" s="12">
        <v>1</v>
      </c>
    </row>
    <row r="23" spans="1:3" x14ac:dyDescent="0.25">
      <c r="A23" s="44" t="s">
        <v>3485</v>
      </c>
      <c r="B23" s="44" t="s">
        <v>1539</v>
      </c>
      <c r="C23" s="12">
        <v>4</v>
      </c>
    </row>
    <row r="24" spans="1:3" x14ac:dyDescent="0.25">
      <c r="A24" s="44" t="s">
        <v>3486</v>
      </c>
      <c r="B24" s="44" t="s">
        <v>137</v>
      </c>
      <c r="C24" s="12">
        <v>3</v>
      </c>
    </row>
    <row r="25" spans="1:3" x14ac:dyDescent="0.25">
      <c r="A25" s="44" t="s">
        <v>3487</v>
      </c>
      <c r="B25" s="44" t="s">
        <v>1591</v>
      </c>
      <c r="C25" s="12">
        <v>4</v>
      </c>
    </row>
    <row r="26" spans="1:3" x14ac:dyDescent="0.25">
      <c r="A26" s="44" t="s">
        <v>3488</v>
      </c>
      <c r="B26" s="44" t="s">
        <v>1591</v>
      </c>
      <c r="C26" s="12">
        <v>11</v>
      </c>
    </row>
    <row r="27" spans="1:3" x14ac:dyDescent="0.25">
      <c r="A27" s="44" t="s">
        <v>3489</v>
      </c>
      <c r="B27" s="44" t="s">
        <v>1541</v>
      </c>
      <c r="C27" s="12">
        <v>29</v>
      </c>
    </row>
    <row r="28" spans="1:3" x14ac:dyDescent="0.25">
      <c r="A28" s="44" t="s">
        <v>3490</v>
      </c>
      <c r="B28" s="44" t="s">
        <v>1647</v>
      </c>
      <c r="C28" s="12">
        <v>4</v>
      </c>
    </row>
    <row r="29" spans="1:3" x14ac:dyDescent="0.25">
      <c r="A29" s="44" t="s">
        <v>3491</v>
      </c>
      <c r="B29" s="44" t="s">
        <v>1593</v>
      </c>
      <c r="C29" s="12">
        <v>1</v>
      </c>
    </row>
    <row r="30" spans="1:3" x14ac:dyDescent="0.25">
      <c r="A30" s="44" t="s">
        <v>3492</v>
      </c>
      <c r="B30" s="44" t="s">
        <v>1593</v>
      </c>
      <c r="C30" s="12">
        <v>6</v>
      </c>
    </row>
    <row r="31" spans="1:3" x14ac:dyDescent="0.25">
      <c r="A31" s="44" t="s">
        <v>3493</v>
      </c>
      <c r="B31" s="44" t="s">
        <v>1611</v>
      </c>
      <c r="C31" s="12">
        <v>1</v>
      </c>
    </row>
    <row r="32" spans="1:3" x14ac:dyDescent="0.25">
      <c r="A32" s="44" t="s">
        <v>3494</v>
      </c>
      <c r="B32" s="44" t="s">
        <v>1545</v>
      </c>
      <c r="C32" s="12">
        <v>1</v>
      </c>
    </row>
    <row r="33" spans="1:3" x14ac:dyDescent="0.25">
      <c r="A33" s="44" t="s">
        <v>3495</v>
      </c>
      <c r="B33" s="44" t="s">
        <v>1548</v>
      </c>
      <c r="C33" s="12">
        <v>1</v>
      </c>
    </row>
    <row r="34" spans="1:3" x14ac:dyDescent="0.25">
      <c r="A34" s="44" t="s">
        <v>3496</v>
      </c>
      <c r="B34" s="44" t="s">
        <v>1548</v>
      </c>
      <c r="C34" s="12">
        <v>22</v>
      </c>
    </row>
    <row r="35" spans="1:3" x14ac:dyDescent="0.25">
      <c r="A35" s="44" t="s">
        <v>3497</v>
      </c>
      <c r="B35" s="44" t="s">
        <v>312</v>
      </c>
      <c r="C35" s="12">
        <v>1</v>
      </c>
    </row>
    <row r="36" spans="1:3" x14ac:dyDescent="0.25">
      <c r="A36" s="44" t="s">
        <v>3498</v>
      </c>
      <c r="B36" s="44" t="s">
        <v>159</v>
      </c>
      <c r="C36" s="12">
        <v>2</v>
      </c>
    </row>
    <row r="37" spans="1:3" x14ac:dyDescent="0.25">
      <c r="A37" s="44" t="s">
        <v>3499</v>
      </c>
      <c r="B37" s="44" t="s">
        <v>1618</v>
      </c>
      <c r="C37" s="12">
        <v>1</v>
      </c>
    </row>
    <row r="38" spans="1:3" x14ac:dyDescent="0.25">
      <c r="A38" s="44" t="s">
        <v>3500</v>
      </c>
      <c r="B38" s="44" t="s">
        <v>1550</v>
      </c>
      <c r="C38" s="12">
        <v>8</v>
      </c>
    </row>
    <row r="39" spans="1:3" x14ac:dyDescent="0.25">
      <c r="A39" s="44" t="s">
        <v>3501</v>
      </c>
      <c r="B39" s="44" t="s">
        <v>1668</v>
      </c>
      <c r="C39" s="12">
        <v>25</v>
      </c>
    </row>
    <row r="40" spans="1:3" x14ac:dyDescent="0.25">
      <c r="A40" s="44" t="s">
        <v>3502</v>
      </c>
      <c r="B40" s="44" t="s">
        <v>1580</v>
      </c>
      <c r="C40" s="12">
        <v>1</v>
      </c>
    </row>
    <row r="41" spans="1:3" x14ac:dyDescent="0.25">
      <c r="A41" s="44" t="s">
        <v>3503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3504</v>
      </c>
      <c r="B43" s="44" t="s">
        <v>1752</v>
      </c>
      <c r="C43" s="12">
        <v>1</v>
      </c>
    </row>
    <row r="44" spans="1:3" x14ac:dyDescent="0.25">
      <c r="A44" s="44" t="s">
        <v>3505</v>
      </c>
      <c r="B44" s="44" t="s">
        <v>1652</v>
      </c>
      <c r="C44" s="12">
        <v>1</v>
      </c>
    </row>
    <row r="45" spans="1:3" x14ac:dyDescent="0.25">
      <c r="A45" s="44" t="s">
        <v>3506</v>
      </c>
      <c r="B45" s="44" t="s">
        <v>1528</v>
      </c>
      <c r="C45" s="12">
        <v>2</v>
      </c>
    </row>
    <row r="46" spans="1:3" x14ac:dyDescent="0.25">
      <c r="A46" s="44" t="s">
        <v>3507</v>
      </c>
      <c r="B46" s="44" t="s">
        <v>1557</v>
      </c>
      <c r="C46" s="12">
        <v>18</v>
      </c>
    </row>
    <row r="47" spans="1:3" x14ac:dyDescent="0.25">
      <c r="A47" s="44" t="s">
        <v>3508</v>
      </c>
      <c r="B47" s="44" t="s">
        <v>1557</v>
      </c>
      <c r="C47" s="12">
        <v>50</v>
      </c>
    </row>
    <row r="48" spans="1:3" x14ac:dyDescent="0.25">
      <c r="A48" s="44" t="s">
        <v>3509</v>
      </c>
      <c r="B48" s="44" t="s">
        <v>1577</v>
      </c>
      <c r="C48" s="12">
        <v>2</v>
      </c>
    </row>
    <row r="49" spans="1:3" x14ac:dyDescent="0.25">
      <c r="A49" s="44" t="s">
        <v>3510</v>
      </c>
      <c r="B49" s="44" t="s">
        <v>153</v>
      </c>
      <c r="C49" s="12">
        <v>1</v>
      </c>
    </row>
    <row r="50" spans="1:3" x14ac:dyDescent="0.25">
      <c r="A50" s="44" t="s">
        <v>3511</v>
      </c>
      <c r="B50" s="44" t="s">
        <v>1805</v>
      </c>
      <c r="C50" s="12">
        <v>3</v>
      </c>
    </row>
    <row r="51" spans="1:3" x14ac:dyDescent="0.25">
      <c r="A51" s="44" t="s">
        <v>3512</v>
      </c>
      <c r="B51" s="44" t="s">
        <v>1517</v>
      </c>
      <c r="C51" s="12">
        <v>5</v>
      </c>
    </row>
    <row r="52" spans="1:3" x14ac:dyDescent="0.25">
      <c r="A52" s="44" t="s">
        <v>3513</v>
      </c>
      <c r="B52" s="44" t="s">
        <v>1566</v>
      </c>
      <c r="C52" s="12">
        <v>80</v>
      </c>
    </row>
    <row r="53" spans="1:3" x14ac:dyDescent="0.25">
      <c r="A53" s="44" t="s">
        <v>3514</v>
      </c>
      <c r="B53" s="44" t="s">
        <v>1823</v>
      </c>
      <c r="C53" s="12">
        <v>643</v>
      </c>
    </row>
    <row r="54" spans="1:3" x14ac:dyDescent="0.25">
      <c r="A54" s="44" t="s">
        <v>3515</v>
      </c>
      <c r="B54" s="44" t="s">
        <v>1607</v>
      </c>
      <c r="C54" s="12">
        <v>6</v>
      </c>
    </row>
    <row r="55" spans="1:3" x14ac:dyDescent="0.25">
      <c r="A55" s="44" t="s">
        <v>3516</v>
      </c>
      <c r="B55" s="44" t="s">
        <v>1626</v>
      </c>
      <c r="C55" s="12">
        <v>9</v>
      </c>
    </row>
    <row r="56" spans="1:3" x14ac:dyDescent="0.25">
      <c r="A56" s="44" t="s">
        <v>3517</v>
      </c>
      <c r="B56" s="44" t="s">
        <v>1563</v>
      </c>
      <c r="C56" s="12">
        <v>75</v>
      </c>
    </row>
    <row r="57" spans="1:3" x14ac:dyDescent="0.25">
      <c r="A57" s="44" t="s">
        <v>3518</v>
      </c>
      <c r="B57" s="44" t="s">
        <v>1563</v>
      </c>
      <c r="C57" s="12">
        <v>204</v>
      </c>
    </row>
    <row r="58" spans="1:3" x14ac:dyDescent="0.25">
      <c r="A58" s="44" t="s">
        <v>3519</v>
      </c>
      <c r="B58" s="44" t="s">
        <v>1650</v>
      </c>
      <c r="C58" s="12">
        <v>1</v>
      </c>
    </row>
    <row r="59" spans="1:3" x14ac:dyDescent="0.25">
      <c r="A59" s="44" t="s">
        <v>3520</v>
      </c>
      <c r="B59" s="44" t="s">
        <v>1659</v>
      </c>
      <c r="C59" s="12">
        <v>2</v>
      </c>
    </row>
    <row r="60" spans="1:3" x14ac:dyDescent="0.25">
      <c r="A60" s="44" t="s">
        <v>3521</v>
      </c>
      <c r="B60" s="44" t="s">
        <v>1560</v>
      </c>
      <c r="C60" s="12">
        <v>8</v>
      </c>
    </row>
    <row r="61" spans="1:3" x14ac:dyDescent="0.25">
      <c r="A61" s="44" t="s">
        <v>3522</v>
      </c>
      <c r="B61" s="44" t="s">
        <v>1521</v>
      </c>
      <c r="C61" s="12">
        <v>6</v>
      </c>
    </row>
    <row r="62" spans="1:3" x14ac:dyDescent="0.25">
      <c r="A62" s="44" t="s">
        <v>3523</v>
      </c>
      <c r="B62" s="44" t="s">
        <v>1797</v>
      </c>
      <c r="C62" s="12">
        <v>139</v>
      </c>
    </row>
    <row r="63" spans="1:3" x14ac:dyDescent="0.25">
      <c r="A63" s="44" t="s">
        <v>3524</v>
      </c>
      <c r="B63" s="44" t="s">
        <v>1802</v>
      </c>
      <c r="C63" s="12">
        <v>6</v>
      </c>
    </row>
    <row r="64" spans="1:3" x14ac:dyDescent="0.25">
      <c r="A64" s="44" t="s">
        <v>3525</v>
      </c>
      <c r="B64" s="44" t="s">
        <v>1616</v>
      </c>
      <c r="C64" s="12">
        <v>1</v>
      </c>
    </row>
    <row r="65" spans="1:3" x14ac:dyDescent="0.25">
      <c r="A65" s="44" t="s">
        <v>3526</v>
      </c>
      <c r="B65" s="44" t="s">
        <v>1830</v>
      </c>
      <c r="C65" s="12">
        <v>90</v>
      </c>
    </row>
    <row r="66" spans="1:3" x14ac:dyDescent="0.25">
      <c r="A66" s="44" t="s">
        <v>3527</v>
      </c>
      <c r="B66" s="44" t="s">
        <v>1744</v>
      </c>
      <c r="C66" s="12">
        <v>113</v>
      </c>
    </row>
    <row r="67" spans="1:3" x14ac:dyDescent="0.25">
      <c r="A67" s="44" t="s">
        <v>3528</v>
      </c>
      <c r="B67" s="44" t="s">
        <v>1524</v>
      </c>
      <c r="C67" s="12">
        <v>1</v>
      </c>
    </row>
    <row r="68" spans="1:3" x14ac:dyDescent="0.25">
      <c r="A68" s="44" t="s">
        <v>3529</v>
      </c>
      <c r="B68" s="44" t="s">
        <v>1694</v>
      </c>
      <c r="C68" s="12">
        <v>1</v>
      </c>
    </row>
    <row r="69" spans="1:3" x14ac:dyDescent="0.25">
      <c r="A69" s="44" t="s">
        <v>3530</v>
      </c>
      <c r="B69" s="44" t="s">
        <v>251</v>
      </c>
      <c r="C69" s="12">
        <v>3</v>
      </c>
    </row>
    <row r="70" spans="1:3" x14ac:dyDescent="0.25">
      <c r="A70" s="44" t="s">
        <v>3531</v>
      </c>
      <c r="B70" s="44" t="s">
        <v>2024</v>
      </c>
      <c r="C70" s="12">
        <v>1</v>
      </c>
    </row>
    <row r="71" spans="1:3" x14ac:dyDescent="0.25">
      <c r="A71" s="44" t="s">
        <v>3532</v>
      </c>
      <c r="B71" s="44" t="s">
        <v>1962</v>
      </c>
      <c r="C71" s="12">
        <v>8</v>
      </c>
    </row>
    <row r="72" spans="1:3" x14ac:dyDescent="0.25">
      <c r="A72" s="44" t="s">
        <v>3533</v>
      </c>
      <c r="B72" s="44" t="s">
        <v>2043</v>
      </c>
      <c r="C72" s="12">
        <v>5</v>
      </c>
    </row>
    <row r="73" spans="1:3" x14ac:dyDescent="0.25">
      <c r="A73" s="44" t="s">
        <v>3534</v>
      </c>
      <c r="B73" s="44" t="s">
        <v>226</v>
      </c>
      <c r="C73" s="12">
        <v>96</v>
      </c>
    </row>
    <row r="74" spans="1:3" x14ac:dyDescent="0.25">
      <c r="A74" s="44" t="s">
        <v>3535</v>
      </c>
      <c r="B74" s="44" t="s">
        <v>226</v>
      </c>
      <c r="C74" s="12">
        <v>252</v>
      </c>
    </row>
    <row r="75" spans="1:3" x14ac:dyDescent="0.25">
      <c r="A75" s="44" t="s">
        <v>3536</v>
      </c>
      <c r="B75" s="44" t="s">
        <v>1973</v>
      </c>
      <c r="C75" s="12">
        <v>1</v>
      </c>
    </row>
    <row r="76" spans="1:3" x14ac:dyDescent="0.25">
      <c r="A76" s="44" t="s">
        <v>3537</v>
      </c>
      <c r="B76" s="44" t="s">
        <v>1975</v>
      </c>
      <c r="C76" s="12">
        <v>1</v>
      </c>
    </row>
    <row r="77" spans="1:3" x14ac:dyDescent="0.25">
      <c r="A77" s="44" t="s">
        <v>3538</v>
      </c>
      <c r="B77" s="44" t="s">
        <v>1977</v>
      </c>
      <c r="C77" s="12">
        <v>1</v>
      </c>
    </row>
    <row r="78" spans="1:3" x14ac:dyDescent="0.25">
      <c r="A78" s="44" t="s">
        <v>3539</v>
      </c>
      <c r="B78" s="44" t="s">
        <v>1979</v>
      </c>
      <c r="C78" s="12">
        <v>1</v>
      </c>
    </row>
    <row r="79" spans="1:3" x14ac:dyDescent="0.25">
      <c r="A79" s="44" t="s">
        <v>3540</v>
      </c>
      <c r="B79" s="44" t="s">
        <v>1981</v>
      </c>
      <c r="C79" s="12">
        <v>3</v>
      </c>
    </row>
    <row r="80" spans="1:3" x14ac:dyDescent="0.25">
      <c r="A80" s="44" t="s">
        <v>3541</v>
      </c>
      <c r="B80" s="44" t="s">
        <v>1984</v>
      </c>
      <c r="C80" s="12">
        <v>1</v>
      </c>
    </row>
    <row r="81" spans="1:3" x14ac:dyDescent="0.25">
      <c r="A81" s="44" t="s">
        <v>3542</v>
      </c>
      <c r="B81" s="44" t="s">
        <v>1986</v>
      </c>
      <c r="C81" s="12">
        <v>2</v>
      </c>
    </row>
    <row r="82" spans="1:3" x14ac:dyDescent="0.25">
      <c r="A82" s="44" t="s">
        <v>3543</v>
      </c>
      <c r="B82" s="44" t="s">
        <v>1990</v>
      </c>
      <c r="C82" s="12">
        <v>1</v>
      </c>
    </row>
    <row r="83" spans="1:3" x14ac:dyDescent="0.25">
      <c r="A83" s="44" t="s">
        <v>3544</v>
      </c>
      <c r="B83" s="44" t="s">
        <v>1690</v>
      </c>
      <c r="C83" s="12">
        <v>4</v>
      </c>
    </row>
    <row r="84" spans="1:3" x14ac:dyDescent="0.25">
      <c r="A84" s="44" t="s">
        <v>3545</v>
      </c>
      <c r="B84" s="44" t="s">
        <v>1993</v>
      </c>
      <c r="C84" s="12">
        <v>2</v>
      </c>
    </row>
    <row r="85" spans="1:3" x14ac:dyDescent="0.25">
      <c r="A85" s="44" t="s">
        <v>3546</v>
      </c>
      <c r="B85" s="44" t="s">
        <v>1995</v>
      </c>
      <c r="C85" s="12">
        <v>3</v>
      </c>
    </row>
    <row r="86" spans="1:3" x14ac:dyDescent="0.25">
      <c r="A86" s="44" t="s">
        <v>3547</v>
      </c>
      <c r="B86" s="44" t="s">
        <v>1995</v>
      </c>
      <c r="C86" s="12">
        <v>3</v>
      </c>
    </row>
    <row r="87" spans="1:3" x14ac:dyDescent="0.25">
      <c r="A87" s="44" t="s">
        <v>3548</v>
      </c>
      <c r="B87" s="44" t="s">
        <v>1999</v>
      </c>
      <c r="C87" s="12">
        <v>1</v>
      </c>
    </row>
    <row r="88" spans="1:3" x14ac:dyDescent="0.25">
      <c r="A88" s="44" t="s">
        <v>3549</v>
      </c>
      <c r="B88" s="44" t="s">
        <v>2003</v>
      </c>
      <c r="C88" s="12">
        <v>6</v>
      </c>
    </row>
    <row r="89" spans="1:3" x14ac:dyDescent="0.25">
      <c r="A89" s="44" t="s">
        <v>3550</v>
      </c>
      <c r="B89" s="44" t="s">
        <v>2005</v>
      </c>
      <c r="C89" s="12">
        <v>1</v>
      </c>
    </row>
    <row r="90" spans="1:3" x14ac:dyDescent="0.25">
      <c r="A90" s="44" t="s">
        <v>3551</v>
      </c>
      <c r="B90" s="44" t="s">
        <v>1585</v>
      </c>
      <c r="C90" s="12">
        <v>1</v>
      </c>
    </row>
    <row r="91" spans="1:3" x14ac:dyDescent="0.25">
      <c r="A91" s="44" t="s">
        <v>3552</v>
      </c>
      <c r="B91" s="44" t="s">
        <v>1583</v>
      </c>
      <c r="C91" s="12">
        <v>2</v>
      </c>
    </row>
    <row r="92" spans="1:3" x14ac:dyDescent="0.25">
      <c r="A92" s="44" t="s">
        <v>3553</v>
      </c>
      <c r="B92" s="44" t="s">
        <v>1583</v>
      </c>
      <c r="C92" s="12">
        <v>295</v>
      </c>
    </row>
    <row r="93" spans="1:3" x14ac:dyDescent="0.25">
      <c r="A93" s="44" t="s">
        <v>3554</v>
      </c>
      <c r="B93" s="44" t="s">
        <v>1881</v>
      </c>
      <c r="C93" s="12">
        <v>6</v>
      </c>
    </row>
    <row r="94" spans="1:3" x14ac:dyDescent="0.25">
      <c r="A94" s="44" t="s">
        <v>3555</v>
      </c>
      <c r="B94" s="44" t="s">
        <v>1959</v>
      </c>
      <c r="C94" s="12">
        <v>2</v>
      </c>
    </row>
    <row r="95" spans="1:3" x14ac:dyDescent="0.25">
      <c r="A95" s="44" t="s">
        <v>3556</v>
      </c>
      <c r="B95" s="44" t="s">
        <v>1532</v>
      </c>
      <c r="C95" s="12">
        <v>3</v>
      </c>
    </row>
    <row r="96" spans="1:3" x14ac:dyDescent="0.25">
      <c r="A96" s="44" t="s">
        <v>3557</v>
      </c>
      <c r="B96" s="44" t="s">
        <v>1532</v>
      </c>
      <c r="C96" s="12">
        <v>22</v>
      </c>
    </row>
    <row r="97" spans="1:3" x14ac:dyDescent="0.25">
      <c r="A97" s="44" t="s">
        <v>3558</v>
      </c>
      <c r="B97" s="44" t="s">
        <v>1883</v>
      </c>
      <c r="C97" s="12">
        <v>4</v>
      </c>
    </row>
    <row r="98" spans="1:3" x14ac:dyDescent="0.25">
      <c r="A98" s="44" t="s">
        <v>3559</v>
      </c>
      <c r="B98" s="44" t="s">
        <v>1534</v>
      </c>
      <c r="C98" s="12">
        <v>80</v>
      </c>
    </row>
    <row r="99" spans="1:3" x14ac:dyDescent="0.25">
      <c r="A99" s="44" t="s">
        <v>3560</v>
      </c>
      <c r="B99" s="44" t="s">
        <v>1534</v>
      </c>
      <c r="C99" s="12">
        <v>320</v>
      </c>
    </row>
    <row r="100" spans="1:3" x14ac:dyDescent="0.25">
      <c r="A100" s="44" t="s">
        <v>3561</v>
      </c>
      <c r="B100" s="44" t="s">
        <v>1896</v>
      </c>
      <c r="C100" s="12">
        <v>5</v>
      </c>
    </row>
    <row r="101" spans="1:3" x14ac:dyDescent="0.25">
      <c r="A101" s="44" t="s">
        <v>3562</v>
      </c>
      <c r="B101" s="44" t="s">
        <v>1896</v>
      </c>
      <c r="C101" s="12">
        <v>15</v>
      </c>
    </row>
    <row r="102" spans="1:3" x14ac:dyDescent="0.25">
      <c r="A102" s="44" t="s">
        <v>3563</v>
      </c>
      <c r="B102" s="44" t="s">
        <v>1587</v>
      </c>
      <c r="C102" s="12">
        <v>10</v>
      </c>
    </row>
    <row r="103" spans="1:3" x14ac:dyDescent="0.25">
      <c r="A103" s="44" t="s">
        <v>3564</v>
      </c>
      <c r="B103" s="44" t="s">
        <v>1587</v>
      </c>
      <c r="C103" s="12">
        <v>20</v>
      </c>
    </row>
    <row r="104" spans="1:3" x14ac:dyDescent="0.25">
      <c r="A104" s="44" t="s">
        <v>3565</v>
      </c>
      <c r="B104" s="44" t="s">
        <v>1861</v>
      </c>
      <c r="C104" s="12">
        <v>4</v>
      </c>
    </row>
    <row r="105" spans="1:3" x14ac:dyDescent="0.25">
      <c r="A105" s="44" t="s">
        <v>3566</v>
      </c>
      <c r="B105" s="44" t="s">
        <v>1863</v>
      </c>
      <c r="C105" s="12">
        <v>22</v>
      </c>
    </row>
    <row r="106" spans="1:3" x14ac:dyDescent="0.25">
      <c r="A106" s="44" t="s">
        <v>3567</v>
      </c>
      <c r="B106" s="44" t="s">
        <v>1537</v>
      </c>
      <c r="C106" s="12">
        <v>4</v>
      </c>
    </row>
    <row r="107" spans="1:3" x14ac:dyDescent="0.25">
      <c r="A107" s="44" t="s">
        <v>3568</v>
      </c>
      <c r="B107" s="44" t="s">
        <v>1589</v>
      </c>
      <c r="C107" s="12">
        <v>1</v>
      </c>
    </row>
    <row r="108" spans="1:3" x14ac:dyDescent="0.25">
      <c r="A108" s="44" t="s">
        <v>3569</v>
      </c>
      <c r="B108" s="44" t="s">
        <v>1589</v>
      </c>
      <c r="C108" s="12">
        <v>1</v>
      </c>
    </row>
    <row r="109" spans="1:3" x14ac:dyDescent="0.25">
      <c r="A109" s="44" t="s">
        <v>3570</v>
      </c>
      <c r="B109" s="44" t="s">
        <v>1589</v>
      </c>
      <c r="C109" s="12">
        <v>7</v>
      </c>
    </row>
    <row r="110" spans="1:3" x14ac:dyDescent="0.25">
      <c r="A110" s="44" t="s">
        <v>3571</v>
      </c>
      <c r="B110" s="44" t="s">
        <v>1956</v>
      </c>
      <c r="C110" s="12">
        <v>10</v>
      </c>
    </row>
    <row r="111" spans="1:3" x14ac:dyDescent="0.25">
      <c r="A111" s="44" t="s">
        <v>3572</v>
      </c>
      <c r="B111" s="44" t="s">
        <v>1956</v>
      </c>
      <c r="C111" s="12">
        <v>18</v>
      </c>
    </row>
    <row r="112" spans="1:3" x14ac:dyDescent="0.25">
      <c r="A112" s="44" t="s">
        <v>3573</v>
      </c>
      <c r="B112" s="44" t="s">
        <v>147</v>
      </c>
      <c r="C112" s="12">
        <v>1</v>
      </c>
    </row>
    <row r="113" spans="1:3" x14ac:dyDescent="0.25">
      <c r="A113" s="44" t="s">
        <v>3574</v>
      </c>
      <c r="B113" s="44" t="s">
        <v>147</v>
      </c>
      <c r="C113" s="12">
        <v>10</v>
      </c>
    </row>
    <row r="114" spans="1:3" x14ac:dyDescent="0.25">
      <c r="A114" s="44" t="s">
        <v>3575</v>
      </c>
      <c r="B114" s="44" t="s">
        <v>147</v>
      </c>
      <c r="C114" s="12">
        <v>10</v>
      </c>
    </row>
    <row r="115" spans="1:3" x14ac:dyDescent="0.25">
      <c r="A115" s="44" t="s">
        <v>3576</v>
      </c>
      <c r="B115" s="44" t="s">
        <v>1656</v>
      </c>
      <c r="C115" s="12">
        <v>10</v>
      </c>
    </row>
    <row r="116" spans="1:3" x14ac:dyDescent="0.25">
      <c r="A116" s="44" t="s">
        <v>3577</v>
      </c>
      <c r="B116" s="44" t="s">
        <v>1656</v>
      </c>
      <c r="C116" s="12">
        <v>10</v>
      </c>
    </row>
    <row r="117" spans="1:3" x14ac:dyDescent="0.25">
      <c r="A117" s="44" t="s">
        <v>3578</v>
      </c>
      <c r="B117" s="44" t="s">
        <v>1539</v>
      </c>
      <c r="C117" s="12">
        <v>7</v>
      </c>
    </row>
    <row r="118" spans="1:3" x14ac:dyDescent="0.25">
      <c r="A118" s="44" t="s">
        <v>3579</v>
      </c>
      <c r="B118" s="44" t="s">
        <v>1591</v>
      </c>
      <c r="C118" s="12">
        <v>2</v>
      </c>
    </row>
    <row r="119" spans="1:3" x14ac:dyDescent="0.25">
      <c r="A119" s="44" t="s">
        <v>3580</v>
      </c>
      <c r="B119" s="44" t="s">
        <v>1591</v>
      </c>
      <c r="C119" s="12">
        <v>8</v>
      </c>
    </row>
    <row r="120" spans="1:3" x14ac:dyDescent="0.25">
      <c r="A120" s="44" t="s">
        <v>3581</v>
      </c>
      <c r="B120" s="44" t="s">
        <v>1591</v>
      </c>
      <c r="C120" s="12">
        <v>12</v>
      </c>
    </row>
    <row r="121" spans="1:3" x14ac:dyDescent="0.25">
      <c r="A121" s="44" t="s">
        <v>3582</v>
      </c>
      <c r="B121" s="44" t="s">
        <v>1541</v>
      </c>
      <c r="C121" s="12">
        <v>475</v>
      </c>
    </row>
    <row r="122" spans="1:3" x14ac:dyDescent="0.25">
      <c r="A122" s="44" t="s">
        <v>3583</v>
      </c>
      <c r="B122" s="44" t="s">
        <v>1541</v>
      </c>
      <c r="C122" s="12">
        <v>50</v>
      </c>
    </row>
    <row r="123" spans="1:3" x14ac:dyDescent="0.25">
      <c r="A123" s="44" t="s">
        <v>3584</v>
      </c>
      <c r="B123" s="44" t="s">
        <v>1647</v>
      </c>
      <c r="C123" s="12">
        <v>1</v>
      </c>
    </row>
    <row r="124" spans="1:3" x14ac:dyDescent="0.25">
      <c r="A124" s="44" t="s">
        <v>3585</v>
      </c>
      <c r="B124" s="44" t="s">
        <v>1647</v>
      </c>
      <c r="C124" s="12">
        <v>2</v>
      </c>
    </row>
    <row r="125" spans="1:3" x14ac:dyDescent="0.25">
      <c r="A125" s="44" t="s">
        <v>3586</v>
      </c>
      <c r="B125" s="44" t="s">
        <v>1647</v>
      </c>
      <c r="C125" s="12">
        <v>9</v>
      </c>
    </row>
    <row r="126" spans="1:3" x14ac:dyDescent="0.25">
      <c r="A126" s="44" t="s">
        <v>3587</v>
      </c>
      <c r="B126" s="44" t="s">
        <v>1647</v>
      </c>
      <c r="C126" s="12">
        <v>1</v>
      </c>
    </row>
    <row r="127" spans="1:3" x14ac:dyDescent="0.25">
      <c r="A127" s="44" t="s">
        <v>3588</v>
      </c>
      <c r="B127" s="44" t="s">
        <v>1898</v>
      </c>
      <c r="C127" s="12">
        <v>1</v>
      </c>
    </row>
    <row r="128" spans="1:3" x14ac:dyDescent="0.25">
      <c r="A128" s="44" t="s">
        <v>3589</v>
      </c>
      <c r="B128" s="44" t="s">
        <v>1911</v>
      </c>
      <c r="C128" s="12">
        <v>13</v>
      </c>
    </row>
    <row r="129" spans="1:3" x14ac:dyDescent="0.25">
      <c r="A129" s="44" t="s">
        <v>3590</v>
      </c>
      <c r="B129" s="44" t="s">
        <v>1885</v>
      </c>
      <c r="C129" s="12">
        <v>120</v>
      </c>
    </row>
    <row r="130" spans="1:3" x14ac:dyDescent="0.25">
      <c r="A130" s="44" t="s">
        <v>3591</v>
      </c>
      <c r="B130" s="44" t="s">
        <v>1885</v>
      </c>
      <c r="C130" s="12">
        <v>930</v>
      </c>
    </row>
    <row r="131" spans="1:3" x14ac:dyDescent="0.25">
      <c r="A131" s="44" t="s">
        <v>3592</v>
      </c>
      <c r="B131" s="44" t="s">
        <v>1593</v>
      </c>
      <c r="C131" s="12">
        <v>11</v>
      </c>
    </row>
    <row r="132" spans="1:3" x14ac:dyDescent="0.25">
      <c r="A132" s="44" t="s">
        <v>3593</v>
      </c>
      <c r="B132" s="44" t="s">
        <v>1593</v>
      </c>
      <c r="C132" s="12">
        <v>16</v>
      </c>
    </row>
    <row r="133" spans="1:3" x14ac:dyDescent="0.25">
      <c r="A133" s="44" t="s">
        <v>3594</v>
      </c>
      <c r="B133" s="44" t="s">
        <v>1611</v>
      </c>
      <c r="C133" s="12">
        <v>1</v>
      </c>
    </row>
    <row r="134" spans="1:3" x14ac:dyDescent="0.25">
      <c r="A134" s="44" t="s">
        <v>3595</v>
      </c>
      <c r="B134" s="44" t="s">
        <v>1611</v>
      </c>
      <c r="C134" s="12">
        <v>4</v>
      </c>
    </row>
    <row r="135" spans="1:3" x14ac:dyDescent="0.25">
      <c r="A135" s="44" t="s">
        <v>3596</v>
      </c>
      <c r="B135" s="44" t="s">
        <v>1545</v>
      </c>
      <c r="C135" s="12">
        <v>1</v>
      </c>
    </row>
    <row r="136" spans="1:3" x14ac:dyDescent="0.25">
      <c r="A136" s="44" t="s">
        <v>3597</v>
      </c>
      <c r="B136" s="44" t="s">
        <v>1548</v>
      </c>
      <c r="C136" s="12">
        <v>1</v>
      </c>
    </row>
    <row r="137" spans="1:3" x14ac:dyDescent="0.25">
      <c r="A137" s="44" t="s">
        <v>3598</v>
      </c>
      <c r="B137" s="44" t="s">
        <v>1548</v>
      </c>
      <c r="C137" s="12">
        <v>24</v>
      </c>
    </row>
    <row r="138" spans="1:3" x14ac:dyDescent="0.25">
      <c r="A138" s="44" t="s">
        <v>3599</v>
      </c>
      <c r="B138" s="44" t="s">
        <v>1548</v>
      </c>
      <c r="C138" s="12">
        <v>56</v>
      </c>
    </row>
    <row r="139" spans="1:3" x14ac:dyDescent="0.25">
      <c r="A139" s="44" t="s">
        <v>3600</v>
      </c>
      <c r="B139" s="44" t="s">
        <v>1548</v>
      </c>
      <c r="C139" s="12">
        <v>2</v>
      </c>
    </row>
    <row r="140" spans="1:3" x14ac:dyDescent="0.25">
      <c r="A140" s="44" t="s">
        <v>3601</v>
      </c>
      <c r="B140" s="44" t="s">
        <v>159</v>
      </c>
      <c r="C140" s="12">
        <v>5</v>
      </c>
    </row>
    <row r="141" spans="1:3" x14ac:dyDescent="0.25">
      <c r="A141" s="44" t="s">
        <v>3602</v>
      </c>
      <c r="B141" s="44" t="s">
        <v>1916</v>
      </c>
      <c r="C141" s="12">
        <v>51</v>
      </c>
    </row>
    <row r="142" spans="1:3" x14ac:dyDescent="0.25">
      <c r="A142" s="44" t="s">
        <v>3603</v>
      </c>
      <c r="B142" s="44" t="s">
        <v>1618</v>
      </c>
      <c r="C142" s="12">
        <v>9</v>
      </c>
    </row>
    <row r="143" spans="1:3" x14ac:dyDescent="0.25">
      <c r="A143" s="44" t="s">
        <v>3604</v>
      </c>
      <c r="B143" s="44" t="s">
        <v>1902</v>
      </c>
      <c r="C143" s="12">
        <v>2</v>
      </c>
    </row>
    <row r="144" spans="1:3" x14ac:dyDescent="0.25">
      <c r="A144" s="44" t="s">
        <v>3605</v>
      </c>
      <c r="B144" s="44" t="s">
        <v>146</v>
      </c>
      <c r="C144" s="12">
        <v>2</v>
      </c>
    </row>
    <row r="145" spans="1:3" x14ac:dyDescent="0.25">
      <c r="A145" s="44" t="s">
        <v>3606</v>
      </c>
      <c r="B145" s="44" t="s">
        <v>1907</v>
      </c>
      <c r="C145" s="12">
        <v>5</v>
      </c>
    </row>
    <row r="146" spans="1:3" x14ac:dyDescent="0.25">
      <c r="A146" s="44" t="s">
        <v>3607</v>
      </c>
      <c r="B146" s="44" t="s">
        <v>1888</v>
      </c>
      <c r="C146" s="12">
        <v>1206</v>
      </c>
    </row>
    <row r="147" spans="1:3" x14ac:dyDescent="0.25">
      <c r="A147" s="44" t="s">
        <v>3608</v>
      </c>
      <c r="B147" s="44" t="s">
        <v>1580</v>
      </c>
      <c r="C147" s="12">
        <v>2</v>
      </c>
    </row>
    <row r="148" spans="1:3" x14ac:dyDescent="0.25">
      <c r="A148" s="44" t="s">
        <v>3609</v>
      </c>
      <c r="B148" s="44" t="s">
        <v>182</v>
      </c>
      <c r="C148" s="12">
        <v>2</v>
      </c>
    </row>
    <row r="149" spans="1:3" x14ac:dyDescent="0.25">
      <c r="A149" s="44" t="s">
        <v>3610</v>
      </c>
      <c r="B149" s="44" t="s">
        <v>1752</v>
      </c>
      <c r="C149" s="12">
        <v>3</v>
      </c>
    </row>
    <row r="150" spans="1:3" x14ac:dyDescent="0.25">
      <c r="A150" s="44" t="s">
        <v>3611</v>
      </c>
      <c r="B150" s="44" t="s">
        <v>1652</v>
      </c>
      <c r="C150" s="12">
        <v>2</v>
      </c>
    </row>
    <row r="151" spans="1:3" x14ac:dyDescent="0.25">
      <c r="A151" s="44" t="s">
        <v>3612</v>
      </c>
      <c r="B151" s="44" t="s">
        <v>1557</v>
      </c>
      <c r="C151" s="12">
        <v>21</v>
      </c>
    </row>
    <row r="152" spans="1:3" x14ac:dyDescent="0.25">
      <c r="A152" s="44" t="s">
        <v>3613</v>
      </c>
      <c r="B152" s="44" t="s">
        <v>1557</v>
      </c>
      <c r="C152" s="12">
        <v>5</v>
      </c>
    </row>
    <row r="153" spans="1:3" x14ac:dyDescent="0.25">
      <c r="A153" s="44" t="s">
        <v>3614</v>
      </c>
      <c r="B153" s="44" t="s">
        <v>1557</v>
      </c>
      <c r="C153" s="12">
        <v>22</v>
      </c>
    </row>
    <row r="154" spans="1:3" x14ac:dyDescent="0.25">
      <c r="A154" s="44" t="s">
        <v>3615</v>
      </c>
      <c r="B154" s="44" t="s">
        <v>1654</v>
      </c>
      <c r="C154" s="12">
        <v>2</v>
      </c>
    </row>
    <row r="155" spans="1:3" x14ac:dyDescent="0.25">
      <c r="A155" s="44" t="s">
        <v>3616</v>
      </c>
      <c r="B155" s="44" t="s">
        <v>1805</v>
      </c>
      <c r="C155" s="12">
        <v>1</v>
      </c>
    </row>
    <row r="156" spans="1:3" x14ac:dyDescent="0.25">
      <c r="A156" s="44" t="s">
        <v>3617</v>
      </c>
      <c r="B156" s="44" t="s">
        <v>1945</v>
      </c>
      <c r="C156" s="12">
        <v>3</v>
      </c>
    </row>
    <row r="157" spans="1:3" x14ac:dyDescent="0.25">
      <c r="A157" s="44" t="s">
        <v>3618</v>
      </c>
      <c r="B157" s="44" t="s">
        <v>1947</v>
      </c>
      <c r="C157" s="12">
        <v>51</v>
      </c>
    </row>
    <row r="158" spans="1:3" x14ac:dyDescent="0.25">
      <c r="A158" s="44" t="s">
        <v>3619</v>
      </c>
      <c r="B158" s="44" t="s">
        <v>1566</v>
      </c>
      <c r="C158" s="12">
        <v>8</v>
      </c>
    </row>
    <row r="159" spans="1:3" x14ac:dyDescent="0.25">
      <c r="A159" s="44" t="s">
        <v>3620</v>
      </c>
      <c r="B159" s="44" t="s">
        <v>1566</v>
      </c>
      <c r="C159" s="12">
        <v>1449</v>
      </c>
    </row>
    <row r="160" spans="1:3" x14ac:dyDescent="0.25">
      <c r="A160" s="44" t="s">
        <v>3621</v>
      </c>
      <c r="B160" s="44" t="s">
        <v>1566</v>
      </c>
      <c r="C160" s="12">
        <v>59</v>
      </c>
    </row>
    <row r="161" spans="1:3" x14ac:dyDescent="0.25">
      <c r="A161" s="44" t="s">
        <v>3622</v>
      </c>
      <c r="B161" s="44" t="s">
        <v>157</v>
      </c>
      <c r="C161" s="12">
        <v>12</v>
      </c>
    </row>
    <row r="162" spans="1:3" x14ac:dyDescent="0.25">
      <c r="A162" s="44" t="s">
        <v>3623</v>
      </c>
      <c r="B162" s="44" t="s">
        <v>1607</v>
      </c>
      <c r="C162" s="12">
        <v>9</v>
      </c>
    </row>
    <row r="163" spans="1:3" x14ac:dyDescent="0.25">
      <c r="A163" s="44" t="s">
        <v>3624</v>
      </c>
      <c r="B163" s="44" t="s">
        <v>1607</v>
      </c>
      <c r="C163" s="12">
        <v>12</v>
      </c>
    </row>
    <row r="164" spans="1:3" x14ac:dyDescent="0.25">
      <c r="A164" s="44" t="s">
        <v>3625</v>
      </c>
      <c r="B164" s="44" t="s">
        <v>2334</v>
      </c>
      <c r="C164" s="12">
        <v>229</v>
      </c>
    </row>
    <row r="165" spans="1:3" x14ac:dyDescent="0.25">
      <c r="A165" s="44" t="s">
        <v>3626</v>
      </c>
      <c r="B165" s="44" t="s">
        <v>2337</v>
      </c>
      <c r="C165" s="12">
        <v>15</v>
      </c>
    </row>
    <row r="166" spans="1:3" x14ac:dyDescent="0.25">
      <c r="A166" s="44" t="s">
        <v>3627</v>
      </c>
      <c r="B166" s="44" t="s">
        <v>1918</v>
      </c>
      <c r="C166" s="12">
        <v>470</v>
      </c>
    </row>
    <row r="167" spans="1:3" x14ac:dyDescent="0.25">
      <c r="A167" s="44" t="s">
        <v>3628</v>
      </c>
      <c r="B167" s="44" t="s">
        <v>1873</v>
      </c>
      <c r="C167" s="12">
        <v>2</v>
      </c>
    </row>
    <row r="168" spans="1:3" x14ac:dyDescent="0.25">
      <c r="A168" s="44" t="s">
        <v>3629</v>
      </c>
      <c r="B168" s="44" t="s">
        <v>1875</v>
      </c>
      <c r="C168" s="12">
        <v>1</v>
      </c>
    </row>
    <row r="169" spans="1:3" x14ac:dyDescent="0.25">
      <c r="A169" s="44" t="s">
        <v>3630</v>
      </c>
      <c r="B169" s="44" t="s">
        <v>1563</v>
      </c>
      <c r="C169" s="12">
        <v>144</v>
      </c>
    </row>
    <row r="170" spans="1:3" x14ac:dyDescent="0.25">
      <c r="A170" s="44" t="s">
        <v>3631</v>
      </c>
      <c r="B170" s="44" t="s">
        <v>1563</v>
      </c>
      <c r="C170" s="12">
        <v>603</v>
      </c>
    </row>
    <row r="171" spans="1:3" x14ac:dyDescent="0.25">
      <c r="A171" s="44" t="s">
        <v>3632</v>
      </c>
      <c r="B171" s="44" t="s">
        <v>1650</v>
      </c>
      <c r="C171" s="12">
        <v>1</v>
      </c>
    </row>
    <row r="172" spans="1:3" x14ac:dyDescent="0.25">
      <c r="A172" s="44" t="s">
        <v>3633</v>
      </c>
      <c r="B172" s="44" t="s">
        <v>1659</v>
      </c>
      <c r="C172" s="12">
        <v>4</v>
      </c>
    </row>
    <row r="173" spans="1:3" x14ac:dyDescent="0.25">
      <c r="A173" s="44" t="s">
        <v>3634</v>
      </c>
      <c r="B173" s="44" t="s">
        <v>1659</v>
      </c>
      <c r="C173" s="12">
        <v>4</v>
      </c>
    </row>
    <row r="174" spans="1:3" x14ac:dyDescent="0.25">
      <c r="A174" s="44" t="s">
        <v>3635</v>
      </c>
      <c r="B174" s="44" t="s">
        <v>1659</v>
      </c>
      <c r="C174" s="12">
        <v>3</v>
      </c>
    </row>
    <row r="175" spans="1:3" x14ac:dyDescent="0.25">
      <c r="A175" s="44" t="s">
        <v>3636</v>
      </c>
      <c r="B175" s="44" t="s">
        <v>1560</v>
      </c>
      <c r="C175" s="12">
        <v>24</v>
      </c>
    </row>
    <row r="176" spans="1:3" x14ac:dyDescent="0.25">
      <c r="A176" s="44" t="s">
        <v>3637</v>
      </c>
      <c r="B176" s="44" t="s">
        <v>1942</v>
      </c>
      <c r="C176" s="12">
        <v>54</v>
      </c>
    </row>
    <row r="177" spans="1:3" x14ac:dyDescent="0.25">
      <c r="A177" s="44" t="s">
        <v>3638</v>
      </c>
      <c r="B177" s="44" t="s">
        <v>1904</v>
      </c>
      <c r="C177" s="12">
        <v>1</v>
      </c>
    </row>
    <row r="178" spans="1:3" x14ac:dyDescent="0.25">
      <c r="A178" s="44" t="s">
        <v>3639</v>
      </c>
      <c r="B178" s="44" t="s">
        <v>2035</v>
      </c>
      <c r="C178" s="12">
        <v>7</v>
      </c>
    </row>
    <row r="179" spans="1:3" x14ac:dyDescent="0.25">
      <c r="A179" s="44" t="s">
        <v>3640</v>
      </c>
      <c r="B179" s="44" t="s">
        <v>250</v>
      </c>
      <c r="C179" s="12">
        <v>1</v>
      </c>
    </row>
    <row r="180" spans="1:3" x14ac:dyDescent="0.25">
      <c r="A180" s="44" t="s">
        <v>3641</v>
      </c>
      <c r="B180" s="44" t="s">
        <v>2364</v>
      </c>
      <c r="C180" s="12">
        <v>72</v>
      </c>
    </row>
    <row r="181" spans="1:3" x14ac:dyDescent="0.25">
      <c r="A181" s="44" t="s">
        <v>3642</v>
      </c>
      <c r="B181" s="44" t="s">
        <v>2370</v>
      </c>
      <c r="C181" s="12">
        <v>240</v>
      </c>
    </row>
    <row r="182" spans="1:3" x14ac:dyDescent="0.25">
      <c r="A182" s="44" t="s">
        <v>3643</v>
      </c>
      <c r="B182" s="44" t="s">
        <v>2370</v>
      </c>
      <c r="C182" s="12">
        <v>3500</v>
      </c>
    </row>
    <row r="183" spans="1:3" x14ac:dyDescent="0.25">
      <c r="A183" s="44" t="s">
        <v>3644</v>
      </c>
      <c r="B183" s="44" t="s">
        <v>2192</v>
      </c>
      <c r="C183" s="12">
        <v>46</v>
      </c>
    </row>
    <row r="184" spans="1:3" x14ac:dyDescent="0.25">
      <c r="A184" s="44" t="s">
        <v>3645</v>
      </c>
      <c r="B184" s="44" t="s">
        <v>2194</v>
      </c>
      <c r="C184" s="12">
        <v>16</v>
      </c>
    </row>
    <row r="185" spans="1:3" x14ac:dyDescent="0.25">
      <c r="A185" s="44" t="s">
        <v>3646</v>
      </c>
      <c r="B185" s="44" t="s">
        <v>229</v>
      </c>
      <c r="C185" s="12">
        <v>1</v>
      </c>
    </row>
    <row r="186" spans="1:3" x14ac:dyDescent="0.25">
      <c r="A186" s="44" t="s">
        <v>3647</v>
      </c>
      <c r="B186" s="44" t="s">
        <v>1867</v>
      </c>
      <c r="C186" s="12">
        <v>1</v>
      </c>
    </row>
    <row r="187" spans="1:3" x14ac:dyDescent="0.25">
      <c r="A187" s="44" t="s">
        <v>3648</v>
      </c>
      <c r="B187" s="44" t="s">
        <v>2170</v>
      </c>
      <c r="C187" s="12">
        <v>48</v>
      </c>
    </row>
    <row r="188" spans="1:3" x14ac:dyDescent="0.25">
      <c r="A188" s="44" t="s">
        <v>3649</v>
      </c>
      <c r="B188" s="44" t="s">
        <v>2384</v>
      </c>
      <c r="C188" s="12">
        <v>4290</v>
      </c>
    </row>
    <row r="189" spans="1:3" x14ac:dyDescent="0.25">
      <c r="A189" s="44" t="s">
        <v>3650</v>
      </c>
      <c r="B189" s="44" t="s">
        <v>2384</v>
      </c>
      <c r="C189" s="12">
        <v>320</v>
      </c>
    </row>
    <row r="190" spans="1:3" x14ac:dyDescent="0.25">
      <c r="A190" s="44" t="s">
        <v>3651</v>
      </c>
      <c r="B190" s="44" t="s">
        <v>2104</v>
      </c>
      <c r="C190" s="12">
        <v>30</v>
      </c>
    </row>
    <row r="191" spans="1:3" x14ac:dyDescent="0.25">
      <c r="A191" s="44" t="s">
        <v>3652</v>
      </c>
      <c r="B191" s="44" t="s">
        <v>2106</v>
      </c>
      <c r="C191" s="12">
        <v>72</v>
      </c>
    </row>
    <row r="192" spans="1:3" x14ac:dyDescent="0.25">
      <c r="A192" s="44" t="s">
        <v>3653</v>
      </c>
      <c r="B192" s="44" t="s">
        <v>2108</v>
      </c>
      <c r="C192" s="12">
        <v>207</v>
      </c>
    </row>
    <row r="193" spans="1:3" x14ac:dyDescent="0.25">
      <c r="A193" s="44" t="s">
        <v>3654</v>
      </c>
      <c r="B193" s="44" t="s">
        <v>2110</v>
      </c>
      <c r="C193" s="12">
        <v>102</v>
      </c>
    </row>
    <row r="194" spans="1:3" x14ac:dyDescent="0.25">
      <c r="A194" s="44" t="s">
        <v>3655</v>
      </c>
      <c r="B194" s="44" t="s">
        <v>2112</v>
      </c>
      <c r="C194" s="12">
        <v>46</v>
      </c>
    </row>
    <row r="195" spans="1:3" x14ac:dyDescent="0.25">
      <c r="A195" s="44" t="s">
        <v>3656</v>
      </c>
      <c r="B195" s="44" t="s">
        <v>2112</v>
      </c>
      <c r="C195" s="12">
        <v>81</v>
      </c>
    </row>
    <row r="196" spans="1:3" x14ac:dyDescent="0.25">
      <c r="A196" s="44" t="s">
        <v>3657</v>
      </c>
      <c r="B196" s="44" t="s">
        <v>2114</v>
      </c>
      <c r="C196" s="12">
        <v>42</v>
      </c>
    </row>
    <row r="197" spans="1:3" x14ac:dyDescent="0.25">
      <c r="A197" s="44" t="s">
        <v>3658</v>
      </c>
      <c r="B197" s="44" t="s">
        <v>2116</v>
      </c>
      <c r="C197" s="12">
        <v>1</v>
      </c>
    </row>
    <row r="198" spans="1:3" x14ac:dyDescent="0.25">
      <c r="A198" s="44" t="s">
        <v>3659</v>
      </c>
      <c r="B198" s="44" t="s">
        <v>2118</v>
      </c>
      <c r="C198" s="12">
        <v>33</v>
      </c>
    </row>
    <row r="199" spans="1:3" x14ac:dyDescent="0.25">
      <c r="A199" s="44" t="s">
        <v>3660</v>
      </c>
      <c r="B199" s="44" t="s">
        <v>2120</v>
      </c>
      <c r="C199" s="12">
        <v>86</v>
      </c>
    </row>
    <row r="200" spans="1:3" x14ac:dyDescent="0.25">
      <c r="A200" s="44" t="s">
        <v>3661</v>
      </c>
      <c r="B200" s="44" t="s">
        <v>2122</v>
      </c>
      <c r="C200" s="12">
        <v>336</v>
      </c>
    </row>
    <row r="201" spans="1:3" x14ac:dyDescent="0.25">
      <c r="A201" s="44" t="s">
        <v>3662</v>
      </c>
      <c r="B201" s="44" t="s">
        <v>2124</v>
      </c>
      <c r="C201" s="12">
        <v>374</v>
      </c>
    </row>
    <row r="202" spans="1:3" x14ac:dyDescent="0.25">
      <c r="A202" s="44" t="s">
        <v>3663</v>
      </c>
      <c r="B202" s="44" t="s">
        <v>2127</v>
      </c>
      <c r="C202" s="12">
        <v>364</v>
      </c>
    </row>
    <row r="203" spans="1:3" x14ac:dyDescent="0.25">
      <c r="A203" s="44" t="s">
        <v>3664</v>
      </c>
      <c r="B203" s="44" t="s">
        <v>2127</v>
      </c>
      <c r="C203" s="12">
        <v>520</v>
      </c>
    </row>
    <row r="204" spans="1:3" x14ac:dyDescent="0.25">
      <c r="A204" s="44" t="s">
        <v>3665</v>
      </c>
      <c r="B204" s="44" t="s">
        <v>2129</v>
      </c>
      <c r="C204" s="12">
        <v>174</v>
      </c>
    </row>
    <row r="205" spans="1:3" x14ac:dyDescent="0.25">
      <c r="A205" s="44" t="s">
        <v>3666</v>
      </c>
      <c r="B205" s="44" t="s">
        <v>2131</v>
      </c>
      <c r="C205" s="12">
        <v>117</v>
      </c>
    </row>
    <row r="206" spans="1:3" x14ac:dyDescent="0.25">
      <c r="A206" s="44" t="s">
        <v>3667</v>
      </c>
      <c r="B206" s="44" t="s">
        <v>2133</v>
      </c>
      <c r="C206" s="12">
        <v>840</v>
      </c>
    </row>
    <row r="207" spans="1:3" x14ac:dyDescent="0.25">
      <c r="A207" s="44" t="s">
        <v>3668</v>
      </c>
      <c r="B207" s="44" t="s">
        <v>2135</v>
      </c>
      <c r="C207" s="12">
        <v>60</v>
      </c>
    </row>
    <row r="208" spans="1:3" x14ac:dyDescent="0.25">
      <c r="A208" s="44" t="s">
        <v>3669</v>
      </c>
      <c r="B208" s="44" t="s">
        <v>2135</v>
      </c>
      <c r="C208" s="12">
        <v>119</v>
      </c>
    </row>
    <row r="209" spans="1:3" x14ac:dyDescent="0.25">
      <c r="A209" s="44" t="s">
        <v>3670</v>
      </c>
      <c r="B209" s="44" t="s">
        <v>2137</v>
      </c>
      <c r="C209" s="12">
        <v>580</v>
      </c>
    </row>
    <row r="210" spans="1:3" x14ac:dyDescent="0.25">
      <c r="A210" s="44" t="s">
        <v>3671</v>
      </c>
      <c r="B210" s="44" t="s">
        <v>2139</v>
      </c>
      <c r="C210" s="12">
        <v>45</v>
      </c>
    </row>
    <row r="211" spans="1:3" x14ac:dyDescent="0.25">
      <c r="A211" s="44" t="s">
        <v>3672</v>
      </c>
      <c r="B211" s="44" t="s">
        <v>2141</v>
      </c>
      <c r="C211" s="12">
        <v>120</v>
      </c>
    </row>
    <row r="212" spans="1:3" x14ac:dyDescent="0.25">
      <c r="A212" s="44" t="s">
        <v>3673</v>
      </c>
      <c r="B212" s="44" t="s">
        <v>2143</v>
      </c>
      <c r="C212" s="12">
        <v>241</v>
      </c>
    </row>
    <row r="213" spans="1:3" x14ac:dyDescent="0.25">
      <c r="A213" s="44" t="s">
        <v>3674</v>
      </c>
      <c r="B213" s="44" t="s">
        <v>2145</v>
      </c>
      <c r="C213" s="12">
        <v>20</v>
      </c>
    </row>
    <row r="214" spans="1:3" x14ac:dyDescent="0.25">
      <c r="A214" s="44" t="s">
        <v>3675</v>
      </c>
      <c r="B214" s="44" t="s">
        <v>2147</v>
      </c>
      <c r="C214" s="12">
        <v>27</v>
      </c>
    </row>
    <row r="215" spans="1:3" x14ac:dyDescent="0.25">
      <c r="A215" s="44" t="s">
        <v>3676</v>
      </c>
      <c r="B215" s="44" t="s">
        <v>2149</v>
      </c>
      <c r="C215" s="12">
        <v>22</v>
      </c>
    </row>
    <row r="216" spans="1:3" x14ac:dyDescent="0.25">
      <c r="A216" s="44" t="s">
        <v>3677</v>
      </c>
      <c r="B216" s="44" t="s">
        <v>2151</v>
      </c>
      <c r="C216" s="12">
        <v>922</v>
      </c>
    </row>
    <row r="217" spans="1:3" x14ac:dyDescent="0.25">
      <c r="A217" s="44" t="s">
        <v>3678</v>
      </c>
      <c r="B217" s="44" t="s">
        <v>2153</v>
      </c>
      <c r="C217" s="12">
        <v>987</v>
      </c>
    </row>
    <row r="218" spans="1:3" x14ac:dyDescent="0.25">
      <c r="A218" s="44" t="s">
        <v>3679</v>
      </c>
      <c r="B218" s="44" t="s">
        <v>2155</v>
      </c>
      <c r="C218" s="12">
        <v>181</v>
      </c>
    </row>
    <row r="219" spans="1:3" x14ac:dyDescent="0.25">
      <c r="A219" s="44" t="s">
        <v>3680</v>
      </c>
      <c r="B219" s="44" t="s">
        <v>2177</v>
      </c>
      <c r="C219" s="12">
        <v>2</v>
      </c>
    </row>
    <row r="220" spans="1:3" x14ac:dyDescent="0.25">
      <c r="A220" s="44" t="s">
        <v>3681</v>
      </c>
      <c r="B220" s="44" t="s">
        <v>2177</v>
      </c>
      <c r="C220" s="12">
        <v>39</v>
      </c>
    </row>
    <row r="221" spans="1:3" x14ac:dyDescent="0.25">
      <c r="A221" s="44" t="s">
        <v>3682</v>
      </c>
      <c r="B221" s="44" t="s">
        <v>241</v>
      </c>
      <c r="C221" s="12">
        <v>1444</v>
      </c>
    </row>
    <row r="222" spans="1:3" x14ac:dyDescent="0.25">
      <c r="A222" s="44" t="s">
        <v>3683</v>
      </c>
      <c r="B222" s="44" t="s">
        <v>2255</v>
      </c>
      <c r="C222" s="12">
        <v>6</v>
      </c>
    </row>
    <row r="223" spans="1:3" x14ac:dyDescent="0.25">
      <c r="A223" s="44" t="s">
        <v>3684</v>
      </c>
      <c r="B223" s="44" t="s">
        <v>2007</v>
      </c>
      <c r="C223" s="12">
        <v>1</v>
      </c>
    </row>
    <row r="224" spans="1:3" x14ac:dyDescent="0.25">
      <c r="A224" s="44" t="s">
        <v>3685</v>
      </c>
      <c r="B224" s="44" t="s">
        <v>2009</v>
      </c>
      <c r="C224" s="12">
        <v>4</v>
      </c>
    </row>
    <row r="225" spans="1:3" x14ac:dyDescent="0.25">
      <c r="A225" s="44" t="s">
        <v>3686</v>
      </c>
      <c r="B225" s="44" t="s">
        <v>251</v>
      </c>
      <c r="C225" s="12">
        <v>4</v>
      </c>
    </row>
    <row r="226" spans="1:3" x14ac:dyDescent="0.25">
      <c r="A226" s="44" t="s">
        <v>3687</v>
      </c>
      <c r="B226" s="44" t="s">
        <v>2403</v>
      </c>
      <c r="C226" s="12">
        <v>84</v>
      </c>
    </row>
    <row r="227" spans="1:3" x14ac:dyDescent="0.25">
      <c r="A227" s="44" t="s">
        <v>3688</v>
      </c>
      <c r="B227" s="44" t="s">
        <v>135</v>
      </c>
      <c r="C227" s="12">
        <v>9</v>
      </c>
    </row>
    <row r="228" spans="1:3" x14ac:dyDescent="0.25">
      <c r="A228" s="44" t="s">
        <v>3689</v>
      </c>
      <c r="B228" s="44" t="s">
        <v>1692</v>
      </c>
      <c r="C228" s="12">
        <v>1</v>
      </c>
    </row>
    <row r="229" spans="1:3" x14ac:dyDescent="0.25">
      <c r="A229" s="44" t="s">
        <v>3690</v>
      </c>
      <c r="B229" s="44" t="s">
        <v>1583</v>
      </c>
      <c r="C229" s="12">
        <v>35</v>
      </c>
    </row>
    <row r="230" spans="1:3" x14ac:dyDescent="0.25">
      <c r="A230" s="44" t="s">
        <v>3691</v>
      </c>
      <c r="B230" s="44" t="s">
        <v>1583</v>
      </c>
      <c r="C230" s="12">
        <v>40</v>
      </c>
    </row>
    <row r="231" spans="1:3" x14ac:dyDescent="0.25">
      <c r="A231" s="44" t="s">
        <v>3692</v>
      </c>
      <c r="B231" s="44" t="s">
        <v>1881</v>
      </c>
      <c r="C231" s="12">
        <v>2</v>
      </c>
    </row>
    <row r="232" spans="1:3" x14ac:dyDescent="0.25">
      <c r="A232" s="44" t="s">
        <v>3693</v>
      </c>
      <c r="B232" s="44" t="s">
        <v>1959</v>
      </c>
      <c r="C232" s="12">
        <v>2</v>
      </c>
    </row>
    <row r="233" spans="1:3" x14ac:dyDescent="0.25">
      <c r="A233" s="44" t="s">
        <v>3694</v>
      </c>
      <c r="B233" s="44" t="s">
        <v>1532</v>
      </c>
      <c r="C233" s="12">
        <v>1</v>
      </c>
    </row>
    <row r="234" spans="1:3" x14ac:dyDescent="0.25">
      <c r="A234" s="44" t="s">
        <v>3695</v>
      </c>
      <c r="B234" s="44" t="s">
        <v>1532</v>
      </c>
      <c r="C234" s="12">
        <v>3</v>
      </c>
    </row>
    <row r="235" spans="1:3" x14ac:dyDescent="0.25">
      <c r="A235" s="44" t="s">
        <v>3696</v>
      </c>
      <c r="B235" s="44" t="s">
        <v>1532</v>
      </c>
      <c r="C235" s="12">
        <v>1</v>
      </c>
    </row>
    <row r="236" spans="1:3" x14ac:dyDescent="0.25">
      <c r="A236" s="44" t="s">
        <v>3697</v>
      </c>
      <c r="B236" s="44" t="s">
        <v>1534</v>
      </c>
      <c r="C236" s="12">
        <v>154</v>
      </c>
    </row>
    <row r="237" spans="1:3" x14ac:dyDescent="0.25">
      <c r="A237" s="44" t="s">
        <v>3698</v>
      </c>
      <c r="B237" s="44" t="s">
        <v>1534</v>
      </c>
      <c r="C237" s="12">
        <v>44</v>
      </c>
    </row>
    <row r="238" spans="1:3" x14ac:dyDescent="0.25">
      <c r="A238" s="44" t="s">
        <v>3699</v>
      </c>
      <c r="B238" s="44" t="s">
        <v>1896</v>
      </c>
      <c r="C238" s="12">
        <v>1</v>
      </c>
    </row>
    <row r="239" spans="1:3" x14ac:dyDescent="0.25">
      <c r="A239" s="44" t="s">
        <v>3700</v>
      </c>
      <c r="B239" s="44" t="s">
        <v>1587</v>
      </c>
      <c r="C239" s="12">
        <v>4</v>
      </c>
    </row>
    <row r="240" spans="1:3" x14ac:dyDescent="0.25">
      <c r="A240" s="44" t="s">
        <v>3701</v>
      </c>
      <c r="B240" s="44" t="s">
        <v>1587</v>
      </c>
      <c r="C240" s="12">
        <v>2</v>
      </c>
    </row>
    <row r="241" spans="1:3" x14ac:dyDescent="0.25">
      <c r="A241" s="44" t="s">
        <v>3702</v>
      </c>
      <c r="B241" s="44" t="s">
        <v>2459</v>
      </c>
      <c r="C241" s="12">
        <v>1</v>
      </c>
    </row>
    <row r="242" spans="1:3" x14ac:dyDescent="0.25">
      <c r="A242" s="44" t="s">
        <v>3703</v>
      </c>
      <c r="B242" s="44" t="s">
        <v>1537</v>
      </c>
      <c r="C242" s="12">
        <v>3</v>
      </c>
    </row>
    <row r="243" spans="1:3" x14ac:dyDescent="0.25">
      <c r="A243" s="44" t="s">
        <v>3704</v>
      </c>
      <c r="B243" s="44" t="s">
        <v>1589</v>
      </c>
      <c r="C243" s="12">
        <v>1</v>
      </c>
    </row>
    <row r="244" spans="1:3" x14ac:dyDescent="0.25">
      <c r="A244" s="44" t="s">
        <v>3705</v>
      </c>
      <c r="B244" s="44" t="s">
        <v>1589</v>
      </c>
      <c r="C244" s="12">
        <v>3</v>
      </c>
    </row>
    <row r="245" spans="1:3" x14ac:dyDescent="0.25">
      <c r="A245" s="44" t="s">
        <v>3706</v>
      </c>
      <c r="B245" s="44" t="s">
        <v>1956</v>
      </c>
      <c r="C245" s="12">
        <v>3</v>
      </c>
    </row>
    <row r="246" spans="1:3" x14ac:dyDescent="0.25">
      <c r="A246" s="44" t="s">
        <v>3707</v>
      </c>
      <c r="B246" s="44" t="s">
        <v>1956</v>
      </c>
      <c r="C246" s="12">
        <v>1</v>
      </c>
    </row>
    <row r="247" spans="1:3" x14ac:dyDescent="0.25">
      <c r="A247" s="44" t="s">
        <v>3708</v>
      </c>
      <c r="B247" s="44" t="s">
        <v>147</v>
      </c>
      <c r="C247" s="12">
        <v>4</v>
      </c>
    </row>
    <row r="248" spans="1:3" x14ac:dyDescent="0.25">
      <c r="A248" s="44" t="s">
        <v>3709</v>
      </c>
      <c r="B248" s="44" t="s">
        <v>147</v>
      </c>
      <c r="C248" s="12">
        <v>3</v>
      </c>
    </row>
    <row r="249" spans="1:3" x14ac:dyDescent="0.25">
      <c r="A249" s="44" t="s">
        <v>3710</v>
      </c>
      <c r="B249" s="44" t="s">
        <v>1591</v>
      </c>
      <c r="C249" s="12">
        <v>4</v>
      </c>
    </row>
    <row r="250" spans="1:3" x14ac:dyDescent="0.25">
      <c r="A250" s="44" t="s">
        <v>3711</v>
      </c>
      <c r="B250" s="44" t="s">
        <v>1591</v>
      </c>
      <c r="C250" s="12">
        <v>1</v>
      </c>
    </row>
    <row r="251" spans="1:3" x14ac:dyDescent="0.25">
      <c r="A251" s="44" t="s">
        <v>3712</v>
      </c>
      <c r="B251" s="44" t="s">
        <v>1541</v>
      </c>
      <c r="C251" s="12">
        <v>8</v>
      </c>
    </row>
    <row r="252" spans="1:3" x14ac:dyDescent="0.25">
      <c r="A252" s="44" t="s">
        <v>3713</v>
      </c>
      <c r="B252" s="44" t="s">
        <v>2551</v>
      </c>
      <c r="C252" s="12">
        <v>1</v>
      </c>
    </row>
    <row r="253" spans="1:3" x14ac:dyDescent="0.25">
      <c r="A253" s="44" t="s">
        <v>3714</v>
      </c>
      <c r="B253" s="44" t="s">
        <v>1647</v>
      </c>
      <c r="C253" s="12">
        <v>1</v>
      </c>
    </row>
    <row r="254" spans="1:3" x14ac:dyDescent="0.25">
      <c r="A254" s="44" t="s">
        <v>3715</v>
      </c>
      <c r="B254" s="44" t="s">
        <v>1885</v>
      </c>
      <c r="C254" s="12">
        <v>354</v>
      </c>
    </row>
    <row r="255" spans="1:3" x14ac:dyDescent="0.25">
      <c r="A255" s="44" t="s">
        <v>3716</v>
      </c>
      <c r="B255" s="44" t="s">
        <v>2476</v>
      </c>
      <c r="C255" s="12">
        <v>1</v>
      </c>
    </row>
    <row r="256" spans="1:3" x14ac:dyDescent="0.25">
      <c r="A256" s="44" t="s">
        <v>3717</v>
      </c>
      <c r="B256" s="44" t="s">
        <v>1593</v>
      </c>
      <c r="C256" s="12">
        <v>2</v>
      </c>
    </row>
    <row r="257" spans="1:3" x14ac:dyDescent="0.25">
      <c r="A257" s="44" t="s">
        <v>3718</v>
      </c>
      <c r="B257" s="44" t="s">
        <v>1593</v>
      </c>
      <c r="C257" s="12">
        <v>3</v>
      </c>
    </row>
    <row r="258" spans="1:3" x14ac:dyDescent="0.25">
      <c r="A258" s="44" t="s">
        <v>3719</v>
      </c>
      <c r="B258" s="44" t="s">
        <v>1611</v>
      </c>
      <c r="C258" s="12">
        <v>1</v>
      </c>
    </row>
    <row r="259" spans="1:3" x14ac:dyDescent="0.25">
      <c r="A259" s="44" t="s">
        <v>3720</v>
      </c>
      <c r="B259" s="44" t="s">
        <v>1548</v>
      </c>
      <c r="C259" s="12">
        <v>5</v>
      </c>
    </row>
    <row r="260" spans="1:3" x14ac:dyDescent="0.25">
      <c r="A260" s="44" t="s">
        <v>3721</v>
      </c>
      <c r="B260" s="44" t="s">
        <v>1548</v>
      </c>
      <c r="C260" s="12">
        <v>7</v>
      </c>
    </row>
    <row r="261" spans="1:3" x14ac:dyDescent="0.25">
      <c r="A261" s="44" t="s">
        <v>3722</v>
      </c>
      <c r="B261" s="44" t="s">
        <v>1548</v>
      </c>
      <c r="C261" s="12">
        <v>2</v>
      </c>
    </row>
    <row r="262" spans="1:3" x14ac:dyDescent="0.25">
      <c r="A262" s="44" t="s">
        <v>3723</v>
      </c>
      <c r="B262" s="44" t="s">
        <v>1548</v>
      </c>
      <c r="C262" s="12">
        <v>2</v>
      </c>
    </row>
    <row r="263" spans="1:3" x14ac:dyDescent="0.25">
      <c r="A263" s="44" t="s">
        <v>3724</v>
      </c>
      <c r="B263" s="44" t="s">
        <v>1902</v>
      </c>
      <c r="C263" s="12">
        <v>1</v>
      </c>
    </row>
    <row r="264" spans="1:3" x14ac:dyDescent="0.25">
      <c r="A264" s="44" t="s">
        <v>3725</v>
      </c>
      <c r="B264" s="44" t="s">
        <v>2481</v>
      </c>
      <c r="C264" s="12">
        <v>1</v>
      </c>
    </row>
    <row r="265" spans="1:3" x14ac:dyDescent="0.25">
      <c r="A265" s="44" t="s">
        <v>3726</v>
      </c>
      <c r="B265" s="44" t="s">
        <v>1666</v>
      </c>
      <c r="C265" s="12">
        <v>1</v>
      </c>
    </row>
    <row r="266" spans="1:3" x14ac:dyDescent="0.25">
      <c r="A266" s="44" t="s">
        <v>3727</v>
      </c>
      <c r="B266" s="44" t="s">
        <v>1722</v>
      </c>
      <c r="C266" s="12">
        <v>2</v>
      </c>
    </row>
    <row r="267" spans="1:3" x14ac:dyDescent="0.25">
      <c r="A267" s="44" t="s">
        <v>3728</v>
      </c>
      <c r="B267" s="44" t="s">
        <v>1722</v>
      </c>
      <c r="C267" s="12">
        <v>1</v>
      </c>
    </row>
    <row r="268" spans="1:3" x14ac:dyDescent="0.25">
      <c r="A268" s="44" t="s">
        <v>3729</v>
      </c>
      <c r="B268" s="44" t="s">
        <v>1553</v>
      </c>
      <c r="C268" s="12">
        <v>4</v>
      </c>
    </row>
    <row r="269" spans="1:3" x14ac:dyDescent="0.25">
      <c r="A269" s="44" t="s">
        <v>3730</v>
      </c>
      <c r="B269" s="44" t="s">
        <v>1555</v>
      </c>
      <c r="C269" s="12">
        <v>3</v>
      </c>
    </row>
    <row r="270" spans="1:3" x14ac:dyDescent="0.25">
      <c r="A270" s="44" t="s">
        <v>3731</v>
      </c>
      <c r="B270" s="44" t="s">
        <v>2472</v>
      </c>
      <c r="C270" s="12">
        <v>1</v>
      </c>
    </row>
    <row r="271" spans="1:3" x14ac:dyDescent="0.25">
      <c r="A271" s="44" t="s">
        <v>3732</v>
      </c>
      <c r="B271" s="44" t="s">
        <v>2469</v>
      </c>
      <c r="C271" s="12">
        <v>1</v>
      </c>
    </row>
    <row r="272" spans="1:3" x14ac:dyDescent="0.25">
      <c r="A272" s="44" t="s">
        <v>3733</v>
      </c>
      <c r="B272" s="44" t="s">
        <v>2525</v>
      </c>
      <c r="C272" s="12">
        <v>800</v>
      </c>
    </row>
    <row r="273" spans="1:3" x14ac:dyDescent="0.25">
      <c r="A273" s="44" t="s">
        <v>3734</v>
      </c>
      <c r="B273" s="44" t="s">
        <v>1672</v>
      </c>
      <c r="C273" s="12">
        <v>3</v>
      </c>
    </row>
    <row r="274" spans="1:3" x14ac:dyDescent="0.25">
      <c r="A274" s="44" t="s">
        <v>3735</v>
      </c>
      <c r="B274" s="44" t="s">
        <v>2593</v>
      </c>
      <c r="C274" s="12">
        <v>1</v>
      </c>
    </row>
    <row r="275" spans="1:3" x14ac:dyDescent="0.25">
      <c r="A275" s="44" t="s">
        <v>3736</v>
      </c>
      <c r="B275" s="44" t="s">
        <v>1580</v>
      </c>
      <c r="C275" s="12">
        <v>1</v>
      </c>
    </row>
    <row r="276" spans="1:3" x14ac:dyDescent="0.25">
      <c r="A276" s="44" t="s">
        <v>3737</v>
      </c>
      <c r="B276" s="44" t="s">
        <v>1580</v>
      </c>
      <c r="C276" s="12">
        <v>2</v>
      </c>
    </row>
    <row r="277" spans="1:3" x14ac:dyDescent="0.25">
      <c r="A277" s="44" t="s">
        <v>3738</v>
      </c>
      <c r="B277" s="44" t="s">
        <v>2529</v>
      </c>
      <c r="C277" s="12">
        <v>1100</v>
      </c>
    </row>
    <row r="278" spans="1:3" x14ac:dyDescent="0.25">
      <c r="A278" s="44" t="s">
        <v>3739</v>
      </c>
      <c r="B278" s="44" t="s">
        <v>2531</v>
      </c>
      <c r="C278" s="12">
        <v>900</v>
      </c>
    </row>
    <row r="279" spans="1:3" x14ac:dyDescent="0.25">
      <c r="A279" s="44" t="s">
        <v>3740</v>
      </c>
      <c r="B279" s="44" t="s">
        <v>1577</v>
      </c>
      <c r="C279" s="12">
        <v>2</v>
      </c>
    </row>
    <row r="280" spans="1:3" x14ac:dyDescent="0.25">
      <c r="A280" s="44" t="s">
        <v>3741</v>
      </c>
      <c r="B280" s="44" t="s">
        <v>1566</v>
      </c>
      <c r="C280" s="12">
        <v>80</v>
      </c>
    </row>
    <row r="281" spans="1:3" x14ac:dyDescent="0.25">
      <c r="A281" s="44" t="s">
        <v>3742</v>
      </c>
      <c r="B281" s="44" t="s">
        <v>1607</v>
      </c>
      <c r="C281" s="12">
        <v>2</v>
      </c>
    </row>
    <row r="282" spans="1:3" x14ac:dyDescent="0.25">
      <c r="A282" s="44" t="s">
        <v>3743</v>
      </c>
      <c r="B282" s="44" t="s">
        <v>1607</v>
      </c>
      <c r="C282" s="12">
        <v>1</v>
      </c>
    </row>
    <row r="283" spans="1:3" x14ac:dyDescent="0.25">
      <c r="A283" s="44" t="s">
        <v>3744</v>
      </c>
      <c r="B283" s="44" t="s">
        <v>2595</v>
      </c>
      <c r="C283" s="12">
        <v>2</v>
      </c>
    </row>
    <row r="284" spans="1:3" x14ac:dyDescent="0.25">
      <c r="A284" s="44" t="s">
        <v>3745</v>
      </c>
      <c r="B284" s="44" t="s">
        <v>2494</v>
      </c>
      <c r="C284" s="12">
        <v>430</v>
      </c>
    </row>
    <row r="285" spans="1:3" x14ac:dyDescent="0.25">
      <c r="A285" s="44" t="s">
        <v>3746</v>
      </c>
      <c r="B285" s="44" t="s">
        <v>2496</v>
      </c>
      <c r="C285" s="12">
        <v>400</v>
      </c>
    </row>
    <row r="286" spans="1:3" x14ac:dyDescent="0.25">
      <c r="A286" s="44" t="s">
        <v>3747</v>
      </c>
      <c r="B286" s="44" t="s">
        <v>2496</v>
      </c>
      <c r="C286" s="12">
        <v>1620</v>
      </c>
    </row>
    <row r="287" spans="1:3" x14ac:dyDescent="0.25">
      <c r="A287" s="44" t="s">
        <v>3748</v>
      </c>
      <c r="B287" s="44" t="s">
        <v>2498</v>
      </c>
      <c r="C287" s="12">
        <v>40</v>
      </c>
    </row>
    <row r="288" spans="1:3" x14ac:dyDescent="0.25">
      <c r="A288" s="44" t="s">
        <v>3749</v>
      </c>
      <c r="B288" s="44" t="s">
        <v>2500</v>
      </c>
      <c r="C288" s="12">
        <v>320</v>
      </c>
    </row>
    <row r="289" spans="1:3" x14ac:dyDescent="0.25">
      <c r="A289" s="44" t="s">
        <v>3750</v>
      </c>
      <c r="B289" s="44" t="s">
        <v>2502</v>
      </c>
      <c r="C289" s="12">
        <v>200</v>
      </c>
    </row>
    <row r="290" spans="1:3" x14ac:dyDescent="0.25">
      <c r="A290" s="44" t="s">
        <v>3751</v>
      </c>
      <c r="B290" s="44" t="s">
        <v>2504</v>
      </c>
      <c r="C290" s="12">
        <v>860</v>
      </c>
    </row>
    <row r="291" spans="1:3" x14ac:dyDescent="0.25">
      <c r="A291" s="44" t="s">
        <v>3752</v>
      </c>
      <c r="B291" s="44" t="s">
        <v>2506</v>
      </c>
      <c r="C291" s="12">
        <v>1000</v>
      </c>
    </row>
    <row r="292" spans="1:3" x14ac:dyDescent="0.25">
      <c r="A292" s="44" t="s">
        <v>3753</v>
      </c>
      <c r="B292" s="44" t="s">
        <v>2508</v>
      </c>
      <c r="C292" s="12">
        <v>1000</v>
      </c>
    </row>
    <row r="293" spans="1:3" x14ac:dyDescent="0.25">
      <c r="A293" s="44" t="s">
        <v>3754</v>
      </c>
      <c r="B293" s="44" t="s">
        <v>2510</v>
      </c>
      <c r="C293" s="12">
        <v>1950</v>
      </c>
    </row>
    <row r="294" spans="1:3" x14ac:dyDescent="0.25">
      <c r="A294" s="44" t="s">
        <v>3755</v>
      </c>
      <c r="B294" s="44" t="s">
        <v>2512</v>
      </c>
      <c r="C294" s="12">
        <v>300</v>
      </c>
    </row>
    <row r="295" spans="1:3" x14ac:dyDescent="0.25">
      <c r="A295" s="44" t="s">
        <v>3756</v>
      </c>
      <c r="B295" s="44" t="s">
        <v>2512</v>
      </c>
      <c r="C295" s="12">
        <v>1770</v>
      </c>
    </row>
    <row r="296" spans="1:3" x14ac:dyDescent="0.25">
      <c r="A296" s="44" t="s">
        <v>3757</v>
      </c>
      <c r="B296" s="44" t="s">
        <v>2514</v>
      </c>
      <c r="C296" s="12">
        <v>1150</v>
      </c>
    </row>
    <row r="297" spans="1:3" x14ac:dyDescent="0.25">
      <c r="A297" s="44" t="s">
        <v>3758</v>
      </c>
      <c r="B297" s="44" t="s">
        <v>2516</v>
      </c>
      <c r="C297" s="12">
        <v>600</v>
      </c>
    </row>
    <row r="298" spans="1:3" x14ac:dyDescent="0.25">
      <c r="A298" s="44" t="s">
        <v>3759</v>
      </c>
      <c r="B298" s="44" t="s">
        <v>2518</v>
      </c>
      <c r="C298" s="12">
        <v>200</v>
      </c>
    </row>
    <row r="299" spans="1:3" x14ac:dyDescent="0.25">
      <c r="A299" s="44" t="s">
        <v>3760</v>
      </c>
      <c r="B299" s="44" t="s">
        <v>2520</v>
      </c>
      <c r="C299" s="12">
        <v>49</v>
      </c>
    </row>
    <row r="300" spans="1:3" x14ac:dyDescent="0.25">
      <c r="A300" s="44" t="s">
        <v>3761</v>
      </c>
      <c r="B300" s="44" t="s">
        <v>2522</v>
      </c>
      <c r="C300" s="12">
        <v>20</v>
      </c>
    </row>
    <row r="301" spans="1:3" x14ac:dyDescent="0.25">
      <c r="A301" s="44" t="s">
        <v>3762</v>
      </c>
      <c r="B301" s="44" t="s">
        <v>1781</v>
      </c>
      <c r="C301" s="12">
        <v>3</v>
      </c>
    </row>
    <row r="302" spans="1:3" x14ac:dyDescent="0.25">
      <c r="A302" s="44" t="s">
        <v>3763</v>
      </c>
      <c r="B302" s="44" t="s">
        <v>1783</v>
      </c>
      <c r="C302" s="12">
        <v>3</v>
      </c>
    </row>
    <row r="303" spans="1:3" x14ac:dyDescent="0.25">
      <c r="A303" s="44" t="s">
        <v>3764</v>
      </c>
      <c r="B303" s="44" t="s">
        <v>1570</v>
      </c>
      <c r="C303" s="12">
        <v>21</v>
      </c>
    </row>
    <row r="304" spans="1:3" x14ac:dyDescent="0.25">
      <c r="A304" s="44" t="s">
        <v>3765</v>
      </c>
      <c r="B304" s="44" t="s">
        <v>1572</v>
      </c>
      <c r="C304" s="12">
        <v>8</v>
      </c>
    </row>
    <row r="305" spans="1:3" x14ac:dyDescent="0.25">
      <c r="A305" s="44" t="s">
        <v>3766</v>
      </c>
      <c r="B305" s="44" t="s">
        <v>2466</v>
      </c>
      <c r="C305" s="12">
        <v>1</v>
      </c>
    </row>
    <row r="306" spans="1:3" x14ac:dyDescent="0.25">
      <c r="A306" s="44" t="s">
        <v>3767</v>
      </c>
      <c r="B306" s="44" t="s">
        <v>1563</v>
      </c>
      <c r="C306" s="12">
        <v>69</v>
      </c>
    </row>
    <row r="307" spans="1:3" x14ac:dyDescent="0.25">
      <c r="A307" s="44" t="s">
        <v>3768</v>
      </c>
      <c r="B307" s="44" t="s">
        <v>1563</v>
      </c>
      <c r="C307" s="12">
        <v>81</v>
      </c>
    </row>
    <row r="308" spans="1:3" x14ac:dyDescent="0.25">
      <c r="A308" s="44" t="s">
        <v>3769</v>
      </c>
      <c r="B308" s="44" t="s">
        <v>1659</v>
      </c>
      <c r="C308" s="12">
        <v>1</v>
      </c>
    </row>
    <row r="309" spans="1:3" x14ac:dyDescent="0.25">
      <c r="A309" s="44" t="s">
        <v>3770</v>
      </c>
      <c r="B309" s="44" t="s">
        <v>1659</v>
      </c>
      <c r="C309" s="12">
        <v>1</v>
      </c>
    </row>
    <row r="310" spans="1:3" x14ac:dyDescent="0.25">
      <c r="A310" s="44" t="s">
        <v>3771</v>
      </c>
      <c r="B310" s="44" t="s">
        <v>1659</v>
      </c>
      <c r="C310" s="12">
        <v>1</v>
      </c>
    </row>
    <row r="311" spans="1:3" x14ac:dyDescent="0.25">
      <c r="A311" s="44" t="s">
        <v>3772</v>
      </c>
      <c r="B311" s="44" t="s">
        <v>1793</v>
      </c>
      <c r="C311" s="12">
        <v>15</v>
      </c>
    </row>
    <row r="312" spans="1:3" x14ac:dyDescent="0.25">
      <c r="A312" s="44" t="s">
        <v>3773</v>
      </c>
      <c r="B312" s="44" t="s">
        <v>1521</v>
      </c>
      <c r="C312" s="12">
        <v>5</v>
      </c>
    </row>
    <row r="313" spans="1:3" x14ac:dyDescent="0.25">
      <c r="A313" s="44" t="s">
        <v>3774</v>
      </c>
      <c r="B313" s="44" t="s">
        <v>2474</v>
      </c>
      <c r="C313" s="12">
        <v>1</v>
      </c>
    </row>
    <row r="314" spans="1:3" x14ac:dyDescent="0.25">
      <c r="A314" s="44" t="s">
        <v>3775</v>
      </c>
      <c r="B314" s="44" t="s">
        <v>1797</v>
      </c>
      <c r="C314" s="12">
        <v>80</v>
      </c>
    </row>
    <row r="315" spans="1:3" x14ac:dyDescent="0.25">
      <c r="A315" s="44" t="s">
        <v>3776</v>
      </c>
      <c r="B315" s="44" t="s">
        <v>2487</v>
      </c>
      <c r="C315" s="12">
        <v>1</v>
      </c>
    </row>
    <row r="316" spans="1:3" x14ac:dyDescent="0.25">
      <c r="A316" s="44" t="s">
        <v>3777</v>
      </c>
      <c r="B316" s="44" t="s">
        <v>2489</v>
      </c>
      <c r="C316" s="12">
        <v>1</v>
      </c>
    </row>
    <row r="317" spans="1:3" x14ac:dyDescent="0.25">
      <c r="A317" s="44" t="s">
        <v>3778</v>
      </c>
      <c r="B317" s="44" t="s">
        <v>1599</v>
      </c>
      <c r="C317" s="12">
        <v>1</v>
      </c>
    </row>
    <row r="318" spans="1:3" x14ac:dyDescent="0.25">
      <c r="A318" s="44" t="s">
        <v>3779</v>
      </c>
      <c r="B318" s="44" t="s">
        <v>2491</v>
      </c>
      <c r="C318" s="12">
        <v>1</v>
      </c>
    </row>
    <row r="319" spans="1:3" x14ac:dyDescent="0.25">
      <c r="A319" s="44" t="s">
        <v>3780</v>
      </c>
      <c r="B319" s="44" t="s">
        <v>2170</v>
      </c>
      <c r="C319" s="12">
        <v>9</v>
      </c>
    </row>
    <row r="320" spans="1:3" x14ac:dyDescent="0.25">
      <c r="A320" s="44" t="s">
        <v>3781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3782</v>
      </c>
      <c r="B322" s="44" t="s">
        <v>2660</v>
      </c>
      <c r="C322" s="12">
        <v>1</v>
      </c>
    </row>
    <row r="323" spans="1:3" x14ac:dyDescent="0.25">
      <c r="A323" s="44" t="s">
        <v>3783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3784</v>
      </c>
      <c r="B325" s="44" t="s">
        <v>226</v>
      </c>
      <c r="C325" s="12">
        <v>7</v>
      </c>
    </row>
    <row r="326" spans="1:3" x14ac:dyDescent="0.25">
      <c r="A326" s="44" t="s">
        <v>3785</v>
      </c>
      <c r="B326" s="44" t="s">
        <v>1973</v>
      </c>
      <c r="C326" s="12">
        <v>1</v>
      </c>
    </row>
    <row r="327" spans="1:3" x14ac:dyDescent="0.25">
      <c r="A327" s="44" t="s">
        <v>3786</v>
      </c>
      <c r="B327" s="44" t="s">
        <v>1583</v>
      </c>
      <c r="C327" s="12">
        <v>65</v>
      </c>
    </row>
    <row r="328" spans="1:3" x14ac:dyDescent="0.25">
      <c r="A328" s="44" t="s">
        <v>3787</v>
      </c>
      <c r="B328" s="44" t="s">
        <v>2626</v>
      </c>
      <c r="C328" s="12">
        <v>5</v>
      </c>
    </row>
    <row r="329" spans="1:3" x14ac:dyDescent="0.25">
      <c r="A329" s="44" t="s">
        <v>3788</v>
      </c>
      <c r="B329" s="44" t="s">
        <v>1881</v>
      </c>
      <c r="C329" s="12">
        <v>3</v>
      </c>
    </row>
    <row r="330" spans="1:3" x14ac:dyDescent="0.25">
      <c r="A330" s="44" t="s">
        <v>3789</v>
      </c>
      <c r="B330" s="44" t="s">
        <v>1881</v>
      </c>
      <c r="C330" s="12">
        <v>1</v>
      </c>
    </row>
    <row r="331" spans="1:3" x14ac:dyDescent="0.25">
      <c r="A331" s="44" t="s">
        <v>3790</v>
      </c>
      <c r="B331" s="44" t="s">
        <v>1881</v>
      </c>
      <c r="C331" s="12">
        <v>2</v>
      </c>
    </row>
    <row r="332" spans="1:3" x14ac:dyDescent="0.25">
      <c r="A332" s="44" t="s">
        <v>3791</v>
      </c>
      <c r="B332" s="44" t="s">
        <v>1532</v>
      </c>
      <c r="C332" s="12">
        <v>9</v>
      </c>
    </row>
    <row r="333" spans="1:3" x14ac:dyDescent="0.25">
      <c r="A333" s="44" t="s">
        <v>3792</v>
      </c>
      <c r="B333" s="44" t="s">
        <v>1532</v>
      </c>
      <c r="C333" s="12">
        <v>18</v>
      </c>
    </row>
    <row r="334" spans="1:3" x14ac:dyDescent="0.25">
      <c r="A334" s="44" t="s">
        <v>3793</v>
      </c>
      <c r="B334" s="44" t="s">
        <v>1532</v>
      </c>
      <c r="C334" s="12">
        <v>2</v>
      </c>
    </row>
    <row r="335" spans="1:3" x14ac:dyDescent="0.25">
      <c r="A335" s="44" t="s">
        <v>3794</v>
      </c>
      <c r="B335" s="44" t="s">
        <v>1883</v>
      </c>
      <c r="C335" s="12">
        <v>4</v>
      </c>
    </row>
    <row r="336" spans="1:3" x14ac:dyDescent="0.25">
      <c r="A336" s="44" t="s">
        <v>3795</v>
      </c>
      <c r="B336" s="44" t="s">
        <v>2637</v>
      </c>
      <c r="C336" s="12">
        <v>2</v>
      </c>
    </row>
    <row r="337" spans="1:3" x14ac:dyDescent="0.25">
      <c r="A337" s="44" t="s">
        <v>3796</v>
      </c>
      <c r="B337" s="44" t="s">
        <v>2637</v>
      </c>
      <c r="C337" s="12">
        <v>3</v>
      </c>
    </row>
    <row r="338" spans="1:3" x14ac:dyDescent="0.25">
      <c r="A338" s="44" t="s">
        <v>3797</v>
      </c>
      <c r="B338" s="44" t="s">
        <v>1534</v>
      </c>
      <c r="C338" s="12">
        <v>57</v>
      </c>
    </row>
    <row r="339" spans="1:3" x14ac:dyDescent="0.25">
      <c r="A339" s="44" t="s">
        <v>3798</v>
      </c>
      <c r="B339" s="44" t="s">
        <v>1534</v>
      </c>
      <c r="C339" s="12">
        <v>99</v>
      </c>
    </row>
    <row r="340" spans="1:3" x14ac:dyDescent="0.25">
      <c r="A340" s="44" t="s">
        <v>3799</v>
      </c>
      <c r="B340" s="44" t="s">
        <v>1896</v>
      </c>
      <c r="C340" s="12">
        <v>1</v>
      </c>
    </row>
    <row r="341" spans="1:3" x14ac:dyDescent="0.25">
      <c r="A341" s="44" t="s">
        <v>3800</v>
      </c>
      <c r="B341" s="44" t="s">
        <v>1896</v>
      </c>
      <c r="C341" s="12">
        <v>3</v>
      </c>
    </row>
    <row r="342" spans="1:3" x14ac:dyDescent="0.25">
      <c r="A342" s="44" t="s">
        <v>3801</v>
      </c>
      <c r="B342" s="44" t="s">
        <v>1587</v>
      </c>
      <c r="C342" s="12">
        <v>2</v>
      </c>
    </row>
    <row r="343" spans="1:3" x14ac:dyDescent="0.25">
      <c r="A343" s="44" t="s">
        <v>3802</v>
      </c>
      <c r="B343" s="44" t="s">
        <v>1861</v>
      </c>
      <c r="C343" s="12">
        <v>2</v>
      </c>
    </row>
    <row r="344" spans="1:3" x14ac:dyDescent="0.25">
      <c r="A344" s="44" t="s">
        <v>3803</v>
      </c>
      <c r="B344" s="44" t="s">
        <v>1589</v>
      </c>
      <c r="C344" s="12">
        <v>6</v>
      </c>
    </row>
    <row r="345" spans="1:3" x14ac:dyDescent="0.25">
      <c r="A345" s="44" t="s">
        <v>3804</v>
      </c>
      <c r="B345" s="44" t="s">
        <v>1589</v>
      </c>
      <c r="C345" s="12">
        <v>5</v>
      </c>
    </row>
    <row r="346" spans="1:3" x14ac:dyDescent="0.25">
      <c r="A346" s="44" t="s">
        <v>3805</v>
      </c>
      <c r="B346" s="44" t="s">
        <v>1956</v>
      </c>
      <c r="C346" s="12">
        <v>7</v>
      </c>
    </row>
    <row r="347" spans="1:3" x14ac:dyDescent="0.25">
      <c r="A347" s="44" t="s">
        <v>3806</v>
      </c>
      <c r="B347" s="44" t="s">
        <v>1956</v>
      </c>
      <c r="C347" s="12">
        <v>6</v>
      </c>
    </row>
    <row r="348" spans="1:3" x14ac:dyDescent="0.25">
      <c r="A348" s="44" t="s">
        <v>3807</v>
      </c>
      <c r="B348" s="44" t="s">
        <v>147</v>
      </c>
      <c r="C348" s="12">
        <v>2</v>
      </c>
    </row>
    <row r="349" spans="1:3" x14ac:dyDescent="0.25">
      <c r="A349" s="44" t="s">
        <v>3808</v>
      </c>
      <c r="B349" s="44" t="s">
        <v>147</v>
      </c>
      <c r="C349" s="12">
        <v>4</v>
      </c>
    </row>
    <row r="350" spans="1:3" x14ac:dyDescent="0.25">
      <c r="A350" s="44" t="s">
        <v>3809</v>
      </c>
      <c r="B350" s="44" t="s">
        <v>1539</v>
      </c>
      <c r="C350" s="12">
        <v>10</v>
      </c>
    </row>
    <row r="351" spans="1:3" x14ac:dyDescent="0.25">
      <c r="A351" s="44" t="s">
        <v>3810</v>
      </c>
      <c r="B351" s="44" t="s">
        <v>137</v>
      </c>
      <c r="C351" s="12">
        <v>3</v>
      </c>
    </row>
    <row r="352" spans="1:3" x14ac:dyDescent="0.25">
      <c r="A352" s="44" t="s">
        <v>3811</v>
      </c>
      <c r="B352" s="44" t="s">
        <v>137</v>
      </c>
      <c r="C352" s="12">
        <v>2</v>
      </c>
    </row>
    <row r="353" spans="1:3" x14ac:dyDescent="0.25">
      <c r="A353" s="44" t="s">
        <v>3812</v>
      </c>
      <c r="B353" s="44" t="s">
        <v>137</v>
      </c>
      <c r="C353" s="12">
        <v>2</v>
      </c>
    </row>
    <row r="354" spans="1:3" x14ac:dyDescent="0.25">
      <c r="A354" s="44" t="s">
        <v>3813</v>
      </c>
      <c r="B354" s="44" t="s">
        <v>1591</v>
      </c>
      <c r="C354" s="12">
        <v>4</v>
      </c>
    </row>
    <row r="355" spans="1:3" x14ac:dyDescent="0.25">
      <c r="A355" s="44" t="s">
        <v>3814</v>
      </c>
      <c r="B355" s="44" t="s">
        <v>1591</v>
      </c>
      <c r="C355" s="12">
        <v>4</v>
      </c>
    </row>
    <row r="356" spans="1:3" x14ac:dyDescent="0.25">
      <c r="A356" s="44" t="s">
        <v>3815</v>
      </c>
      <c r="B356" s="44" t="s">
        <v>1647</v>
      </c>
      <c r="C356" s="12">
        <v>2</v>
      </c>
    </row>
    <row r="357" spans="1:3" x14ac:dyDescent="0.25">
      <c r="A357" s="44" t="s">
        <v>3816</v>
      </c>
      <c r="B357" s="44" t="s">
        <v>1647</v>
      </c>
      <c r="C357" s="12">
        <v>2</v>
      </c>
    </row>
    <row r="358" spans="1:3" x14ac:dyDescent="0.25">
      <c r="A358" s="44" t="s">
        <v>3817</v>
      </c>
      <c r="B358" s="44" t="s">
        <v>1647</v>
      </c>
      <c r="C358" s="12">
        <v>1</v>
      </c>
    </row>
    <row r="359" spans="1:3" x14ac:dyDescent="0.25">
      <c r="A359" s="44" t="s">
        <v>3818</v>
      </c>
      <c r="B359" s="44" t="s">
        <v>1885</v>
      </c>
      <c r="C359" s="12">
        <v>75</v>
      </c>
    </row>
    <row r="360" spans="1:3" x14ac:dyDescent="0.25">
      <c r="A360" s="44" t="s">
        <v>3819</v>
      </c>
      <c r="B360" s="44" t="s">
        <v>1885</v>
      </c>
      <c r="C360" s="12">
        <v>352</v>
      </c>
    </row>
    <row r="361" spans="1:3" x14ac:dyDescent="0.25">
      <c r="A361" s="44" t="s">
        <v>3820</v>
      </c>
      <c r="B361" s="44" t="s">
        <v>1593</v>
      </c>
      <c r="C361" s="12">
        <v>2</v>
      </c>
    </row>
    <row r="362" spans="1:3" x14ac:dyDescent="0.25">
      <c r="A362" s="44" t="s">
        <v>3821</v>
      </c>
      <c r="B362" s="44" t="s">
        <v>1593</v>
      </c>
      <c r="C362" s="12">
        <v>5</v>
      </c>
    </row>
    <row r="363" spans="1:3" x14ac:dyDescent="0.25">
      <c r="A363" s="44" t="s">
        <v>3822</v>
      </c>
      <c r="B363" s="44" t="s">
        <v>1611</v>
      </c>
      <c r="C363" s="12">
        <v>1</v>
      </c>
    </row>
    <row r="364" spans="1:3" x14ac:dyDescent="0.25">
      <c r="A364" s="44" t="s">
        <v>3823</v>
      </c>
      <c r="B364" s="44" t="s">
        <v>1548</v>
      </c>
      <c r="C364" s="12">
        <v>8</v>
      </c>
    </row>
    <row r="365" spans="1:3" x14ac:dyDescent="0.25">
      <c r="A365" s="44" t="s">
        <v>3824</v>
      </c>
      <c r="B365" s="44" t="s">
        <v>1548</v>
      </c>
      <c r="C365" s="12">
        <v>23</v>
      </c>
    </row>
    <row r="366" spans="1:3" x14ac:dyDescent="0.25">
      <c r="A366" s="44" t="s">
        <v>3825</v>
      </c>
      <c r="B366" s="44" t="s">
        <v>1548</v>
      </c>
      <c r="C366" s="12">
        <v>1</v>
      </c>
    </row>
    <row r="367" spans="1:3" x14ac:dyDescent="0.25">
      <c r="A367" s="44" t="s">
        <v>3826</v>
      </c>
      <c r="B367" s="44" t="s">
        <v>1548</v>
      </c>
      <c r="C367" s="12">
        <v>3</v>
      </c>
    </row>
    <row r="368" spans="1:3" x14ac:dyDescent="0.25">
      <c r="A368" s="44" t="s">
        <v>3827</v>
      </c>
      <c r="B368" s="44" t="s">
        <v>1902</v>
      </c>
      <c r="C368" s="12">
        <v>1</v>
      </c>
    </row>
    <row r="369" spans="1:3" x14ac:dyDescent="0.25">
      <c r="A369" s="44" t="s">
        <v>3828</v>
      </c>
      <c r="B369" s="44" t="s">
        <v>1722</v>
      </c>
      <c r="C369" s="12">
        <v>2</v>
      </c>
    </row>
    <row r="370" spans="1:3" x14ac:dyDescent="0.25">
      <c r="A370" s="44" t="s">
        <v>3829</v>
      </c>
      <c r="B370" s="44" t="s">
        <v>2639</v>
      </c>
      <c r="C370" s="12">
        <v>1</v>
      </c>
    </row>
    <row r="371" spans="1:3" x14ac:dyDescent="0.25">
      <c r="A371" s="44" t="s">
        <v>3830</v>
      </c>
      <c r="B371" s="44" t="s">
        <v>1555</v>
      </c>
      <c r="C371" s="12">
        <v>2</v>
      </c>
    </row>
    <row r="372" spans="1:3" x14ac:dyDescent="0.25">
      <c r="A372" s="44" t="s">
        <v>3831</v>
      </c>
      <c r="B372" s="44" t="s">
        <v>1672</v>
      </c>
      <c r="C372" s="12">
        <v>1</v>
      </c>
    </row>
    <row r="373" spans="1:3" x14ac:dyDescent="0.25">
      <c r="A373" s="44" t="s">
        <v>3832</v>
      </c>
      <c r="B373" s="44" t="s">
        <v>2649</v>
      </c>
      <c r="C373" s="12">
        <v>2</v>
      </c>
    </row>
    <row r="374" spans="1:3" x14ac:dyDescent="0.25">
      <c r="A374" s="44" t="s">
        <v>3833</v>
      </c>
      <c r="B374" s="44" t="s">
        <v>1776</v>
      </c>
      <c r="C374" s="12">
        <v>5</v>
      </c>
    </row>
    <row r="375" spans="1:3" x14ac:dyDescent="0.25">
      <c r="A375" s="44" t="s">
        <v>3834</v>
      </c>
      <c r="B375" s="44" t="s">
        <v>1778</v>
      </c>
      <c r="C375" s="12">
        <v>1</v>
      </c>
    </row>
    <row r="376" spans="1:3" x14ac:dyDescent="0.25">
      <c r="A376" s="44" t="s">
        <v>3835</v>
      </c>
      <c r="B376" s="44" t="s">
        <v>1580</v>
      </c>
      <c r="C376" s="12">
        <v>1</v>
      </c>
    </row>
    <row r="377" spans="1:3" x14ac:dyDescent="0.25">
      <c r="A377" s="44" t="s">
        <v>3836</v>
      </c>
      <c r="B377" s="44" t="s">
        <v>182</v>
      </c>
      <c r="C377" s="12">
        <v>2</v>
      </c>
    </row>
    <row r="378" spans="1:3" x14ac:dyDescent="0.25">
      <c r="A378" s="44" t="s">
        <v>3837</v>
      </c>
      <c r="B378" s="44" t="s">
        <v>1557</v>
      </c>
      <c r="C378" s="12">
        <v>16</v>
      </c>
    </row>
    <row r="379" spans="1:3" x14ac:dyDescent="0.25">
      <c r="A379" s="44" t="s">
        <v>3838</v>
      </c>
      <c r="B379" s="44" t="s">
        <v>1557</v>
      </c>
      <c r="C379" s="12">
        <v>14</v>
      </c>
    </row>
    <row r="380" spans="1:3" x14ac:dyDescent="0.25">
      <c r="A380" s="44" t="s">
        <v>3839</v>
      </c>
      <c r="B380" s="44" t="s">
        <v>1577</v>
      </c>
      <c r="C380" s="12">
        <v>4</v>
      </c>
    </row>
    <row r="381" spans="1:3" x14ac:dyDescent="0.25">
      <c r="A381" s="44" t="s">
        <v>3840</v>
      </c>
      <c r="B381" s="44" t="s">
        <v>1577</v>
      </c>
      <c r="C381" s="12">
        <v>2</v>
      </c>
    </row>
    <row r="382" spans="1:3" x14ac:dyDescent="0.25">
      <c r="A382" s="44" t="s">
        <v>3841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3842</v>
      </c>
      <c r="B384" s="44" t="s">
        <v>2633</v>
      </c>
      <c r="C384" s="12">
        <v>33</v>
      </c>
    </row>
    <row r="385" spans="1:3" x14ac:dyDescent="0.25">
      <c r="A385" s="44" t="s">
        <v>3843</v>
      </c>
      <c r="B385" s="44" t="s">
        <v>2633</v>
      </c>
      <c r="C385" s="12">
        <v>17</v>
      </c>
    </row>
    <row r="386" spans="1:3" x14ac:dyDescent="0.25">
      <c r="A386" s="44" t="s">
        <v>3844</v>
      </c>
      <c r="B386" s="44" t="s">
        <v>1891</v>
      </c>
      <c r="C386" s="12">
        <v>3</v>
      </c>
    </row>
    <row r="387" spans="1:3" x14ac:dyDescent="0.25">
      <c r="A387" s="44" t="s">
        <v>3845</v>
      </c>
      <c r="B387" s="44" t="s">
        <v>2652</v>
      </c>
      <c r="C387" s="12">
        <v>4</v>
      </c>
    </row>
    <row r="388" spans="1:3" x14ac:dyDescent="0.25">
      <c r="A388" s="44" t="s">
        <v>3846</v>
      </c>
      <c r="B388" s="44" t="s">
        <v>2652</v>
      </c>
      <c r="C388" s="12">
        <v>1</v>
      </c>
    </row>
    <row r="389" spans="1:3" x14ac:dyDescent="0.25">
      <c r="A389" s="44" t="s">
        <v>3847</v>
      </c>
      <c r="B389" s="44" t="s">
        <v>1607</v>
      </c>
      <c r="C389" s="12">
        <v>1</v>
      </c>
    </row>
    <row r="390" spans="1:3" x14ac:dyDescent="0.25">
      <c r="A390" s="44" t="s">
        <v>3848</v>
      </c>
      <c r="B390" s="44" t="s">
        <v>1607</v>
      </c>
      <c r="C390" s="12">
        <v>5</v>
      </c>
    </row>
    <row r="391" spans="1:3" x14ac:dyDescent="0.25">
      <c r="A391" s="44" t="s">
        <v>3849</v>
      </c>
      <c r="B391" s="44" t="s">
        <v>2494</v>
      </c>
      <c r="C391" s="12">
        <v>25</v>
      </c>
    </row>
    <row r="392" spans="1:3" x14ac:dyDescent="0.25">
      <c r="A392" s="44" t="s">
        <v>3850</v>
      </c>
      <c r="B392" s="44" t="s">
        <v>2498</v>
      </c>
      <c r="C392" s="12">
        <v>54</v>
      </c>
    </row>
    <row r="393" spans="1:3" x14ac:dyDescent="0.25">
      <c r="A393" s="44" t="s">
        <v>3851</v>
      </c>
      <c r="B393" s="44" t="s">
        <v>2502</v>
      </c>
      <c r="C393" s="12">
        <v>185</v>
      </c>
    </row>
    <row r="394" spans="1:3" x14ac:dyDescent="0.25">
      <c r="A394" s="44" t="s">
        <v>3852</v>
      </c>
      <c r="B394" s="44" t="s">
        <v>1781</v>
      </c>
      <c r="C394" s="12">
        <v>4</v>
      </c>
    </row>
    <row r="395" spans="1:3" x14ac:dyDescent="0.25">
      <c r="A395" s="44" t="s">
        <v>3853</v>
      </c>
      <c r="B395" s="44" t="s">
        <v>2685</v>
      </c>
      <c r="C395" s="12">
        <v>1</v>
      </c>
    </row>
    <row r="396" spans="1:3" x14ac:dyDescent="0.25">
      <c r="A396" s="44" t="s">
        <v>3854</v>
      </c>
      <c r="B396" s="44" t="s">
        <v>2631</v>
      </c>
      <c r="C396" s="12">
        <v>191</v>
      </c>
    </row>
    <row r="397" spans="1:3" x14ac:dyDescent="0.25">
      <c r="A397" s="44" t="s">
        <v>3855</v>
      </c>
      <c r="B397" s="44" t="s">
        <v>2631</v>
      </c>
      <c r="C397" s="12">
        <v>60</v>
      </c>
    </row>
    <row r="398" spans="1:3" x14ac:dyDescent="0.25">
      <c r="A398" s="44" t="s">
        <v>3856</v>
      </c>
      <c r="B398" s="44" t="s">
        <v>1563</v>
      </c>
      <c r="C398" s="12">
        <v>17</v>
      </c>
    </row>
    <row r="399" spans="1:3" x14ac:dyDescent="0.25">
      <c r="A399" s="44" t="s">
        <v>3857</v>
      </c>
      <c r="B399" s="44" t="s">
        <v>1563</v>
      </c>
      <c r="C399" s="12">
        <v>134</v>
      </c>
    </row>
    <row r="400" spans="1:3" x14ac:dyDescent="0.25">
      <c r="A400" s="44" t="s">
        <v>3858</v>
      </c>
      <c r="B400" s="44" t="s">
        <v>180</v>
      </c>
      <c r="C400" s="12">
        <v>2</v>
      </c>
    </row>
    <row r="401" spans="1:3" x14ac:dyDescent="0.25">
      <c r="A401" s="44" t="s">
        <v>3859</v>
      </c>
      <c r="B401" s="44" t="s">
        <v>2479</v>
      </c>
      <c r="C401" s="12">
        <v>1</v>
      </c>
    </row>
    <row r="402" spans="1:3" x14ac:dyDescent="0.25">
      <c r="A402" s="44" t="s">
        <v>3860</v>
      </c>
      <c r="B402" s="44" t="s">
        <v>2479</v>
      </c>
      <c r="C402" s="12">
        <v>2</v>
      </c>
    </row>
    <row r="403" spans="1:3" x14ac:dyDescent="0.25">
      <c r="A403" s="44" t="s">
        <v>3861</v>
      </c>
      <c r="B403" s="44" t="s">
        <v>2479</v>
      </c>
      <c r="C403" s="12">
        <v>1</v>
      </c>
    </row>
    <row r="404" spans="1:3" x14ac:dyDescent="0.25">
      <c r="A404" s="44" t="s">
        <v>3862</v>
      </c>
      <c r="B404" s="44" t="s">
        <v>1659</v>
      </c>
      <c r="C404" s="12">
        <v>2</v>
      </c>
    </row>
    <row r="405" spans="1:3" x14ac:dyDescent="0.25">
      <c r="A405" s="44" t="s">
        <v>3863</v>
      </c>
      <c r="B405" s="44" t="s">
        <v>1659</v>
      </c>
      <c r="C405" s="12">
        <v>2</v>
      </c>
    </row>
    <row r="406" spans="1:3" x14ac:dyDescent="0.25">
      <c r="A406" s="44" t="s">
        <v>3864</v>
      </c>
      <c r="B406" s="44" t="s">
        <v>1659</v>
      </c>
      <c r="C406" s="12">
        <v>1</v>
      </c>
    </row>
    <row r="407" spans="1:3" x14ac:dyDescent="0.25">
      <c r="A407" s="44" t="s">
        <v>3865</v>
      </c>
      <c r="B407" s="44" t="s">
        <v>1793</v>
      </c>
      <c r="C407" s="12">
        <v>10</v>
      </c>
    </row>
    <row r="408" spans="1:3" x14ac:dyDescent="0.25">
      <c r="A408" s="44" t="s">
        <v>3866</v>
      </c>
      <c r="B408" s="44" t="s">
        <v>2658</v>
      </c>
      <c r="C408" s="12">
        <v>1</v>
      </c>
    </row>
    <row r="409" spans="1:3" x14ac:dyDescent="0.25">
      <c r="A409" s="44" t="s">
        <v>3867</v>
      </c>
      <c r="B409" s="44" t="s">
        <v>1521</v>
      </c>
      <c r="C409" s="12">
        <v>8</v>
      </c>
    </row>
    <row r="410" spans="1:3" x14ac:dyDescent="0.25">
      <c r="A410" s="44" t="s">
        <v>3868</v>
      </c>
      <c r="B410" s="44" t="s">
        <v>1797</v>
      </c>
      <c r="C410" s="12">
        <v>6</v>
      </c>
    </row>
    <row r="411" spans="1:3" x14ac:dyDescent="0.25">
      <c r="A411" s="44" t="s">
        <v>3869</v>
      </c>
      <c r="B411" s="44" t="s">
        <v>1904</v>
      </c>
      <c r="C411" s="12">
        <v>1</v>
      </c>
    </row>
    <row r="412" spans="1:3" x14ac:dyDescent="0.25">
      <c r="A412" s="44" t="s">
        <v>3870</v>
      </c>
      <c r="B412" s="44" t="s">
        <v>2487</v>
      </c>
      <c r="C412" s="12">
        <v>1</v>
      </c>
    </row>
    <row r="413" spans="1:3" x14ac:dyDescent="0.25">
      <c r="A413" s="44" t="s">
        <v>3871</v>
      </c>
      <c r="B413" s="44" t="s">
        <v>2489</v>
      </c>
      <c r="C413" s="12">
        <v>1</v>
      </c>
    </row>
    <row r="414" spans="1:3" x14ac:dyDescent="0.25">
      <c r="A414" s="44" t="s">
        <v>3872</v>
      </c>
      <c r="B414" s="44" t="s">
        <v>2655</v>
      </c>
      <c r="C414" s="12">
        <v>3</v>
      </c>
    </row>
    <row r="415" spans="1:3" x14ac:dyDescent="0.25">
      <c r="A415" s="44" t="s">
        <v>3873</v>
      </c>
      <c r="B415" s="44" t="s">
        <v>1744</v>
      </c>
      <c r="C415" s="12">
        <v>55</v>
      </c>
    </row>
    <row r="416" spans="1:3" x14ac:dyDescent="0.25">
      <c r="A416" s="44" t="s">
        <v>3874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3875</v>
      </c>
      <c r="B421" s="44" t="s">
        <v>1664</v>
      </c>
      <c r="C421" s="12">
        <v>2</v>
      </c>
    </row>
    <row r="422" spans="1:3" x14ac:dyDescent="0.25">
      <c r="A422" s="44" t="s">
        <v>3876</v>
      </c>
      <c r="B422" s="44" t="s">
        <v>226</v>
      </c>
      <c r="C422" s="12">
        <v>4</v>
      </c>
    </row>
    <row r="423" spans="1:3" x14ac:dyDescent="0.25">
      <c r="A423" s="44" t="s">
        <v>3877</v>
      </c>
      <c r="B423" s="44" t="s">
        <v>1585</v>
      </c>
      <c r="C423" s="12">
        <v>1</v>
      </c>
    </row>
    <row r="424" spans="1:3" x14ac:dyDescent="0.25">
      <c r="A424" s="44" t="s">
        <v>3878</v>
      </c>
      <c r="B424" s="44" t="s">
        <v>1881</v>
      </c>
      <c r="C424" s="12">
        <v>1</v>
      </c>
    </row>
    <row r="425" spans="1:3" x14ac:dyDescent="0.25">
      <c r="A425" s="44" t="s">
        <v>3879</v>
      </c>
      <c r="B425" s="44" t="s">
        <v>1532</v>
      </c>
      <c r="C425" s="12">
        <v>2</v>
      </c>
    </row>
    <row r="426" spans="1:3" x14ac:dyDescent="0.25">
      <c r="A426" s="44" t="s">
        <v>3880</v>
      </c>
      <c r="B426" s="44" t="s">
        <v>1532</v>
      </c>
      <c r="C426" s="12">
        <v>2</v>
      </c>
    </row>
    <row r="427" spans="1:3" x14ac:dyDescent="0.25">
      <c r="A427" s="44" t="s">
        <v>3881</v>
      </c>
      <c r="B427" s="44" t="s">
        <v>1532</v>
      </c>
      <c r="C427" s="12">
        <v>1</v>
      </c>
    </row>
    <row r="428" spans="1:3" x14ac:dyDescent="0.25">
      <c r="A428" s="44" t="s">
        <v>3882</v>
      </c>
      <c r="B428" s="44" t="s">
        <v>1534</v>
      </c>
      <c r="C428" s="12">
        <v>176</v>
      </c>
    </row>
    <row r="429" spans="1:3" x14ac:dyDescent="0.25">
      <c r="A429" s="44" t="s">
        <v>3883</v>
      </c>
      <c r="B429" s="44" t="s">
        <v>1534</v>
      </c>
      <c r="C429" s="12">
        <v>10</v>
      </c>
    </row>
    <row r="430" spans="1:3" x14ac:dyDescent="0.25">
      <c r="A430" s="44" t="s">
        <v>3884</v>
      </c>
      <c r="B430" s="44" t="s">
        <v>1896</v>
      </c>
      <c r="C430" s="12">
        <v>2</v>
      </c>
    </row>
    <row r="431" spans="1:3" x14ac:dyDescent="0.25">
      <c r="A431" s="44" t="s">
        <v>3885</v>
      </c>
      <c r="B431" s="44" t="s">
        <v>1896</v>
      </c>
      <c r="C431" s="12">
        <v>1</v>
      </c>
    </row>
    <row r="432" spans="1:3" x14ac:dyDescent="0.25">
      <c r="A432" s="44" t="s">
        <v>3886</v>
      </c>
      <c r="B432" s="44" t="s">
        <v>1587</v>
      </c>
      <c r="C432" s="12">
        <v>1</v>
      </c>
    </row>
    <row r="433" spans="1:3" x14ac:dyDescent="0.25">
      <c r="A433" s="44" t="s">
        <v>3887</v>
      </c>
      <c r="B433" s="44" t="s">
        <v>1587</v>
      </c>
      <c r="C433" s="12">
        <v>2</v>
      </c>
    </row>
    <row r="434" spans="1:3" x14ac:dyDescent="0.25">
      <c r="A434" s="44" t="s">
        <v>3888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3889</v>
      </c>
      <c r="B436" s="44" t="s">
        <v>147</v>
      </c>
      <c r="C436" s="12">
        <v>1</v>
      </c>
    </row>
    <row r="437" spans="1:3" x14ac:dyDescent="0.25">
      <c r="A437" s="44" t="s">
        <v>3890</v>
      </c>
      <c r="B437" s="44" t="s">
        <v>1591</v>
      </c>
      <c r="C437" s="12">
        <v>1</v>
      </c>
    </row>
    <row r="438" spans="1:3" x14ac:dyDescent="0.25">
      <c r="A438" s="44" t="s">
        <v>3891</v>
      </c>
      <c r="B438" s="44" t="s">
        <v>1591</v>
      </c>
      <c r="C438" s="12">
        <v>1</v>
      </c>
    </row>
    <row r="439" spans="1:3" x14ac:dyDescent="0.25">
      <c r="A439" s="44" t="s">
        <v>3892</v>
      </c>
      <c r="B439" s="44" t="s">
        <v>2783</v>
      </c>
      <c r="C439" s="12">
        <v>16</v>
      </c>
    </row>
    <row r="440" spans="1:3" x14ac:dyDescent="0.25">
      <c r="A440" s="44" t="s">
        <v>3893</v>
      </c>
      <c r="B440" s="44" t="s">
        <v>2783</v>
      </c>
      <c r="C440" s="12">
        <v>10</v>
      </c>
    </row>
    <row r="441" spans="1:3" x14ac:dyDescent="0.25">
      <c r="A441" s="44" t="s">
        <v>3894</v>
      </c>
      <c r="B441" s="44" t="s">
        <v>1541</v>
      </c>
      <c r="C441" s="12">
        <v>51</v>
      </c>
    </row>
    <row r="442" spans="1:3" x14ac:dyDescent="0.25">
      <c r="A442" s="44" t="s">
        <v>3895</v>
      </c>
      <c r="B442" s="44" t="s">
        <v>1541</v>
      </c>
      <c r="C442" s="12">
        <v>38</v>
      </c>
    </row>
    <row r="443" spans="1:3" x14ac:dyDescent="0.25">
      <c r="A443" s="44" t="s">
        <v>3896</v>
      </c>
      <c r="B443" s="44" t="s">
        <v>1647</v>
      </c>
      <c r="C443" s="12">
        <v>2</v>
      </c>
    </row>
    <row r="444" spans="1:3" x14ac:dyDescent="0.25">
      <c r="A444" s="44" t="s">
        <v>3897</v>
      </c>
      <c r="B444" s="44" t="s">
        <v>1611</v>
      </c>
      <c r="C444" s="12">
        <v>1</v>
      </c>
    </row>
    <row r="445" spans="1:3" x14ac:dyDescent="0.25">
      <c r="A445" s="44" t="s">
        <v>3898</v>
      </c>
      <c r="B445" s="44" t="s">
        <v>1548</v>
      </c>
      <c r="C445" s="12">
        <v>1</v>
      </c>
    </row>
    <row r="446" spans="1:3" x14ac:dyDescent="0.25">
      <c r="A446" s="44" t="s">
        <v>3899</v>
      </c>
      <c r="B446" s="44" t="s">
        <v>1548</v>
      </c>
      <c r="C446" s="12">
        <v>7</v>
      </c>
    </row>
    <row r="447" spans="1:3" x14ac:dyDescent="0.25">
      <c r="A447" s="44" t="s">
        <v>3900</v>
      </c>
      <c r="B447" s="44" t="s">
        <v>1548</v>
      </c>
      <c r="C447" s="12">
        <v>2</v>
      </c>
    </row>
    <row r="448" spans="1:3" x14ac:dyDescent="0.25">
      <c r="A448" s="44" t="s">
        <v>3901</v>
      </c>
      <c r="B448" s="44" t="s">
        <v>1902</v>
      </c>
      <c r="C448" s="12">
        <v>1</v>
      </c>
    </row>
    <row r="449" spans="1:3" x14ac:dyDescent="0.25">
      <c r="A449" s="44" t="s">
        <v>3902</v>
      </c>
      <c r="B449" s="44" t="s">
        <v>1722</v>
      </c>
      <c r="C449" s="12">
        <v>4</v>
      </c>
    </row>
    <row r="450" spans="1:3" x14ac:dyDescent="0.25">
      <c r="A450" s="44" t="s">
        <v>3903</v>
      </c>
      <c r="B450" s="44" t="s">
        <v>1550</v>
      </c>
      <c r="C450" s="12">
        <v>14</v>
      </c>
    </row>
    <row r="451" spans="1:3" x14ac:dyDescent="0.25">
      <c r="A451" s="44" t="s">
        <v>3904</v>
      </c>
      <c r="B451" s="44" t="s">
        <v>1668</v>
      </c>
      <c r="C451" s="12">
        <v>25</v>
      </c>
    </row>
    <row r="452" spans="1:3" x14ac:dyDescent="0.25">
      <c r="A452" s="44" t="s">
        <v>3905</v>
      </c>
      <c r="B452" s="44" t="s">
        <v>1553</v>
      </c>
      <c r="C452" s="12">
        <v>48</v>
      </c>
    </row>
    <row r="453" spans="1:3" x14ac:dyDescent="0.25">
      <c r="A453" s="44" t="s">
        <v>3906</v>
      </c>
      <c r="B453" s="44" t="s">
        <v>1555</v>
      </c>
      <c r="C453" s="12">
        <v>20</v>
      </c>
    </row>
    <row r="454" spans="1:3" x14ac:dyDescent="0.25">
      <c r="A454" s="44" t="s">
        <v>3907</v>
      </c>
      <c r="B454" s="44" t="s">
        <v>2472</v>
      </c>
      <c r="C454" s="12">
        <v>1</v>
      </c>
    </row>
    <row r="455" spans="1:3" x14ac:dyDescent="0.25">
      <c r="A455" s="44" t="s">
        <v>3908</v>
      </c>
      <c r="B455" s="44" t="s">
        <v>2472</v>
      </c>
      <c r="C455" s="12">
        <v>1</v>
      </c>
    </row>
    <row r="456" spans="1:3" x14ac:dyDescent="0.25">
      <c r="A456" s="44" t="s">
        <v>3909</v>
      </c>
      <c r="B456" s="44" t="s">
        <v>1776</v>
      </c>
      <c r="C456" s="12">
        <v>17</v>
      </c>
    </row>
    <row r="457" spans="1:3" x14ac:dyDescent="0.25">
      <c r="A457" s="44" t="s">
        <v>3910</v>
      </c>
      <c r="B457" s="44" t="s">
        <v>2593</v>
      </c>
      <c r="C457" s="12">
        <v>2</v>
      </c>
    </row>
    <row r="458" spans="1:3" x14ac:dyDescent="0.25">
      <c r="A458" s="44" t="s">
        <v>3911</v>
      </c>
      <c r="B458" s="44" t="s">
        <v>1778</v>
      </c>
      <c r="C458" s="12">
        <v>8</v>
      </c>
    </row>
    <row r="459" spans="1:3" x14ac:dyDescent="0.25">
      <c r="A459" s="44" t="s">
        <v>3912</v>
      </c>
      <c r="B459" s="44" t="s">
        <v>1580</v>
      </c>
      <c r="C459" s="12">
        <v>1</v>
      </c>
    </row>
    <row r="460" spans="1:3" x14ac:dyDescent="0.25">
      <c r="A460" s="44" t="s">
        <v>3913</v>
      </c>
      <c r="B460" s="44" t="s">
        <v>1752</v>
      </c>
      <c r="C460" s="12">
        <v>1</v>
      </c>
    </row>
    <row r="461" spans="1:3" x14ac:dyDescent="0.25">
      <c r="A461" s="44" t="s">
        <v>3914</v>
      </c>
      <c r="B461" s="44" t="s">
        <v>1652</v>
      </c>
      <c r="C461" s="12">
        <v>1</v>
      </c>
    </row>
    <row r="462" spans="1:3" x14ac:dyDescent="0.25">
      <c r="A462" s="44" t="s">
        <v>3915</v>
      </c>
      <c r="B462" s="44" t="s">
        <v>1557</v>
      </c>
      <c r="C462" s="12">
        <v>18</v>
      </c>
    </row>
    <row r="463" spans="1:3" x14ac:dyDescent="0.25">
      <c r="A463" s="44" t="s">
        <v>3916</v>
      </c>
      <c r="B463" s="44" t="s">
        <v>1557</v>
      </c>
      <c r="C463" s="12">
        <v>12</v>
      </c>
    </row>
    <row r="464" spans="1:3" x14ac:dyDescent="0.25">
      <c r="A464" s="44" t="s">
        <v>3917</v>
      </c>
      <c r="B464" s="44" t="s">
        <v>1577</v>
      </c>
      <c r="C464" s="12">
        <v>1</v>
      </c>
    </row>
    <row r="465" spans="1:3" x14ac:dyDescent="0.25">
      <c r="A465" s="44" t="s">
        <v>3918</v>
      </c>
      <c r="B465" s="44" t="s">
        <v>2494</v>
      </c>
      <c r="C465" s="12">
        <v>100</v>
      </c>
    </row>
    <row r="466" spans="1:3" x14ac:dyDescent="0.25">
      <c r="A466" s="44" t="s">
        <v>3919</v>
      </c>
      <c r="B466" s="44" t="s">
        <v>2510</v>
      </c>
      <c r="C466" s="12">
        <v>300</v>
      </c>
    </row>
    <row r="467" spans="1:3" x14ac:dyDescent="0.25">
      <c r="A467" s="44" t="s">
        <v>3920</v>
      </c>
      <c r="B467" s="44" t="s">
        <v>1781</v>
      </c>
      <c r="C467" s="12">
        <v>8</v>
      </c>
    </row>
    <row r="468" spans="1:3" x14ac:dyDescent="0.25">
      <c r="A468" s="44" t="s">
        <v>3921</v>
      </c>
      <c r="B468" s="44" t="s">
        <v>1783</v>
      </c>
      <c r="C468" s="12">
        <v>6</v>
      </c>
    </row>
    <row r="469" spans="1:3" x14ac:dyDescent="0.25">
      <c r="A469" s="44" t="s">
        <v>3922</v>
      </c>
      <c r="B469" s="44" t="s">
        <v>1570</v>
      </c>
      <c r="C469" s="12">
        <v>27</v>
      </c>
    </row>
    <row r="470" spans="1:3" x14ac:dyDescent="0.25">
      <c r="A470" s="44" t="s">
        <v>3923</v>
      </c>
      <c r="B470" s="44" t="s">
        <v>1572</v>
      </c>
      <c r="C470" s="12">
        <v>18</v>
      </c>
    </row>
    <row r="471" spans="1:3" x14ac:dyDescent="0.25">
      <c r="A471" s="44" t="s">
        <v>3924</v>
      </c>
      <c r="B471" s="44" t="s">
        <v>1574</v>
      </c>
      <c r="C471" s="12">
        <v>10</v>
      </c>
    </row>
    <row r="472" spans="1:3" x14ac:dyDescent="0.25">
      <c r="A472" s="44" t="s">
        <v>3925</v>
      </c>
      <c r="B472" s="44" t="s">
        <v>1563</v>
      </c>
      <c r="C472" s="12">
        <v>5</v>
      </c>
    </row>
    <row r="473" spans="1:3" x14ac:dyDescent="0.25">
      <c r="A473" s="44" t="s">
        <v>3926</v>
      </c>
      <c r="B473" s="44" t="s">
        <v>1563</v>
      </c>
      <c r="C473" s="12">
        <v>108</v>
      </c>
    </row>
    <row r="474" spans="1:3" x14ac:dyDescent="0.25">
      <c r="A474" s="44" t="s">
        <v>3927</v>
      </c>
      <c r="B474" s="44" t="s">
        <v>2792</v>
      </c>
      <c r="C474" s="12">
        <v>4</v>
      </c>
    </row>
    <row r="475" spans="1:3" x14ac:dyDescent="0.25">
      <c r="A475" s="44" t="s">
        <v>3928</v>
      </c>
      <c r="B475" s="44" t="s">
        <v>1659</v>
      </c>
      <c r="C475" s="12">
        <v>1</v>
      </c>
    </row>
    <row r="476" spans="1:3" x14ac:dyDescent="0.25">
      <c r="A476" s="44" t="s">
        <v>3929</v>
      </c>
      <c r="B476" s="44" t="s">
        <v>1793</v>
      </c>
      <c r="C476" s="12">
        <v>6</v>
      </c>
    </row>
    <row r="477" spans="1:3" x14ac:dyDescent="0.25">
      <c r="A477" s="44" t="s">
        <v>3930</v>
      </c>
      <c r="B477" s="44" t="s">
        <v>1521</v>
      </c>
      <c r="C477" s="12">
        <v>10</v>
      </c>
    </row>
    <row r="478" spans="1:3" x14ac:dyDescent="0.25">
      <c r="A478" s="44" t="s">
        <v>3931</v>
      </c>
      <c r="B478" s="44" t="s">
        <v>2788</v>
      </c>
      <c r="C478" s="12">
        <v>1</v>
      </c>
    </row>
    <row r="479" spans="1:3" x14ac:dyDescent="0.25">
      <c r="A479" s="44" t="s">
        <v>3932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3933</v>
      </c>
      <c r="B482" s="44" t="s">
        <v>2854</v>
      </c>
      <c r="C482" s="12">
        <v>1</v>
      </c>
    </row>
    <row r="483" spans="1:3" x14ac:dyDescent="0.25">
      <c r="A483" s="44" t="s">
        <v>3934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3935</v>
      </c>
      <c r="B485" s="44" t="s">
        <v>240</v>
      </c>
      <c r="C485" s="12">
        <v>1</v>
      </c>
    </row>
    <row r="486" spans="1:3" x14ac:dyDescent="0.25">
      <c r="A486" s="44" t="s">
        <v>3936</v>
      </c>
      <c r="B486" s="44" t="s">
        <v>1881</v>
      </c>
      <c r="C486" s="12">
        <v>1</v>
      </c>
    </row>
    <row r="487" spans="1:3" x14ac:dyDescent="0.25">
      <c r="A487" s="44" t="s">
        <v>3937</v>
      </c>
      <c r="B487" s="44" t="s">
        <v>1881</v>
      </c>
      <c r="C487" s="12">
        <v>2</v>
      </c>
    </row>
    <row r="488" spans="1:3" x14ac:dyDescent="0.25">
      <c r="A488" s="44" t="s">
        <v>3938</v>
      </c>
      <c r="B488" s="44" t="s">
        <v>1532</v>
      </c>
      <c r="C488" s="12">
        <v>1</v>
      </c>
    </row>
    <row r="489" spans="1:3" x14ac:dyDescent="0.25">
      <c r="A489" s="44" t="s">
        <v>3939</v>
      </c>
      <c r="B489" s="44" t="s">
        <v>1883</v>
      </c>
      <c r="C489" s="12">
        <v>1</v>
      </c>
    </row>
    <row r="490" spans="1:3" x14ac:dyDescent="0.25">
      <c r="A490" s="44" t="s">
        <v>3940</v>
      </c>
      <c r="B490" s="44" t="s">
        <v>1896</v>
      </c>
      <c r="C490" s="12">
        <v>4</v>
      </c>
    </row>
    <row r="491" spans="1:3" x14ac:dyDescent="0.25">
      <c r="A491" s="44" t="s">
        <v>3941</v>
      </c>
      <c r="B491" s="44" t="s">
        <v>1896</v>
      </c>
      <c r="C491" s="12">
        <v>3</v>
      </c>
    </row>
    <row r="492" spans="1:3" x14ac:dyDescent="0.25">
      <c r="A492" s="44" t="s">
        <v>3942</v>
      </c>
      <c r="B492" s="44" t="s">
        <v>1587</v>
      </c>
      <c r="C492" s="12">
        <v>4</v>
      </c>
    </row>
    <row r="493" spans="1:3" x14ac:dyDescent="0.25">
      <c r="A493" s="44" t="s">
        <v>3943</v>
      </c>
      <c r="B493" s="44" t="s">
        <v>1587</v>
      </c>
      <c r="C493" s="12">
        <v>6</v>
      </c>
    </row>
    <row r="494" spans="1:3" x14ac:dyDescent="0.25">
      <c r="A494" s="44" t="s">
        <v>3944</v>
      </c>
      <c r="B494" s="44" t="s">
        <v>1589</v>
      </c>
      <c r="C494" s="12">
        <v>7</v>
      </c>
    </row>
    <row r="495" spans="1:3" x14ac:dyDescent="0.25">
      <c r="A495" s="44" t="s">
        <v>3945</v>
      </c>
      <c r="B495" s="44" t="s">
        <v>1589</v>
      </c>
      <c r="C495" s="12">
        <v>2</v>
      </c>
    </row>
    <row r="496" spans="1:3" x14ac:dyDescent="0.25">
      <c r="A496" s="44" t="s">
        <v>3946</v>
      </c>
      <c r="B496" s="44" t="s">
        <v>1589</v>
      </c>
      <c r="C496" s="12">
        <v>1</v>
      </c>
    </row>
    <row r="497" spans="1:3" x14ac:dyDescent="0.25">
      <c r="A497" s="44" t="s">
        <v>3947</v>
      </c>
      <c r="B497" s="44" t="s">
        <v>147</v>
      </c>
      <c r="C497" s="12">
        <v>9</v>
      </c>
    </row>
    <row r="498" spans="1:3" x14ac:dyDescent="0.25">
      <c r="A498" s="44" t="s">
        <v>3948</v>
      </c>
      <c r="B498" s="44" t="s">
        <v>147</v>
      </c>
      <c r="C498" s="12">
        <v>6</v>
      </c>
    </row>
    <row r="499" spans="1:3" x14ac:dyDescent="0.25">
      <c r="A499" s="44" t="s">
        <v>3949</v>
      </c>
      <c r="B499" s="44" t="s">
        <v>147</v>
      </c>
      <c r="C499" s="12">
        <v>1</v>
      </c>
    </row>
    <row r="500" spans="1:3" x14ac:dyDescent="0.25">
      <c r="A500" s="44" t="s">
        <v>3950</v>
      </c>
      <c r="B500" s="44" t="s">
        <v>1591</v>
      </c>
      <c r="C500" s="12">
        <v>3</v>
      </c>
    </row>
    <row r="501" spans="1:3" x14ac:dyDescent="0.25">
      <c r="A501" s="44" t="s">
        <v>3951</v>
      </c>
      <c r="B501" s="44" t="s">
        <v>1591</v>
      </c>
      <c r="C501" s="12">
        <v>1</v>
      </c>
    </row>
    <row r="502" spans="1:3" x14ac:dyDescent="0.25">
      <c r="A502" s="44" t="s">
        <v>3952</v>
      </c>
      <c r="B502" s="44" t="s">
        <v>2783</v>
      </c>
      <c r="C502" s="12">
        <v>1</v>
      </c>
    </row>
    <row r="503" spans="1:3" x14ac:dyDescent="0.25">
      <c r="A503" s="44" t="s">
        <v>3953</v>
      </c>
      <c r="B503" s="44" t="s">
        <v>1647</v>
      </c>
      <c r="C503" s="12">
        <v>2</v>
      </c>
    </row>
    <row r="504" spans="1:3" x14ac:dyDescent="0.25">
      <c r="A504" s="44" t="s">
        <v>3954</v>
      </c>
      <c r="B504" s="44" t="s">
        <v>1898</v>
      </c>
      <c r="C504" s="12">
        <v>1</v>
      </c>
    </row>
    <row r="505" spans="1:3" x14ac:dyDescent="0.25">
      <c r="A505" s="44" t="s">
        <v>3955</v>
      </c>
      <c r="B505" s="44" t="s">
        <v>1885</v>
      </c>
      <c r="C505" s="12">
        <v>288</v>
      </c>
    </row>
    <row r="506" spans="1:3" x14ac:dyDescent="0.25">
      <c r="A506" s="44" t="s">
        <v>3956</v>
      </c>
      <c r="B506" s="44" t="s">
        <v>1593</v>
      </c>
      <c r="C506" s="12">
        <v>2</v>
      </c>
    </row>
    <row r="507" spans="1:3" x14ac:dyDescent="0.25">
      <c r="A507" s="44" t="s">
        <v>3957</v>
      </c>
      <c r="B507" s="44" t="s">
        <v>1593</v>
      </c>
      <c r="C507" s="12">
        <v>1</v>
      </c>
    </row>
    <row r="508" spans="1:3" x14ac:dyDescent="0.25">
      <c r="A508" s="44" t="s">
        <v>3958</v>
      </c>
      <c r="B508" s="44" t="s">
        <v>1548</v>
      </c>
      <c r="C508" s="12">
        <v>12</v>
      </c>
    </row>
    <row r="509" spans="1:3" x14ac:dyDescent="0.25">
      <c r="A509" s="44" t="s">
        <v>3959</v>
      </c>
      <c r="B509" s="44" t="s">
        <v>1548</v>
      </c>
      <c r="C509" s="12">
        <v>7</v>
      </c>
    </row>
    <row r="510" spans="1:3" x14ac:dyDescent="0.25">
      <c r="A510" s="44" t="s">
        <v>3960</v>
      </c>
      <c r="B510" s="44" t="s">
        <v>1548</v>
      </c>
      <c r="C510" s="12">
        <v>1</v>
      </c>
    </row>
    <row r="511" spans="1:3" x14ac:dyDescent="0.25">
      <c r="A511" s="44" t="s">
        <v>3961</v>
      </c>
      <c r="B511" s="44" t="s">
        <v>1916</v>
      </c>
      <c r="C511" s="12">
        <v>50</v>
      </c>
    </row>
    <row r="512" spans="1:3" x14ac:dyDescent="0.25">
      <c r="A512" s="44" t="s">
        <v>3962</v>
      </c>
      <c r="B512" s="44" t="s">
        <v>1902</v>
      </c>
      <c r="C512" s="12">
        <v>3</v>
      </c>
    </row>
    <row r="513" spans="1:3" x14ac:dyDescent="0.25">
      <c r="A513" s="44" t="s">
        <v>3963</v>
      </c>
      <c r="B513" s="44" t="s">
        <v>2861</v>
      </c>
      <c r="C513" s="12">
        <v>5</v>
      </c>
    </row>
    <row r="514" spans="1:3" x14ac:dyDescent="0.25">
      <c r="A514" s="44" t="s">
        <v>3964</v>
      </c>
      <c r="B514" s="44" t="s">
        <v>1720</v>
      </c>
      <c r="C514" s="12">
        <v>2</v>
      </c>
    </row>
    <row r="515" spans="1:3" x14ac:dyDescent="0.25">
      <c r="A515" s="44" t="s">
        <v>3965</v>
      </c>
      <c r="B515" s="44" t="s">
        <v>1722</v>
      </c>
      <c r="C515" s="12">
        <v>11</v>
      </c>
    </row>
    <row r="516" spans="1:3" x14ac:dyDescent="0.25">
      <c r="A516" s="44" t="s">
        <v>3966</v>
      </c>
      <c r="B516" s="44" t="s">
        <v>1668</v>
      </c>
      <c r="C516" s="12">
        <v>20</v>
      </c>
    </row>
    <row r="517" spans="1:3" x14ac:dyDescent="0.25">
      <c r="A517" s="44" t="s">
        <v>3967</v>
      </c>
      <c r="B517" s="44" t="s">
        <v>1553</v>
      </c>
      <c r="C517" s="12">
        <v>26</v>
      </c>
    </row>
    <row r="518" spans="1:3" x14ac:dyDescent="0.25">
      <c r="A518" s="44" t="s">
        <v>3968</v>
      </c>
      <c r="B518" s="44" t="s">
        <v>1555</v>
      </c>
      <c r="C518" s="12">
        <v>18</v>
      </c>
    </row>
    <row r="519" spans="1:3" x14ac:dyDescent="0.25">
      <c r="A519" s="44" t="s">
        <v>3969</v>
      </c>
      <c r="B519" s="44" t="s">
        <v>2843</v>
      </c>
      <c r="C519" s="12">
        <v>10</v>
      </c>
    </row>
    <row r="520" spans="1:3" x14ac:dyDescent="0.25">
      <c r="A520" s="44" t="s">
        <v>3970</v>
      </c>
      <c r="B520" s="44" t="s">
        <v>2845</v>
      </c>
      <c r="C520" s="12">
        <v>16</v>
      </c>
    </row>
    <row r="521" spans="1:3" x14ac:dyDescent="0.25">
      <c r="A521" s="44" t="s">
        <v>3971</v>
      </c>
      <c r="B521" s="44" t="s">
        <v>2593</v>
      </c>
      <c r="C521" s="12">
        <v>1</v>
      </c>
    </row>
    <row r="522" spans="1:3" x14ac:dyDescent="0.25">
      <c r="A522" s="44" t="s">
        <v>3972</v>
      </c>
      <c r="B522" s="44" t="s">
        <v>1577</v>
      </c>
      <c r="C522" s="12">
        <v>2</v>
      </c>
    </row>
    <row r="523" spans="1:3" x14ac:dyDescent="0.25">
      <c r="A523" s="44" t="s">
        <v>3973</v>
      </c>
      <c r="B523" s="44" t="s">
        <v>1577</v>
      </c>
      <c r="C523" s="12">
        <v>1</v>
      </c>
    </row>
    <row r="524" spans="1:3" x14ac:dyDescent="0.25">
      <c r="A524" s="44" t="s">
        <v>3974</v>
      </c>
      <c r="B524" s="44" t="s">
        <v>2835</v>
      </c>
      <c r="C524" s="12">
        <v>30</v>
      </c>
    </row>
    <row r="525" spans="1:3" x14ac:dyDescent="0.25">
      <c r="A525" s="44" t="s">
        <v>3975</v>
      </c>
      <c r="B525" s="44" t="s">
        <v>2840</v>
      </c>
      <c r="C525" s="12">
        <v>19</v>
      </c>
    </row>
    <row r="526" spans="1:3" x14ac:dyDescent="0.25">
      <c r="A526" s="44" t="s">
        <v>3976</v>
      </c>
      <c r="B526" s="44" t="s">
        <v>1566</v>
      </c>
      <c r="C526" s="12">
        <v>80</v>
      </c>
    </row>
    <row r="527" spans="1:3" x14ac:dyDescent="0.25">
      <c r="A527" s="44" t="s">
        <v>3977</v>
      </c>
      <c r="B527" s="44" t="s">
        <v>2831</v>
      </c>
      <c r="C527" s="12">
        <v>78</v>
      </c>
    </row>
    <row r="528" spans="1:3" x14ac:dyDescent="0.25">
      <c r="A528" s="44" t="s">
        <v>3978</v>
      </c>
      <c r="B528" s="44" t="s">
        <v>1823</v>
      </c>
      <c r="C528" s="12">
        <v>1985</v>
      </c>
    </row>
    <row r="529" spans="1:3" x14ac:dyDescent="0.25">
      <c r="A529" s="44" t="s">
        <v>3979</v>
      </c>
      <c r="B529" s="44" t="s">
        <v>1607</v>
      </c>
      <c r="C529" s="12">
        <v>4</v>
      </c>
    </row>
    <row r="530" spans="1:3" x14ac:dyDescent="0.25">
      <c r="A530" s="44" t="s">
        <v>3980</v>
      </c>
      <c r="B530" s="44" t="s">
        <v>1607</v>
      </c>
      <c r="C530" s="12">
        <v>2</v>
      </c>
    </row>
    <row r="531" spans="1:3" x14ac:dyDescent="0.25">
      <c r="A531" s="44" t="s">
        <v>3981</v>
      </c>
      <c r="B531" s="44" t="s">
        <v>2595</v>
      </c>
      <c r="C531" s="12">
        <v>2</v>
      </c>
    </row>
    <row r="532" spans="1:3" x14ac:dyDescent="0.25">
      <c r="A532" s="44" t="s">
        <v>3982</v>
      </c>
      <c r="B532" s="44" t="s">
        <v>1781</v>
      </c>
      <c r="C532" s="12">
        <v>1</v>
      </c>
    </row>
    <row r="533" spans="1:3" x14ac:dyDescent="0.25">
      <c r="A533" s="44" t="s">
        <v>3983</v>
      </c>
      <c r="B533" s="44" t="s">
        <v>1783</v>
      </c>
      <c r="C533" s="12">
        <v>6</v>
      </c>
    </row>
    <row r="534" spans="1:3" x14ac:dyDescent="0.25">
      <c r="A534" s="44" t="s">
        <v>3984</v>
      </c>
      <c r="B534" s="44" t="s">
        <v>1570</v>
      </c>
      <c r="C534" s="12">
        <v>4</v>
      </c>
    </row>
    <row r="535" spans="1:3" x14ac:dyDescent="0.25">
      <c r="A535" s="44" t="s">
        <v>3985</v>
      </c>
      <c r="B535" s="44" t="s">
        <v>1572</v>
      </c>
      <c r="C535" s="12">
        <v>11</v>
      </c>
    </row>
    <row r="536" spans="1:3" x14ac:dyDescent="0.25">
      <c r="A536" s="44" t="s">
        <v>3986</v>
      </c>
      <c r="B536" s="44" t="s">
        <v>1574</v>
      </c>
      <c r="C536" s="12">
        <v>2</v>
      </c>
    </row>
    <row r="537" spans="1:3" x14ac:dyDescent="0.25">
      <c r="A537" s="44" t="s">
        <v>3987</v>
      </c>
      <c r="B537" s="44" t="s">
        <v>2631</v>
      </c>
      <c r="C537" s="12">
        <v>249</v>
      </c>
    </row>
    <row r="538" spans="1:3" x14ac:dyDescent="0.25">
      <c r="A538" s="44" t="s">
        <v>3988</v>
      </c>
      <c r="B538" s="44" t="s">
        <v>2631</v>
      </c>
      <c r="C538" s="12">
        <v>151</v>
      </c>
    </row>
    <row r="539" spans="1:3" x14ac:dyDescent="0.25">
      <c r="A539" s="44" t="s">
        <v>3989</v>
      </c>
      <c r="B539" s="44" t="s">
        <v>1563</v>
      </c>
      <c r="C539" s="12">
        <v>136</v>
      </c>
    </row>
    <row r="540" spans="1:3" x14ac:dyDescent="0.25">
      <c r="A540" s="44" t="s">
        <v>3990</v>
      </c>
      <c r="B540" s="44" t="s">
        <v>1563</v>
      </c>
      <c r="C540" s="12">
        <v>158</v>
      </c>
    </row>
    <row r="541" spans="1:3" x14ac:dyDescent="0.25">
      <c r="A541" s="44" t="s">
        <v>3991</v>
      </c>
      <c r="B541" s="44" t="s">
        <v>1659</v>
      </c>
      <c r="C541" s="12">
        <v>2</v>
      </c>
    </row>
    <row r="542" spans="1:3" x14ac:dyDescent="0.25">
      <c r="A542" s="44" t="s">
        <v>3992</v>
      </c>
      <c r="B542" s="44" t="s">
        <v>1659</v>
      </c>
      <c r="C542" s="12">
        <v>1</v>
      </c>
    </row>
    <row r="543" spans="1:3" x14ac:dyDescent="0.25">
      <c r="A543" s="44" t="s">
        <v>3993</v>
      </c>
      <c r="B543" s="44" t="s">
        <v>1793</v>
      </c>
      <c r="C543" s="12">
        <v>1</v>
      </c>
    </row>
    <row r="544" spans="1:3" x14ac:dyDescent="0.25">
      <c r="A544" s="44" t="s">
        <v>3994</v>
      </c>
      <c r="B544" s="44" t="s">
        <v>1560</v>
      </c>
      <c r="C544" s="12">
        <v>9</v>
      </c>
    </row>
    <row r="545" spans="1:3" x14ac:dyDescent="0.25">
      <c r="A545" s="44" t="s">
        <v>3995</v>
      </c>
      <c r="B545" s="44" t="s">
        <v>1904</v>
      </c>
      <c r="C545" s="12">
        <v>1</v>
      </c>
    </row>
    <row r="546" spans="1:3" x14ac:dyDescent="0.25">
      <c r="A546" s="44" t="s">
        <v>3996</v>
      </c>
      <c r="B546" s="44" t="s">
        <v>2487</v>
      </c>
      <c r="C546" s="12">
        <v>1</v>
      </c>
    </row>
    <row r="547" spans="1:3" x14ac:dyDescent="0.25">
      <c r="A547" s="44" t="s">
        <v>3997</v>
      </c>
      <c r="B547" s="44" t="s">
        <v>2833</v>
      </c>
      <c r="C547" s="12">
        <v>2</v>
      </c>
    </row>
    <row r="548" spans="1:3" x14ac:dyDescent="0.25">
      <c r="A548" s="44" t="s">
        <v>3998</v>
      </c>
      <c r="B548" s="44" t="s">
        <v>2489</v>
      </c>
      <c r="C548" s="12">
        <v>1</v>
      </c>
    </row>
    <row r="549" spans="1:3" x14ac:dyDescent="0.25">
      <c r="A549" s="44" t="s">
        <v>3999</v>
      </c>
      <c r="B549" s="44" t="s">
        <v>2869</v>
      </c>
      <c r="C549" s="12">
        <v>3</v>
      </c>
    </row>
    <row r="550" spans="1:3" x14ac:dyDescent="0.25">
      <c r="A550" s="44" t="s">
        <v>4000</v>
      </c>
      <c r="B550" s="44" t="s">
        <v>1802</v>
      </c>
      <c r="C550" s="12">
        <v>3</v>
      </c>
    </row>
    <row r="551" spans="1:3" x14ac:dyDescent="0.25">
      <c r="A551" s="44" t="s">
        <v>4001</v>
      </c>
      <c r="B551" s="44" t="s">
        <v>2867</v>
      </c>
      <c r="C551" s="12">
        <v>12</v>
      </c>
    </row>
    <row r="552" spans="1:3" x14ac:dyDescent="0.25">
      <c r="A552" s="44" t="s">
        <v>4002</v>
      </c>
      <c r="B552" s="44" t="s">
        <v>2865</v>
      </c>
      <c r="C552" s="12">
        <v>54</v>
      </c>
    </row>
    <row r="553" spans="1:3" x14ac:dyDescent="0.25">
      <c r="A553" s="44" t="s">
        <v>4003</v>
      </c>
      <c r="B553" s="44" t="s">
        <v>2127</v>
      </c>
      <c r="C553" s="12">
        <v>208</v>
      </c>
    </row>
    <row r="554" spans="1:3" x14ac:dyDescent="0.25">
      <c r="A554" s="44" t="s">
        <v>4004</v>
      </c>
      <c r="B554" s="44" t="s">
        <v>2141</v>
      </c>
      <c r="C554" s="12">
        <v>30</v>
      </c>
    </row>
    <row r="555" spans="1:3" x14ac:dyDescent="0.25">
      <c r="A555" s="44" t="s">
        <v>4005</v>
      </c>
      <c r="B555" s="44" t="s">
        <v>246</v>
      </c>
      <c r="C555" s="12">
        <v>7000</v>
      </c>
    </row>
    <row r="556" spans="1:3" x14ac:dyDescent="0.25">
      <c r="A556" s="44" t="s">
        <v>4006</v>
      </c>
      <c r="B556" s="44" t="s">
        <v>248</v>
      </c>
      <c r="C556" s="12">
        <v>7000</v>
      </c>
    </row>
    <row r="557" spans="1:3" x14ac:dyDescent="0.25">
      <c r="A557" s="44" t="s">
        <v>4007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4008</v>
      </c>
      <c r="B559" s="44" t="s">
        <v>2678</v>
      </c>
      <c r="C559" s="12">
        <v>2</v>
      </c>
    </row>
    <row r="560" spans="1:3" x14ac:dyDescent="0.25">
      <c r="A560" s="44" t="s">
        <v>4009</v>
      </c>
      <c r="B560" s="44" t="s">
        <v>2983</v>
      </c>
      <c r="C560" s="12">
        <v>1</v>
      </c>
    </row>
    <row r="561" spans="1:3" x14ac:dyDescent="0.25">
      <c r="A561" s="44" t="s">
        <v>4010</v>
      </c>
      <c r="B561" s="44" t="s">
        <v>3085</v>
      </c>
      <c r="C561" s="12">
        <v>3</v>
      </c>
    </row>
    <row r="562" spans="1:3" x14ac:dyDescent="0.25">
      <c r="A562" s="44" t="s">
        <v>4011</v>
      </c>
      <c r="B562" s="44" t="s">
        <v>2043</v>
      </c>
      <c r="C562" s="12">
        <v>7</v>
      </c>
    </row>
    <row r="563" spans="1:3" x14ac:dyDescent="0.25">
      <c r="A563" s="44" t="s">
        <v>4012</v>
      </c>
      <c r="B563" s="44" t="s">
        <v>226</v>
      </c>
      <c r="C563" s="12">
        <v>270</v>
      </c>
    </row>
    <row r="564" spans="1:3" x14ac:dyDescent="0.25">
      <c r="A564" s="44" t="s">
        <v>4013</v>
      </c>
      <c r="B564" s="44" t="s">
        <v>3035</v>
      </c>
      <c r="C564" s="12">
        <v>1</v>
      </c>
    </row>
    <row r="565" spans="1:3" x14ac:dyDescent="0.25">
      <c r="A565" s="44" t="s">
        <v>4014</v>
      </c>
      <c r="B565" s="44" t="s">
        <v>1692</v>
      </c>
      <c r="C565" s="12">
        <v>3</v>
      </c>
    </row>
    <row r="566" spans="1:3" x14ac:dyDescent="0.25">
      <c r="A566" s="44" t="s">
        <v>4015</v>
      </c>
      <c r="B566" s="44" t="s">
        <v>2664</v>
      </c>
      <c r="C566" s="12">
        <v>3</v>
      </c>
    </row>
    <row r="567" spans="1:3" x14ac:dyDescent="0.25">
      <c r="A567" s="44" t="s">
        <v>4016</v>
      </c>
      <c r="B567" s="44" t="s">
        <v>2902</v>
      </c>
      <c r="C567" s="12">
        <v>1</v>
      </c>
    </row>
    <row r="568" spans="1:3" x14ac:dyDescent="0.25">
      <c r="A568" s="44" t="s">
        <v>4017</v>
      </c>
      <c r="B568" s="44" t="s">
        <v>2902</v>
      </c>
      <c r="C568" s="12">
        <v>1</v>
      </c>
    </row>
    <row r="569" spans="1:3" x14ac:dyDescent="0.25">
      <c r="A569" s="44" t="s">
        <v>4018</v>
      </c>
      <c r="B569" s="44" t="s">
        <v>1583</v>
      </c>
      <c r="C569" s="12">
        <v>59</v>
      </c>
    </row>
    <row r="570" spans="1:3" x14ac:dyDescent="0.25">
      <c r="A570" s="44" t="s">
        <v>4019</v>
      </c>
      <c r="B570" s="44" t="s">
        <v>1583</v>
      </c>
      <c r="C570" s="12">
        <v>27</v>
      </c>
    </row>
    <row r="571" spans="1:3" x14ac:dyDescent="0.25">
      <c r="A571" s="44" t="s">
        <v>4020</v>
      </c>
      <c r="B571" s="44" t="s">
        <v>1532</v>
      </c>
      <c r="C571" s="12">
        <v>1</v>
      </c>
    </row>
    <row r="572" spans="1:3" x14ac:dyDescent="0.25">
      <c r="A572" s="44" t="s">
        <v>4021</v>
      </c>
      <c r="B572" s="44" t="s">
        <v>1532</v>
      </c>
      <c r="C572" s="12">
        <v>2</v>
      </c>
    </row>
    <row r="573" spans="1:3" x14ac:dyDescent="0.25">
      <c r="A573" s="44" t="s">
        <v>4022</v>
      </c>
      <c r="B573" s="44" t="s">
        <v>1896</v>
      </c>
      <c r="C573" s="12">
        <v>2</v>
      </c>
    </row>
    <row r="574" spans="1:3" x14ac:dyDescent="0.25">
      <c r="A574" s="44" t="s">
        <v>4023</v>
      </c>
      <c r="B574" s="44" t="s">
        <v>1896</v>
      </c>
      <c r="C574" s="12">
        <v>5</v>
      </c>
    </row>
    <row r="575" spans="1:3" x14ac:dyDescent="0.25">
      <c r="A575" s="44" t="s">
        <v>4024</v>
      </c>
      <c r="B575" s="44" t="s">
        <v>1587</v>
      </c>
      <c r="C575" s="12">
        <v>5</v>
      </c>
    </row>
    <row r="576" spans="1:3" x14ac:dyDescent="0.25">
      <c r="A576" s="44" t="s">
        <v>4025</v>
      </c>
      <c r="B576" s="44" t="s">
        <v>1587</v>
      </c>
      <c r="C576" s="12">
        <v>6</v>
      </c>
    </row>
    <row r="577" spans="1:3" x14ac:dyDescent="0.25">
      <c r="A577" s="44" t="s">
        <v>4026</v>
      </c>
      <c r="B577" s="44" t="s">
        <v>1537</v>
      </c>
      <c r="C577" s="12">
        <v>2</v>
      </c>
    </row>
    <row r="578" spans="1:3" x14ac:dyDescent="0.25">
      <c r="A578" s="44" t="s">
        <v>4027</v>
      </c>
      <c r="B578" s="44" t="s">
        <v>1956</v>
      </c>
      <c r="C578" s="12">
        <v>8</v>
      </c>
    </row>
    <row r="579" spans="1:3" x14ac:dyDescent="0.25">
      <c r="A579" s="44" t="s">
        <v>4028</v>
      </c>
      <c r="B579" s="44" t="s">
        <v>1956</v>
      </c>
      <c r="C579" s="12">
        <v>7</v>
      </c>
    </row>
    <row r="580" spans="1:3" x14ac:dyDescent="0.25">
      <c r="A580" s="44" t="s">
        <v>4029</v>
      </c>
      <c r="B580" s="44" t="s">
        <v>147</v>
      </c>
      <c r="C580" s="12">
        <v>6</v>
      </c>
    </row>
    <row r="581" spans="1:3" x14ac:dyDescent="0.25">
      <c r="A581" s="44" t="s">
        <v>4030</v>
      </c>
      <c r="B581" s="44" t="s">
        <v>147</v>
      </c>
      <c r="C581" s="12">
        <v>9</v>
      </c>
    </row>
    <row r="582" spans="1:3" x14ac:dyDescent="0.25">
      <c r="A582" s="44" t="s">
        <v>4031</v>
      </c>
      <c r="B582" s="44" t="s">
        <v>1656</v>
      </c>
      <c r="C582" s="12">
        <v>5</v>
      </c>
    </row>
    <row r="583" spans="1:3" x14ac:dyDescent="0.25">
      <c r="A583" s="44" t="s">
        <v>4032</v>
      </c>
      <c r="B583" s="44" t="s">
        <v>1656</v>
      </c>
      <c r="C583" s="12">
        <v>2</v>
      </c>
    </row>
    <row r="584" spans="1:3" x14ac:dyDescent="0.25">
      <c r="A584" s="44" t="s">
        <v>4033</v>
      </c>
      <c r="B584" s="44" t="s">
        <v>1539</v>
      </c>
      <c r="C584" s="12">
        <v>7</v>
      </c>
    </row>
    <row r="585" spans="1:3" x14ac:dyDescent="0.25">
      <c r="A585" s="44" t="s">
        <v>4034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4035</v>
      </c>
      <c r="B587" s="44" t="s">
        <v>1591</v>
      </c>
      <c r="C587" s="12">
        <v>12</v>
      </c>
    </row>
    <row r="588" spans="1:3" x14ac:dyDescent="0.25">
      <c r="A588" s="44" t="s">
        <v>4036</v>
      </c>
      <c r="B588" s="44" t="s">
        <v>1591</v>
      </c>
      <c r="C588" s="12">
        <v>10</v>
      </c>
    </row>
    <row r="589" spans="1:3" x14ac:dyDescent="0.25">
      <c r="A589" s="44" t="s">
        <v>4037</v>
      </c>
      <c r="B589" s="44" t="s">
        <v>1647</v>
      </c>
      <c r="C589" s="12">
        <v>2</v>
      </c>
    </row>
    <row r="590" spans="1:3" x14ac:dyDescent="0.25">
      <c r="A590" s="44" t="s">
        <v>4038</v>
      </c>
      <c r="B590" s="44" t="s">
        <v>1647</v>
      </c>
      <c r="C590" s="12">
        <v>4</v>
      </c>
    </row>
    <row r="591" spans="1:3" x14ac:dyDescent="0.25">
      <c r="A591" s="44" t="s">
        <v>4039</v>
      </c>
      <c r="B591" s="44" t="s">
        <v>158</v>
      </c>
      <c r="C591" s="12">
        <v>1</v>
      </c>
    </row>
    <row r="592" spans="1:3" x14ac:dyDescent="0.25">
      <c r="A592" s="44" t="s">
        <v>4040</v>
      </c>
      <c r="B592" s="44" t="s">
        <v>1593</v>
      </c>
      <c r="C592" s="12">
        <v>8</v>
      </c>
    </row>
    <row r="593" spans="1:3" x14ac:dyDescent="0.25">
      <c r="A593" s="44" t="s">
        <v>4041</v>
      </c>
      <c r="B593" s="44" t="s">
        <v>1593</v>
      </c>
      <c r="C593" s="12">
        <v>5</v>
      </c>
    </row>
    <row r="594" spans="1:3" x14ac:dyDescent="0.25">
      <c r="A594" s="44" t="s">
        <v>4042</v>
      </c>
      <c r="B594" s="44" t="s">
        <v>1548</v>
      </c>
      <c r="C594" s="12">
        <v>25</v>
      </c>
    </row>
    <row r="595" spans="1:3" x14ac:dyDescent="0.25">
      <c r="A595" s="44" t="s">
        <v>4043</v>
      </c>
      <c r="B595" s="44" t="s">
        <v>1548</v>
      </c>
      <c r="C595" s="12">
        <v>25</v>
      </c>
    </row>
    <row r="596" spans="1:3" x14ac:dyDescent="0.25">
      <c r="A596" s="44" t="s">
        <v>4044</v>
      </c>
      <c r="B596" s="44" t="s">
        <v>1548</v>
      </c>
      <c r="C596" s="12">
        <v>2</v>
      </c>
    </row>
    <row r="597" spans="1:3" x14ac:dyDescent="0.25">
      <c r="A597" s="44" t="s">
        <v>4045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4046</v>
      </c>
      <c r="B599" s="44" t="s">
        <v>2287</v>
      </c>
      <c r="C599" s="12">
        <v>30</v>
      </c>
    </row>
    <row r="600" spans="1:3" x14ac:dyDescent="0.25">
      <c r="A600" s="44" t="s">
        <v>4047</v>
      </c>
      <c r="B600" s="44" t="s">
        <v>1666</v>
      </c>
      <c r="C600" s="12">
        <v>10</v>
      </c>
    </row>
    <row r="601" spans="1:3" x14ac:dyDescent="0.25">
      <c r="A601" s="44" t="s">
        <v>4048</v>
      </c>
      <c r="B601" s="44" t="s">
        <v>1722</v>
      </c>
      <c r="C601" s="12">
        <v>10</v>
      </c>
    </row>
    <row r="602" spans="1:3" x14ac:dyDescent="0.25">
      <c r="A602" s="44" t="s">
        <v>4049</v>
      </c>
      <c r="B602" s="44" t="s">
        <v>1668</v>
      </c>
      <c r="C602" s="12">
        <v>6</v>
      </c>
    </row>
    <row r="603" spans="1:3" x14ac:dyDescent="0.25">
      <c r="A603" s="44" t="s">
        <v>4050</v>
      </c>
      <c r="B603" s="44" t="s">
        <v>152</v>
      </c>
      <c r="C603" s="12">
        <v>2</v>
      </c>
    </row>
    <row r="604" spans="1:3" x14ac:dyDescent="0.25">
      <c r="A604" s="44" t="s">
        <v>4051</v>
      </c>
      <c r="B604" s="44" t="s">
        <v>151</v>
      </c>
      <c r="C604" s="12">
        <v>2</v>
      </c>
    </row>
    <row r="605" spans="1:3" x14ac:dyDescent="0.25">
      <c r="A605" s="44" t="s">
        <v>4052</v>
      </c>
      <c r="B605" s="44" t="s">
        <v>3144</v>
      </c>
      <c r="C605" s="12">
        <v>1</v>
      </c>
    </row>
    <row r="606" spans="1:3" x14ac:dyDescent="0.25">
      <c r="A606" s="44" t="s">
        <v>4053</v>
      </c>
      <c r="B606" s="44" t="s">
        <v>2940</v>
      </c>
      <c r="C606" s="12">
        <v>3</v>
      </c>
    </row>
    <row r="607" spans="1:3" x14ac:dyDescent="0.25">
      <c r="A607" s="44" t="s">
        <v>4054</v>
      </c>
      <c r="B607" s="44" t="s">
        <v>1776</v>
      </c>
      <c r="C607" s="12">
        <v>3</v>
      </c>
    </row>
    <row r="608" spans="1:3" x14ac:dyDescent="0.25">
      <c r="A608" s="44" t="s">
        <v>4055</v>
      </c>
      <c r="B608" s="44" t="s">
        <v>2593</v>
      </c>
      <c r="C608" s="12">
        <v>6</v>
      </c>
    </row>
    <row r="609" spans="1:3" x14ac:dyDescent="0.25">
      <c r="A609" s="44" t="s">
        <v>4056</v>
      </c>
      <c r="B609" s="44" t="s">
        <v>1778</v>
      </c>
      <c r="C609" s="12">
        <v>3</v>
      </c>
    </row>
    <row r="610" spans="1:3" x14ac:dyDescent="0.25">
      <c r="A610" s="44" t="s">
        <v>4057</v>
      </c>
      <c r="B610" s="44" t="s">
        <v>2951</v>
      </c>
      <c r="C610" s="12">
        <v>1</v>
      </c>
    </row>
    <row r="611" spans="1:3" x14ac:dyDescent="0.25">
      <c r="A611" s="44" t="s">
        <v>4058</v>
      </c>
      <c r="B611" s="44" t="s">
        <v>1888</v>
      </c>
      <c r="C611" s="12">
        <v>50</v>
      </c>
    </row>
    <row r="612" spans="1:3" x14ac:dyDescent="0.25">
      <c r="A612" s="44" t="s">
        <v>4059</v>
      </c>
      <c r="B612" s="44" t="s">
        <v>1888</v>
      </c>
      <c r="C612" s="12">
        <v>775</v>
      </c>
    </row>
    <row r="613" spans="1:3" x14ac:dyDescent="0.25">
      <c r="A613" s="44" t="s">
        <v>4060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4061</v>
      </c>
      <c r="B616" s="44" t="s">
        <v>1577</v>
      </c>
      <c r="C616" s="12">
        <v>3</v>
      </c>
    </row>
    <row r="617" spans="1:3" x14ac:dyDescent="0.25">
      <c r="A617" s="44" t="s">
        <v>4062</v>
      </c>
      <c r="B617" s="44" t="s">
        <v>1577</v>
      </c>
      <c r="C617" s="12">
        <v>2</v>
      </c>
    </row>
    <row r="618" spans="1:3" x14ac:dyDescent="0.25">
      <c r="A618" s="44" t="s">
        <v>4063</v>
      </c>
      <c r="B618" s="44" t="s">
        <v>1577</v>
      </c>
      <c r="C618" s="12">
        <v>2</v>
      </c>
    </row>
    <row r="619" spans="1:3" x14ac:dyDescent="0.25">
      <c r="A619" s="44" t="s">
        <v>4064</v>
      </c>
      <c r="B619" s="44" t="s">
        <v>1654</v>
      </c>
      <c r="C619" s="12">
        <v>3</v>
      </c>
    </row>
    <row r="620" spans="1:3" x14ac:dyDescent="0.25">
      <c r="A620" s="44" t="s">
        <v>4065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4066</v>
      </c>
      <c r="B622" s="44" t="s">
        <v>2920</v>
      </c>
      <c r="C622" s="12">
        <v>3</v>
      </c>
    </row>
    <row r="623" spans="1:3" x14ac:dyDescent="0.25">
      <c r="A623" s="44" t="s">
        <v>4067</v>
      </c>
      <c r="B623" s="44" t="s">
        <v>2922</v>
      </c>
      <c r="C623" s="12">
        <v>1</v>
      </c>
    </row>
    <row r="624" spans="1:3" x14ac:dyDescent="0.25">
      <c r="A624" s="44" t="s">
        <v>4068</v>
      </c>
      <c r="B624" s="44" t="s">
        <v>2924</v>
      </c>
      <c r="C624" s="12">
        <v>2</v>
      </c>
    </row>
    <row r="625" spans="1:3" x14ac:dyDescent="0.25">
      <c r="A625" s="44" t="s">
        <v>4069</v>
      </c>
      <c r="B625" s="44" t="s">
        <v>1566</v>
      </c>
      <c r="C625" s="12">
        <v>70</v>
      </c>
    </row>
    <row r="626" spans="1:3" x14ac:dyDescent="0.25">
      <c r="A626" s="44" t="s">
        <v>4070</v>
      </c>
      <c r="B626" s="44" t="s">
        <v>1566</v>
      </c>
      <c r="C626" s="12">
        <v>30</v>
      </c>
    </row>
    <row r="627" spans="1:3" x14ac:dyDescent="0.25">
      <c r="A627" s="44" t="s">
        <v>4071</v>
      </c>
      <c r="B627" s="44" t="s">
        <v>2987</v>
      </c>
      <c r="C627" s="12">
        <v>1</v>
      </c>
    </row>
    <row r="628" spans="1:3" x14ac:dyDescent="0.25">
      <c r="A628" s="44" t="s">
        <v>4072</v>
      </c>
      <c r="B628" s="44" t="s">
        <v>2989</v>
      </c>
      <c r="C628" s="12">
        <v>1</v>
      </c>
    </row>
    <row r="629" spans="1:3" x14ac:dyDescent="0.25">
      <c r="A629" s="44" t="s">
        <v>4073</v>
      </c>
      <c r="B629" s="44" t="s">
        <v>2991</v>
      </c>
      <c r="C629" s="12">
        <v>1</v>
      </c>
    </row>
    <row r="630" spans="1:3" x14ac:dyDescent="0.25">
      <c r="A630" s="44" t="s">
        <v>4074</v>
      </c>
      <c r="B630" s="44" t="s">
        <v>2993</v>
      </c>
      <c r="C630" s="12">
        <v>1</v>
      </c>
    </row>
    <row r="631" spans="1:3" x14ac:dyDescent="0.25">
      <c r="A631" s="44" t="s">
        <v>4075</v>
      </c>
      <c r="B631" s="44" t="s">
        <v>2930</v>
      </c>
      <c r="C631" s="12">
        <v>1</v>
      </c>
    </row>
    <row r="632" spans="1:3" x14ac:dyDescent="0.25">
      <c r="A632" s="44" t="s">
        <v>4076</v>
      </c>
      <c r="B632" s="44" t="s">
        <v>2652</v>
      </c>
      <c r="C632" s="12">
        <v>1</v>
      </c>
    </row>
    <row r="633" spans="1:3" x14ac:dyDescent="0.25">
      <c r="A633" s="44" t="s">
        <v>4077</v>
      </c>
      <c r="B633" s="44" t="s">
        <v>2652</v>
      </c>
      <c r="C633" s="12">
        <v>5</v>
      </c>
    </row>
    <row r="634" spans="1:3" x14ac:dyDescent="0.25">
      <c r="A634" s="44" t="s">
        <v>4078</v>
      </c>
      <c r="B634" s="44" t="s">
        <v>1607</v>
      </c>
      <c r="C634" s="12">
        <v>4</v>
      </c>
    </row>
    <row r="635" spans="1:3" x14ac:dyDescent="0.25">
      <c r="A635" s="44" t="s">
        <v>4079</v>
      </c>
      <c r="B635" s="44" t="s">
        <v>1607</v>
      </c>
      <c r="C635" s="12">
        <v>7</v>
      </c>
    </row>
    <row r="636" spans="1:3" x14ac:dyDescent="0.25">
      <c r="A636" s="44" t="s">
        <v>4080</v>
      </c>
      <c r="B636" s="44" t="s">
        <v>2937</v>
      </c>
      <c r="C636" s="12">
        <v>3</v>
      </c>
    </row>
    <row r="637" spans="1:3" x14ac:dyDescent="0.25">
      <c r="A637" s="44" t="s">
        <v>4081</v>
      </c>
      <c r="B637" s="44" t="s">
        <v>1783</v>
      </c>
      <c r="C637" s="12">
        <v>1</v>
      </c>
    </row>
    <row r="638" spans="1:3" x14ac:dyDescent="0.25">
      <c r="A638" s="44" t="s">
        <v>4082</v>
      </c>
      <c r="B638" s="44" t="s">
        <v>1570</v>
      </c>
      <c r="C638" s="12">
        <v>12</v>
      </c>
    </row>
    <row r="639" spans="1:3" x14ac:dyDescent="0.25">
      <c r="A639" s="44" t="s">
        <v>4083</v>
      </c>
      <c r="B639" s="44" t="s">
        <v>1572</v>
      </c>
      <c r="C639" s="12">
        <v>14</v>
      </c>
    </row>
    <row r="640" spans="1:3" x14ac:dyDescent="0.25">
      <c r="A640" s="44" t="s">
        <v>4084</v>
      </c>
      <c r="B640" s="44" t="s">
        <v>1574</v>
      </c>
      <c r="C640" s="12">
        <v>14</v>
      </c>
    </row>
    <row r="641" spans="1:3" x14ac:dyDescent="0.25">
      <c r="A641" s="44" t="s">
        <v>4085</v>
      </c>
      <c r="B641" s="44" t="s">
        <v>2948</v>
      </c>
      <c r="C641" s="12">
        <v>57</v>
      </c>
    </row>
    <row r="642" spans="1:3" x14ac:dyDescent="0.25">
      <c r="A642" s="44" t="s">
        <v>4086</v>
      </c>
      <c r="B642" s="44" t="s">
        <v>2911</v>
      </c>
      <c r="C642" s="12">
        <v>2</v>
      </c>
    </row>
    <row r="643" spans="1:3" x14ac:dyDescent="0.25">
      <c r="A643" s="44" t="s">
        <v>4087</v>
      </c>
      <c r="B643" s="44" t="s">
        <v>2913</v>
      </c>
      <c r="C643" s="12">
        <v>1</v>
      </c>
    </row>
    <row r="644" spans="1:3" x14ac:dyDescent="0.25">
      <c r="A644" s="44" t="s">
        <v>4088</v>
      </c>
      <c r="B644" s="44" t="s">
        <v>1877</v>
      </c>
      <c r="C644" s="12">
        <v>1</v>
      </c>
    </row>
    <row r="645" spans="1:3" x14ac:dyDescent="0.25">
      <c r="A645" s="44" t="s">
        <v>4089</v>
      </c>
      <c r="B645" s="44" t="s">
        <v>1563</v>
      </c>
      <c r="C645" s="12">
        <v>222</v>
      </c>
    </row>
    <row r="646" spans="1:3" x14ac:dyDescent="0.25">
      <c r="A646" s="44" t="s">
        <v>4090</v>
      </c>
      <c r="B646" s="44" t="s">
        <v>1563</v>
      </c>
      <c r="C646" s="12">
        <v>403</v>
      </c>
    </row>
    <row r="647" spans="1:3" x14ac:dyDescent="0.25">
      <c r="A647" s="44" t="s">
        <v>4091</v>
      </c>
      <c r="B647" s="44" t="s">
        <v>2479</v>
      </c>
      <c r="C647" s="12">
        <v>1</v>
      </c>
    </row>
    <row r="648" spans="1:3" x14ac:dyDescent="0.25">
      <c r="A648" s="44" t="s">
        <v>4092</v>
      </c>
      <c r="B648" s="44" t="s">
        <v>1659</v>
      </c>
      <c r="C648" s="12">
        <v>3</v>
      </c>
    </row>
    <row r="649" spans="1:3" x14ac:dyDescent="0.25">
      <c r="A649" s="44" t="s">
        <v>4093</v>
      </c>
      <c r="B649" s="44" t="s">
        <v>1659</v>
      </c>
      <c r="C649" s="12">
        <v>2</v>
      </c>
    </row>
    <row r="650" spans="1:3" x14ac:dyDescent="0.25">
      <c r="A650" s="44" t="s">
        <v>4094</v>
      </c>
      <c r="B650" s="44" t="s">
        <v>1659</v>
      </c>
      <c r="C650" s="12">
        <v>2</v>
      </c>
    </row>
    <row r="651" spans="1:3" x14ac:dyDescent="0.25">
      <c r="A651" s="44" t="s">
        <v>4095</v>
      </c>
      <c r="B651" s="44" t="s">
        <v>1793</v>
      </c>
      <c r="C651" s="12">
        <v>19</v>
      </c>
    </row>
    <row r="652" spans="1:3" x14ac:dyDescent="0.25">
      <c r="A652" s="44" t="s">
        <v>4096</v>
      </c>
      <c r="B652" s="44" t="s">
        <v>1521</v>
      </c>
      <c r="C652" s="12">
        <v>4</v>
      </c>
    </row>
    <row r="653" spans="1:3" x14ac:dyDescent="0.25">
      <c r="A653" s="44" t="s">
        <v>4097</v>
      </c>
      <c r="B653" s="44" t="s">
        <v>3196</v>
      </c>
      <c r="C653" s="12">
        <v>4</v>
      </c>
    </row>
    <row r="654" spans="1:3" x14ac:dyDescent="0.25">
      <c r="A654" s="44" t="s">
        <v>4098</v>
      </c>
      <c r="B654" s="44" t="s">
        <v>3319</v>
      </c>
      <c r="C654" s="12">
        <v>61</v>
      </c>
    </row>
    <row r="655" spans="1:3" x14ac:dyDescent="0.25">
      <c r="A655" s="44" t="s">
        <v>4099</v>
      </c>
      <c r="B655" s="44" t="s">
        <v>3271</v>
      </c>
      <c r="C655" s="12">
        <v>252</v>
      </c>
    </row>
    <row r="656" spans="1:3" x14ac:dyDescent="0.25">
      <c r="A656" s="44" t="s">
        <v>4100</v>
      </c>
      <c r="B656" s="44" t="s">
        <v>3274</v>
      </c>
      <c r="C656" s="12">
        <v>22</v>
      </c>
    </row>
    <row r="657" spans="1:3" x14ac:dyDescent="0.25">
      <c r="A657" s="44" t="s">
        <v>4101</v>
      </c>
      <c r="B657" s="44" t="s">
        <v>1616</v>
      </c>
      <c r="C657" s="12">
        <v>1</v>
      </c>
    </row>
    <row r="658" spans="1:3" x14ac:dyDescent="0.25">
      <c r="A658" s="44" t="s">
        <v>4102</v>
      </c>
      <c r="B658" s="44" t="s">
        <v>2192</v>
      </c>
      <c r="C658" s="12">
        <v>129</v>
      </c>
    </row>
    <row r="659" spans="1:3" x14ac:dyDescent="0.25">
      <c r="A659" s="44" t="s">
        <v>4103</v>
      </c>
      <c r="B659" s="44" t="s">
        <v>3053</v>
      </c>
      <c r="C659" s="12">
        <v>54</v>
      </c>
    </row>
    <row r="660" spans="1:3" x14ac:dyDescent="0.25">
      <c r="A660" s="44" t="s">
        <v>4104</v>
      </c>
      <c r="B660" s="44" t="s">
        <v>3055</v>
      </c>
      <c r="C660" s="12">
        <v>100</v>
      </c>
    </row>
    <row r="661" spans="1:3" x14ac:dyDescent="0.25">
      <c r="A661" s="44" t="s">
        <v>4105</v>
      </c>
      <c r="B661" s="44" t="s">
        <v>3059</v>
      </c>
      <c r="C661" s="12">
        <v>180</v>
      </c>
    </row>
    <row r="662" spans="1:3" x14ac:dyDescent="0.25">
      <c r="A662" s="44" t="s">
        <v>4106</v>
      </c>
      <c r="B662" s="44" t="s">
        <v>2997</v>
      </c>
      <c r="C662" s="12">
        <v>25</v>
      </c>
    </row>
    <row r="663" spans="1:3" x14ac:dyDescent="0.25">
      <c r="A663" s="44" t="s">
        <v>4107</v>
      </c>
      <c r="B663" s="44" t="s">
        <v>3149</v>
      </c>
      <c r="C663" s="12">
        <v>40</v>
      </c>
    </row>
    <row r="664" spans="1:3" x14ac:dyDescent="0.25">
      <c r="A664" s="44" t="s">
        <v>4108</v>
      </c>
      <c r="B664" s="44" t="s">
        <v>3151</v>
      </c>
      <c r="C664" s="12">
        <v>111</v>
      </c>
    </row>
    <row r="665" spans="1:3" x14ac:dyDescent="0.25">
      <c r="A665" s="44" t="s">
        <v>4109</v>
      </c>
      <c r="B665" s="44" t="s">
        <v>3153</v>
      </c>
      <c r="C665" s="12">
        <v>32</v>
      </c>
    </row>
    <row r="666" spans="1:3" x14ac:dyDescent="0.25">
      <c r="A666" s="44" t="s">
        <v>4110</v>
      </c>
      <c r="B666" s="44" t="s">
        <v>3155</v>
      </c>
      <c r="C666" s="12">
        <v>10</v>
      </c>
    </row>
    <row r="667" spans="1:3" x14ac:dyDescent="0.25">
      <c r="A667" s="44" t="s">
        <v>4111</v>
      </c>
      <c r="B667" s="44" t="s">
        <v>3163</v>
      </c>
      <c r="C667" s="12">
        <v>100</v>
      </c>
    </row>
    <row r="668" spans="1:3" x14ac:dyDescent="0.25">
      <c r="A668" s="44" t="s">
        <v>4112</v>
      </c>
      <c r="B668" s="44" t="s">
        <v>3165</v>
      </c>
      <c r="C668" s="12">
        <v>52</v>
      </c>
    </row>
    <row r="669" spans="1:3" x14ac:dyDescent="0.25">
      <c r="A669" s="44" t="s">
        <v>4113</v>
      </c>
      <c r="B669" s="44" t="s">
        <v>3167</v>
      </c>
      <c r="C669" s="12">
        <v>28</v>
      </c>
    </row>
    <row r="670" spans="1:3" x14ac:dyDescent="0.25">
      <c r="A670" s="44" t="s">
        <v>4114</v>
      </c>
      <c r="B670" s="44" t="s">
        <v>3124</v>
      </c>
      <c r="C670" s="12">
        <v>66</v>
      </c>
    </row>
    <row r="671" spans="1:3" x14ac:dyDescent="0.25">
      <c r="A671" s="44" t="s">
        <v>4115</v>
      </c>
      <c r="B671" s="44" t="s">
        <v>3100</v>
      </c>
      <c r="C671" s="12">
        <v>3</v>
      </c>
    </row>
    <row r="672" spans="1:3" x14ac:dyDescent="0.25">
      <c r="A672" s="44" t="s">
        <v>4116</v>
      </c>
      <c r="B672" s="44" t="s">
        <v>3102</v>
      </c>
      <c r="C672" s="12">
        <v>3</v>
      </c>
    </row>
    <row r="673" spans="1:3" x14ac:dyDescent="0.25">
      <c r="A673" s="44" t="s">
        <v>4117</v>
      </c>
      <c r="B673" s="44" t="s">
        <v>3115</v>
      </c>
      <c r="C673" s="12">
        <v>1</v>
      </c>
    </row>
    <row r="674" spans="1:3" x14ac:dyDescent="0.25">
      <c r="A674" s="44" t="s">
        <v>4118</v>
      </c>
      <c r="B674" s="44" t="s">
        <v>3117</v>
      </c>
      <c r="C674" s="12">
        <v>3</v>
      </c>
    </row>
    <row r="675" spans="1:3" x14ac:dyDescent="0.25">
      <c r="A675" s="44" t="s">
        <v>4119</v>
      </c>
      <c r="B675" s="44" t="s">
        <v>1744</v>
      </c>
      <c r="C675" s="12">
        <v>23</v>
      </c>
    </row>
    <row r="676" spans="1:3" x14ac:dyDescent="0.25">
      <c r="A676" s="44" t="s">
        <v>4120</v>
      </c>
      <c r="B676" s="44" t="s">
        <v>2170</v>
      </c>
      <c r="C676" s="12">
        <v>25</v>
      </c>
    </row>
    <row r="677" spans="1:3" x14ac:dyDescent="0.25">
      <c r="A677" s="44" t="s">
        <v>4121</v>
      </c>
      <c r="B677" s="44" t="s">
        <v>2867</v>
      </c>
      <c r="C677" s="12">
        <v>43</v>
      </c>
    </row>
    <row r="678" spans="1:3" x14ac:dyDescent="0.25">
      <c r="A678" s="44" t="s">
        <v>4122</v>
      </c>
      <c r="B678" s="44" t="s">
        <v>3033</v>
      </c>
      <c r="C678" s="12">
        <v>1</v>
      </c>
    </row>
    <row r="679" spans="1:3" x14ac:dyDescent="0.25">
      <c r="A679" s="44" t="s">
        <v>4123</v>
      </c>
      <c r="B679" s="44" t="s">
        <v>2384</v>
      </c>
      <c r="C679" s="12">
        <v>500</v>
      </c>
    </row>
    <row r="680" spans="1:3" x14ac:dyDescent="0.25">
      <c r="A680" s="44" t="s">
        <v>4124</v>
      </c>
      <c r="B680" s="44" t="s">
        <v>2177</v>
      </c>
      <c r="C680" s="12">
        <v>1</v>
      </c>
    </row>
    <row r="681" spans="1:3" x14ac:dyDescent="0.25">
      <c r="A681" s="44" t="s">
        <v>4125</v>
      </c>
      <c r="B681" s="44" t="s">
        <v>2177</v>
      </c>
      <c r="C681" s="12">
        <v>4</v>
      </c>
    </row>
    <row r="682" spans="1:3" x14ac:dyDescent="0.25">
      <c r="A682" s="44" t="s">
        <v>4126</v>
      </c>
      <c r="B682" s="44" t="s">
        <v>2908</v>
      </c>
      <c r="C682" s="12">
        <v>1</v>
      </c>
    </row>
    <row r="683" spans="1:3" x14ac:dyDescent="0.25">
      <c r="A683" s="44" t="s">
        <v>4127</v>
      </c>
      <c r="B683" s="44" t="s">
        <v>2904</v>
      </c>
      <c r="C683" s="12">
        <v>1</v>
      </c>
    </row>
    <row r="684" spans="1:3" x14ac:dyDescent="0.25">
      <c r="A684" s="44" t="s">
        <v>4128</v>
      </c>
      <c r="B684" s="44" t="s">
        <v>3280</v>
      </c>
      <c r="C684" s="12">
        <v>5</v>
      </c>
    </row>
    <row r="685" spans="1:3" x14ac:dyDescent="0.25">
      <c r="A685" s="44" t="s">
        <v>4129</v>
      </c>
      <c r="B685" s="44" t="s">
        <v>3037</v>
      </c>
      <c r="C685" s="12">
        <v>6</v>
      </c>
    </row>
    <row r="686" spans="1:3" x14ac:dyDescent="0.25">
      <c r="A686" s="44" t="s">
        <v>4130</v>
      </c>
      <c r="B686" s="44" t="s">
        <v>244</v>
      </c>
      <c r="C686" s="12">
        <v>6</v>
      </c>
    </row>
    <row r="687" spans="1:3" x14ac:dyDescent="0.25">
      <c r="A687" s="44" t="s">
        <v>4131</v>
      </c>
      <c r="B687" s="44" t="s">
        <v>3039</v>
      </c>
      <c r="C687" s="12">
        <v>2</v>
      </c>
    </row>
    <row r="688" spans="1:3" x14ac:dyDescent="0.25">
      <c r="A688" s="44" t="s">
        <v>4132</v>
      </c>
      <c r="B688" s="44" t="s">
        <v>2007</v>
      </c>
      <c r="C688" s="12">
        <v>3</v>
      </c>
    </row>
    <row r="689" spans="1:3" x14ac:dyDescent="0.25">
      <c r="A689" s="44" t="s">
        <v>4133</v>
      </c>
      <c r="B689" s="44" t="s">
        <v>3041</v>
      </c>
      <c r="C689" s="12">
        <v>6</v>
      </c>
    </row>
    <row r="690" spans="1:3" x14ac:dyDescent="0.25">
      <c r="A690" s="44" t="s">
        <v>4134</v>
      </c>
      <c r="B690" s="44" t="s">
        <v>245</v>
      </c>
      <c r="C690" s="12">
        <v>5</v>
      </c>
    </row>
    <row r="691" spans="1:3" x14ac:dyDescent="0.25">
      <c r="A691" s="44" t="s">
        <v>4135</v>
      </c>
      <c r="B691" s="44" t="s">
        <v>3043</v>
      </c>
      <c r="C691" s="12">
        <v>6</v>
      </c>
    </row>
    <row r="692" spans="1:3" x14ac:dyDescent="0.25">
      <c r="A692" s="44" t="s">
        <v>4136</v>
      </c>
      <c r="B692" s="44" t="s">
        <v>3045</v>
      </c>
      <c r="C692" s="12">
        <v>2</v>
      </c>
    </row>
    <row r="693" spans="1:3" x14ac:dyDescent="0.25">
      <c r="A693" s="44" t="s">
        <v>4137</v>
      </c>
      <c r="B693" s="44" t="s">
        <v>3047</v>
      </c>
      <c r="C693" s="12">
        <v>12</v>
      </c>
    </row>
    <row r="694" spans="1:3" x14ac:dyDescent="0.25">
      <c r="A694" s="44" t="s">
        <v>4138</v>
      </c>
      <c r="B694" s="44" t="s">
        <v>3049</v>
      </c>
      <c r="C694" s="12">
        <v>280</v>
      </c>
    </row>
    <row r="695" spans="1:3" x14ac:dyDescent="0.25">
      <c r="A695" s="44" t="s">
        <v>4139</v>
      </c>
      <c r="B695" s="44" t="s">
        <v>1857</v>
      </c>
      <c r="C695" s="12">
        <v>1</v>
      </c>
    </row>
    <row r="696" spans="1:3" x14ac:dyDescent="0.25">
      <c r="A696" s="44" t="s">
        <v>4140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4141</v>
      </c>
      <c r="B698" s="44" t="s">
        <v>3013</v>
      </c>
      <c r="C698" s="12">
        <v>7</v>
      </c>
    </row>
    <row r="699" spans="1:3" x14ac:dyDescent="0.25">
      <c r="A699" s="44" t="s">
        <v>4142</v>
      </c>
      <c r="B699" s="44" t="s">
        <v>3158</v>
      </c>
      <c r="C699" s="12">
        <v>4</v>
      </c>
    </row>
    <row r="700" spans="1:3" x14ac:dyDescent="0.25">
      <c r="A700" s="44" t="s">
        <v>4143</v>
      </c>
      <c r="B700" s="44" t="s">
        <v>3160</v>
      </c>
      <c r="C700" s="12">
        <v>42</v>
      </c>
    </row>
    <row r="701" spans="1:3" x14ac:dyDescent="0.25">
      <c r="A701" s="44" t="s">
        <v>4144</v>
      </c>
      <c r="B701" s="44" t="s">
        <v>3025</v>
      </c>
      <c r="C701" s="12">
        <v>132</v>
      </c>
    </row>
    <row r="702" spans="1:3" x14ac:dyDescent="0.25">
      <c r="A702" s="44" t="s">
        <v>4145</v>
      </c>
      <c r="B702" s="44" t="s">
        <v>3105</v>
      </c>
      <c r="C702" s="12">
        <v>42</v>
      </c>
    </row>
    <row r="703" spans="1:3" x14ac:dyDescent="0.25">
      <c r="A703" s="44" t="s">
        <v>4146</v>
      </c>
      <c r="B703" s="44" t="s">
        <v>3019</v>
      </c>
      <c r="C703" s="12">
        <v>3</v>
      </c>
    </row>
    <row r="704" spans="1:3" x14ac:dyDescent="0.25">
      <c r="A704" s="44" t="s">
        <v>4147</v>
      </c>
      <c r="B704" s="44" t="s">
        <v>3365</v>
      </c>
      <c r="C704" s="12">
        <v>1</v>
      </c>
    </row>
    <row r="705" spans="1:3" x14ac:dyDescent="0.25">
      <c r="A705" s="44" t="s">
        <v>4148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4149</v>
      </c>
      <c r="B707" s="44" t="s">
        <v>1690</v>
      </c>
      <c r="C707" s="12">
        <v>1</v>
      </c>
    </row>
    <row r="708" spans="1:3" x14ac:dyDescent="0.25">
      <c r="A708" s="44" t="s">
        <v>4150</v>
      </c>
      <c r="B708" s="44" t="s">
        <v>2662</v>
      </c>
      <c r="C708" s="12">
        <v>2</v>
      </c>
    </row>
    <row r="709" spans="1:3" x14ac:dyDescent="0.25">
      <c r="A709" s="44" t="s">
        <v>4151</v>
      </c>
      <c r="B709" s="44" t="s">
        <v>2664</v>
      </c>
      <c r="C709" s="12">
        <v>2</v>
      </c>
    </row>
    <row r="710" spans="1:3" x14ac:dyDescent="0.25">
      <c r="A710" s="44" t="s">
        <v>4152</v>
      </c>
      <c r="B710" s="44" t="s">
        <v>1995</v>
      </c>
      <c r="C710" s="12">
        <v>3</v>
      </c>
    </row>
    <row r="711" spans="1:3" x14ac:dyDescent="0.25">
      <c r="A711" s="44" t="s">
        <v>4153</v>
      </c>
      <c r="B711" s="44" t="s">
        <v>1583</v>
      </c>
      <c r="C711" s="12">
        <v>205</v>
      </c>
    </row>
    <row r="712" spans="1:3" x14ac:dyDescent="0.25">
      <c r="A712" s="44" t="s">
        <v>4154</v>
      </c>
      <c r="B712" s="44" t="s">
        <v>1583</v>
      </c>
      <c r="C712" s="12">
        <v>182</v>
      </c>
    </row>
    <row r="713" spans="1:3" x14ac:dyDescent="0.25">
      <c r="A713" s="44" t="s">
        <v>4155</v>
      </c>
      <c r="B713" s="44" t="s">
        <v>1881</v>
      </c>
      <c r="C713" s="12">
        <v>3</v>
      </c>
    </row>
    <row r="714" spans="1:3" x14ac:dyDescent="0.25">
      <c r="A714" s="44" t="s">
        <v>4156</v>
      </c>
      <c r="B714" s="44" t="s">
        <v>1532</v>
      </c>
      <c r="C714" s="12">
        <v>3</v>
      </c>
    </row>
    <row r="715" spans="1:3" x14ac:dyDescent="0.25">
      <c r="A715" s="44" t="s">
        <v>4157</v>
      </c>
      <c r="B715" s="44" t="s">
        <v>1532</v>
      </c>
      <c r="C715" s="12">
        <v>4</v>
      </c>
    </row>
    <row r="716" spans="1:3" x14ac:dyDescent="0.25">
      <c r="A716" s="44" t="s">
        <v>4158</v>
      </c>
      <c r="B716" s="44" t="s">
        <v>1532</v>
      </c>
      <c r="C716" s="12">
        <v>1</v>
      </c>
    </row>
    <row r="717" spans="1:3" x14ac:dyDescent="0.25">
      <c r="A717" s="44" t="s">
        <v>4159</v>
      </c>
      <c r="B717" s="44" t="s">
        <v>1534</v>
      </c>
      <c r="C717" s="12">
        <v>80</v>
      </c>
    </row>
    <row r="718" spans="1:3" x14ac:dyDescent="0.25">
      <c r="A718" s="44" t="s">
        <v>4160</v>
      </c>
      <c r="B718" s="44" t="s">
        <v>1896</v>
      </c>
      <c r="C718" s="12">
        <v>3</v>
      </c>
    </row>
    <row r="719" spans="1:3" x14ac:dyDescent="0.25">
      <c r="A719" s="44" t="s">
        <v>4161</v>
      </c>
      <c r="B719" s="44" t="s">
        <v>1896</v>
      </c>
      <c r="C719" s="12">
        <v>3</v>
      </c>
    </row>
    <row r="720" spans="1:3" x14ac:dyDescent="0.25">
      <c r="A720" s="44" t="s">
        <v>4162</v>
      </c>
      <c r="B720" s="44" t="s">
        <v>1587</v>
      </c>
      <c r="C720" s="12">
        <v>1</v>
      </c>
    </row>
    <row r="721" spans="1:3" x14ac:dyDescent="0.25">
      <c r="A721" s="44" t="s">
        <v>4163</v>
      </c>
      <c r="B721" s="44" t="s">
        <v>1587</v>
      </c>
      <c r="C721" s="12">
        <v>2</v>
      </c>
    </row>
    <row r="722" spans="1:3" x14ac:dyDescent="0.25">
      <c r="A722" s="44" t="s">
        <v>4164</v>
      </c>
      <c r="B722" s="44" t="s">
        <v>1537</v>
      </c>
      <c r="C722" s="12">
        <v>4</v>
      </c>
    </row>
    <row r="723" spans="1:3" x14ac:dyDescent="0.25">
      <c r="A723" s="44" t="s">
        <v>4165</v>
      </c>
      <c r="B723" s="44" t="s">
        <v>1589</v>
      </c>
      <c r="C723" s="12">
        <v>1</v>
      </c>
    </row>
    <row r="724" spans="1:3" x14ac:dyDescent="0.25">
      <c r="A724" s="44" t="s">
        <v>4166</v>
      </c>
      <c r="B724" s="44" t="s">
        <v>1589</v>
      </c>
      <c r="C724" s="12">
        <v>1</v>
      </c>
    </row>
    <row r="725" spans="1:3" x14ac:dyDescent="0.25">
      <c r="A725" s="44" t="s">
        <v>4167</v>
      </c>
      <c r="B725" s="44" t="s">
        <v>1956</v>
      </c>
      <c r="C725" s="12">
        <v>4</v>
      </c>
    </row>
    <row r="726" spans="1:3" x14ac:dyDescent="0.25">
      <c r="A726" s="44" t="s">
        <v>4168</v>
      </c>
      <c r="B726" s="44" t="s">
        <v>147</v>
      </c>
      <c r="C726" s="12">
        <v>1</v>
      </c>
    </row>
    <row r="727" spans="1:3" x14ac:dyDescent="0.25">
      <c r="A727" s="44" t="s">
        <v>4169</v>
      </c>
      <c r="B727" s="44" t="s">
        <v>147</v>
      </c>
      <c r="C727" s="12">
        <v>4</v>
      </c>
    </row>
    <row r="728" spans="1:3" x14ac:dyDescent="0.25">
      <c r="A728" s="44" t="s">
        <v>4170</v>
      </c>
      <c r="B728" s="44" t="s">
        <v>1656</v>
      </c>
      <c r="C728" s="12">
        <v>1</v>
      </c>
    </row>
    <row r="729" spans="1:3" x14ac:dyDescent="0.25">
      <c r="A729" s="44" t="s">
        <v>4171</v>
      </c>
      <c r="B729" s="44" t="s">
        <v>1539</v>
      </c>
      <c r="C729" s="12">
        <v>2</v>
      </c>
    </row>
    <row r="730" spans="1:3" x14ac:dyDescent="0.25">
      <c r="A730" s="44" t="s">
        <v>4172</v>
      </c>
      <c r="B730" s="44" t="s">
        <v>1591</v>
      </c>
      <c r="C730" s="12">
        <v>2</v>
      </c>
    </row>
    <row r="731" spans="1:3" x14ac:dyDescent="0.25">
      <c r="A731" s="44" t="s">
        <v>4173</v>
      </c>
      <c r="B731" s="44" t="s">
        <v>1591</v>
      </c>
      <c r="C731" s="12">
        <v>2</v>
      </c>
    </row>
    <row r="732" spans="1:3" x14ac:dyDescent="0.25">
      <c r="A732" s="44" t="s">
        <v>4174</v>
      </c>
      <c r="B732" s="44" t="s">
        <v>2709</v>
      </c>
      <c r="C732" s="12">
        <v>23</v>
      </c>
    </row>
    <row r="733" spans="1:3" x14ac:dyDescent="0.25">
      <c r="A733" s="44" t="s">
        <v>4175</v>
      </c>
      <c r="B733" s="44" t="s">
        <v>2709</v>
      </c>
      <c r="C733" s="12">
        <v>1224</v>
      </c>
    </row>
    <row r="734" spans="1:3" x14ac:dyDescent="0.25">
      <c r="A734" s="44" t="s">
        <v>4176</v>
      </c>
      <c r="B734" s="44" t="s">
        <v>1756</v>
      </c>
      <c r="C734" s="12">
        <v>250</v>
      </c>
    </row>
    <row r="735" spans="1:3" x14ac:dyDescent="0.25">
      <c r="A735" s="44" t="s">
        <v>4177</v>
      </c>
      <c r="B735" s="44" t="s">
        <v>1647</v>
      </c>
      <c r="C735" s="12">
        <v>1</v>
      </c>
    </row>
    <row r="736" spans="1:3" x14ac:dyDescent="0.25">
      <c r="A736" s="44" t="s">
        <v>4178</v>
      </c>
      <c r="B736" s="44" t="s">
        <v>1647</v>
      </c>
      <c r="C736" s="12">
        <v>2</v>
      </c>
    </row>
    <row r="737" spans="1:3" x14ac:dyDescent="0.25">
      <c r="A737" s="44" t="s">
        <v>4179</v>
      </c>
      <c r="B737" s="44" t="s">
        <v>3342</v>
      </c>
      <c r="C737" s="12">
        <v>1</v>
      </c>
    </row>
    <row r="738" spans="1:3" x14ac:dyDescent="0.25">
      <c r="A738" s="44" t="s">
        <v>4180</v>
      </c>
      <c r="B738" s="44" t="s">
        <v>1885</v>
      </c>
      <c r="C738" s="12">
        <v>283</v>
      </c>
    </row>
    <row r="739" spans="1:3" x14ac:dyDescent="0.25">
      <c r="A739" s="44" t="s">
        <v>4181</v>
      </c>
      <c r="B739" s="44" t="s">
        <v>1593</v>
      </c>
      <c r="C739" s="12">
        <v>1</v>
      </c>
    </row>
    <row r="740" spans="1:3" x14ac:dyDescent="0.25">
      <c r="A740" s="44" t="s">
        <v>4182</v>
      </c>
      <c r="B740" s="44" t="s">
        <v>1593</v>
      </c>
      <c r="C740" s="12">
        <v>2</v>
      </c>
    </row>
    <row r="741" spans="1:3" x14ac:dyDescent="0.25">
      <c r="A741" s="44" t="s">
        <v>4183</v>
      </c>
      <c r="B741" s="44" t="s">
        <v>3344</v>
      </c>
      <c r="C741" s="12">
        <v>1</v>
      </c>
    </row>
    <row r="742" spans="1:3" x14ac:dyDescent="0.25">
      <c r="A742" s="44" t="s">
        <v>4184</v>
      </c>
      <c r="B742" s="44" t="s">
        <v>1548</v>
      </c>
      <c r="C742" s="12">
        <v>16</v>
      </c>
    </row>
    <row r="743" spans="1:3" x14ac:dyDescent="0.25">
      <c r="A743" s="44" t="s">
        <v>4185</v>
      </c>
      <c r="B743" s="44" t="s">
        <v>1548</v>
      </c>
      <c r="C743" s="12">
        <v>10</v>
      </c>
    </row>
    <row r="744" spans="1:3" x14ac:dyDescent="0.25">
      <c r="A744" s="44" t="s">
        <v>4186</v>
      </c>
      <c r="B744" s="44" t="s">
        <v>1548</v>
      </c>
      <c r="C744" s="12">
        <v>1</v>
      </c>
    </row>
    <row r="745" spans="1:3" x14ac:dyDescent="0.25">
      <c r="A745" s="44" t="s">
        <v>4187</v>
      </c>
      <c r="B745" s="44" t="s">
        <v>1548</v>
      </c>
      <c r="C745" s="12">
        <v>2</v>
      </c>
    </row>
    <row r="746" spans="1:3" x14ac:dyDescent="0.25">
      <c r="A746" s="44" t="s">
        <v>4188</v>
      </c>
      <c r="B746" s="44" t="s">
        <v>236</v>
      </c>
      <c r="C746" s="12">
        <v>2</v>
      </c>
    </row>
    <row r="747" spans="1:3" x14ac:dyDescent="0.25">
      <c r="A747" s="44" t="s">
        <v>4189</v>
      </c>
      <c r="B747" s="44" t="s">
        <v>312</v>
      </c>
      <c r="C747" s="12">
        <v>1</v>
      </c>
    </row>
    <row r="748" spans="1:3" x14ac:dyDescent="0.25">
      <c r="A748" s="44" t="s">
        <v>4190</v>
      </c>
      <c r="B748" s="44" t="s">
        <v>141</v>
      </c>
      <c r="C748" s="12">
        <v>1</v>
      </c>
    </row>
    <row r="749" spans="1:3" x14ac:dyDescent="0.25">
      <c r="A749" s="44" t="s">
        <v>4191</v>
      </c>
      <c r="B749" s="44" t="s">
        <v>224</v>
      </c>
      <c r="C749" s="12">
        <v>1</v>
      </c>
    </row>
    <row r="750" spans="1:3" x14ac:dyDescent="0.25">
      <c r="A750" s="44" t="s">
        <v>4192</v>
      </c>
      <c r="B750" s="44" t="s">
        <v>2287</v>
      </c>
      <c r="C750" s="12">
        <v>11</v>
      </c>
    </row>
    <row r="751" spans="1:3" x14ac:dyDescent="0.25">
      <c r="A751" s="44" t="s">
        <v>4193</v>
      </c>
      <c r="B751" s="44" t="s">
        <v>1916</v>
      </c>
      <c r="C751" s="12">
        <v>400</v>
      </c>
    </row>
    <row r="752" spans="1:3" x14ac:dyDescent="0.25">
      <c r="A752" s="44" t="s">
        <v>4194</v>
      </c>
      <c r="B752" s="44" t="s">
        <v>1902</v>
      </c>
      <c r="C752" s="12">
        <v>1</v>
      </c>
    </row>
    <row r="753" spans="1:3" x14ac:dyDescent="0.25">
      <c r="A753" s="44" t="s">
        <v>4195</v>
      </c>
      <c r="B753" s="44" t="s">
        <v>2861</v>
      </c>
      <c r="C753" s="12">
        <v>129</v>
      </c>
    </row>
    <row r="754" spans="1:3" x14ac:dyDescent="0.25">
      <c r="A754" s="44" t="s">
        <v>4196</v>
      </c>
      <c r="B754" s="44" t="s">
        <v>3346</v>
      </c>
      <c r="C754" s="12">
        <v>46</v>
      </c>
    </row>
    <row r="755" spans="1:3" x14ac:dyDescent="0.25">
      <c r="A755" s="44" t="s">
        <v>4197</v>
      </c>
      <c r="B755" s="44" t="s">
        <v>1555</v>
      </c>
      <c r="C755" s="12">
        <v>11</v>
      </c>
    </row>
    <row r="756" spans="1:3" x14ac:dyDescent="0.25">
      <c r="A756" s="44" t="s">
        <v>4198</v>
      </c>
      <c r="B756" s="44" t="s">
        <v>3360</v>
      </c>
      <c r="C756" s="12">
        <v>16</v>
      </c>
    </row>
    <row r="757" spans="1:3" x14ac:dyDescent="0.25">
      <c r="A757" s="44" t="s">
        <v>4199</v>
      </c>
      <c r="B757" s="44" t="s">
        <v>3362</v>
      </c>
      <c r="C757" s="12">
        <v>13</v>
      </c>
    </row>
    <row r="758" spans="1:3" x14ac:dyDescent="0.25">
      <c r="A758" s="44" t="s">
        <v>4200</v>
      </c>
      <c r="B758" s="44" t="s">
        <v>181</v>
      </c>
      <c r="C758" s="12">
        <v>190</v>
      </c>
    </row>
    <row r="759" spans="1:3" x14ac:dyDescent="0.25">
      <c r="A759" s="44" t="s">
        <v>4201</v>
      </c>
      <c r="B759" s="44" t="s">
        <v>2320</v>
      </c>
      <c r="C759" s="12">
        <v>57</v>
      </c>
    </row>
    <row r="760" spans="1:3" x14ac:dyDescent="0.25">
      <c r="A760" s="44" t="s">
        <v>4202</v>
      </c>
      <c r="B760" s="44" t="s">
        <v>2088</v>
      </c>
      <c r="C760" s="12">
        <v>16</v>
      </c>
    </row>
    <row r="761" spans="1:3" x14ac:dyDescent="0.25">
      <c r="A761" s="44" t="s">
        <v>4203</v>
      </c>
      <c r="B761" s="44" t="s">
        <v>1580</v>
      </c>
      <c r="C761" s="12">
        <v>1</v>
      </c>
    </row>
    <row r="762" spans="1:3" x14ac:dyDescent="0.25">
      <c r="A762" s="44" t="s">
        <v>4204</v>
      </c>
      <c r="B762" s="44" t="s">
        <v>1580</v>
      </c>
      <c r="C762" s="12">
        <v>2</v>
      </c>
    </row>
    <row r="763" spans="1:3" x14ac:dyDescent="0.25">
      <c r="A763" s="44" t="s">
        <v>4205</v>
      </c>
      <c r="B763" s="44" t="s">
        <v>182</v>
      </c>
      <c r="C763" s="12">
        <v>1</v>
      </c>
    </row>
    <row r="764" spans="1:3" x14ac:dyDescent="0.25">
      <c r="A764" s="44" t="s">
        <v>4206</v>
      </c>
      <c r="B764" s="44" t="s">
        <v>3351</v>
      </c>
      <c r="C764" s="12">
        <v>1</v>
      </c>
    </row>
    <row r="765" spans="1:3" x14ac:dyDescent="0.25">
      <c r="A765" s="44" t="s">
        <v>4207</v>
      </c>
      <c r="B765" s="44" t="s">
        <v>1557</v>
      </c>
      <c r="C765" s="12">
        <v>26</v>
      </c>
    </row>
    <row r="766" spans="1:3" x14ac:dyDescent="0.25">
      <c r="A766" s="44" t="s">
        <v>4208</v>
      </c>
      <c r="B766" s="44" t="s">
        <v>1557</v>
      </c>
      <c r="C766" s="12">
        <v>3</v>
      </c>
    </row>
    <row r="767" spans="1:3" x14ac:dyDescent="0.25">
      <c r="A767" s="44" t="s">
        <v>4209</v>
      </c>
      <c r="B767" s="44" t="s">
        <v>1654</v>
      </c>
      <c r="C767" s="12">
        <v>3</v>
      </c>
    </row>
    <row r="768" spans="1:3" x14ac:dyDescent="0.25">
      <c r="A768" s="44" t="s">
        <v>4210</v>
      </c>
      <c r="B768" s="44" t="s">
        <v>153</v>
      </c>
      <c r="C768" s="12">
        <v>1</v>
      </c>
    </row>
    <row r="769" spans="1:3" x14ac:dyDescent="0.25">
      <c r="A769" s="44" t="s">
        <v>4211</v>
      </c>
      <c r="B769" s="44" t="s">
        <v>2835</v>
      </c>
      <c r="C769" s="12">
        <v>1483</v>
      </c>
    </row>
    <row r="770" spans="1:3" x14ac:dyDescent="0.25">
      <c r="A770" s="44" t="s">
        <v>4212</v>
      </c>
      <c r="B770" s="44" t="s">
        <v>1566</v>
      </c>
      <c r="C770" s="12">
        <v>62</v>
      </c>
    </row>
    <row r="771" spans="1:3" x14ac:dyDescent="0.25">
      <c r="A771" s="44" t="s">
        <v>4213</v>
      </c>
      <c r="B771" s="44" t="s">
        <v>1823</v>
      </c>
      <c r="C771" s="12">
        <v>226</v>
      </c>
    </row>
    <row r="772" spans="1:3" x14ac:dyDescent="0.25">
      <c r="A772" s="44" t="s">
        <v>4214</v>
      </c>
      <c r="B772" s="44" t="s">
        <v>1823</v>
      </c>
      <c r="C772" s="12">
        <v>11</v>
      </c>
    </row>
    <row r="773" spans="1:3" x14ac:dyDescent="0.25">
      <c r="A773" s="44" t="s">
        <v>4215</v>
      </c>
      <c r="B773" s="44" t="s">
        <v>2652</v>
      </c>
      <c r="C773" s="12">
        <v>15</v>
      </c>
    </row>
    <row r="774" spans="1:3" x14ac:dyDescent="0.25">
      <c r="A774" s="44" t="s">
        <v>4216</v>
      </c>
      <c r="B774" s="44" t="s">
        <v>1607</v>
      </c>
      <c r="C774" s="12">
        <v>1</v>
      </c>
    </row>
    <row r="775" spans="1:3" x14ac:dyDescent="0.25">
      <c r="A775" s="44" t="s">
        <v>4217</v>
      </c>
      <c r="B775" s="44" t="s">
        <v>1783</v>
      </c>
      <c r="C775" s="12">
        <v>3</v>
      </c>
    </row>
    <row r="776" spans="1:3" x14ac:dyDescent="0.25">
      <c r="A776" s="44" t="s">
        <v>4218</v>
      </c>
      <c r="B776" s="44" t="s">
        <v>1572</v>
      </c>
      <c r="C776" s="12">
        <v>5</v>
      </c>
    </row>
    <row r="777" spans="1:3" x14ac:dyDescent="0.25">
      <c r="A777" s="44" t="s">
        <v>4219</v>
      </c>
      <c r="B777" s="44" t="s">
        <v>1574</v>
      </c>
      <c r="C777" s="12">
        <v>2</v>
      </c>
    </row>
    <row r="778" spans="1:3" x14ac:dyDescent="0.25">
      <c r="A778" s="44" t="s">
        <v>4220</v>
      </c>
      <c r="B778" s="44" t="s">
        <v>3387</v>
      </c>
      <c r="C778" s="12">
        <v>1</v>
      </c>
    </row>
    <row r="779" spans="1:3" x14ac:dyDescent="0.25">
      <c r="A779" s="44" t="s">
        <v>4221</v>
      </c>
      <c r="B779" s="44" t="s">
        <v>3389</v>
      </c>
      <c r="C779" s="12">
        <v>1</v>
      </c>
    </row>
    <row r="780" spans="1:3" x14ac:dyDescent="0.25">
      <c r="A780" s="44" t="s">
        <v>4222</v>
      </c>
      <c r="B780" s="44" t="s">
        <v>3391</v>
      </c>
      <c r="C780" s="12">
        <v>1</v>
      </c>
    </row>
    <row r="781" spans="1:3" x14ac:dyDescent="0.25">
      <c r="A781" s="44" t="s">
        <v>4223</v>
      </c>
      <c r="B781" s="44" t="s">
        <v>3393</v>
      </c>
      <c r="C781" s="12">
        <v>1</v>
      </c>
    </row>
    <row r="782" spans="1:3" x14ac:dyDescent="0.25">
      <c r="A782" s="44" t="s">
        <v>4224</v>
      </c>
      <c r="B782" s="44" t="s">
        <v>1563</v>
      </c>
      <c r="C782" s="12">
        <v>62</v>
      </c>
    </row>
    <row r="783" spans="1:3" x14ac:dyDescent="0.25">
      <c r="A783" s="44" t="s">
        <v>4225</v>
      </c>
      <c r="B783" s="44" t="s">
        <v>1563</v>
      </c>
      <c r="C783" s="12">
        <v>132</v>
      </c>
    </row>
    <row r="784" spans="1:3" x14ac:dyDescent="0.25">
      <c r="A784" s="44" t="s">
        <v>4226</v>
      </c>
      <c r="B784" s="44" t="s">
        <v>3353</v>
      </c>
      <c r="C784" s="12">
        <v>70</v>
      </c>
    </row>
    <row r="785" spans="1:3" x14ac:dyDescent="0.25">
      <c r="A785" s="44" t="s">
        <v>4227</v>
      </c>
      <c r="B785" s="44" t="s">
        <v>1659</v>
      </c>
      <c r="C785" s="12">
        <v>1</v>
      </c>
    </row>
    <row r="786" spans="1:3" x14ac:dyDescent="0.25">
      <c r="A786" s="44" t="s">
        <v>4228</v>
      </c>
      <c r="B786" s="44" t="s">
        <v>1659</v>
      </c>
      <c r="C786" s="12">
        <v>1</v>
      </c>
    </row>
    <row r="787" spans="1:3" x14ac:dyDescent="0.25">
      <c r="A787" s="44" t="s">
        <v>4229</v>
      </c>
      <c r="B787" s="44" t="s">
        <v>1659</v>
      </c>
      <c r="C787" s="12">
        <v>1</v>
      </c>
    </row>
    <row r="788" spans="1:3" x14ac:dyDescent="0.25">
      <c r="A788" s="44" t="s">
        <v>4230</v>
      </c>
      <c r="B788" s="44" t="s">
        <v>1793</v>
      </c>
      <c r="C788" s="12">
        <v>8</v>
      </c>
    </row>
    <row r="789" spans="1:3" x14ac:dyDescent="0.25">
      <c r="A789" s="44" t="s">
        <v>4231</v>
      </c>
      <c r="B789" s="44" t="s">
        <v>1560</v>
      </c>
      <c r="C789" s="12">
        <v>8</v>
      </c>
    </row>
    <row r="790" spans="1:3" x14ac:dyDescent="0.25">
      <c r="A790" s="44" t="s">
        <v>4232</v>
      </c>
      <c r="B790" s="44" t="s">
        <v>1521</v>
      </c>
      <c r="C790" s="12">
        <v>6</v>
      </c>
    </row>
    <row r="791" spans="1:3" x14ac:dyDescent="0.25">
      <c r="A791" s="44" t="s">
        <v>4233</v>
      </c>
      <c r="B791" s="44" t="s">
        <v>3340</v>
      </c>
      <c r="C791" s="12">
        <v>1</v>
      </c>
    </row>
    <row r="792" spans="1:3" x14ac:dyDescent="0.25">
      <c r="A792" s="44" t="s">
        <v>4234</v>
      </c>
      <c r="B792" s="44" t="s">
        <v>1904</v>
      </c>
      <c r="C792" s="12">
        <v>1</v>
      </c>
    </row>
    <row r="793" spans="1:3" x14ac:dyDescent="0.25">
      <c r="A793" s="44" t="s">
        <v>4235</v>
      </c>
      <c r="B793" s="44" t="s">
        <v>2487</v>
      </c>
      <c r="C793" s="12">
        <v>1</v>
      </c>
    </row>
    <row r="794" spans="1:3" x14ac:dyDescent="0.25">
      <c r="A794" s="44" t="s">
        <v>4236</v>
      </c>
      <c r="B794" s="44" t="s">
        <v>2833</v>
      </c>
      <c r="C794" s="12">
        <v>2</v>
      </c>
    </row>
    <row r="795" spans="1:3" x14ac:dyDescent="0.25">
      <c r="A795" s="44" t="s">
        <v>4237</v>
      </c>
      <c r="B795" s="44" t="s">
        <v>2489</v>
      </c>
      <c r="C795" s="12">
        <v>1</v>
      </c>
    </row>
    <row r="796" spans="1:3" x14ac:dyDescent="0.25">
      <c r="A796" s="44" t="s">
        <v>4238</v>
      </c>
      <c r="B796" s="44" t="s">
        <v>2869</v>
      </c>
      <c r="C796" s="12">
        <v>3</v>
      </c>
    </row>
    <row r="797" spans="1:3" x14ac:dyDescent="0.25">
      <c r="A797" s="44" t="s">
        <v>4239</v>
      </c>
      <c r="B797" s="44" t="s">
        <v>1802</v>
      </c>
      <c r="C797" s="12">
        <v>2</v>
      </c>
    </row>
    <row r="798" spans="1:3" x14ac:dyDescent="0.25">
      <c r="A798" s="44" t="s">
        <v>4240</v>
      </c>
      <c r="B798" s="44" t="s">
        <v>2367</v>
      </c>
      <c r="C798" s="12">
        <v>20</v>
      </c>
    </row>
    <row r="799" spans="1:3" x14ac:dyDescent="0.25">
      <c r="A799" s="44" t="s">
        <v>4241</v>
      </c>
      <c r="B799" s="44" t="s">
        <v>2370</v>
      </c>
      <c r="C799" s="12">
        <v>36</v>
      </c>
    </row>
    <row r="800" spans="1:3" x14ac:dyDescent="0.25">
      <c r="A800" s="44" t="s">
        <v>4242</v>
      </c>
      <c r="B800" s="44" t="s">
        <v>1616</v>
      </c>
      <c r="C800" s="12">
        <v>1</v>
      </c>
    </row>
    <row r="801" spans="1:3" x14ac:dyDescent="0.25">
      <c r="A801" s="44" t="s">
        <v>4243</v>
      </c>
      <c r="B801" s="44" t="s">
        <v>2374</v>
      </c>
      <c r="C801" s="12">
        <v>1</v>
      </c>
    </row>
    <row r="802" spans="1:3" x14ac:dyDescent="0.25">
      <c r="A802" s="44" t="s">
        <v>4244</v>
      </c>
      <c r="B802" s="44" t="s">
        <v>1760</v>
      </c>
      <c r="C802" s="12">
        <v>62</v>
      </c>
    </row>
    <row r="803" spans="1:3" x14ac:dyDescent="0.25">
      <c r="A803" s="44" t="s">
        <v>4245</v>
      </c>
      <c r="B803" s="44" t="s">
        <v>2805</v>
      </c>
      <c r="C803" s="12">
        <v>66</v>
      </c>
    </row>
    <row r="804" spans="1:3" x14ac:dyDescent="0.25">
      <c r="A804" s="44" t="s">
        <v>4246</v>
      </c>
      <c r="B804" s="44" t="s">
        <v>3379</v>
      </c>
      <c r="C804" s="12">
        <v>50</v>
      </c>
    </row>
    <row r="805" spans="1:3" x14ac:dyDescent="0.25">
      <c r="A805" s="44" t="s">
        <v>4247</v>
      </c>
      <c r="B805" s="44" t="s">
        <v>1744</v>
      </c>
      <c r="C805" s="12">
        <v>58</v>
      </c>
    </row>
    <row r="806" spans="1:3" x14ac:dyDescent="0.25">
      <c r="A806" s="44" t="s">
        <v>4248</v>
      </c>
      <c r="B806" s="44" t="s">
        <v>2384</v>
      </c>
      <c r="C806" s="12">
        <v>640</v>
      </c>
    </row>
    <row r="807" spans="1:3" x14ac:dyDescent="0.25">
      <c r="A807" s="44" t="s">
        <v>4249</v>
      </c>
      <c r="B807" s="44" t="s">
        <v>2384</v>
      </c>
      <c r="C807" s="12">
        <v>250</v>
      </c>
    </row>
    <row r="808" spans="1:3" x14ac:dyDescent="0.25">
      <c r="A808" s="44" t="s">
        <v>4250</v>
      </c>
      <c r="B808" s="44" t="s">
        <v>251</v>
      </c>
      <c r="C808" s="12">
        <v>1</v>
      </c>
    </row>
    <row r="809" spans="1:3" x14ac:dyDescent="0.25">
      <c r="A809" s="44" t="s">
        <v>4251</v>
      </c>
      <c r="B809" s="44" t="s">
        <v>1574</v>
      </c>
      <c r="C809" s="12">
        <v>12</v>
      </c>
    </row>
    <row r="810" spans="1:3" x14ac:dyDescent="0.25">
      <c r="A810" s="44" t="s">
        <v>4252</v>
      </c>
      <c r="B810" s="44" t="s">
        <v>1555</v>
      </c>
      <c r="C810" s="12">
        <v>12</v>
      </c>
    </row>
    <row r="811" spans="1:3" x14ac:dyDescent="0.25">
      <c r="A811" s="44" t="s">
        <v>4253</v>
      </c>
      <c r="B811" s="44" t="s">
        <v>1570</v>
      </c>
      <c r="C811" s="12">
        <v>3</v>
      </c>
    </row>
    <row r="812" spans="1:3" x14ac:dyDescent="0.25">
      <c r="A812" s="44" t="s">
        <v>4254</v>
      </c>
      <c r="B812" s="44" t="s">
        <v>1553</v>
      </c>
      <c r="C812" s="12">
        <v>150</v>
      </c>
    </row>
    <row r="813" spans="1:3" x14ac:dyDescent="0.25">
      <c r="A813" s="44" t="s">
        <v>4255</v>
      </c>
      <c r="B813" s="44" t="s">
        <v>1572</v>
      </c>
      <c r="C813" s="12">
        <v>33</v>
      </c>
    </row>
    <row r="814" spans="1:3" x14ac:dyDescent="0.25">
      <c r="A814" s="44" t="s">
        <v>4256</v>
      </c>
      <c r="B814" s="44" t="s">
        <v>1672</v>
      </c>
      <c r="C814" s="12">
        <v>7</v>
      </c>
    </row>
    <row r="815" spans="1:3" x14ac:dyDescent="0.25">
      <c r="A815" s="44" t="s">
        <v>4257</v>
      </c>
      <c r="B815" s="44" t="s">
        <v>1666</v>
      </c>
      <c r="C815" s="12">
        <v>210</v>
      </c>
    </row>
    <row r="816" spans="1:3" x14ac:dyDescent="0.25">
      <c r="A816" s="44" t="s">
        <v>4258</v>
      </c>
      <c r="B816" s="44" t="s">
        <v>1778</v>
      </c>
      <c r="C816" s="12">
        <v>8</v>
      </c>
    </row>
    <row r="817" spans="1:3" x14ac:dyDescent="0.25">
      <c r="A817" s="44" t="s">
        <v>4259</v>
      </c>
      <c r="B817" s="44" t="s">
        <v>1793</v>
      </c>
      <c r="C817" s="12">
        <v>8</v>
      </c>
    </row>
    <row r="818" spans="1:3" x14ac:dyDescent="0.25">
      <c r="A818" s="44" t="s">
        <v>4260</v>
      </c>
      <c r="B818" s="44" t="s">
        <v>1781</v>
      </c>
      <c r="C818" s="12">
        <v>10</v>
      </c>
    </row>
    <row r="819" spans="1:3" x14ac:dyDescent="0.25">
      <c r="A819" s="44" t="s">
        <v>4261</v>
      </c>
      <c r="B819" s="44" t="s">
        <v>1783</v>
      </c>
      <c r="C819" s="12">
        <v>30</v>
      </c>
    </row>
    <row r="820" spans="1:3" x14ac:dyDescent="0.25">
      <c r="A820" s="44" t="s">
        <v>4262</v>
      </c>
      <c r="B820" s="44" t="s">
        <v>1776</v>
      </c>
      <c r="C820" s="12">
        <v>28</v>
      </c>
    </row>
    <row r="821" spans="1:3" x14ac:dyDescent="0.25">
      <c r="A821" s="44" t="s">
        <v>4263</v>
      </c>
      <c r="B821" s="44" t="s">
        <v>1722</v>
      </c>
      <c r="C821" s="12">
        <v>15</v>
      </c>
    </row>
    <row r="822" spans="1:3" x14ac:dyDescent="0.25">
      <c r="A822" s="44" t="s">
        <v>4264</v>
      </c>
      <c r="B822" s="44" t="s">
        <v>132</v>
      </c>
      <c r="C822" s="12">
        <v>2</v>
      </c>
    </row>
    <row r="823" spans="1:3" x14ac:dyDescent="0.25">
      <c r="A823" s="44" t="s">
        <v>4265</v>
      </c>
      <c r="B823" s="44" t="s">
        <v>2001</v>
      </c>
      <c r="C823" s="12">
        <v>1</v>
      </c>
    </row>
    <row r="824" spans="1:3" x14ac:dyDescent="0.25">
      <c r="A824" s="44" t="s">
        <v>4266</v>
      </c>
      <c r="B824" s="44" t="s">
        <v>2406</v>
      </c>
      <c r="C824" s="12">
        <v>4</v>
      </c>
    </row>
    <row r="825" spans="1:3" x14ac:dyDescent="0.25">
      <c r="A825" s="44" t="s">
        <v>4267</v>
      </c>
      <c r="B825" s="44" t="s">
        <v>2287</v>
      </c>
      <c r="C825" s="12">
        <v>3</v>
      </c>
    </row>
    <row r="826" spans="1:3" x14ac:dyDescent="0.25">
      <c r="A826" s="44" t="s">
        <v>4268</v>
      </c>
      <c r="B826" s="44" t="s">
        <v>2412</v>
      </c>
      <c r="C826" s="12">
        <v>5</v>
      </c>
    </row>
    <row r="827" spans="1:3" x14ac:dyDescent="0.25">
      <c r="A827" s="44" t="s">
        <v>4269</v>
      </c>
      <c r="B827" s="44" t="s">
        <v>2409</v>
      </c>
      <c r="C827" s="12">
        <v>5</v>
      </c>
    </row>
    <row r="828" spans="1:3" x14ac:dyDescent="0.25">
      <c r="A828" s="44" t="s">
        <v>4270</v>
      </c>
      <c r="B828" s="44" t="s">
        <v>2415</v>
      </c>
      <c r="C828" s="12">
        <v>23</v>
      </c>
    </row>
    <row r="829" spans="1:3" x14ac:dyDescent="0.25">
      <c r="A829" s="44" t="s">
        <v>4271</v>
      </c>
      <c r="B829" s="44" t="s">
        <v>2417</v>
      </c>
      <c r="C829" s="12">
        <v>23</v>
      </c>
    </row>
    <row r="830" spans="1:3" x14ac:dyDescent="0.25">
      <c r="A830" s="44" t="s">
        <v>4272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4273</v>
      </c>
      <c r="B832" s="44" t="s">
        <v>3022</v>
      </c>
      <c r="C832" s="12">
        <v>7</v>
      </c>
    </row>
    <row r="833" spans="1:3" x14ac:dyDescent="0.25">
      <c r="A833" s="44" t="s">
        <v>4274</v>
      </c>
      <c r="B833" s="44" t="s">
        <v>2003</v>
      </c>
      <c r="C833" s="12">
        <v>4</v>
      </c>
    </row>
    <row r="834" spans="1:3" x14ac:dyDescent="0.25">
      <c r="A834" s="44" t="s">
        <v>4275</v>
      </c>
      <c r="B834" s="44" t="s">
        <v>2422</v>
      </c>
      <c r="C834" s="12">
        <v>30</v>
      </c>
    </row>
    <row r="835" spans="1:3" x14ac:dyDescent="0.25">
      <c r="A835" s="44" t="s">
        <v>4276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4277</v>
      </c>
      <c r="B838" s="44" t="s">
        <v>2915</v>
      </c>
      <c r="C838" s="12">
        <v>3</v>
      </c>
    </row>
    <row r="839" spans="1:3" x14ac:dyDescent="0.25">
      <c r="A839" s="44" t="s">
        <v>4278</v>
      </c>
      <c r="B839" s="44" t="s">
        <v>265</v>
      </c>
      <c r="C839" s="12">
        <v>1</v>
      </c>
    </row>
    <row r="840" spans="1:3" x14ac:dyDescent="0.25">
      <c r="A840" s="44" t="s">
        <v>4279</v>
      </c>
      <c r="B840" s="44" t="s">
        <v>3322</v>
      </c>
      <c r="C840" s="12">
        <v>4</v>
      </c>
    </row>
    <row r="841" spans="1:3" x14ac:dyDescent="0.25">
      <c r="A841" s="44" t="s">
        <v>4280</v>
      </c>
      <c r="B841" s="44" t="s">
        <v>3368</v>
      </c>
      <c r="C841" s="12">
        <v>6</v>
      </c>
    </row>
    <row r="842" spans="1:3" x14ac:dyDescent="0.25">
      <c r="A842" s="44" t="s">
        <v>4281</v>
      </c>
      <c r="B842" s="44" t="s">
        <v>1589</v>
      </c>
      <c r="C842" s="12">
        <v>1</v>
      </c>
    </row>
    <row r="843" spans="1:3" x14ac:dyDescent="0.25">
      <c r="A843" s="44" t="s">
        <v>4282</v>
      </c>
      <c r="B843" s="44" t="s">
        <v>1937</v>
      </c>
      <c r="C843" s="12">
        <v>141</v>
      </c>
    </row>
    <row r="844" spans="1:3" x14ac:dyDescent="0.25">
      <c r="A844" s="44" t="s">
        <v>4283</v>
      </c>
      <c r="B844" s="44" t="s">
        <v>1939</v>
      </c>
      <c r="C844" s="12">
        <v>942</v>
      </c>
    </row>
    <row r="845" spans="1:3" x14ac:dyDescent="0.25">
      <c r="A845" s="44" t="s">
        <v>4284</v>
      </c>
      <c r="B845" s="44" t="s">
        <v>1843</v>
      </c>
      <c r="C845" s="12">
        <v>528</v>
      </c>
    </row>
    <row r="846" spans="1:3" x14ac:dyDescent="0.25">
      <c r="A846" s="44" t="s">
        <v>4285</v>
      </c>
      <c r="B846" s="44" t="s">
        <v>2331</v>
      </c>
      <c r="C846" s="12">
        <v>32</v>
      </c>
    </row>
    <row r="847" spans="1:3" x14ac:dyDescent="0.25">
      <c r="A847" s="44" t="s">
        <v>4286</v>
      </c>
      <c r="B847" s="44" t="s">
        <v>2367</v>
      </c>
      <c r="C847" s="12">
        <v>290</v>
      </c>
    </row>
    <row r="848" spans="1:3" x14ac:dyDescent="0.25">
      <c r="A848" s="44" t="s">
        <v>4287</v>
      </c>
      <c r="B848" s="44" t="s">
        <v>1550</v>
      </c>
      <c r="C848" s="12">
        <v>4</v>
      </c>
    </row>
    <row r="849" spans="1:3" x14ac:dyDescent="0.25">
      <c r="A849" s="44" t="s">
        <v>4288</v>
      </c>
      <c r="B849" s="44" t="s">
        <v>158</v>
      </c>
      <c r="C849" s="12">
        <v>1</v>
      </c>
    </row>
    <row r="850" spans="1:3" x14ac:dyDescent="0.25">
      <c r="A850" s="44" t="s">
        <v>4289</v>
      </c>
      <c r="B850" s="44" t="s">
        <v>232</v>
      </c>
      <c r="C850" s="12">
        <v>1</v>
      </c>
    </row>
    <row r="851" spans="1:3" x14ac:dyDescent="0.25">
      <c r="A851" s="44" t="s">
        <v>4290</v>
      </c>
      <c r="B851" s="44" t="s">
        <v>133</v>
      </c>
      <c r="C851" s="12">
        <v>2</v>
      </c>
    </row>
    <row r="852" spans="1:3" x14ac:dyDescent="0.25">
      <c r="A852" s="44" t="s">
        <v>4291</v>
      </c>
      <c r="B852" s="44" t="s">
        <v>3065</v>
      </c>
      <c r="C852" s="12">
        <v>1</v>
      </c>
    </row>
    <row r="853" spans="1:3" x14ac:dyDescent="0.25">
      <c r="A853" s="44" t="s">
        <v>4292</v>
      </c>
      <c r="B853" s="44" t="s">
        <v>3142</v>
      </c>
      <c r="C853" s="12">
        <v>1</v>
      </c>
    </row>
    <row r="854" spans="1:3" x14ac:dyDescent="0.25">
      <c r="A854" s="44" t="s">
        <v>4293</v>
      </c>
      <c r="B854" s="44" t="s">
        <v>1808</v>
      </c>
      <c r="C854" s="12">
        <v>4</v>
      </c>
    </row>
    <row r="855" spans="1:3" x14ac:dyDescent="0.25">
      <c r="A855" s="44" t="s">
        <v>4294</v>
      </c>
      <c r="B855" s="44" t="s">
        <v>3399</v>
      </c>
      <c r="C855" s="12">
        <v>50</v>
      </c>
    </row>
    <row r="856" spans="1:3" x14ac:dyDescent="0.25">
      <c r="A856" s="44" t="s">
        <v>4295</v>
      </c>
      <c r="B856" s="44" t="s">
        <v>234</v>
      </c>
      <c r="C856" s="12">
        <v>2</v>
      </c>
    </row>
    <row r="857" spans="1:3" x14ac:dyDescent="0.25">
      <c r="A857" s="44" t="s">
        <v>4296</v>
      </c>
      <c r="B857" s="44" t="s">
        <v>306</v>
      </c>
      <c r="C857" s="12">
        <v>1</v>
      </c>
    </row>
    <row r="858" spans="1:3" x14ac:dyDescent="0.25">
      <c r="A858" s="44" t="s">
        <v>4297</v>
      </c>
      <c r="B858" s="44" t="s">
        <v>141</v>
      </c>
      <c r="C858" s="12">
        <v>1</v>
      </c>
    </row>
    <row r="859" spans="1:3" x14ac:dyDescent="0.25">
      <c r="A859" s="44" t="s">
        <v>4298</v>
      </c>
      <c r="B859" s="44" t="s">
        <v>309</v>
      </c>
      <c r="C859" s="12">
        <v>1</v>
      </c>
    </row>
    <row r="860" spans="1:3" x14ac:dyDescent="0.25">
      <c r="A860" s="44" t="s">
        <v>4299</v>
      </c>
      <c r="B860" s="44" t="s">
        <v>224</v>
      </c>
      <c r="C860" s="12">
        <v>1</v>
      </c>
    </row>
    <row r="861" spans="1:3" x14ac:dyDescent="0.25">
      <c r="A861" s="44" t="s">
        <v>4300</v>
      </c>
      <c r="B861" s="44" t="s">
        <v>289</v>
      </c>
      <c r="C861" s="12">
        <v>1</v>
      </c>
    </row>
    <row r="862" spans="1:3" x14ac:dyDescent="0.25">
      <c r="A862" s="44" t="s">
        <v>4301</v>
      </c>
      <c r="B862" s="44" t="s">
        <v>2352</v>
      </c>
      <c r="C862" s="12">
        <v>3</v>
      </c>
    </row>
    <row r="863" spans="1:3" x14ac:dyDescent="0.25">
      <c r="A863" s="44" t="s">
        <v>4302</v>
      </c>
      <c r="B863" s="44" t="s">
        <v>2549</v>
      </c>
      <c r="C863" s="12">
        <v>3</v>
      </c>
    </row>
    <row r="864" spans="1:3" x14ac:dyDescent="0.25">
      <c r="A864" s="44" t="s">
        <v>4303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4304</v>
      </c>
      <c r="B867" s="44" t="s">
        <v>141</v>
      </c>
      <c r="C867" s="12">
        <v>5</v>
      </c>
    </row>
    <row r="868" spans="1:3" x14ac:dyDescent="0.25">
      <c r="A868" s="44" t="s">
        <v>4305</v>
      </c>
      <c r="B868" s="44" t="s">
        <v>236</v>
      </c>
      <c r="C868" s="12">
        <v>8</v>
      </c>
    </row>
    <row r="869" spans="1:3" x14ac:dyDescent="0.25">
      <c r="A869" s="44" t="s">
        <v>4306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4307</v>
      </c>
      <c r="B873" s="44" t="s">
        <v>2618</v>
      </c>
      <c r="C873" s="12">
        <v>434</v>
      </c>
    </row>
    <row r="874" spans="1:3" x14ac:dyDescent="0.25">
      <c r="A874" s="44" t="s">
        <v>4308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4309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4310</v>
      </c>
      <c r="B884" s="44" t="s">
        <v>3348</v>
      </c>
      <c r="C884" s="12">
        <v>46</v>
      </c>
    </row>
    <row r="885" spans="1:3" x14ac:dyDescent="0.25">
      <c r="A885" s="44" t="s">
        <v>4311</v>
      </c>
      <c r="B885" s="44" t="s">
        <v>1986</v>
      </c>
      <c r="C885" s="12">
        <v>2</v>
      </c>
    </row>
    <row r="886" spans="1:3" x14ac:dyDescent="0.25">
      <c r="A886" s="44" t="s">
        <v>4312</v>
      </c>
      <c r="B886" s="44" t="s">
        <v>289</v>
      </c>
      <c r="C886" s="12">
        <v>1</v>
      </c>
    </row>
    <row r="887" spans="1:3" x14ac:dyDescent="0.25">
      <c r="A887" s="44" t="s">
        <v>4313</v>
      </c>
      <c r="B887" s="44" t="s">
        <v>309</v>
      </c>
      <c r="C887" s="12">
        <v>1</v>
      </c>
    </row>
    <row r="888" spans="1:3" x14ac:dyDescent="0.25">
      <c r="A888" s="44" t="s">
        <v>4314</v>
      </c>
      <c r="B888" s="44" t="s">
        <v>306</v>
      </c>
      <c r="C888" s="12">
        <v>1</v>
      </c>
    </row>
    <row r="889" spans="1:3" x14ac:dyDescent="0.25">
      <c r="A889" s="44" t="s">
        <v>4315</v>
      </c>
      <c r="B889" s="44" t="s">
        <v>153</v>
      </c>
      <c r="C889" s="12">
        <v>5</v>
      </c>
    </row>
    <row r="890" spans="1:3" x14ac:dyDescent="0.25">
      <c r="A890" s="44" t="s">
        <v>4316</v>
      </c>
      <c r="B890" s="44" t="s">
        <v>2015</v>
      </c>
      <c r="C890" s="12">
        <v>9</v>
      </c>
    </row>
    <row r="891" spans="1:3" x14ac:dyDescent="0.25">
      <c r="A891" s="44" t="s">
        <v>4317</v>
      </c>
      <c r="B891" s="44" t="s">
        <v>2017</v>
      </c>
      <c r="C891" s="12">
        <v>4</v>
      </c>
    </row>
    <row r="892" spans="1:3" x14ac:dyDescent="0.25">
      <c r="A892" s="44" t="s">
        <v>4318</v>
      </c>
      <c r="B892" s="44" t="s">
        <v>231</v>
      </c>
      <c r="C892" s="12">
        <v>2</v>
      </c>
    </row>
    <row r="893" spans="1:3" x14ac:dyDescent="0.25">
      <c r="A893" s="44" t="s">
        <v>4319</v>
      </c>
      <c r="B893" s="44" t="s">
        <v>1805</v>
      </c>
      <c r="C893" s="12">
        <v>7</v>
      </c>
    </row>
    <row r="894" spans="1:3" x14ac:dyDescent="0.25">
      <c r="A894" s="44" t="s">
        <v>4320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4321</v>
      </c>
      <c r="B896" s="44" t="s">
        <v>224</v>
      </c>
      <c r="C896" s="12">
        <v>6</v>
      </c>
    </row>
    <row r="897" spans="1:3" x14ac:dyDescent="0.25">
      <c r="A897" s="44" t="s">
        <v>4322</v>
      </c>
      <c r="B897" s="44" t="s">
        <v>289</v>
      </c>
      <c r="C897" s="12">
        <v>9</v>
      </c>
    </row>
    <row r="898" spans="1:3" x14ac:dyDescent="0.25">
      <c r="A898" s="44" t="s">
        <v>4323</v>
      </c>
      <c r="B898" s="44" t="s">
        <v>141</v>
      </c>
      <c r="C898" s="12">
        <v>6</v>
      </c>
    </row>
    <row r="899" spans="1:3" x14ac:dyDescent="0.25">
      <c r="A899" s="44" t="s">
        <v>4324</v>
      </c>
      <c r="B899" s="44" t="s">
        <v>236</v>
      </c>
      <c r="C899" s="12">
        <v>1</v>
      </c>
    </row>
    <row r="900" spans="1:3" x14ac:dyDescent="0.25">
      <c r="A900" s="44" t="s">
        <v>4325</v>
      </c>
      <c r="B900" s="44" t="s">
        <v>306</v>
      </c>
      <c r="C900" s="12">
        <v>40</v>
      </c>
    </row>
    <row r="901" spans="1:3" x14ac:dyDescent="0.25">
      <c r="A901" s="44" t="s">
        <v>4326</v>
      </c>
      <c r="B901" s="44" t="s">
        <v>312</v>
      </c>
      <c r="C901" s="12">
        <v>6</v>
      </c>
    </row>
    <row r="902" spans="1:3" x14ac:dyDescent="0.25">
      <c r="A902" s="44" t="s">
        <v>4327</v>
      </c>
      <c r="B902" s="44" t="s">
        <v>2781</v>
      </c>
      <c r="C902" s="12">
        <v>1</v>
      </c>
    </row>
    <row r="903" spans="1:3" x14ac:dyDescent="0.25">
      <c r="A903" s="44" t="s">
        <v>4328</v>
      </c>
      <c r="B903" s="44" t="s">
        <v>2829</v>
      </c>
      <c r="C903" s="12">
        <v>1</v>
      </c>
    </row>
    <row r="904" spans="1:3" x14ac:dyDescent="0.25">
      <c r="A904" s="44" t="s">
        <v>4329</v>
      </c>
      <c r="B904" s="44" t="s">
        <v>2890</v>
      </c>
      <c r="C904" s="12">
        <v>1</v>
      </c>
    </row>
    <row r="905" spans="1:3" x14ac:dyDescent="0.25">
      <c r="A905" s="44" t="s">
        <v>4330</v>
      </c>
      <c r="B905" s="44" t="s">
        <v>2894</v>
      </c>
      <c r="C905" s="12">
        <v>28</v>
      </c>
    </row>
    <row r="906" spans="1:3" x14ac:dyDescent="0.25">
      <c r="A906" s="44" t="s">
        <v>4331</v>
      </c>
      <c r="B906" s="44" t="s">
        <v>2898</v>
      </c>
      <c r="C906" s="12">
        <v>14</v>
      </c>
    </row>
    <row r="907" spans="1:3" x14ac:dyDescent="0.25">
      <c r="A907" s="44" t="s">
        <v>4332</v>
      </c>
      <c r="B907" s="44" t="s">
        <v>1545</v>
      </c>
      <c r="C907" s="12">
        <v>1</v>
      </c>
    </row>
    <row r="908" spans="1:3" x14ac:dyDescent="0.25">
      <c r="A908" s="44" t="s">
        <v>4333</v>
      </c>
      <c r="B908" s="44" t="s">
        <v>1589</v>
      </c>
      <c r="C908" s="12">
        <v>1</v>
      </c>
    </row>
    <row r="909" spans="1:3" x14ac:dyDescent="0.25">
      <c r="A909" s="44" t="s">
        <v>4334</v>
      </c>
      <c r="B909" s="44" t="s">
        <v>2985</v>
      </c>
      <c r="C909" s="12">
        <v>1</v>
      </c>
    </row>
    <row r="910" spans="1:3" x14ac:dyDescent="0.25">
      <c r="A910" s="44" t="s">
        <v>4335</v>
      </c>
      <c r="B910" s="44" t="s">
        <v>1794</v>
      </c>
      <c r="C910" s="12">
        <v>10</v>
      </c>
    </row>
    <row r="911" spans="1:3" x14ac:dyDescent="0.25">
      <c r="A911" s="44" t="s">
        <v>4336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4337</v>
      </c>
      <c r="B913" s="44" t="s">
        <v>284</v>
      </c>
      <c r="C913" s="12">
        <v>192</v>
      </c>
    </row>
    <row r="914" spans="1:3" x14ac:dyDescent="0.25">
      <c r="A914" s="44" t="s">
        <v>4338</v>
      </c>
      <c r="B914" s="44" t="s">
        <v>1931</v>
      </c>
      <c r="C914" s="12">
        <v>177</v>
      </c>
    </row>
    <row r="915" spans="1:3" x14ac:dyDescent="0.25">
      <c r="A915" s="44" t="s">
        <v>4339</v>
      </c>
      <c r="B915" s="44" t="s">
        <v>1616</v>
      </c>
      <c r="C915" s="12">
        <v>2</v>
      </c>
    </row>
    <row r="916" spans="1:3" x14ac:dyDescent="0.25">
      <c r="A916" s="44" t="s">
        <v>4340</v>
      </c>
      <c r="B916" s="44" t="s">
        <v>1618</v>
      </c>
      <c r="C916" s="12">
        <v>2</v>
      </c>
    </row>
    <row r="917" spans="1:3" x14ac:dyDescent="0.25">
      <c r="A917" s="44" t="s">
        <v>4341</v>
      </c>
      <c r="B917" s="44" t="s">
        <v>1995</v>
      </c>
      <c r="C917" s="12">
        <v>1</v>
      </c>
    </row>
    <row r="918" spans="1:3" x14ac:dyDescent="0.25">
      <c r="A918" s="44" t="s">
        <v>4342</v>
      </c>
      <c r="B918" s="44" t="s">
        <v>1690</v>
      </c>
      <c r="C918" s="12">
        <v>3</v>
      </c>
    </row>
    <row r="919" spans="1:3" x14ac:dyDescent="0.25">
      <c r="A919" s="44" t="s">
        <v>4343</v>
      </c>
      <c r="B919" s="44" t="s">
        <v>2662</v>
      </c>
      <c r="C919" s="12">
        <v>5</v>
      </c>
    </row>
    <row r="920" spans="1:3" x14ac:dyDescent="0.25">
      <c r="A920" s="44" t="s">
        <v>4344</v>
      </c>
      <c r="B920" s="44" t="s">
        <v>2664</v>
      </c>
      <c r="C920" s="12">
        <v>4</v>
      </c>
    </row>
    <row r="921" spans="1:3" x14ac:dyDescent="0.25">
      <c r="A921" s="44" t="s">
        <v>4345</v>
      </c>
      <c r="B921" s="44" t="s">
        <v>240</v>
      </c>
      <c r="C921" s="12">
        <v>1</v>
      </c>
    </row>
    <row r="922" spans="1:3" x14ac:dyDescent="0.25">
      <c r="A922" s="44" t="s">
        <v>4346</v>
      </c>
      <c r="B922" s="44" t="s">
        <v>284</v>
      </c>
      <c r="C922" s="12">
        <v>48</v>
      </c>
    </row>
    <row r="923" spans="1:3" x14ac:dyDescent="0.25">
      <c r="A923" s="44" t="s">
        <v>4347</v>
      </c>
      <c r="B923" s="44" t="s">
        <v>1931</v>
      </c>
      <c r="C923" s="12">
        <v>48</v>
      </c>
    </row>
    <row r="924" spans="1:3" x14ac:dyDescent="0.25">
      <c r="A924" s="44" t="s">
        <v>4348</v>
      </c>
      <c r="B924" s="44" t="s">
        <v>2807</v>
      </c>
      <c r="C924" s="12">
        <v>1</v>
      </c>
    </row>
    <row r="925" spans="1:3" x14ac:dyDescent="0.25">
      <c r="A925" s="44" t="s">
        <v>4349</v>
      </c>
      <c r="B925" s="44" t="s">
        <v>2894</v>
      </c>
      <c r="C925" s="12">
        <v>1</v>
      </c>
    </row>
    <row r="926" spans="1:3" x14ac:dyDescent="0.25">
      <c r="A926" s="44" t="s">
        <v>4350</v>
      </c>
      <c r="B926" s="44" t="s">
        <v>2877</v>
      </c>
      <c r="C926" s="12">
        <v>8</v>
      </c>
    </row>
    <row r="927" spans="1:3" x14ac:dyDescent="0.25">
      <c r="A927" s="44" t="s">
        <v>4351</v>
      </c>
      <c r="B927" s="44" t="s">
        <v>2906</v>
      </c>
      <c r="C927" s="12">
        <v>1</v>
      </c>
    </row>
    <row r="928" spans="1:3" x14ac:dyDescent="0.25">
      <c r="A928" s="44" t="s">
        <v>4352</v>
      </c>
      <c r="B928" s="44" t="s">
        <v>2913</v>
      </c>
      <c r="C928" s="12">
        <v>1</v>
      </c>
    </row>
    <row r="929" spans="1:3" x14ac:dyDescent="0.25">
      <c r="A929" s="44" t="s">
        <v>4353</v>
      </c>
      <c r="B929" s="44" t="s">
        <v>2015</v>
      </c>
      <c r="C929" s="12">
        <v>5</v>
      </c>
    </row>
    <row r="930" spans="1:3" x14ac:dyDescent="0.25">
      <c r="A930" s="44" t="s">
        <v>4354</v>
      </c>
      <c r="B930" s="44" t="s">
        <v>682</v>
      </c>
      <c r="C930" s="12">
        <v>2</v>
      </c>
    </row>
    <row r="931" spans="1:3" x14ac:dyDescent="0.25">
      <c r="A931" s="44" t="s">
        <v>4355</v>
      </c>
      <c r="B931" s="44" t="s">
        <v>3296</v>
      </c>
      <c r="C931" s="12">
        <v>73</v>
      </c>
    </row>
    <row r="932" spans="1:3" x14ac:dyDescent="0.25">
      <c r="A932" s="44" t="s">
        <v>4356</v>
      </c>
      <c r="B932" s="44" t="s">
        <v>2367</v>
      </c>
      <c r="C932" s="12">
        <v>700</v>
      </c>
    </row>
    <row r="933" spans="1:3" x14ac:dyDescent="0.25">
      <c r="A933" s="44" t="s">
        <v>4357</v>
      </c>
      <c r="B933" s="44" t="s">
        <v>2906</v>
      </c>
      <c r="C933" s="12">
        <v>1</v>
      </c>
    </row>
    <row r="934" spans="1:3" x14ac:dyDescent="0.25">
      <c r="A934" s="44" t="s">
        <v>4358</v>
      </c>
      <c r="B934" s="44" t="s">
        <v>2170</v>
      </c>
      <c r="C934" s="12">
        <v>75</v>
      </c>
    </row>
    <row r="935" spans="1:3" x14ac:dyDescent="0.25">
      <c r="A935" s="44" t="s">
        <v>4359</v>
      </c>
      <c r="B935" s="44" t="s">
        <v>2867</v>
      </c>
      <c r="C935" s="12">
        <v>48</v>
      </c>
    </row>
    <row r="936" spans="1:3" x14ac:dyDescent="0.25">
      <c r="A936" s="44" t="s">
        <v>4360</v>
      </c>
      <c r="B936" s="44" t="s">
        <v>1875</v>
      </c>
      <c r="C936" s="12">
        <v>1</v>
      </c>
    </row>
    <row r="937" spans="1:3" x14ac:dyDescent="0.25">
      <c r="A937" s="44" t="s">
        <v>4361</v>
      </c>
      <c r="B937" s="44" t="s">
        <v>3449</v>
      </c>
      <c r="C937" s="12">
        <v>1</v>
      </c>
    </row>
    <row r="938" spans="1:3" x14ac:dyDescent="0.25">
      <c r="A938" s="44" t="s">
        <v>4362</v>
      </c>
      <c r="B938" s="44" t="s">
        <v>158</v>
      </c>
      <c r="C938" s="12">
        <v>1</v>
      </c>
    </row>
    <row r="939" spans="1:3" x14ac:dyDescent="0.25">
      <c r="A939" s="44" t="s">
        <v>4363</v>
      </c>
      <c r="B939" s="44" t="s">
        <v>1572</v>
      </c>
      <c r="C939" s="12">
        <v>10</v>
      </c>
    </row>
    <row r="940" spans="1:3" x14ac:dyDescent="0.25">
      <c r="A940" s="44" t="s">
        <v>4364</v>
      </c>
      <c r="B940" s="44" t="s">
        <v>1532</v>
      </c>
      <c r="C940" s="12">
        <v>1</v>
      </c>
    </row>
    <row r="941" spans="1:3" x14ac:dyDescent="0.25">
      <c r="A941" s="44" t="s">
        <v>4365</v>
      </c>
      <c r="B941" s="44" t="s">
        <v>1574</v>
      </c>
      <c r="C941" s="12">
        <v>21</v>
      </c>
    </row>
    <row r="942" spans="1:3" x14ac:dyDescent="0.25">
      <c r="A942" s="44" t="s">
        <v>4366</v>
      </c>
      <c r="B942" s="44" t="s">
        <v>1548</v>
      </c>
      <c r="C942" s="12">
        <v>2</v>
      </c>
    </row>
    <row r="943" spans="1:3" x14ac:dyDescent="0.25">
      <c r="A943" s="44" t="s">
        <v>4367</v>
      </c>
      <c r="B943" s="44" t="s">
        <v>226</v>
      </c>
      <c r="C943" s="12">
        <v>23</v>
      </c>
    </row>
    <row r="944" spans="1:3" x14ac:dyDescent="0.25">
      <c r="A944" s="44" t="s">
        <v>4368</v>
      </c>
      <c r="B944" s="44" t="s">
        <v>132</v>
      </c>
      <c r="C944" s="12">
        <v>28</v>
      </c>
    </row>
    <row r="945" spans="1:3" x14ac:dyDescent="0.25">
      <c r="A945" s="44" t="s">
        <v>4369</v>
      </c>
      <c r="B945" s="44" t="s">
        <v>1997</v>
      </c>
      <c r="C945" s="12">
        <v>4</v>
      </c>
    </row>
    <row r="946" spans="1:3" x14ac:dyDescent="0.25">
      <c r="A946" s="44" t="s">
        <v>4370</v>
      </c>
      <c r="B946" s="44" t="s">
        <v>263</v>
      </c>
      <c r="C946" s="12">
        <v>1</v>
      </c>
    </row>
    <row r="947" spans="1:3" x14ac:dyDescent="0.25">
      <c r="A947" s="44" t="s">
        <v>4371</v>
      </c>
      <c r="B947" s="44" t="s">
        <v>1973</v>
      </c>
      <c r="C947" s="12">
        <v>1</v>
      </c>
    </row>
    <row r="948" spans="1:3" x14ac:dyDescent="0.25">
      <c r="A948" s="44" t="s">
        <v>4372</v>
      </c>
      <c r="B948" s="44" t="s">
        <v>3462</v>
      </c>
      <c r="C948" s="12">
        <v>1</v>
      </c>
    </row>
    <row r="949" spans="1:3" x14ac:dyDescent="0.25">
      <c r="A949" s="44" t="s">
        <v>4373</v>
      </c>
      <c r="B949" s="44" t="s">
        <v>1995</v>
      </c>
      <c r="C949" s="12">
        <v>3</v>
      </c>
    </row>
    <row r="950" spans="1:3" x14ac:dyDescent="0.25">
      <c r="A950" s="44" t="s">
        <v>4374</v>
      </c>
      <c r="B950" s="44" t="s">
        <v>1999</v>
      </c>
      <c r="C950" s="12">
        <v>3</v>
      </c>
    </row>
    <row r="951" spans="1:3" x14ac:dyDescent="0.25">
      <c r="A951" s="44" t="s">
        <v>4375</v>
      </c>
      <c r="B951" s="44" t="s">
        <v>2796</v>
      </c>
      <c r="C951" s="12">
        <v>1</v>
      </c>
    </row>
    <row r="952" spans="1:3" x14ac:dyDescent="0.25">
      <c r="A952" s="44" t="s">
        <v>4376</v>
      </c>
      <c r="B952" s="44" t="s">
        <v>3464</v>
      </c>
      <c r="C952" s="12">
        <v>1</v>
      </c>
    </row>
    <row r="953" spans="1:3" x14ac:dyDescent="0.25">
      <c r="A953" s="44" t="s">
        <v>4377</v>
      </c>
      <c r="B953" s="44" t="s">
        <v>2798</v>
      </c>
      <c r="C953" s="12">
        <v>1</v>
      </c>
    </row>
    <row r="954" spans="1:3" x14ac:dyDescent="0.25">
      <c r="A954" s="44" t="s">
        <v>4378</v>
      </c>
      <c r="B954" s="44" t="s">
        <v>1672</v>
      </c>
      <c r="C954" s="12">
        <v>1</v>
      </c>
    </row>
    <row r="955" spans="1:3" x14ac:dyDescent="0.25">
      <c r="A955" s="44" t="s">
        <v>4379</v>
      </c>
      <c r="B955" s="44" t="s">
        <v>243</v>
      </c>
      <c r="C955" s="12">
        <v>1</v>
      </c>
    </row>
    <row r="956" spans="1:3" x14ac:dyDescent="0.25">
      <c r="A956" s="44" t="s">
        <v>4380</v>
      </c>
      <c r="B956" s="44" t="s">
        <v>136</v>
      </c>
      <c r="C956" s="12">
        <v>15</v>
      </c>
    </row>
    <row r="957" spans="1:3" x14ac:dyDescent="0.25">
      <c r="A957" s="44" t="s">
        <v>4381</v>
      </c>
      <c r="B957" s="44" t="s">
        <v>1781</v>
      </c>
      <c r="C957" s="12">
        <v>1</v>
      </c>
    </row>
    <row r="958" spans="1:3" x14ac:dyDescent="0.25">
      <c r="A958" s="44" t="s">
        <v>4382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4383</v>
      </c>
      <c r="B960" s="44" t="s">
        <v>1733</v>
      </c>
      <c r="C960" s="12">
        <v>2</v>
      </c>
    </row>
    <row r="961" spans="1:3" x14ac:dyDescent="0.25">
      <c r="A961" s="44" t="s">
        <v>4384</v>
      </c>
      <c r="B961" s="44" t="s">
        <v>2095</v>
      </c>
      <c r="C961" s="12">
        <v>5</v>
      </c>
    </row>
    <row r="962" spans="1:3" x14ac:dyDescent="0.25">
      <c r="A962" s="44" t="s">
        <v>4385</v>
      </c>
      <c r="B962" s="44" t="s">
        <v>2095</v>
      </c>
      <c r="C962" s="12">
        <v>1</v>
      </c>
    </row>
    <row r="963" spans="1:3" x14ac:dyDescent="0.25">
      <c r="A963" s="44" t="s">
        <v>4386</v>
      </c>
      <c r="B963" s="44" t="s">
        <v>158</v>
      </c>
      <c r="C963" s="12">
        <v>1</v>
      </c>
    </row>
    <row r="964" spans="1:3" x14ac:dyDescent="0.25">
      <c r="A964" s="44" t="s">
        <v>4387</v>
      </c>
      <c r="B964" s="44" t="s">
        <v>134</v>
      </c>
      <c r="C964" s="12">
        <v>3</v>
      </c>
    </row>
    <row r="965" spans="1:3" x14ac:dyDescent="0.25">
      <c r="A965" s="44" t="s">
        <v>4388</v>
      </c>
      <c r="B965" s="44" t="s">
        <v>1843</v>
      </c>
      <c r="C965" s="12">
        <v>452</v>
      </c>
    </row>
    <row r="966" spans="1:3" x14ac:dyDescent="0.25">
      <c r="A966" s="44" t="s">
        <v>4389</v>
      </c>
      <c r="B966" s="44" t="s">
        <v>1823</v>
      </c>
      <c r="C966" s="12">
        <v>1368</v>
      </c>
    </row>
    <row r="967" spans="1:3" x14ac:dyDescent="0.25">
      <c r="A967" s="44" t="s">
        <v>4390</v>
      </c>
      <c r="B967" s="44" t="s">
        <v>158</v>
      </c>
      <c r="C967" s="12">
        <v>1</v>
      </c>
    </row>
    <row r="968" spans="1:3" x14ac:dyDescent="0.25">
      <c r="A968" s="44" t="s">
        <v>4391</v>
      </c>
      <c r="B968" s="44" t="s">
        <v>2803</v>
      </c>
      <c r="C968" s="12">
        <v>1</v>
      </c>
    </row>
    <row r="969" spans="1:3" x14ac:dyDescent="0.25">
      <c r="A969" s="44" t="s">
        <v>4392</v>
      </c>
      <c r="B969" s="44" t="s">
        <v>2803</v>
      </c>
      <c r="C969" s="12">
        <v>1</v>
      </c>
    </row>
    <row r="970" spans="1:3" x14ac:dyDescent="0.25">
      <c r="A970" s="44" t="s">
        <v>4393</v>
      </c>
      <c r="B970" s="44" t="s">
        <v>158</v>
      </c>
      <c r="C970" s="12">
        <v>1</v>
      </c>
    </row>
    <row r="971" spans="1:3" x14ac:dyDescent="0.25">
      <c r="A971" s="44" t="s">
        <v>4394</v>
      </c>
      <c r="B971" s="44" t="s">
        <v>158</v>
      </c>
      <c r="C971" s="12">
        <v>1</v>
      </c>
    </row>
    <row r="972" spans="1:3" x14ac:dyDescent="0.25">
      <c r="A972" s="44" t="s">
        <v>4395</v>
      </c>
      <c r="B972" s="44" t="s">
        <v>2803</v>
      </c>
      <c r="C972" s="12">
        <v>1</v>
      </c>
    </row>
    <row r="973" spans="1:3" x14ac:dyDescent="0.25">
      <c r="A973" s="44" t="s">
        <v>4396</v>
      </c>
      <c r="B973" s="44" t="s">
        <v>2591</v>
      </c>
      <c r="C973" s="12">
        <v>36</v>
      </c>
    </row>
    <row r="974" spans="1:3" x14ac:dyDescent="0.25">
      <c r="A974" s="44" t="s">
        <v>4397</v>
      </c>
      <c r="B974" s="44" t="s">
        <v>2877</v>
      </c>
      <c r="C974" s="12">
        <v>351</v>
      </c>
    </row>
    <row r="975" spans="1:3" x14ac:dyDescent="0.25">
      <c r="A975" s="44" t="s">
        <v>4398</v>
      </c>
      <c r="B975" s="44" t="s">
        <v>158</v>
      </c>
      <c r="C975" s="12">
        <v>1</v>
      </c>
    </row>
    <row r="976" spans="1:3" x14ac:dyDescent="0.25">
      <c r="A976" s="44" t="s">
        <v>4399</v>
      </c>
      <c r="B976" s="44" t="s">
        <v>1879</v>
      </c>
      <c r="C976" s="12">
        <v>1</v>
      </c>
    </row>
    <row r="977" spans="1:3" x14ac:dyDescent="0.25">
      <c r="A977" s="44" t="s">
        <v>4400</v>
      </c>
      <c r="B977" s="44" t="s">
        <v>2019</v>
      </c>
      <c r="C977" s="12">
        <v>4</v>
      </c>
    </row>
    <row r="978" spans="1:3" x14ac:dyDescent="0.25">
      <c r="A978" s="44" t="s">
        <v>4401</v>
      </c>
      <c r="B978" s="44" t="s">
        <v>2173</v>
      </c>
      <c r="C978" s="12">
        <v>17</v>
      </c>
    </row>
    <row r="979" spans="1:3" x14ac:dyDescent="0.25">
      <c r="A979" s="44" t="s">
        <v>4402</v>
      </c>
      <c r="B979" s="44" t="s">
        <v>2159</v>
      </c>
      <c r="C979" s="12">
        <v>1</v>
      </c>
    </row>
    <row r="980" spans="1:3" x14ac:dyDescent="0.25">
      <c r="A980" s="44" t="s">
        <v>4403</v>
      </c>
      <c r="B980" s="44" t="s">
        <v>2589</v>
      </c>
      <c r="C980" s="12">
        <v>1</v>
      </c>
    </row>
    <row r="981" spans="1:3" x14ac:dyDescent="0.25">
      <c r="A981" s="44" t="s">
        <v>4404</v>
      </c>
      <c r="B981" s="44" t="s">
        <v>1560</v>
      </c>
      <c r="C981" s="12">
        <v>15</v>
      </c>
    </row>
    <row r="982" spans="1:3" x14ac:dyDescent="0.25">
      <c r="A982" s="44" t="s">
        <v>4405</v>
      </c>
      <c r="B982" s="44" t="s">
        <v>159</v>
      </c>
      <c r="C982" s="12">
        <v>1</v>
      </c>
    </row>
    <row r="983" spans="1:3" x14ac:dyDescent="0.25">
      <c r="A983" s="44" t="s">
        <v>4406</v>
      </c>
      <c r="B983" s="44" t="s">
        <v>1805</v>
      </c>
      <c r="C983" s="12">
        <v>1</v>
      </c>
    </row>
    <row r="984" spans="1:3" x14ac:dyDescent="0.25">
      <c r="A984" s="44" t="s">
        <v>4407</v>
      </c>
      <c r="B984" s="44" t="s">
        <v>2392</v>
      </c>
      <c r="C984" s="12">
        <v>50</v>
      </c>
    </row>
    <row r="985" spans="1:3" x14ac:dyDescent="0.25">
      <c r="A985" s="44" t="s">
        <v>4408</v>
      </c>
      <c r="B985" s="44" t="s">
        <v>2776</v>
      </c>
      <c r="C985" s="12">
        <v>1</v>
      </c>
    </row>
    <row r="986" spans="1:3" x14ac:dyDescent="0.25">
      <c r="A986" s="44" t="s">
        <v>4409</v>
      </c>
      <c r="B986" s="44" t="s">
        <v>2774</v>
      </c>
      <c r="C986" s="12">
        <v>1</v>
      </c>
    </row>
    <row r="987" spans="1:3" x14ac:dyDescent="0.25">
      <c r="A987" s="44" t="s">
        <v>4410</v>
      </c>
      <c r="B987" s="44" t="s">
        <v>2776</v>
      </c>
      <c r="C987" s="12">
        <v>1</v>
      </c>
    </row>
    <row r="988" spans="1:3" x14ac:dyDescent="0.25">
      <c r="A988" s="44" t="s">
        <v>4411</v>
      </c>
      <c r="B988" s="44" t="s">
        <v>2436</v>
      </c>
      <c r="C988" s="12">
        <v>100</v>
      </c>
    </row>
    <row r="989" spans="1:3" x14ac:dyDescent="0.25">
      <c r="A989" s="44" t="s">
        <v>4412</v>
      </c>
      <c r="B989" s="44" t="s">
        <v>2392</v>
      </c>
      <c r="C989" s="12">
        <v>380</v>
      </c>
    </row>
    <row r="990" spans="1:3" x14ac:dyDescent="0.25">
      <c r="A990" s="44" t="s">
        <v>4413</v>
      </c>
      <c r="B990" s="44" t="s">
        <v>3132</v>
      </c>
      <c r="C990" s="12">
        <v>1</v>
      </c>
    </row>
    <row r="991" spans="1:3" x14ac:dyDescent="0.25">
      <c r="A991" s="44" t="s">
        <v>4414</v>
      </c>
      <c r="B991" s="44" t="s">
        <v>289</v>
      </c>
      <c r="C991" s="12">
        <v>5</v>
      </c>
    </row>
    <row r="992" spans="1:3" x14ac:dyDescent="0.25">
      <c r="A992" s="44" t="s">
        <v>4415</v>
      </c>
      <c r="B992" s="44" t="s">
        <v>251</v>
      </c>
      <c r="C992" s="12">
        <v>5</v>
      </c>
    </row>
    <row r="993" spans="1:3" x14ac:dyDescent="0.25">
      <c r="A993" s="44" t="s">
        <v>4416</v>
      </c>
      <c r="B993" s="44" t="s">
        <v>224</v>
      </c>
      <c r="C993" s="12">
        <v>5</v>
      </c>
    </row>
    <row r="994" spans="1:3" x14ac:dyDescent="0.25">
      <c r="A994" s="44" t="s">
        <v>4417</v>
      </c>
      <c r="B994" s="44" t="s">
        <v>3421</v>
      </c>
      <c r="C994" s="12">
        <v>7</v>
      </c>
    </row>
    <row r="995" spans="1:3" x14ac:dyDescent="0.25">
      <c r="A995" s="44" t="s">
        <v>4418</v>
      </c>
      <c r="B995" s="44" t="s">
        <v>3413</v>
      </c>
      <c r="C995" s="12">
        <v>12</v>
      </c>
    </row>
    <row r="996" spans="1:3" x14ac:dyDescent="0.25">
      <c r="A996" s="44" t="s">
        <v>4419</v>
      </c>
      <c r="B996" s="44" t="s">
        <v>3417</v>
      </c>
      <c r="C996" s="12">
        <v>12</v>
      </c>
    </row>
    <row r="997" spans="1:3" x14ac:dyDescent="0.25">
      <c r="A997" s="44" t="s">
        <v>4420</v>
      </c>
      <c r="B997" s="44" t="s">
        <v>353</v>
      </c>
      <c r="C997" s="12">
        <v>12</v>
      </c>
    </row>
    <row r="998" spans="1:3" x14ac:dyDescent="0.25">
      <c r="A998" s="44" t="s">
        <v>4421</v>
      </c>
      <c r="B998" s="44" t="s">
        <v>3430</v>
      </c>
      <c r="C998" s="12">
        <v>14</v>
      </c>
    </row>
    <row r="999" spans="1:3" x14ac:dyDescent="0.25">
      <c r="A999" s="44" t="s">
        <v>4422</v>
      </c>
      <c r="B999" s="44" t="s">
        <v>133</v>
      </c>
      <c r="C999" s="12">
        <v>2</v>
      </c>
    </row>
    <row r="1000" spans="1:3" x14ac:dyDescent="0.25">
      <c r="A1000" s="44" t="s">
        <v>4423</v>
      </c>
      <c r="B1000" s="44" t="s">
        <v>2436</v>
      </c>
      <c r="C1000" s="12">
        <v>4475</v>
      </c>
    </row>
    <row r="1001" spans="1:3" x14ac:dyDescent="0.25">
      <c r="A1001" s="44" t="s">
        <v>4424</v>
      </c>
      <c r="B1001" s="44" t="s">
        <v>2297</v>
      </c>
      <c r="C1001" s="12">
        <v>15</v>
      </c>
    </row>
    <row r="1002" spans="1:3" x14ac:dyDescent="0.25">
      <c r="A1002" s="44" t="s">
        <v>4425</v>
      </c>
      <c r="B1002" s="44" t="s">
        <v>2436</v>
      </c>
      <c r="C1002" s="12">
        <v>1236</v>
      </c>
    </row>
    <row r="1003" spans="1:3" x14ac:dyDescent="0.25">
      <c r="A1003" s="44" t="s">
        <v>4426</v>
      </c>
      <c r="B1003" s="44" t="s">
        <v>2392</v>
      </c>
      <c r="C1003" s="12">
        <v>1550</v>
      </c>
    </row>
    <row r="1004" spans="1:3" x14ac:dyDescent="0.25">
      <c r="A1004" s="44" t="s">
        <v>4427</v>
      </c>
      <c r="B1004" s="44" t="s">
        <v>2430</v>
      </c>
      <c r="C1004" s="12">
        <v>7</v>
      </c>
    </row>
    <row r="1005" spans="1:3" x14ac:dyDescent="0.25">
      <c r="A1005" s="44" t="s">
        <v>4428</v>
      </c>
      <c r="B1005" s="44" t="s">
        <v>2299</v>
      </c>
      <c r="C1005" s="12">
        <v>13</v>
      </c>
    </row>
    <row r="1006" spans="1:3" x14ac:dyDescent="0.25">
      <c r="A1006" s="44" t="s">
        <v>4429</v>
      </c>
      <c r="B1006" s="44" t="s">
        <v>2428</v>
      </c>
      <c r="C1006" s="12">
        <v>8</v>
      </c>
    </row>
    <row r="1007" spans="1:3" x14ac:dyDescent="0.25">
      <c r="A1007" s="44" t="s">
        <v>4430</v>
      </c>
      <c r="B1007" s="44" t="s">
        <v>2392</v>
      </c>
      <c r="C1007" s="12">
        <v>2480</v>
      </c>
    </row>
    <row r="1008" spans="1:3" x14ac:dyDescent="0.25">
      <c r="A1008" s="44" t="s">
        <v>4431</v>
      </c>
      <c r="B1008" s="44" t="s">
        <v>2433</v>
      </c>
      <c r="C1008" s="12">
        <v>12</v>
      </c>
    </row>
    <row r="1009" spans="1:3" x14ac:dyDescent="0.25">
      <c r="A1009" s="44" t="s">
        <v>4432</v>
      </c>
      <c r="B1009" s="44" t="s">
        <v>2392</v>
      </c>
      <c r="C1009" s="12">
        <v>120</v>
      </c>
    </row>
    <row r="1010" spans="1:3" x14ac:dyDescent="0.25">
      <c r="A1010" s="44" t="s">
        <v>4433</v>
      </c>
      <c r="B1010" s="44" t="s">
        <v>2392</v>
      </c>
      <c r="C1010" s="12">
        <v>140</v>
      </c>
    </row>
    <row r="1011" spans="1:3" x14ac:dyDescent="0.25">
      <c r="A1011" s="44" t="s">
        <v>4434</v>
      </c>
      <c r="B1011" s="44" t="s">
        <v>2287</v>
      </c>
      <c r="C1011" s="12">
        <v>83</v>
      </c>
    </row>
    <row r="1012" spans="1:3" x14ac:dyDescent="0.25">
      <c r="A1012" s="44" t="s">
        <v>4435</v>
      </c>
      <c r="B1012" s="44" t="s">
        <v>2436</v>
      </c>
      <c r="C1012" s="12">
        <v>468</v>
      </c>
    </row>
    <row r="1013" spans="1:3" x14ac:dyDescent="0.25">
      <c r="A1013" s="44" t="s">
        <v>4436</v>
      </c>
      <c r="B1013" s="44" t="s">
        <v>2392</v>
      </c>
      <c r="C1013" s="12">
        <v>230</v>
      </c>
    </row>
    <row r="1014" spans="1:3" x14ac:dyDescent="0.25">
      <c r="A1014" s="44" t="s">
        <v>4437</v>
      </c>
      <c r="B1014" s="44" t="s">
        <v>2995</v>
      </c>
      <c r="C1014" s="12">
        <v>2</v>
      </c>
    </row>
    <row r="1015" spans="1:3" x14ac:dyDescent="0.25">
      <c r="A1015" s="44" t="s">
        <v>4438</v>
      </c>
      <c r="B1015" s="44" t="s">
        <v>319</v>
      </c>
      <c r="C1015" s="12">
        <v>34</v>
      </c>
    </row>
    <row r="1016" spans="1:3" x14ac:dyDescent="0.25">
      <c r="A1016" s="44" t="s">
        <v>4439</v>
      </c>
      <c r="B1016" s="44" t="s">
        <v>2428</v>
      </c>
      <c r="C1016" s="12">
        <v>596</v>
      </c>
    </row>
    <row r="1017" spans="1:3" x14ac:dyDescent="0.25">
      <c r="A1017" s="44" t="s">
        <v>4440</v>
      </c>
      <c r="B1017" s="44" t="s">
        <v>3330</v>
      </c>
      <c r="C1017" s="12">
        <v>8</v>
      </c>
    </row>
    <row r="1018" spans="1:3" x14ac:dyDescent="0.25">
      <c r="A1018" s="44" t="s">
        <v>4441</v>
      </c>
      <c r="B1018" s="44" t="s">
        <v>2430</v>
      </c>
      <c r="C1018" s="12">
        <v>484</v>
      </c>
    </row>
    <row r="1019" spans="1:3" x14ac:dyDescent="0.25">
      <c r="A1019" s="44" t="s">
        <v>4442</v>
      </c>
      <c r="B1019" s="44" t="s">
        <v>2894</v>
      </c>
      <c r="C1019" s="12">
        <v>265</v>
      </c>
    </row>
    <row r="1020" spans="1:3" x14ac:dyDescent="0.25">
      <c r="A1020" s="44" t="s">
        <v>4443</v>
      </c>
      <c r="B1020" s="44" t="s">
        <v>3302</v>
      </c>
      <c r="C1020" s="12">
        <v>213</v>
      </c>
    </row>
    <row r="1021" spans="1:3" x14ac:dyDescent="0.25">
      <c r="A1021" s="44" t="s">
        <v>4444</v>
      </c>
      <c r="B1021" s="44" t="s">
        <v>2436</v>
      </c>
      <c r="C1021" s="12">
        <v>202</v>
      </c>
    </row>
    <row r="1022" spans="1:3" x14ac:dyDescent="0.25">
      <c r="A1022" s="44" t="s">
        <v>4445</v>
      </c>
      <c r="B1022" s="44" t="s">
        <v>1642</v>
      </c>
      <c r="C1022" s="12">
        <v>50</v>
      </c>
    </row>
    <row r="1023" spans="1:3" x14ac:dyDescent="0.25">
      <c r="A1023" s="44" t="s">
        <v>4446</v>
      </c>
      <c r="B1023" s="44" t="s">
        <v>1877</v>
      </c>
      <c r="C1023" s="12">
        <v>1</v>
      </c>
    </row>
    <row r="1024" spans="1:3" x14ac:dyDescent="0.25">
      <c r="A1024" s="44" t="s">
        <v>4447</v>
      </c>
      <c r="B1024" s="44" t="s">
        <v>1921</v>
      </c>
      <c r="C1024" s="12">
        <v>2</v>
      </c>
    </row>
    <row r="1025" spans="1:3" x14ac:dyDescent="0.25">
      <c r="A1025" s="44" t="s">
        <v>4448</v>
      </c>
      <c r="B1025" s="44" t="s">
        <v>1924</v>
      </c>
      <c r="C1025" s="12">
        <v>17</v>
      </c>
    </row>
    <row r="1026" spans="1:3" x14ac:dyDescent="0.25">
      <c r="A1026" s="44" t="s">
        <v>4449</v>
      </c>
      <c r="B1026" s="44" t="s">
        <v>2066</v>
      </c>
      <c r="C1026" s="12">
        <v>6</v>
      </c>
    </row>
    <row r="1027" spans="1:3" x14ac:dyDescent="0.25">
      <c r="A1027" s="44" t="s">
        <v>4450</v>
      </c>
      <c r="B1027" s="44" t="s">
        <v>2060</v>
      </c>
      <c r="C1027" s="12">
        <v>45</v>
      </c>
    </row>
    <row r="1028" spans="1:3" x14ac:dyDescent="0.25">
      <c r="A1028" s="44" t="s">
        <v>4451</v>
      </c>
      <c r="B1028" s="44" t="s">
        <v>2052</v>
      </c>
      <c r="C1028" s="12">
        <v>5</v>
      </c>
    </row>
    <row r="1029" spans="1:3" x14ac:dyDescent="0.25">
      <c r="A1029" s="44" t="s">
        <v>4452</v>
      </c>
      <c r="B1029" s="44" t="s">
        <v>2064</v>
      </c>
      <c r="C1029" s="12">
        <v>10</v>
      </c>
    </row>
    <row r="1030" spans="1:3" x14ac:dyDescent="0.25">
      <c r="A1030" s="44" t="s">
        <v>4453</v>
      </c>
      <c r="B1030" s="44" t="s">
        <v>2068</v>
      </c>
      <c r="C1030" s="12">
        <v>20</v>
      </c>
    </row>
    <row r="1031" spans="1:3" x14ac:dyDescent="0.25">
      <c r="A1031" s="44" t="s">
        <v>4454</v>
      </c>
      <c r="B1031" s="44" t="s">
        <v>2062</v>
      </c>
      <c r="C1031" s="12">
        <v>10</v>
      </c>
    </row>
    <row r="1032" spans="1:3" x14ac:dyDescent="0.25">
      <c r="A1032" s="44" t="s">
        <v>4455</v>
      </c>
      <c r="B1032" s="44" t="s">
        <v>2054</v>
      </c>
      <c r="C1032" s="12">
        <v>33</v>
      </c>
    </row>
    <row r="1033" spans="1:3" x14ac:dyDescent="0.25">
      <c r="A1033" s="44" t="s">
        <v>4456</v>
      </c>
      <c r="B1033" s="44" t="s">
        <v>2070</v>
      </c>
      <c r="C1033" s="12">
        <v>5</v>
      </c>
    </row>
    <row r="1034" spans="1:3" x14ac:dyDescent="0.25">
      <c r="A1034" s="44" t="s">
        <v>4457</v>
      </c>
      <c r="B1034" s="44" t="s">
        <v>2058</v>
      </c>
      <c r="C1034" s="12">
        <v>21</v>
      </c>
    </row>
    <row r="1035" spans="1:3" x14ac:dyDescent="0.25">
      <c r="A1035" s="44" t="s">
        <v>4458</v>
      </c>
      <c r="B1035" s="44" t="s">
        <v>2241</v>
      </c>
      <c r="C1035" s="12">
        <v>7</v>
      </c>
    </row>
    <row r="1036" spans="1:3" x14ac:dyDescent="0.25">
      <c r="A1036" s="44" t="s">
        <v>4459</v>
      </c>
      <c r="B1036" s="44" t="s">
        <v>2187</v>
      </c>
      <c r="C1036" s="12">
        <v>128</v>
      </c>
    </row>
    <row r="1037" spans="1:3" x14ac:dyDescent="0.25">
      <c r="A1037" s="44" t="s">
        <v>4460</v>
      </c>
      <c r="B1037" s="44" t="s">
        <v>2253</v>
      </c>
      <c r="C1037" s="12">
        <v>10</v>
      </c>
    </row>
    <row r="1038" spans="1:3" x14ac:dyDescent="0.25">
      <c r="A1038" s="44" t="s">
        <v>4461</v>
      </c>
      <c r="B1038" s="44" t="s">
        <v>2239</v>
      </c>
      <c r="C1038" s="12">
        <v>15</v>
      </c>
    </row>
    <row r="1039" spans="1:3" x14ac:dyDescent="0.25">
      <c r="A1039" s="44" t="s">
        <v>4462</v>
      </c>
      <c r="B1039" s="44" t="s">
        <v>2196</v>
      </c>
      <c r="C1039" s="12">
        <v>11600</v>
      </c>
    </row>
    <row r="1040" spans="1:3" x14ac:dyDescent="0.25">
      <c r="A1040" s="44" t="s">
        <v>4463</v>
      </c>
      <c r="B1040" s="44" t="s">
        <v>2251</v>
      </c>
      <c r="C1040" s="12">
        <v>65</v>
      </c>
    </row>
    <row r="1041" spans="1:3" x14ac:dyDescent="0.25">
      <c r="A1041" s="44" t="s">
        <v>4464</v>
      </c>
      <c r="B1041" s="44" t="s">
        <v>323</v>
      </c>
      <c r="C1041" s="12">
        <v>9</v>
      </c>
    </row>
    <row r="1042" spans="1:3" x14ac:dyDescent="0.25">
      <c r="A1042" s="44" t="s">
        <v>4465</v>
      </c>
      <c r="B1042" s="44" t="s">
        <v>2196</v>
      </c>
      <c r="C1042" s="12">
        <v>680</v>
      </c>
    </row>
    <row r="1043" spans="1:3" x14ac:dyDescent="0.25">
      <c r="A1043" s="44" t="s">
        <v>4466</v>
      </c>
      <c r="B1043" s="44" t="s">
        <v>2243</v>
      </c>
      <c r="C1043" s="12">
        <v>7</v>
      </c>
    </row>
    <row r="1044" spans="1:3" x14ac:dyDescent="0.25">
      <c r="A1044" s="44" t="s">
        <v>4467</v>
      </c>
      <c r="B1044" s="44" t="s">
        <v>328</v>
      </c>
      <c r="C1044" s="12">
        <v>240</v>
      </c>
    </row>
    <row r="1045" spans="1:3" x14ac:dyDescent="0.25">
      <c r="A1045" s="44" t="s">
        <v>4468</v>
      </c>
      <c r="B1045" s="44" t="s">
        <v>2187</v>
      </c>
      <c r="C1045" s="12">
        <v>43</v>
      </c>
    </row>
    <row r="1046" spans="1:3" x14ac:dyDescent="0.25">
      <c r="A1046" s="44" t="s">
        <v>4469</v>
      </c>
      <c r="B1046" s="44" t="s">
        <v>2196</v>
      </c>
      <c r="C1046" s="12">
        <v>1400</v>
      </c>
    </row>
    <row r="1047" spans="1:3" x14ac:dyDescent="0.25">
      <c r="A1047" s="44" t="s">
        <v>4470</v>
      </c>
      <c r="B1047" s="44" t="s">
        <v>2196</v>
      </c>
      <c r="C1047" s="12">
        <v>440</v>
      </c>
    </row>
    <row r="1048" spans="1:3" x14ac:dyDescent="0.25">
      <c r="A1048" s="44" t="s">
        <v>4471</v>
      </c>
      <c r="B1048" s="44" t="s">
        <v>2464</v>
      </c>
      <c r="C1048" s="12">
        <v>1</v>
      </c>
    </row>
    <row r="1049" spans="1:3" x14ac:dyDescent="0.25">
      <c r="A1049" s="44" t="s">
        <v>4472</v>
      </c>
      <c r="B1049" s="44" t="s">
        <v>1924</v>
      </c>
      <c r="C1049" s="12">
        <v>62</v>
      </c>
    </row>
    <row r="1050" spans="1:3" x14ac:dyDescent="0.25">
      <c r="A1050" s="44" t="s">
        <v>4473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4474</v>
      </c>
      <c r="B1052" s="44" t="s">
        <v>2196</v>
      </c>
      <c r="C1052" s="12">
        <v>2100</v>
      </c>
    </row>
    <row r="1053" spans="1:3" x14ac:dyDescent="0.25">
      <c r="A1053" s="44" t="s">
        <v>4475</v>
      </c>
      <c r="B1053" s="44" t="s">
        <v>323</v>
      </c>
      <c r="C1053" s="12">
        <v>2</v>
      </c>
    </row>
    <row r="1054" spans="1:3" x14ac:dyDescent="0.25">
      <c r="A1054" s="44" t="s">
        <v>4476</v>
      </c>
      <c r="B1054" s="44" t="s">
        <v>2196</v>
      </c>
      <c r="C1054" s="12">
        <v>1200</v>
      </c>
    </row>
    <row r="1055" spans="1:3" x14ac:dyDescent="0.25">
      <c r="A1055" s="44" t="s">
        <v>4477</v>
      </c>
      <c r="B1055" s="44" t="s">
        <v>2349</v>
      </c>
      <c r="C1055" s="12">
        <v>250</v>
      </c>
    </row>
    <row r="1056" spans="1:3" x14ac:dyDescent="0.25">
      <c r="A1056" s="44" t="s">
        <v>4478</v>
      </c>
      <c r="B1056" s="44" t="s">
        <v>2436</v>
      </c>
      <c r="C1056" s="12">
        <v>670</v>
      </c>
    </row>
    <row r="1057" spans="1:3" x14ac:dyDescent="0.25">
      <c r="A1057" s="44" t="s">
        <v>4479</v>
      </c>
      <c r="B1057" s="44" t="s">
        <v>2779</v>
      </c>
      <c r="C1057" s="12">
        <v>1</v>
      </c>
    </row>
    <row r="1058" spans="1:3" x14ac:dyDescent="0.25">
      <c r="A1058" s="44" t="s">
        <v>4480</v>
      </c>
      <c r="B1058" s="44" t="s">
        <v>2838</v>
      </c>
      <c r="C1058" s="12">
        <v>4</v>
      </c>
    </row>
    <row r="1059" spans="1:3" x14ac:dyDescent="0.25">
      <c r="A1059" s="44" t="s">
        <v>4481</v>
      </c>
      <c r="B1059" s="44" t="s">
        <v>2887</v>
      </c>
      <c r="C1059" s="12">
        <v>1</v>
      </c>
    </row>
    <row r="1060" spans="1:3" x14ac:dyDescent="0.25">
      <c r="A1060" s="44" t="s">
        <v>4482</v>
      </c>
      <c r="B1060" s="44" t="s">
        <v>1560</v>
      </c>
      <c r="C1060" s="12">
        <v>16</v>
      </c>
    </row>
    <row r="1061" spans="1:3" x14ac:dyDescent="0.25">
      <c r="A1061" s="44" t="s">
        <v>4483</v>
      </c>
      <c r="B1061" s="44" t="s">
        <v>1891</v>
      </c>
      <c r="C1061" s="12">
        <v>1</v>
      </c>
    </row>
    <row r="1062" spans="1:3" x14ac:dyDescent="0.25">
      <c r="A1062" s="44" t="s">
        <v>4484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4485</v>
      </c>
      <c r="B1065" s="44" t="s">
        <v>2196</v>
      </c>
      <c r="C1065" s="12">
        <v>1050</v>
      </c>
    </row>
    <row r="1066" spans="1:3" x14ac:dyDescent="0.25">
      <c r="A1066" s="44" t="s">
        <v>4486</v>
      </c>
      <c r="B1066" s="44" t="s">
        <v>2196</v>
      </c>
      <c r="C1066" s="12">
        <v>1200</v>
      </c>
    </row>
    <row r="1067" spans="1:3" x14ac:dyDescent="0.25">
      <c r="A1067" s="44" t="s">
        <v>4487</v>
      </c>
      <c r="B1067" s="44" t="s">
        <v>323</v>
      </c>
      <c r="C1067" s="12">
        <v>1</v>
      </c>
    </row>
    <row r="1068" spans="1:3" x14ac:dyDescent="0.25">
      <c r="A1068" s="44" t="s">
        <v>4488</v>
      </c>
      <c r="B1068" s="44" t="s">
        <v>2349</v>
      </c>
      <c r="C1068" s="12">
        <v>283</v>
      </c>
    </row>
    <row r="1069" spans="1:3" x14ac:dyDescent="0.25">
      <c r="A1069" s="44" t="s">
        <v>4489</v>
      </c>
      <c r="B1069" s="44" t="s">
        <v>1720</v>
      </c>
      <c r="C1069" s="12">
        <v>49</v>
      </c>
    </row>
    <row r="1070" spans="1:3" x14ac:dyDescent="0.25">
      <c r="A1070" s="44" t="s">
        <v>4490</v>
      </c>
      <c r="B1070" s="44" t="s">
        <v>1769</v>
      </c>
      <c r="C1070" s="12">
        <v>600</v>
      </c>
    </row>
    <row r="1071" spans="1:3" x14ac:dyDescent="0.25">
      <c r="A1071" s="44" t="s">
        <v>4491</v>
      </c>
      <c r="B1071" s="44" t="s">
        <v>1894</v>
      </c>
      <c r="C1071" s="12">
        <v>1</v>
      </c>
    </row>
    <row r="1072" spans="1:3" x14ac:dyDescent="0.25">
      <c r="A1072" s="44" t="s">
        <v>4492</v>
      </c>
      <c r="B1072" s="44" t="s">
        <v>1913</v>
      </c>
      <c r="C1072" s="12">
        <v>699</v>
      </c>
    </row>
    <row r="1073" spans="1:3" x14ac:dyDescent="0.25">
      <c r="A1073" s="44" t="s">
        <v>4493</v>
      </c>
      <c r="B1073" s="44" t="s">
        <v>182</v>
      </c>
      <c r="C1073" s="12">
        <v>5</v>
      </c>
    </row>
    <row r="1074" spans="1:3" x14ac:dyDescent="0.25">
      <c r="A1074" s="44" t="s">
        <v>4494</v>
      </c>
      <c r="B1074" s="44" t="s">
        <v>2263</v>
      </c>
      <c r="C1074" s="12">
        <v>4</v>
      </c>
    </row>
    <row r="1075" spans="1:3" x14ac:dyDescent="0.25">
      <c r="A1075" s="44" t="s">
        <v>4495</v>
      </c>
      <c r="B1075" s="44" t="s">
        <v>331</v>
      </c>
      <c r="C1075" s="12">
        <v>410</v>
      </c>
    </row>
    <row r="1076" spans="1:3" x14ac:dyDescent="0.25">
      <c r="A1076" s="44" t="s">
        <v>4496</v>
      </c>
      <c r="B1076" s="44" t="s">
        <v>2311</v>
      </c>
      <c r="C1076" s="12">
        <v>1</v>
      </c>
    </row>
    <row r="1077" spans="1:3" x14ac:dyDescent="0.25">
      <c r="A1077" s="44" t="s">
        <v>4497</v>
      </c>
      <c r="B1077" s="44" t="s">
        <v>2314</v>
      </c>
      <c r="C1077" s="12">
        <v>24</v>
      </c>
    </row>
    <row r="1078" spans="1:3" x14ac:dyDescent="0.25">
      <c r="A1078" s="44" t="s">
        <v>4498</v>
      </c>
      <c r="B1078" s="44" t="s">
        <v>2464</v>
      </c>
      <c r="C1078" s="12">
        <v>1</v>
      </c>
    </row>
    <row r="1079" spans="1:3" x14ac:dyDescent="0.25">
      <c r="A1079" s="44" t="s">
        <v>4499</v>
      </c>
      <c r="B1079" s="44" t="s">
        <v>2187</v>
      </c>
      <c r="C1079" s="12">
        <v>20</v>
      </c>
    </row>
    <row r="1080" spans="1:3" x14ac:dyDescent="0.25">
      <c r="A1080" s="44" t="s">
        <v>4500</v>
      </c>
      <c r="B1080" s="44" t="s">
        <v>1778</v>
      </c>
      <c r="C1080" s="12">
        <v>3</v>
      </c>
    </row>
    <row r="1081" spans="1:3" x14ac:dyDescent="0.25">
      <c r="A1081" s="44" t="s">
        <v>4501</v>
      </c>
      <c r="B1081" s="44" t="s">
        <v>2599</v>
      </c>
      <c r="C1081" s="12">
        <v>1</v>
      </c>
    </row>
    <row r="1082" spans="1:3" x14ac:dyDescent="0.25">
      <c r="A1082" s="44" t="s">
        <v>4502</v>
      </c>
      <c r="B1082" s="44" t="s">
        <v>2436</v>
      </c>
      <c r="C1082" s="12">
        <v>248</v>
      </c>
    </row>
    <row r="1083" spans="1:3" x14ac:dyDescent="0.25">
      <c r="A1083" s="44" t="s">
        <v>4503</v>
      </c>
      <c r="B1083" s="44" t="s">
        <v>2436</v>
      </c>
      <c r="C1083" s="12">
        <v>204</v>
      </c>
    </row>
    <row r="1084" spans="1:3" x14ac:dyDescent="0.25">
      <c r="A1084" s="44" t="s">
        <v>4504</v>
      </c>
      <c r="B1084" s="44" t="s">
        <v>1720</v>
      </c>
      <c r="C1084" s="12">
        <v>10</v>
      </c>
    </row>
    <row r="1085" spans="1:3" x14ac:dyDescent="0.25">
      <c r="A1085" s="44" t="s">
        <v>4505</v>
      </c>
      <c r="B1085" s="44" t="s">
        <v>2810</v>
      </c>
      <c r="C1085" s="12">
        <v>2</v>
      </c>
    </row>
    <row r="1086" spans="1:3" x14ac:dyDescent="0.25">
      <c r="A1086" s="44" t="s">
        <v>4506</v>
      </c>
      <c r="B1086" s="44" t="s">
        <v>1720</v>
      </c>
      <c r="C1086" s="12">
        <v>30</v>
      </c>
    </row>
    <row r="1087" spans="1:3" x14ac:dyDescent="0.25">
      <c r="A1087" s="44" t="s">
        <v>4507</v>
      </c>
      <c r="B1087" s="44" t="s">
        <v>1778</v>
      </c>
      <c r="C1087" s="12">
        <v>3</v>
      </c>
    </row>
    <row r="1088" spans="1:3" x14ac:dyDescent="0.25">
      <c r="A1088" s="44" t="s">
        <v>4508</v>
      </c>
      <c r="B1088" s="44" t="s">
        <v>2961</v>
      </c>
      <c r="C1088" s="12">
        <v>1</v>
      </c>
    </row>
    <row r="1089" spans="1:3" x14ac:dyDescent="0.25">
      <c r="A1089" s="44" t="s">
        <v>4509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4510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4511</v>
      </c>
      <c r="B1093" s="44" t="s">
        <v>3135</v>
      </c>
      <c r="C1093" s="12">
        <v>237</v>
      </c>
    </row>
    <row r="1094" spans="1:3" x14ac:dyDescent="0.25">
      <c r="A1094" s="44" t="s">
        <v>4512</v>
      </c>
      <c r="B1094" s="44" t="s">
        <v>2222</v>
      </c>
      <c r="C1094" s="12">
        <v>30</v>
      </c>
    </row>
    <row r="1095" spans="1:3" x14ac:dyDescent="0.25">
      <c r="A1095" s="44" t="s">
        <v>4513</v>
      </c>
      <c r="B1095" s="44" t="s">
        <v>2297</v>
      </c>
      <c r="C1095" s="12">
        <v>190</v>
      </c>
    </row>
    <row r="1096" spans="1:3" x14ac:dyDescent="0.25">
      <c r="A1096" s="44" t="s">
        <v>4514</v>
      </c>
      <c r="B1096" s="44" t="s">
        <v>3305</v>
      </c>
      <c r="C1096" s="12">
        <v>1</v>
      </c>
    </row>
    <row r="1097" spans="1:3" x14ac:dyDescent="0.25">
      <c r="A1097" s="44" t="s">
        <v>4515</v>
      </c>
      <c r="B1097" s="44" t="s">
        <v>3248</v>
      </c>
      <c r="C1097" s="12">
        <v>5</v>
      </c>
    </row>
    <row r="1098" spans="1:3" x14ac:dyDescent="0.25">
      <c r="A1098" s="44" t="s">
        <v>4516</v>
      </c>
      <c r="B1098" s="44" t="s">
        <v>3245</v>
      </c>
      <c r="C1098" s="12">
        <v>1</v>
      </c>
    </row>
    <row r="1099" spans="1:3" x14ac:dyDescent="0.25">
      <c r="A1099" s="44" t="s">
        <v>4517</v>
      </c>
      <c r="B1099" s="44" t="s">
        <v>3268</v>
      </c>
      <c r="C1099" s="12">
        <v>143</v>
      </c>
    </row>
    <row r="1100" spans="1:3" x14ac:dyDescent="0.25">
      <c r="A1100" s="44" t="s">
        <v>4518</v>
      </c>
      <c r="B1100" s="44" t="s">
        <v>3299</v>
      </c>
      <c r="C1100" s="12">
        <v>53</v>
      </c>
    </row>
    <row r="1101" spans="1:3" x14ac:dyDescent="0.25">
      <c r="A1101" s="44" t="s">
        <v>4519</v>
      </c>
      <c r="B1101" s="44" t="s">
        <v>2187</v>
      </c>
      <c r="C1101" s="12">
        <v>20</v>
      </c>
    </row>
    <row r="1102" spans="1:3" x14ac:dyDescent="0.25">
      <c r="A1102" s="44" t="s">
        <v>4520</v>
      </c>
      <c r="B1102" s="44" t="s">
        <v>331</v>
      </c>
      <c r="C1102" s="12">
        <v>350</v>
      </c>
    </row>
    <row r="1103" spans="1:3" x14ac:dyDescent="0.25">
      <c r="A1103" s="44" t="s">
        <v>4521</v>
      </c>
      <c r="B1103" s="44" t="s">
        <v>3277</v>
      </c>
      <c r="C1103" s="12">
        <v>280</v>
      </c>
    </row>
    <row r="1104" spans="1:3" x14ac:dyDescent="0.25">
      <c r="A1104" s="44" t="s">
        <v>4522</v>
      </c>
      <c r="B1104" s="44" t="s">
        <v>3458</v>
      </c>
      <c r="C1104" s="12">
        <v>10</v>
      </c>
    </row>
    <row r="1105" spans="1:3" x14ac:dyDescent="0.25">
      <c r="A1105" s="44" t="s">
        <v>4523</v>
      </c>
      <c r="B1105" s="44" t="s">
        <v>1870</v>
      </c>
      <c r="C1105" s="12">
        <v>1</v>
      </c>
    </row>
    <row r="1106" spans="1:3" x14ac:dyDescent="0.25">
      <c r="A1106" s="44" t="s">
        <v>4524</v>
      </c>
      <c r="B1106" s="44" t="s">
        <v>1900</v>
      </c>
      <c r="C1106" s="12">
        <v>5</v>
      </c>
    </row>
    <row r="1107" spans="1:3" x14ac:dyDescent="0.25">
      <c r="A1107" s="44" t="s">
        <v>4525</v>
      </c>
      <c r="B1107" s="44" t="s">
        <v>1654</v>
      </c>
      <c r="C1107" s="12">
        <v>7</v>
      </c>
    </row>
    <row r="1108" spans="1:3" x14ac:dyDescent="0.25">
      <c r="A1108" s="44" t="s">
        <v>4526</v>
      </c>
      <c r="B1108" s="44" t="s">
        <v>2019</v>
      </c>
      <c r="C1108" s="12">
        <v>6</v>
      </c>
    </row>
    <row r="1109" spans="1:3" x14ac:dyDescent="0.25">
      <c r="A1109" s="44" t="s">
        <v>4527</v>
      </c>
      <c r="B1109" s="44" t="s">
        <v>2015</v>
      </c>
      <c r="C1109" s="12">
        <v>15</v>
      </c>
    </row>
    <row r="1110" spans="1:3" x14ac:dyDescent="0.25">
      <c r="A1110" s="44" t="s">
        <v>4528</v>
      </c>
      <c r="B1110" s="44" t="s">
        <v>2247</v>
      </c>
      <c r="C1110" s="12">
        <v>75</v>
      </c>
    </row>
    <row r="1111" spans="1:3" x14ac:dyDescent="0.25">
      <c r="A1111" s="44" t="s">
        <v>4529</v>
      </c>
      <c r="B1111" s="44" t="s">
        <v>274</v>
      </c>
      <c r="C1111" s="12">
        <v>1</v>
      </c>
    </row>
    <row r="1112" spans="1:3" x14ac:dyDescent="0.25">
      <c r="A1112" s="44" t="s">
        <v>4530</v>
      </c>
      <c r="B1112" s="44" t="s">
        <v>2303</v>
      </c>
      <c r="C1112" s="12">
        <v>42</v>
      </c>
    </row>
    <row r="1113" spans="1:3" x14ac:dyDescent="0.25">
      <c r="A1113" s="44" t="s">
        <v>4531</v>
      </c>
      <c r="B1113" s="44" t="s">
        <v>2378</v>
      </c>
      <c r="C1113" s="12">
        <v>24</v>
      </c>
    </row>
    <row r="1114" spans="1:3" x14ac:dyDescent="0.25">
      <c r="A1114" s="44" t="s">
        <v>4532</v>
      </c>
      <c r="B1114" s="44" t="s">
        <v>2461</v>
      </c>
      <c r="C1114" s="12">
        <v>1</v>
      </c>
    </row>
    <row r="1115" spans="1:3" x14ac:dyDescent="0.25">
      <c r="A1115" s="44" t="s">
        <v>4533</v>
      </c>
      <c r="B1115" s="44" t="s">
        <v>2311</v>
      </c>
      <c r="C1115" s="12">
        <v>22</v>
      </c>
    </row>
    <row r="1116" spans="1:3" x14ac:dyDescent="0.25">
      <c r="A1116" s="44" t="s">
        <v>4534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4535</v>
      </c>
      <c r="B1118" s="44" t="s">
        <v>1823</v>
      </c>
      <c r="C1118" s="12">
        <v>340</v>
      </c>
    </row>
    <row r="1119" spans="1:3" x14ac:dyDescent="0.25">
      <c r="A1119" s="44" t="s">
        <v>4536</v>
      </c>
      <c r="B1119" s="44" t="s">
        <v>2827</v>
      </c>
      <c r="C1119" s="12">
        <v>1</v>
      </c>
    </row>
    <row r="1120" spans="1:3" x14ac:dyDescent="0.25">
      <c r="A1120" s="44" t="s">
        <v>4537</v>
      </c>
      <c r="B1120" s="44" t="s">
        <v>2827</v>
      </c>
      <c r="C1120" s="12">
        <v>1</v>
      </c>
    </row>
    <row r="1121" spans="1:3" x14ac:dyDescent="0.25">
      <c r="A1121" s="44" t="s">
        <v>4538</v>
      </c>
      <c r="B1121" s="44" t="s">
        <v>2461</v>
      </c>
      <c r="C1121" s="12">
        <v>1</v>
      </c>
    </row>
    <row r="1122" spans="1:3" x14ac:dyDescent="0.25">
      <c r="A1122" s="44" t="s">
        <v>4539</v>
      </c>
      <c r="B1122" s="44" t="s">
        <v>2461</v>
      </c>
      <c r="C1122" s="12">
        <v>1</v>
      </c>
    </row>
    <row r="1123" spans="1:3" x14ac:dyDescent="0.25">
      <c r="A1123" s="44" t="s">
        <v>4540</v>
      </c>
      <c r="B1123" s="44" t="s">
        <v>2822</v>
      </c>
      <c r="C1123" s="12">
        <v>1</v>
      </c>
    </row>
    <row r="1124" spans="1:3" x14ac:dyDescent="0.25">
      <c r="A1124" s="44" t="s">
        <v>4541</v>
      </c>
      <c r="B1124" s="44" t="s">
        <v>1672</v>
      </c>
      <c r="C1124" s="12">
        <v>4</v>
      </c>
    </row>
    <row r="1125" spans="1:3" x14ac:dyDescent="0.25">
      <c r="A1125" s="44" t="s">
        <v>4542</v>
      </c>
      <c r="B1125" s="44" t="s">
        <v>3008</v>
      </c>
      <c r="C1125" s="12">
        <v>1</v>
      </c>
    </row>
    <row r="1126" spans="1:3" x14ac:dyDescent="0.25">
      <c r="A1126" s="44" t="s">
        <v>4543</v>
      </c>
      <c r="B1126" s="44" t="s">
        <v>3010</v>
      </c>
      <c r="C1126" s="12">
        <v>1</v>
      </c>
    </row>
    <row r="1127" spans="1:3" x14ac:dyDescent="0.25">
      <c r="A1127" s="44" t="s">
        <v>4544</v>
      </c>
      <c r="B1127" s="44" t="s">
        <v>2965</v>
      </c>
      <c r="C1127" s="12">
        <v>1</v>
      </c>
    </row>
    <row r="1128" spans="1:3" x14ac:dyDescent="0.25">
      <c r="A1128" s="44" t="s">
        <v>4545</v>
      </c>
      <c r="B1128" s="44" t="s">
        <v>275</v>
      </c>
      <c r="C1128" s="12">
        <v>2</v>
      </c>
    </row>
    <row r="1129" spans="1:3" x14ac:dyDescent="0.25">
      <c r="A1129" s="44" t="s">
        <v>4546</v>
      </c>
      <c r="B1129" s="44" t="s">
        <v>2767</v>
      </c>
      <c r="C1129" s="12">
        <v>1</v>
      </c>
    </row>
    <row r="1130" spans="1:3" x14ac:dyDescent="0.25">
      <c r="A1130" s="44" t="s">
        <v>4547</v>
      </c>
      <c r="B1130" s="44" t="s">
        <v>2764</v>
      </c>
      <c r="C1130" s="12">
        <v>1</v>
      </c>
    </row>
    <row r="1131" spans="1:3" x14ac:dyDescent="0.25">
      <c r="A1131" s="44" t="s">
        <v>4548</v>
      </c>
      <c r="B1131" s="44" t="s">
        <v>340</v>
      </c>
      <c r="C1131" s="12">
        <v>1</v>
      </c>
    </row>
    <row r="1132" spans="1:3" x14ac:dyDescent="0.25">
      <c r="A1132" s="44" t="s">
        <v>4549</v>
      </c>
      <c r="B1132" s="44" t="s">
        <v>1776</v>
      </c>
      <c r="C1132" s="12">
        <v>4</v>
      </c>
    </row>
    <row r="1133" spans="1:3" x14ac:dyDescent="0.25">
      <c r="A1133" s="44" t="s">
        <v>4550</v>
      </c>
      <c r="B1133" s="44" t="s">
        <v>2709</v>
      </c>
      <c r="C1133" s="12">
        <v>169</v>
      </c>
    </row>
    <row r="1134" spans="1:3" x14ac:dyDescent="0.25">
      <c r="A1134" s="44" t="s">
        <v>4551</v>
      </c>
      <c r="B1134" s="44" t="s">
        <v>2049</v>
      </c>
      <c r="C1134" s="12">
        <v>8</v>
      </c>
    </row>
    <row r="1135" spans="1:3" x14ac:dyDescent="0.25">
      <c r="A1135" s="44" t="s">
        <v>4552</v>
      </c>
      <c r="B1135" s="44" t="s">
        <v>1514</v>
      </c>
      <c r="C1135" s="12">
        <v>1</v>
      </c>
    </row>
    <row r="1136" spans="1:3" x14ac:dyDescent="0.25">
      <c r="A1136" s="44" t="s">
        <v>4553</v>
      </c>
      <c r="B1136" s="44" t="s">
        <v>1645</v>
      </c>
      <c r="C1136" s="12">
        <v>168</v>
      </c>
    </row>
    <row r="1137" spans="1:3" x14ac:dyDescent="0.25">
      <c r="A1137" s="44" t="s">
        <v>4554</v>
      </c>
      <c r="B1137" s="44" t="s">
        <v>1718</v>
      </c>
      <c r="C1137" s="12">
        <v>1</v>
      </c>
    </row>
    <row r="1138" spans="1:3" x14ac:dyDescent="0.25">
      <c r="A1138" s="44" t="s">
        <v>4555</v>
      </c>
      <c r="B1138" s="44" t="s">
        <v>1854</v>
      </c>
      <c r="C1138" s="12">
        <v>20</v>
      </c>
    </row>
    <row r="1139" spans="1:3" x14ac:dyDescent="0.25">
      <c r="A1139" s="44" t="s">
        <v>4556</v>
      </c>
      <c r="B1139" s="44" t="s">
        <v>331</v>
      </c>
      <c r="C1139" s="12">
        <v>1057</v>
      </c>
    </row>
    <row r="1140" spans="1:3" x14ac:dyDescent="0.25">
      <c r="A1140" s="44" t="s">
        <v>4557</v>
      </c>
      <c r="B1140" s="44" t="s">
        <v>1950</v>
      </c>
      <c r="C1140" s="12">
        <v>1055</v>
      </c>
    </row>
    <row r="1141" spans="1:3" x14ac:dyDescent="0.25">
      <c r="A1141" s="44" t="s">
        <v>4558</v>
      </c>
      <c r="B1141" s="44" t="s">
        <v>1952</v>
      </c>
      <c r="C1141" s="12">
        <v>550</v>
      </c>
    </row>
    <row r="1142" spans="1:3" x14ac:dyDescent="0.25">
      <c r="A1142" s="44" t="s">
        <v>4559</v>
      </c>
      <c r="B1142" s="44" t="s">
        <v>2074</v>
      </c>
      <c r="C1142" s="12">
        <v>2</v>
      </c>
    </row>
    <row r="1143" spans="1:3" x14ac:dyDescent="0.25">
      <c r="A1143" s="44" t="s">
        <v>4560</v>
      </c>
      <c r="B1143" s="44" t="s">
        <v>682</v>
      </c>
      <c r="C1143" s="12">
        <v>1</v>
      </c>
    </row>
    <row r="1144" spans="1:3" x14ac:dyDescent="0.25">
      <c r="A1144" s="44" t="s">
        <v>4561</v>
      </c>
      <c r="B1144" s="44" t="s">
        <v>2257</v>
      </c>
      <c r="C1144" s="12">
        <v>9000</v>
      </c>
    </row>
    <row r="1145" spans="1:3" x14ac:dyDescent="0.25">
      <c r="A1145" s="44" t="s">
        <v>4562</v>
      </c>
      <c r="B1145" s="44" t="s">
        <v>1854</v>
      </c>
      <c r="C1145" s="12">
        <v>282</v>
      </c>
    </row>
    <row r="1146" spans="1:3" x14ac:dyDescent="0.25">
      <c r="A1146" s="44" t="s">
        <v>4563</v>
      </c>
      <c r="B1146" s="44" t="s">
        <v>2436</v>
      </c>
      <c r="C1146" s="12">
        <v>25</v>
      </c>
    </row>
    <row r="1147" spans="1:3" x14ac:dyDescent="0.25">
      <c r="A1147" s="44" t="s">
        <v>4564</v>
      </c>
      <c r="B1147" s="44" t="s">
        <v>182</v>
      </c>
      <c r="C1147" s="12">
        <v>1</v>
      </c>
    </row>
    <row r="1148" spans="1:3" x14ac:dyDescent="0.25">
      <c r="A1148" s="44" t="s">
        <v>4565</v>
      </c>
      <c r="B1148" s="44" t="s">
        <v>2257</v>
      </c>
      <c r="C1148" s="12">
        <v>800</v>
      </c>
    </row>
    <row r="1149" spans="1:3" x14ac:dyDescent="0.25">
      <c r="A1149" s="44" t="s">
        <v>4566</v>
      </c>
      <c r="B1149" s="44" t="s">
        <v>1854</v>
      </c>
      <c r="C1149" s="12">
        <v>40</v>
      </c>
    </row>
    <row r="1150" spans="1:3" x14ac:dyDescent="0.25">
      <c r="A1150" s="44" t="s">
        <v>4567</v>
      </c>
      <c r="B1150" s="44" t="s">
        <v>2628</v>
      </c>
      <c r="C1150" s="12">
        <v>1</v>
      </c>
    </row>
    <row r="1151" spans="1:3" x14ac:dyDescent="0.25">
      <c r="A1151" s="44" t="s">
        <v>4568</v>
      </c>
      <c r="B1151" s="44" t="s">
        <v>2641</v>
      </c>
      <c r="C1151" s="12">
        <v>176</v>
      </c>
    </row>
    <row r="1152" spans="1:3" x14ac:dyDescent="0.25">
      <c r="A1152" s="44" t="s">
        <v>4569</v>
      </c>
      <c r="B1152" s="44" t="s">
        <v>1865</v>
      </c>
      <c r="C1152" s="12">
        <v>1</v>
      </c>
    </row>
    <row r="1153" spans="1:3" x14ac:dyDescent="0.25">
      <c r="A1153" s="44" t="s">
        <v>4570</v>
      </c>
      <c r="B1153" s="44" t="s">
        <v>2785</v>
      </c>
      <c r="C1153" s="12">
        <v>16</v>
      </c>
    </row>
    <row r="1154" spans="1:3" x14ac:dyDescent="0.25">
      <c r="A1154" s="44" t="s">
        <v>4571</v>
      </c>
      <c r="B1154" s="44" t="s">
        <v>2798</v>
      </c>
      <c r="C1154" s="12">
        <v>2</v>
      </c>
    </row>
    <row r="1155" spans="1:3" x14ac:dyDescent="0.25">
      <c r="A1155" s="44" t="s">
        <v>4572</v>
      </c>
      <c r="B1155" s="44" t="s">
        <v>238</v>
      </c>
      <c r="C1155" s="12">
        <v>3</v>
      </c>
    </row>
    <row r="1156" spans="1:3" x14ac:dyDescent="0.25">
      <c r="A1156" s="44" t="s">
        <v>4573</v>
      </c>
      <c r="B1156" s="44" t="s">
        <v>2257</v>
      </c>
      <c r="C1156" s="12">
        <v>600</v>
      </c>
    </row>
    <row r="1157" spans="1:3" x14ac:dyDescent="0.25">
      <c r="A1157" s="44" t="s">
        <v>4574</v>
      </c>
      <c r="B1157" s="44" t="s">
        <v>1854</v>
      </c>
      <c r="C1157" s="12">
        <v>37</v>
      </c>
    </row>
    <row r="1158" spans="1:3" x14ac:dyDescent="0.25">
      <c r="A1158" s="44" t="s">
        <v>4575</v>
      </c>
      <c r="B1158" s="44" t="s">
        <v>1854</v>
      </c>
      <c r="C1158" s="12">
        <v>37</v>
      </c>
    </row>
    <row r="1159" spans="1:3" x14ac:dyDescent="0.25">
      <c r="A1159" s="44" t="s">
        <v>4576</v>
      </c>
      <c r="B1159" s="44" t="s">
        <v>2824</v>
      </c>
      <c r="C1159" s="12">
        <v>1</v>
      </c>
    </row>
    <row r="1160" spans="1:3" x14ac:dyDescent="0.25">
      <c r="A1160" s="44" t="s">
        <v>4577</v>
      </c>
      <c r="B1160" s="44" t="s">
        <v>1870</v>
      </c>
      <c r="C1160" s="12">
        <v>1</v>
      </c>
    </row>
    <row r="1161" spans="1:3" x14ac:dyDescent="0.25">
      <c r="A1161" s="44" t="s">
        <v>4578</v>
      </c>
      <c r="B1161" s="44" t="s">
        <v>1623</v>
      </c>
      <c r="C1161" s="12">
        <v>1</v>
      </c>
    </row>
    <row r="1162" spans="1:3" x14ac:dyDescent="0.25">
      <c r="A1162" s="44" t="s">
        <v>4579</v>
      </c>
      <c r="B1162" s="44" t="s">
        <v>3089</v>
      </c>
      <c r="C1162" s="12">
        <v>1</v>
      </c>
    </row>
    <row r="1163" spans="1:3" x14ac:dyDescent="0.25">
      <c r="A1163" s="44" t="s">
        <v>4580</v>
      </c>
      <c r="B1163" s="44" t="s">
        <v>3087</v>
      </c>
      <c r="C1163" s="12">
        <v>9</v>
      </c>
    </row>
    <row r="1164" spans="1:3" x14ac:dyDescent="0.25">
      <c r="A1164" s="44" t="s">
        <v>4581</v>
      </c>
      <c r="B1164" s="44" t="s">
        <v>2040</v>
      </c>
      <c r="C1164" s="12">
        <v>3</v>
      </c>
    </row>
    <row r="1165" spans="1:3" x14ac:dyDescent="0.25">
      <c r="A1165" s="44" t="s">
        <v>4582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4583</v>
      </c>
      <c r="B1167" s="44" t="s">
        <v>277</v>
      </c>
      <c r="C1167" s="12">
        <v>9</v>
      </c>
    </row>
    <row r="1168" spans="1:3" x14ac:dyDescent="0.25">
      <c r="A1168" s="44" t="s">
        <v>4584</v>
      </c>
      <c r="B1168" s="44" t="s">
        <v>271</v>
      </c>
      <c r="C1168" s="12">
        <v>4</v>
      </c>
    </row>
    <row r="1169" spans="1:3" x14ac:dyDescent="0.25">
      <c r="A1169" s="44" t="s">
        <v>4585</v>
      </c>
      <c r="B1169" s="44" t="s">
        <v>2257</v>
      </c>
      <c r="C1169" s="12">
        <v>4000</v>
      </c>
    </row>
    <row r="1170" spans="1:3" x14ac:dyDescent="0.25">
      <c r="A1170" s="44" t="s">
        <v>4586</v>
      </c>
      <c r="B1170" s="44" t="s">
        <v>270</v>
      </c>
      <c r="C1170" s="12">
        <v>3</v>
      </c>
    </row>
    <row r="1171" spans="1:3" x14ac:dyDescent="0.25">
      <c r="A1171" s="44" t="s">
        <v>4587</v>
      </c>
      <c r="B1171" s="44" t="s">
        <v>3130</v>
      </c>
      <c r="C1171" s="12">
        <v>150</v>
      </c>
    </row>
    <row r="1172" spans="1:3" x14ac:dyDescent="0.25">
      <c r="A1172" s="44" t="s">
        <v>4588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4589</v>
      </c>
      <c r="B1174" s="44" t="s">
        <v>2257</v>
      </c>
      <c r="C1174" s="12">
        <v>600</v>
      </c>
    </row>
    <row r="1175" spans="1:3" x14ac:dyDescent="0.25">
      <c r="A1175" s="44" t="s">
        <v>4590</v>
      </c>
      <c r="B1175" s="44" t="s">
        <v>3452</v>
      </c>
      <c r="C1175" s="12">
        <v>2</v>
      </c>
    </row>
    <row r="1176" spans="1:3" x14ac:dyDescent="0.25">
      <c r="A1176" s="44" t="s">
        <v>4591</v>
      </c>
      <c r="B1176" s="44" t="s">
        <v>2058</v>
      </c>
      <c r="C1176" s="12">
        <v>1</v>
      </c>
    </row>
    <row r="1177" spans="1:3" x14ac:dyDescent="0.25">
      <c r="A1177" s="44" t="s">
        <v>4592</v>
      </c>
      <c r="B1177" s="44" t="s">
        <v>2054</v>
      </c>
      <c r="C1177" s="12">
        <v>80</v>
      </c>
    </row>
    <row r="1178" spans="1:3" x14ac:dyDescent="0.25">
      <c r="A1178" s="44" t="s">
        <v>4593</v>
      </c>
      <c r="B1178" s="44" t="s">
        <v>2062</v>
      </c>
      <c r="C1178" s="12">
        <v>15</v>
      </c>
    </row>
    <row r="1179" spans="1:3" x14ac:dyDescent="0.25">
      <c r="A1179" s="44" t="s">
        <v>4594</v>
      </c>
      <c r="B1179" s="44" t="s">
        <v>2064</v>
      </c>
      <c r="C1179" s="12">
        <v>15</v>
      </c>
    </row>
    <row r="1180" spans="1:3" x14ac:dyDescent="0.25">
      <c r="A1180" s="44" t="s">
        <v>4595</v>
      </c>
      <c r="B1180" s="44" t="s">
        <v>3466</v>
      </c>
      <c r="C1180" s="12">
        <v>38</v>
      </c>
    </row>
    <row r="1181" spans="1:3" x14ac:dyDescent="0.25">
      <c r="A1181" s="44" t="s">
        <v>4596</v>
      </c>
      <c r="B1181" s="44" t="s">
        <v>1623</v>
      </c>
      <c r="C1181" s="12">
        <v>4</v>
      </c>
    </row>
    <row r="1182" spans="1:3" x14ac:dyDescent="0.25">
      <c r="A1182" s="44" t="s">
        <v>4597</v>
      </c>
      <c r="B1182" s="44" t="s">
        <v>1746</v>
      </c>
      <c r="C1182" s="12">
        <v>4</v>
      </c>
    </row>
    <row r="1183" spans="1:3" x14ac:dyDescent="0.25">
      <c r="A1183" s="44" t="s">
        <v>4598</v>
      </c>
      <c r="B1183" s="44" t="s">
        <v>1766</v>
      </c>
      <c r="C1183" s="12">
        <v>1088</v>
      </c>
    </row>
    <row r="1184" spans="1:3" x14ac:dyDescent="0.25">
      <c r="A1184" s="44" t="s">
        <v>4599</v>
      </c>
      <c r="B1184" s="44" t="s">
        <v>2168</v>
      </c>
      <c r="C1184" s="12">
        <v>30</v>
      </c>
    </row>
    <row r="1185" spans="1:3" x14ac:dyDescent="0.25">
      <c r="A1185" s="44" t="s">
        <v>4600</v>
      </c>
      <c r="B1185" s="44" t="s">
        <v>2392</v>
      </c>
      <c r="C1185" s="12">
        <v>639</v>
      </c>
    </row>
    <row r="1186" spans="1:3" x14ac:dyDescent="0.25">
      <c r="A1186" s="44" t="s">
        <v>4601</v>
      </c>
      <c r="B1186" s="44" t="s">
        <v>2441</v>
      </c>
      <c r="C1186" s="12">
        <v>41</v>
      </c>
    </row>
    <row r="1187" spans="1:3" x14ac:dyDescent="0.25">
      <c r="A1187" s="44" t="s">
        <v>4602</v>
      </c>
      <c r="B1187" s="44" t="s">
        <v>2479</v>
      </c>
      <c r="C1187" s="12">
        <v>1</v>
      </c>
    </row>
    <row r="1188" spans="1:3" x14ac:dyDescent="0.25">
      <c r="A1188" s="44" t="s">
        <v>4603</v>
      </c>
      <c r="B1188" s="44" t="s">
        <v>1851</v>
      </c>
      <c r="C1188" s="12">
        <v>112</v>
      </c>
    </row>
    <row r="1189" spans="1:3" x14ac:dyDescent="0.25">
      <c r="A1189" s="44" t="s">
        <v>4604</v>
      </c>
      <c r="B1189" s="44" t="s">
        <v>1645</v>
      </c>
      <c r="C1189" s="12">
        <v>284</v>
      </c>
    </row>
    <row r="1190" spans="1:3" x14ac:dyDescent="0.25">
      <c r="A1190" s="44" t="s">
        <v>4605</v>
      </c>
      <c r="B1190" s="44" t="s">
        <v>2794</v>
      </c>
      <c r="C1190" s="12">
        <v>161</v>
      </c>
    </row>
    <row r="1191" spans="1:3" x14ac:dyDescent="0.25">
      <c r="A1191" s="44" t="s">
        <v>4606</v>
      </c>
      <c r="B1191" s="44" t="s">
        <v>2796</v>
      </c>
      <c r="C1191" s="12">
        <v>1</v>
      </c>
    </row>
    <row r="1192" spans="1:3" x14ac:dyDescent="0.25">
      <c r="A1192" s="44" t="s">
        <v>4607</v>
      </c>
      <c r="B1192" s="44" t="s">
        <v>1766</v>
      </c>
      <c r="C1192" s="12">
        <v>600</v>
      </c>
    </row>
    <row r="1193" spans="1:3" x14ac:dyDescent="0.25">
      <c r="A1193" s="44" t="s">
        <v>4608</v>
      </c>
      <c r="B1193" s="44" t="s">
        <v>2871</v>
      </c>
      <c r="C1193" s="12">
        <v>156</v>
      </c>
    </row>
    <row r="1194" spans="1:3" x14ac:dyDescent="0.25">
      <c r="A1194" s="44" t="s">
        <v>4609</v>
      </c>
      <c r="B1194" s="44" t="s">
        <v>1621</v>
      </c>
      <c r="C1194" s="12">
        <v>1</v>
      </c>
    </row>
    <row r="1195" spans="1:3" x14ac:dyDescent="0.25">
      <c r="A1195" s="44" t="s">
        <v>4610</v>
      </c>
      <c r="B1195" s="44" t="s">
        <v>2999</v>
      </c>
      <c r="C1195" s="12">
        <v>16</v>
      </c>
    </row>
    <row r="1196" spans="1:3" x14ac:dyDescent="0.25">
      <c r="A1196" s="44" t="s">
        <v>4611</v>
      </c>
      <c r="B1196" s="44" t="s">
        <v>2957</v>
      </c>
      <c r="C1196" s="12">
        <v>2</v>
      </c>
    </row>
    <row r="1197" spans="1:3" x14ac:dyDescent="0.25">
      <c r="A1197" s="44" t="s">
        <v>4612</v>
      </c>
      <c r="B1197" s="44" t="s">
        <v>3068</v>
      </c>
      <c r="C1197" s="12">
        <v>1</v>
      </c>
    </row>
    <row r="1198" spans="1:3" x14ac:dyDescent="0.25">
      <c r="A1198" s="44" t="s">
        <v>4613</v>
      </c>
      <c r="B1198" s="44" t="s">
        <v>3277</v>
      </c>
      <c r="C1198" s="12">
        <v>305</v>
      </c>
    </row>
    <row r="1199" spans="1:3" x14ac:dyDescent="0.25">
      <c r="A1199" s="44" t="s">
        <v>4614</v>
      </c>
      <c r="B1199" s="44" t="s">
        <v>3455</v>
      </c>
      <c r="C1199" s="12">
        <v>6</v>
      </c>
    </row>
    <row r="1200" spans="1:3" x14ac:dyDescent="0.25">
      <c r="A1200" s="44" t="s">
        <v>4615</v>
      </c>
      <c r="B1200" s="44" t="s">
        <v>2015</v>
      </c>
      <c r="C1200" s="12">
        <v>8</v>
      </c>
    </row>
    <row r="1201" spans="1:3" x14ac:dyDescent="0.25">
      <c r="A1201" s="44" t="s">
        <v>4616</v>
      </c>
      <c r="B1201" s="44" t="s">
        <v>2056</v>
      </c>
      <c r="C1201" s="12">
        <v>5</v>
      </c>
    </row>
    <row r="1202" spans="1:3" x14ac:dyDescent="0.25">
      <c r="A1202" s="44" t="s">
        <v>4617</v>
      </c>
      <c r="B1202" s="44" t="s">
        <v>2245</v>
      </c>
      <c r="C1202" s="12">
        <v>5</v>
      </c>
    </row>
    <row r="1203" spans="1:3" x14ac:dyDescent="0.25">
      <c r="A1203" s="44" t="s">
        <v>4618</v>
      </c>
      <c r="B1203" s="44" t="s">
        <v>1851</v>
      </c>
      <c r="C1203" s="12">
        <v>1798</v>
      </c>
    </row>
    <row r="1204" spans="1:3" x14ac:dyDescent="0.25">
      <c r="A1204" s="44" t="s">
        <v>4619</v>
      </c>
      <c r="B1204" s="44" t="s">
        <v>1954</v>
      </c>
      <c r="C1204" s="12">
        <v>13</v>
      </c>
    </row>
    <row r="1205" spans="1:3" x14ac:dyDescent="0.25">
      <c r="A1205" s="44" t="s">
        <v>4620</v>
      </c>
      <c r="B1205" s="44" t="s">
        <v>1934</v>
      </c>
      <c r="C1205" s="12">
        <v>6</v>
      </c>
    </row>
    <row r="1206" spans="1:3" x14ac:dyDescent="0.25">
      <c r="A1206" s="44" t="s">
        <v>4621</v>
      </c>
      <c r="B1206" s="44" t="s">
        <v>1928</v>
      </c>
      <c r="C1206" s="12">
        <v>4</v>
      </c>
    </row>
    <row r="1207" spans="1:3" x14ac:dyDescent="0.25">
      <c r="A1207" s="44" t="s">
        <v>4622</v>
      </c>
      <c r="B1207" s="44" t="s">
        <v>2027</v>
      </c>
      <c r="C1207" s="12">
        <v>4</v>
      </c>
    </row>
    <row r="1208" spans="1:3" x14ac:dyDescent="0.25">
      <c r="A1208" s="44" t="s">
        <v>4623</v>
      </c>
      <c r="B1208" s="44" t="s">
        <v>1969</v>
      </c>
      <c r="C1208" s="12">
        <v>4</v>
      </c>
    </row>
    <row r="1209" spans="1:3" x14ac:dyDescent="0.25">
      <c r="A1209" s="44" t="s">
        <v>4624</v>
      </c>
      <c r="B1209" s="44" t="s">
        <v>2056</v>
      </c>
      <c r="C1209" s="12">
        <v>42</v>
      </c>
    </row>
    <row r="1210" spans="1:3" x14ac:dyDescent="0.25">
      <c r="A1210" s="44" t="s">
        <v>4625</v>
      </c>
      <c r="B1210" s="44" t="s">
        <v>2049</v>
      </c>
      <c r="C1210" s="12">
        <v>77</v>
      </c>
    </row>
    <row r="1211" spans="1:3" x14ac:dyDescent="0.25">
      <c r="A1211" s="44" t="s">
        <v>4626</v>
      </c>
      <c r="B1211" s="44" t="s">
        <v>2032</v>
      </c>
      <c r="C1211" s="12">
        <v>1</v>
      </c>
    </row>
    <row r="1212" spans="1:3" x14ac:dyDescent="0.25">
      <c r="A1212" s="44" t="s">
        <v>4627</v>
      </c>
      <c r="B1212" s="44" t="s">
        <v>2166</v>
      </c>
      <c r="C1212" s="12">
        <v>30</v>
      </c>
    </row>
    <row r="1213" spans="1:3" x14ac:dyDescent="0.25">
      <c r="A1213" s="44" t="s">
        <v>4628</v>
      </c>
      <c r="B1213" s="44" t="s">
        <v>2164</v>
      </c>
      <c r="C1213" s="12">
        <v>15</v>
      </c>
    </row>
    <row r="1214" spans="1:3" x14ac:dyDescent="0.25">
      <c r="A1214" s="44" t="s">
        <v>4629</v>
      </c>
      <c r="B1214" s="44" t="s">
        <v>2245</v>
      </c>
      <c r="C1214" s="12">
        <v>55</v>
      </c>
    </row>
    <row r="1215" spans="1:3" x14ac:dyDescent="0.25">
      <c r="A1215" s="44" t="s">
        <v>4630</v>
      </c>
      <c r="B1215" s="44" t="s">
        <v>2249</v>
      </c>
      <c r="C1215" s="12">
        <v>1</v>
      </c>
    </row>
    <row r="1216" spans="1:3" x14ac:dyDescent="0.25">
      <c r="A1216" s="44" t="s">
        <v>4631</v>
      </c>
      <c r="B1216" s="44" t="s">
        <v>2162</v>
      </c>
      <c r="C1216" s="12">
        <v>200</v>
      </c>
    </row>
    <row r="1217" spans="1:3" x14ac:dyDescent="0.25">
      <c r="A1217" s="44" t="s">
        <v>4632</v>
      </c>
      <c r="B1217" s="44" t="s">
        <v>1843</v>
      </c>
      <c r="C1217" s="12">
        <v>1188</v>
      </c>
    </row>
    <row r="1218" spans="1:3" x14ac:dyDescent="0.25">
      <c r="A1218" s="44" t="s">
        <v>4633</v>
      </c>
      <c r="B1218" s="44" t="s">
        <v>2400</v>
      </c>
      <c r="C1218" s="12">
        <v>2</v>
      </c>
    </row>
    <row r="1219" spans="1:3" x14ac:dyDescent="0.25">
      <c r="A1219" s="44" t="s">
        <v>4634</v>
      </c>
      <c r="B1219" s="44" t="s">
        <v>2307</v>
      </c>
      <c r="C1219" s="12">
        <v>3</v>
      </c>
    </row>
    <row r="1220" spans="1:3" x14ac:dyDescent="0.25">
      <c r="A1220" s="44" t="s">
        <v>4635</v>
      </c>
      <c r="B1220" s="44" t="s">
        <v>367</v>
      </c>
      <c r="C1220" s="12">
        <v>1590</v>
      </c>
    </row>
    <row r="1221" spans="1:3" x14ac:dyDescent="0.25">
      <c r="A1221" s="44" t="s">
        <v>4636</v>
      </c>
      <c r="B1221" s="44" t="s">
        <v>2280</v>
      </c>
      <c r="C1221" s="12">
        <v>4</v>
      </c>
    </row>
    <row r="1222" spans="1:3" x14ac:dyDescent="0.25">
      <c r="A1222" s="44" t="s">
        <v>4637</v>
      </c>
      <c r="B1222" s="44" t="s">
        <v>2611</v>
      </c>
      <c r="C1222" s="12">
        <v>6</v>
      </c>
    </row>
    <row r="1223" spans="1:3" x14ac:dyDescent="0.25">
      <c r="A1223" s="44" t="s">
        <v>4638</v>
      </c>
      <c r="B1223" s="44" t="s">
        <v>2643</v>
      </c>
      <c r="C1223" s="12">
        <v>9</v>
      </c>
    </row>
    <row r="1224" spans="1:3" x14ac:dyDescent="0.25">
      <c r="A1224" s="44" t="s">
        <v>4639</v>
      </c>
      <c r="B1224" s="44" t="s">
        <v>2645</v>
      </c>
      <c r="C1224" s="12">
        <v>8</v>
      </c>
    </row>
    <row r="1225" spans="1:3" x14ac:dyDescent="0.25">
      <c r="A1225" s="44" t="s">
        <v>4640</v>
      </c>
      <c r="B1225" s="44" t="s">
        <v>1954</v>
      </c>
      <c r="C1225" s="12">
        <v>17</v>
      </c>
    </row>
    <row r="1226" spans="1:3" x14ac:dyDescent="0.25">
      <c r="A1226" s="44" t="s">
        <v>4641</v>
      </c>
      <c r="B1226" s="44" t="s">
        <v>367</v>
      </c>
      <c r="C1226" s="12">
        <v>460</v>
      </c>
    </row>
    <row r="1227" spans="1:3" x14ac:dyDescent="0.25">
      <c r="A1227" s="44" t="s">
        <v>4642</v>
      </c>
      <c r="B1227" s="44" t="s">
        <v>331</v>
      </c>
      <c r="C1227" s="12">
        <v>884</v>
      </c>
    </row>
    <row r="1228" spans="1:3" x14ac:dyDescent="0.25">
      <c r="A1228" s="44" t="s">
        <v>4643</v>
      </c>
      <c r="B1228" s="44" t="s">
        <v>2709</v>
      </c>
      <c r="C1228" s="12">
        <v>182</v>
      </c>
    </row>
    <row r="1229" spans="1:3" x14ac:dyDescent="0.25">
      <c r="A1229" s="44" t="s">
        <v>4644</v>
      </c>
      <c r="B1229" s="44" t="s">
        <v>2729</v>
      </c>
      <c r="C1229" s="12">
        <v>147</v>
      </c>
    </row>
    <row r="1230" spans="1:3" x14ac:dyDescent="0.25">
      <c r="A1230" s="44" t="s">
        <v>4645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4646</v>
      </c>
      <c r="B1232" s="44" t="s">
        <v>2880</v>
      </c>
      <c r="C1232" s="12">
        <v>1</v>
      </c>
    </row>
    <row r="1233" spans="1:3" x14ac:dyDescent="0.25">
      <c r="A1233" s="44" t="s">
        <v>4647</v>
      </c>
      <c r="B1233" s="44" t="s">
        <v>2032</v>
      </c>
      <c r="C1233" s="12">
        <v>1</v>
      </c>
    </row>
    <row r="1234" spans="1:3" x14ac:dyDescent="0.25">
      <c r="A1234" s="44" t="s">
        <v>4648</v>
      </c>
      <c r="B1234" s="44" t="s">
        <v>263</v>
      </c>
      <c r="C1234" s="12">
        <v>2</v>
      </c>
    </row>
    <row r="1235" spans="1:3" x14ac:dyDescent="0.25">
      <c r="A1235" s="44" t="s">
        <v>4649</v>
      </c>
      <c r="B1235" s="44" t="s">
        <v>2969</v>
      </c>
      <c r="C1235" s="12">
        <v>2</v>
      </c>
    </row>
    <row r="1236" spans="1:3" x14ac:dyDescent="0.25">
      <c r="A1236" s="44" t="s">
        <v>4650</v>
      </c>
      <c r="B1236" s="44" t="s">
        <v>3080</v>
      </c>
      <c r="C1236" s="12">
        <v>16</v>
      </c>
    </row>
    <row r="1237" spans="1:3" x14ac:dyDescent="0.25">
      <c r="A1237" s="44" t="s">
        <v>4651</v>
      </c>
      <c r="B1237" s="44" t="s">
        <v>1969</v>
      </c>
      <c r="C1237" s="12">
        <v>22</v>
      </c>
    </row>
    <row r="1238" spans="1:3" x14ac:dyDescent="0.25">
      <c r="A1238" s="44" t="s">
        <v>4652</v>
      </c>
      <c r="B1238" s="44" t="s">
        <v>3074</v>
      </c>
      <c r="C1238" s="12">
        <v>4</v>
      </c>
    </row>
    <row r="1239" spans="1:3" x14ac:dyDescent="0.25">
      <c r="A1239" s="44" t="s">
        <v>4653</v>
      </c>
      <c r="B1239" s="44" t="s">
        <v>3001</v>
      </c>
      <c r="C1239" s="12">
        <v>1</v>
      </c>
    </row>
    <row r="1240" spans="1:3" x14ac:dyDescent="0.25">
      <c r="A1240" s="44" t="s">
        <v>4654</v>
      </c>
      <c r="B1240" s="44" t="s">
        <v>3332</v>
      </c>
      <c r="C1240" s="12">
        <v>2</v>
      </c>
    </row>
    <row r="1241" spans="1:3" x14ac:dyDescent="0.25">
      <c r="A1241" s="44" t="s">
        <v>4655</v>
      </c>
      <c r="B1241" s="44" t="s">
        <v>1954</v>
      </c>
      <c r="C1241" s="12">
        <v>38</v>
      </c>
    </row>
    <row r="1242" spans="1:3" x14ac:dyDescent="0.25">
      <c r="A1242" s="44" t="s">
        <v>4656</v>
      </c>
      <c r="B1242" s="44" t="s">
        <v>2643</v>
      </c>
      <c r="C1242" s="12">
        <v>30</v>
      </c>
    </row>
    <row r="1243" spans="1:3" x14ac:dyDescent="0.25">
      <c r="A1243" s="44" t="s">
        <v>4657</v>
      </c>
      <c r="B1243" s="44" t="s">
        <v>2645</v>
      </c>
      <c r="C1243" s="12">
        <v>30</v>
      </c>
    </row>
    <row r="1244" spans="1:3" x14ac:dyDescent="0.25">
      <c r="A1244" s="44" t="s">
        <v>4658</v>
      </c>
      <c r="B1244" s="44" t="s">
        <v>3358</v>
      </c>
      <c r="C1244" s="12">
        <v>3</v>
      </c>
    </row>
    <row r="1245" spans="1:3" x14ac:dyDescent="0.25">
      <c r="A1245" s="44" t="s">
        <v>4659</v>
      </c>
      <c r="B1245" s="44" t="s">
        <v>1834</v>
      </c>
      <c r="C1245" s="12">
        <v>119</v>
      </c>
    </row>
    <row r="1246" spans="1:3" x14ac:dyDescent="0.25">
      <c r="A1246" s="44" t="s">
        <v>4660</v>
      </c>
      <c r="B1246" s="44" t="s">
        <v>1865</v>
      </c>
      <c r="C1246" s="12">
        <v>2</v>
      </c>
    </row>
    <row r="1247" spans="1:3" x14ac:dyDescent="0.25">
      <c r="A1247" s="44" t="s">
        <v>4661</v>
      </c>
      <c r="B1247" s="44" t="s">
        <v>2201</v>
      </c>
      <c r="C1247" s="12">
        <v>30</v>
      </c>
    </row>
    <row r="1248" spans="1:3" x14ac:dyDescent="0.25">
      <c r="A1248" s="44" t="s">
        <v>4662</v>
      </c>
      <c r="B1248" s="44" t="s">
        <v>2199</v>
      </c>
      <c r="C1248" s="12">
        <v>6</v>
      </c>
    </row>
    <row r="1249" spans="1:3" x14ac:dyDescent="0.25">
      <c r="A1249" s="44" t="s">
        <v>4663</v>
      </c>
      <c r="B1249" s="44" t="s">
        <v>2199</v>
      </c>
      <c r="C1249" s="12">
        <v>5</v>
      </c>
    </row>
    <row r="1250" spans="1:3" x14ac:dyDescent="0.25">
      <c r="A1250" s="44" t="s">
        <v>4664</v>
      </c>
      <c r="B1250" s="44" t="s">
        <v>2203</v>
      </c>
      <c r="C1250" s="12">
        <v>7</v>
      </c>
    </row>
    <row r="1251" spans="1:3" x14ac:dyDescent="0.25">
      <c r="A1251" s="44" t="s">
        <v>4665</v>
      </c>
      <c r="B1251" s="44" t="s">
        <v>2183</v>
      </c>
      <c r="C1251" s="12">
        <v>5800</v>
      </c>
    </row>
    <row r="1252" spans="1:3" x14ac:dyDescent="0.25">
      <c r="A1252" s="44" t="s">
        <v>4666</v>
      </c>
      <c r="B1252" s="44" t="s">
        <v>1830</v>
      </c>
      <c r="C1252" s="12">
        <v>10</v>
      </c>
    </row>
    <row r="1253" spans="1:3" x14ac:dyDescent="0.25">
      <c r="A1253" s="44" t="s">
        <v>4667</v>
      </c>
      <c r="B1253" s="44" t="s">
        <v>271</v>
      </c>
      <c r="C1253" s="12">
        <v>1</v>
      </c>
    </row>
    <row r="1254" spans="1:3" x14ac:dyDescent="0.25">
      <c r="A1254" s="44" t="s">
        <v>4668</v>
      </c>
      <c r="B1254" s="44" t="s">
        <v>2183</v>
      </c>
      <c r="C1254" s="12">
        <v>500</v>
      </c>
    </row>
    <row r="1255" spans="1:3" x14ac:dyDescent="0.25">
      <c r="A1255" s="44" t="s">
        <v>4669</v>
      </c>
      <c r="B1255" s="44" t="s">
        <v>2374</v>
      </c>
      <c r="C1255" s="12">
        <v>187</v>
      </c>
    </row>
    <row r="1256" spans="1:3" x14ac:dyDescent="0.25">
      <c r="A1256" s="44" t="s">
        <v>4670</v>
      </c>
      <c r="B1256" s="44" t="s">
        <v>1834</v>
      </c>
      <c r="C1256" s="12">
        <v>724</v>
      </c>
    </row>
    <row r="1257" spans="1:3" x14ac:dyDescent="0.25">
      <c r="A1257" s="44" t="s">
        <v>4671</v>
      </c>
      <c r="B1257" s="44" t="s">
        <v>2737</v>
      </c>
      <c r="C1257" s="12">
        <v>478</v>
      </c>
    </row>
    <row r="1258" spans="1:3" x14ac:dyDescent="0.25">
      <c r="A1258" s="44" t="s">
        <v>4672</v>
      </c>
      <c r="B1258" s="44" t="s">
        <v>2257</v>
      </c>
      <c r="C1258" s="12">
        <v>200</v>
      </c>
    </row>
    <row r="1259" spans="1:3" x14ac:dyDescent="0.25">
      <c r="A1259" s="44" t="s">
        <v>4673</v>
      </c>
      <c r="B1259" s="44" t="s">
        <v>1950</v>
      </c>
      <c r="C1259" s="12">
        <v>242</v>
      </c>
    </row>
    <row r="1260" spans="1:3" x14ac:dyDescent="0.25">
      <c r="A1260" s="44" t="s">
        <v>4674</v>
      </c>
      <c r="B1260" s="44" t="s">
        <v>1952</v>
      </c>
      <c r="C1260" s="12">
        <v>121</v>
      </c>
    </row>
    <row r="1261" spans="1:3" x14ac:dyDescent="0.25">
      <c r="A1261" s="44" t="s">
        <v>4675</v>
      </c>
      <c r="B1261" s="44" t="s">
        <v>3027</v>
      </c>
      <c r="C1261" s="12">
        <v>1</v>
      </c>
    </row>
    <row r="1262" spans="1:3" x14ac:dyDescent="0.25">
      <c r="A1262" s="44" t="s">
        <v>4676</v>
      </c>
      <c r="B1262" s="44" t="s">
        <v>3005</v>
      </c>
      <c r="C1262" s="12">
        <v>4</v>
      </c>
    </row>
    <row r="1263" spans="1:3" x14ac:dyDescent="0.25">
      <c r="A1263" s="44" t="s">
        <v>4677</v>
      </c>
      <c r="B1263" s="44" t="s">
        <v>2199</v>
      </c>
      <c r="C1263" s="12">
        <v>3</v>
      </c>
    </row>
    <row r="1264" spans="1:3" x14ac:dyDescent="0.25">
      <c r="A1264" s="44" t="s">
        <v>4678</v>
      </c>
      <c r="B1264" s="44" t="s">
        <v>3127</v>
      </c>
      <c r="C1264" s="12">
        <v>282</v>
      </c>
    </row>
    <row r="1265" spans="1:3" x14ac:dyDescent="0.25">
      <c r="A1265" s="44" t="s">
        <v>4679</v>
      </c>
      <c r="B1265" s="44" t="s">
        <v>2422</v>
      </c>
      <c r="C1265" s="12">
        <v>910</v>
      </c>
    </row>
    <row r="1266" spans="1:3" x14ac:dyDescent="0.25">
      <c r="A1266" s="44" t="s">
        <v>4680</v>
      </c>
      <c r="B1266" s="44" t="s">
        <v>3335</v>
      </c>
      <c r="C1266" s="12">
        <v>51</v>
      </c>
    </row>
    <row r="1267" spans="1:3" x14ac:dyDescent="0.25">
      <c r="A1267" s="44" t="s">
        <v>4681</v>
      </c>
      <c r="B1267" s="44" t="s">
        <v>3309</v>
      </c>
      <c r="C1267" s="12">
        <v>52</v>
      </c>
    </row>
    <row r="1268" spans="1:3" x14ac:dyDescent="0.25">
      <c r="A1268" s="44" t="s">
        <v>4682</v>
      </c>
      <c r="B1268" s="44" t="s">
        <v>2307</v>
      </c>
      <c r="C1268" s="12">
        <v>230</v>
      </c>
    </row>
    <row r="1269" spans="1:3" x14ac:dyDescent="0.25">
      <c r="A1269" s="44" t="s">
        <v>4683</v>
      </c>
      <c r="B1269" s="44" t="s">
        <v>3253</v>
      </c>
      <c r="C1269" s="12">
        <v>136</v>
      </c>
    </row>
    <row r="1270" spans="1:3" x14ac:dyDescent="0.25">
      <c r="A1270" s="44" t="s">
        <v>4684</v>
      </c>
      <c r="B1270" s="44" t="s">
        <v>3234</v>
      </c>
      <c r="C1270" s="12">
        <v>15</v>
      </c>
    </row>
    <row r="1271" spans="1:3" x14ac:dyDescent="0.25">
      <c r="A1271" s="44" t="s">
        <v>4685</v>
      </c>
      <c r="B1271" s="44" t="s">
        <v>3312</v>
      </c>
      <c r="C1271" s="12">
        <v>66</v>
      </c>
    </row>
    <row r="1272" spans="1:3" x14ac:dyDescent="0.25">
      <c r="A1272" s="44" t="s">
        <v>4686</v>
      </c>
      <c r="B1272" s="44" t="s">
        <v>2183</v>
      </c>
      <c r="C1272" s="12">
        <v>50</v>
      </c>
    </row>
    <row r="1273" spans="1:3" x14ac:dyDescent="0.25">
      <c r="A1273" s="44" t="s">
        <v>4687</v>
      </c>
      <c r="B1273" s="44" t="s">
        <v>1830</v>
      </c>
      <c r="C1273" s="12">
        <v>64</v>
      </c>
    </row>
    <row r="1274" spans="1:3" x14ac:dyDescent="0.25">
      <c r="A1274" s="44" t="s">
        <v>4688</v>
      </c>
      <c r="B1274" s="44" t="s">
        <v>3460</v>
      </c>
      <c r="C1274" s="12">
        <v>4</v>
      </c>
    </row>
    <row r="1275" spans="1:3" x14ac:dyDescent="0.25">
      <c r="A1275" s="44" t="s">
        <v>4689</v>
      </c>
      <c r="B1275" s="44" t="s">
        <v>1697</v>
      </c>
      <c r="C1275" s="12">
        <v>70</v>
      </c>
    </row>
    <row r="1276" spans="1:3" x14ac:dyDescent="0.25">
      <c r="A1276" s="44" t="s">
        <v>4690</v>
      </c>
      <c r="B1276" s="44" t="s">
        <v>1709</v>
      </c>
      <c r="C1276" s="12">
        <v>1</v>
      </c>
    </row>
    <row r="1277" spans="1:3" x14ac:dyDescent="0.25">
      <c r="A1277" s="44" t="s">
        <v>4691</v>
      </c>
      <c r="B1277" s="44" t="s">
        <v>1677</v>
      </c>
      <c r="C1277" s="12">
        <v>1</v>
      </c>
    </row>
    <row r="1278" spans="1:3" x14ac:dyDescent="0.25">
      <c r="A1278" s="44" t="s">
        <v>4692</v>
      </c>
      <c r="B1278" s="44" t="s">
        <v>1700</v>
      </c>
      <c r="C1278" s="12">
        <v>12</v>
      </c>
    </row>
    <row r="1279" spans="1:3" x14ac:dyDescent="0.25">
      <c r="A1279" s="44" t="s">
        <v>4693</v>
      </c>
      <c r="B1279" s="44" t="s">
        <v>1741</v>
      </c>
      <c r="C1279" s="12">
        <v>1</v>
      </c>
    </row>
    <row r="1280" spans="1:3" x14ac:dyDescent="0.25">
      <c r="A1280" s="44" t="s">
        <v>4694</v>
      </c>
      <c r="B1280" s="44" t="s">
        <v>1762</v>
      </c>
      <c r="C1280" s="12">
        <v>7</v>
      </c>
    </row>
    <row r="1281" spans="1:3" x14ac:dyDescent="0.25">
      <c r="A1281" s="44" t="s">
        <v>4695</v>
      </c>
      <c r="B1281" s="44" t="s">
        <v>1772</v>
      </c>
      <c r="C1281" s="12">
        <v>124</v>
      </c>
    </row>
    <row r="1282" spans="1:3" x14ac:dyDescent="0.25">
      <c r="A1282" s="44" t="s">
        <v>4696</v>
      </c>
      <c r="B1282" s="44" t="s">
        <v>1736</v>
      </c>
      <c r="C1282" s="12">
        <v>4</v>
      </c>
    </row>
    <row r="1283" spans="1:3" x14ac:dyDescent="0.25">
      <c r="A1283" s="44" t="s">
        <v>4697</v>
      </c>
      <c r="B1283" s="44" t="s">
        <v>372</v>
      </c>
      <c r="C1283" s="12">
        <v>5</v>
      </c>
    </row>
    <row r="1284" spans="1:3" x14ac:dyDescent="0.25">
      <c r="A1284" s="44" t="s">
        <v>4698</v>
      </c>
      <c r="B1284" s="44" t="s">
        <v>1843</v>
      </c>
      <c r="C1284" s="12">
        <v>176</v>
      </c>
    </row>
    <row r="1285" spans="1:3" x14ac:dyDescent="0.25">
      <c r="A1285" s="44" t="s">
        <v>4699</v>
      </c>
      <c r="B1285" s="44" t="s">
        <v>1848</v>
      </c>
      <c r="C1285" s="12">
        <v>1</v>
      </c>
    </row>
    <row r="1286" spans="1:3" x14ac:dyDescent="0.25">
      <c r="A1286" s="44" t="s">
        <v>4700</v>
      </c>
      <c r="B1286" s="44" t="s">
        <v>2447</v>
      </c>
      <c r="C1286" s="12">
        <v>4</v>
      </c>
    </row>
    <row r="1287" spans="1:3" x14ac:dyDescent="0.25">
      <c r="A1287" s="44" t="s">
        <v>4701</v>
      </c>
      <c r="B1287" s="44" t="s">
        <v>2444</v>
      </c>
      <c r="C1287" s="12">
        <v>29</v>
      </c>
    </row>
    <row r="1288" spans="1:3" x14ac:dyDescent="0.25">
      <c r="A1288" s="44" t="s">
        <v>4702</v>
      </c>
      <c r="B1288" s="44" t="s">
        <v>182</v>
      </c>
      <c r="C1288" s="12">
        <v>2</v>
      </c>
    </row>
    <row r="1289" spans="1:3" x14ac:dyDescent="0.25">
      <c r="A1289" s="44" t="s">
        <v>4703</v>
      </c>
      <c r="B1289" s="44" t="s">
        <v>2553</v>
      </c>
      <c r="C1289" s="12">
        <v>158</v>
      </c>
    </row>
    <row r="1290" spans="1:3" x14ac:dyDescent="0.25">
      <c r="A1290" s="44" t="s">
        <v>4704</v>
      </c>
      <c r="B1290" s="44" t="s">
        <v>2555</v>
      </c>
      <c r="C1290" s="12">
        <v>58</v>
      </c>
    </row>
    <row r="1291" spans="1:3" x14ac:dyDescent="0.25">
      <c r="A1291" s="44" t="s">
        <v>4705</v>
      </c>
      <c r="B1291" s="44" t="s">
        <v>2257</v>
      </c>
      <c r="C1291" s="12">
        <v>313</v>
      </c>
    </row>
    <row r="1292" spans="1:3" x14ac:dyDescent="0.25">
      <c r="A1292" s="44" t="s">
        <v>4706</v>
      </c>
      <c r="B1292" s="44" t="s">
        <v>1830</v>
      </c>
      <c r="C1292" s="12">
        <v>318</v>
      </c>
    </row>
    <row r="1293" spans="1:3" x14ac:dyDescent="0.25">
      <c r="A1293" s="44" t="s">
        <v>4707</v>
      </c>
      <c r="B1293" s="44" t="s">
        <v>1772</v>
      </c>
      <c r="C1293" s="12">
        <v>400</v>
      </c>
    </row>
    <row r="1294" spans="1:3" x14ac:dyDescent="0.25">
      <c r="A1294" s="44" t="s">
        <v>4708</v>
      </c>
      <c r="B1294" s="44" t="s">
        <v>1741</v>
      </c>
      <c r="C1294" s="12">
        <v>1</v>
      </c>
    </row>
    <row r="1295" spans="1:3" x14ac:dyDescent="0.25">
      <c r="A1295" s="44" t="s">
        <v>4709</v>
      </c>
      <c r="B1295" s="44" t="s">
        <v>3072</v>
      </c>
      <c r="C1295" s="12">
        <v>1</v>
      </c>
    </row>
    <row r="1296" spans="1:3" x14ac:dyDescent="0.25">
      <c r="A1296" s="44" t="s">
        <v>4710</v>
      </c>
      <c r="B1296" s="44" t="s">
        <v>2854</v>
      </c>
      <c r="C1296" s="12">
        <v>1</v>
      </c>
    </row>
    <row r="1297" spans="1:3" x14ac:dyDescent="0.25">
      <c r="A1297" s="44" t="s">
        <v>4711</v>
      </c>
      <c r="B1297" s="44" t="s">
        <v>2101</v>
      </c>
      <c r="C1297" s="12">
        <v>1</v>
      </c>
    </row>
    <row r="1298" spans="1:3" x14ac:dyDescent="0.25">
      <c r="A1298" s="44" t="s">
        <v>4712</v>
      </c>
      <c r="B1298" s="44" t="s">
        <v>3227</v>
      </c>
      <c r="C1298" s="12">
        <v>1</v>
      </c>
    </row>
    <row r="1299" spans="1:3" x14ac:dyDescent="0.25">
      <c r="A1299" s="44" t="s">
        <v>4713</v>
      </c>
      <c r="B1299" s="44" t="s">
        <v>3209</v>
      </c>
      <c r="C1299" s="12">
        <v>1</v>
      </c>
    </row>
    <row r="1300" spans="1:3" x14ac:dyDescent="0.25">
      <c r="A1300" s="44" t="s">
        <v>4714</v>
      </c>
      <c r="B1300" s="44" t="s">
        <v>2444</v>
      </c>
      <c r="C1300" s="12">
        <v>61</v>
      </c>
    </row>
    <row r="1301" spans="1:3" x14ac:dyDescent="0.25">
      <c r="A1301" s="44" t="s">
        <v>4715</v>
      </c>
      <c r="B1301" s="44" t="s">
        <v>334</v>
      </c>
      <c r="C1301" s="12">
        <v>1</v>
      </c>
    </row>
    <row r="1302" spans="1:3" x14ac:dyDescent="0.25">
      <c r="A1302" s="44" t="s">
        <v>4716</v>
      </c>
      <c r="B1302" s="44" t="s">
        <v>1596</v>
      </c>
      <c r="C1302" s="12">
        <v>1</v>
      </c>
    </row>
    <row r="1303" spans="1:3" x14ac:dyDescent="0.25">
      <c r="A1303" s="44" t="s">
        <v>4717</v>
      </c>
      <c r="B1303" s="44" t="s">
        <v>1599</v>
      </c>
      <c r="C1303" s="12">
        <v>1</v>
      </c>
    </row>
    <row r="1304" spans="1:3" x14ac:dyDescent="0.25">
      <c r="A1304" s="44" t="s">
        <v>4718</v>
      </c>
      <c r="B1304" s="44" t="s">
        <v>1601</v>
      </c>
      <c r="C1304" s="12">
        <v>1</v>
      </c>
    </row>
    <row r="1305" spans="1:3" x14ac:dyDescent="0.25">
      <c r="A1305" s="44" t="s">
        <v>4719</v>
      </c>
      <c r="B1305" s="44" t="s">
        <v>2013</v>
      </c>
      <c r="C1305" s="12">
        <v>2</v>
      </c>
    </row>
    <row r="1306" spans="1:3" x14ac:dyDescent="0.25">
      <c r="A1306" s="44" t="s">
        <v>4720</v>
      </c>
      <c r="B1306" s="44" t="s">
        <v>2021</v>
      </c>
      <c r="C1306" s="12">
        <v>35</v>
      </c>
    </row>
    <row r="1307" spans="1:3" x14ac:dyDescent="0.25">
      <c r="A1307" s="44" t="s">
        <v>4721</v>
      </c>
      <c r="B1307" s="44" t="s">
        <v>2098</v>
      </c>
      <c r="C1307" s="12">
        <v>11400</v>
      </c>
    </row>
    <row r="1308" spans="1:3" x14ac:dyDescent="0.25">
      <c r="A1308" s="44" t="s">
        <v>4722</v>
      </c>
      <c r="B1308" s="44" t="s">
        <v>234</v>
      </c>
      <c r="C1308" s="12">
        <v>342</v>
      </c>
    </row>
    <row r="1309" spans="1:3" x14ac:dyDescent="0.25">
      <c r="A1309" s="44" t="s">
        <v>4723</v>
      </c>
      <c r="B1309" s="44" t="s">
        <v>2374</v>
      </c>
      <c r="C1309" s="12">
        <v>1519</v>
      </c>
    </row>
    <row r="1310" spans="1:3" x14ac:dyDescent="0.25">
      <c r="A1310" s="44" t="s">
        <v>4724</v>
      </c>
      <c r="B1310" s="44" t="s">
        <v>2450</v>
      </c>
      <c r="C1310" s="12">
        <v>125</v>
      </c>
    </row>
    <row r="1311" spans="1:3" x14ac:dyDescent="0.25">
      <c r="A1311" s="44" t="s">
        <v>4725</v>
      </c>
      <c r="B1311" s="44" t="s">
        <v>2043</v>
      </c>
      <c r="C1311" s="12">
        <v>1</v>
      </c>
    </row>
    <row r="1312" spans="1:3" x14ac:dyDescent="0.25">
      <c r="A1312" s="44" t="s">
        <v>4726</v>
      </c>
      <c r="B1312" s="44" t="s">
        <v>380</v>
      </c>
      <c r="C1312" s="12">
        <v>19</v>
      </c>
    </row>
    <row r="1313" spans="1:3" x14ac:dyDescent="0.25">
      <c r="A1313" s="44" t="s">
        <v>4727</v>
      </c>
      <c r="B1313" s="44" t="s">
        <v>2450</v>
      </c>
      <c r="C1313" s="12">
        <v>10</v>
      </c>
    </row>
    <row r="1314" spans="1:3" x14ac:dyDescent="0.25">
      <c r="A1314" s="44" t="s">
        <v>4728</v>
      </c>
      <c r="B1314" s="44" t="s">
        <v>2676</v>
      </c>
      <c r="C1314" s="12">
        <v>1</v>
      </c>
    </row>
    <row r="1315" spans="1:3" x14ac:dyDescent="0.25">
      <c r="A1315" s="44" t="s">
        <v>4729</v>
      </c>
      <c r="B1315" s="44" t="s">
        <v>2681</v>
      </c>
      <c r="C1315" s="12">
        <v>1</v>
      </c>
    </row>
    <row r="1316" spans="1:3" x14ac:dyDescent="0.25">
      <c r="A1316" s="44" t="s">
        <v>4730</v>
      </c>
      <c r="B1316" s="44" t="s">
        <v>2704</v>
      </c>
      <c r="C1316" s="12">
        <v>339</v>
      </c>
    </row>
    <row r="1317" spans="1:3" x14ac:dyDescent="0.25">
      <c r="A1317" s="44" t="s">
        <v>4731</v>
      </c>
      <c r="B1317" s="44" t="s">
        <v>1802</v>
      </c>
      <c r="C1317" s="12">
        <v>2</v>
      </c>
    </row>
    <row r="1318" spans="1:3" x14ac:dyDescent="0.25">
      <c r="A1318" s="44" t="s">
        <v>4732</v>
      </c>
      <c r="B1318" s="44" t="s">
        <v>2578</v>
      </c>
      <c r="C1318" s="12">
        <v>9</v>
      </c>
    </row>
    <row r="1319" spans="1:3" x14ac:dyDescent="0.25">
      <c r="A1319" s="44" t="s">
        <v>4733</v>
      </c>
      <c r="B1319" s="44" t="s">
        <v>2813</v>
      </c>
      <c r="C1319" s="12">
        <v>1</v>
      </c>
    </row>
    <row r="1320" spans="1:3" x14ac:dyDescent="0.25">
      <c r="A1320" s="44" t="s">
        <v>4734</v>
      </c>
      <c r="B1320" s="44" t="s">
        <v>2450</v>
      </c>
      <c r="C1320" s="12">
        <v>5</v>
      </c>
    </row>
    <row r="1321" spans="1:3" x14ac:dyDescent="0.25">
      <c r="A1321" s="44" t="s">
        <v>4735</v>
      </c>
      <c r="B1321" s="44" t="s">
        <v>136</v>
      </c>
      <c r="C1321" s="12">
        <v>2</v>
      </c>
    </row>
    <row r="1322" spans="1:3" x14ac:dyDescent="0.25">
      <c r="A1322" s="44" t="s">
        <v>4736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4737</v>
      </c>
      <c r="B1324" s="44" t="s">
        <v>3091</v>
      </c>
      <c r="C1324" s="12">
        <v>3</v>
      </c>
    </row>
    <row r="1325" spans="1:3" x14ac:dyDescent="0.25">
      <c r="A1325" s="44" t="s">
        <v>4738</v>
      </c>
      <c r="B1325" s="44" t="s">
        <v>2082</v>
      </c>
      <c r="C1325" s="12">
        <v>11</v>
      </c>
    </row>
    <row r="1326" spans="1:3" x14ac:dyDescent="0.25">
      <c r="A1326" s="44" t="s">
        <v>4739</v>
      </c>
      <c r="B1326" s="44" t="s">
        <v>3240</v>
      </c>
      <c r="C1326" s="12">
        <v>22</v>
      </c>
    </row>
    <row r="1327" spans="1:3" x14ac:dyDescent="0.25">
      <c r="A1327" s="44" t="s">
        <v>4740</v>
      </c>
      <c r="B1327" s="44" t="s">
        <v>3355</v>
      </c>
      <c r="C1327" s="12">
        <v>1</v>
      </c>
    </row>
    <row r="1328" spans="1:3" x14ac:dyDescent="0.25">
      <c r="A1328" s="44" t="s">
        <v>4741</v>
      </c>
      <c r="B1328" s="44" t="s">
        <v>380</v>
      </c>
      <c r="C1328" s="12">
        <v>13</v>
      </c>
    </row>
    <row r="1329" spans="1:3" x14ac:dyDescent="0.25">
      <c r="A1329" s="44" t="s">
        <v>4742</v>
      </c>
      <c r="B1329" s="44" t="s">
        <v>380</v>
      </c>
      <c r="C1329" s="12">
        <v>13</v>
      </c>
    </row>
    <row r="1330" spans="1:3" x14ac:dyDescent="0.25">
      <c r="A1330" s="44" t="s">
        <v>4743</v>
      </c>
      <c r="B1330" s="44" t="s">
        <v>3381</v>
      </c>
      <c r="C1330" s="12">
        <v>1</v>
      </c>
    </row>
    <row r="1331" spans="1:3" x14ac:dyDescent="0.25">
      <c r="A1331" s="44" t="s">
        <v>4744</v>
      </c>
      <c r="B1331" s="44" t="s">
        <v>2082</v>
      </c>
      <c r="C1331" s="12">
        <v>33</v>
      </c>
    </row>
    <row r="1332" spans="1:3" x14ac:dyDescent="0.25">
      <c r="A1332" s="44" t="s">
        <v>4745</v>
      </c>
      <c r="B1332" s="44" t="s">
        <v>2080</v>
      </c>
      <c r="C1332" s="12">
        <v>6</v>
      </c>
    </row>
    <row r="1333" spans="1:3" x14ac:dyDescent="0.25">
      <c r="A1333" s="44" t="s">
        <v>4746</v>
      </c>
      <c r="B1333" s="44" t="s">
        <v>2077</v>
      </c>
      <c r="C1333" s="12">
        <v>28</v>
      </c>
    </row>
    <row r="1334" spans="1:3" x14ac:dyDescent="0.25">
      <c r="A1334" s="44" t="s">
        <v>4747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4748</v>
      </c>
      <c r="B1336" s="44" t="s">
        <v>1760</v>
      </c>
      <c r="C1336" s="12">
        <v>99</v>
      </c>
    </row>
    <row r="1337" spans="1:3" x14ac:dyDescent="0.25">
      <c r="A1337" s="44" t="s">
        <v>4749</v>
      </c>
      <c r="B1337" s="44" t="s">
        <v>1725</v>
      </c>
      <c r="C1337" s="12">
        <v>980</v>
      </c>
    </row>
    <row r="1338" spans="1:3" x14ac:dyDescent="0.25">
      <c r="A1338" s="44" t="s">
        <v>4750</v>
      </c>
      <c r="B1338" s="44" t="s">
        <v>388</v>
      </c>
      <c r="C1338" s="12">
        <v>2</v>
      </c>
    </row>
    <row r="1339" spans="1:3" x14ac:dyDescent="0.25">
      <c r="A1339" s="44" t="s">
        <v>4751</v>
      </c>
      <c r="B1339" s="44" t="s">
        <v>159</v>
      </c>
      <c r="C1339" s="12">
        <v>1</v>
      </c>
    </row>
    <row r="1340" spans="1:3" x14ac:dyDescent="0.25">
      <c r="A1340" s="44" t="s">
        <v>4752</v>
      </c>
      <c r="B1340" s="44" t="s">
        <v>2029</v>
      </c>
      <c r="C1340" s="12">
        <v>82</v>
      </c>
    </row>
    <row r="1341" spans="1:3" x14ac:dyDescent="0.25">
      <c r="A1341" s="44" t="s">
        <v>4753</v>
      </c>
      <c r="B1341" s="44" t="s">
        <v>2077</v>
      </c>
      <c r="C1341" s="12">
        <v>21</v>
      </c>
    </row>
    <row r="1342" spans="1:3" x14ac:dyDescent="0.25">
      <c r="A1342" s="44" t="s">
        <v>4754</v>
      </c>
      <c r="B1342" s="44" t="s">
        <v>2088</v>
      </c>
      <c r="C1342" s="12">
        <v>2</v>
      </c>
    </row>
    <row r="1343" spans="1:3" x14ac:dyDescent="0.25">
      <c r="A1343" s="44" t="s">
        <v>4755</v>
      </c>
      <c r="B1343" s="44" t="s">
        <v>2080</v>
      </c>
      <c r="C1343" s="12">
        <v>2</v>
      </c>
    </row>
    <row r="1344" spans="1:3" x14ac:dyDescent="0.25">
      <c r="A1344" s="44" t="s">
        <v>4756</v>
      </c>
      <c r="B1344" s="44" t="s">
        <v>2082</v>
      </c>
      <c r="C1344" s="12">
        <v>7</v>
      </c>
    </row>
    <row r="1345" spans="1:3" x14ac:dyDescent="0.25">
      <c r="A1345" s="44" t="s">
        <v>4757</v>
      </c>
      <c r="B1345" s="44" t="s">
        <v>2180</v>
      </c>
      <c r="C1345" s="12">
        <v>3600</v>
      </c>
    </row>
    <row r="1346" spans="1:3" x14ac:dyDescent="0.25">
      <c r="A1346" s="44" t="s">
        <v>4758</v>
      </c>
      <c r="B1346" s="44" t="s">
        <v>2180</v>
      </c>
      <c r="C1346" s="12">
        <v>1000</v>
      </c>
    </row>
    <row r="1347" spans="1:3" x14ac:dyDescent="0.25">
      <c r="A1347" s="44" t="s">
        <v>4759</v>
      </c>
      <c r="B1347" s="44" t="s">
        <v>2226</v>
      </c>
      <c r="C1347" s="12">
        <v>990</v>
      </c>
    </row>
    <row r="1348" spans="1:3" x14ac:dyDescent="0.25">
      <c r="A1348" s="44" t="s">
        <v>4760</v>
      </c>
      <c r="B1348" s="44" t="s">
        <v>380</v>
      </c>
      <c r="C1348" s="12">
        <v>71</v>
      </c>
    </row>
    <row r="1349" spans="1:3" x14ac:dyDescent="0.25">
      <c r="A1349" s="44" t="s">
        <v>4761</v>
      </c>
      <c r="B1349" s="44" t="s">
        <v>2317</v>
      </c>
      <c r="C1349" s="12">
        <v>6</v>
      </c>
    </row>
    <row r="1350" spans="1:3" x14ac:dyDescent="0.25">
      <c r="A1350" s="44" t="s">
        <v>4762</v>
      </c>
      <c r="B1350" s="44" t="s">
        <v>2269</v>
      </c>
      <c r="C1350" s="12">
        <v>7</v>
      </c>
    </row>
    <row r="1351" spans="1:3" x14ac:dyDescent="0.25">
      <c r="A1351" s="44" t="s">
        <v>4763</v>
      </c>
      <c r="B1351" s="44" t="s">
        <v>2293</v>
      </c>
      <c r="C1351" s="12">
        <v>3</v>
      </c>
    </row>
    <row r="1352" spans="1:3" x14ac:dyDescent="0.25">
      <c r="A1352" s="44" t="s">
        <v>4764</v>
      </c>
      <c r="B1352" s="44" t="s">
        <v>365</v>
      </c>
      <c r="C1352" s="12">
        <v>4</v>
      </c>
    </row>
    <row r="1353" spans="1:3" x14ac:dyDescent="0.25">
      <c r="A1353" s="44" t="s">
        <v>4765</v>
      </c>
      <c r="B1353" s="44" t="s">
        <v>2266</v>
      </c>
      <c r="C1353" s="12">
        <v>6</v>
      </c>
    </row>
    <row r="1354" spans="1:3" x14ac:dyDescent="0.25">
      <c r="A1354" s="44" t="s">
        <v>4766</v>
      </c>
      <c r="B1354" s="44" t="s">
        <v>2284</v>
      </c>
      <c r="C1354" s="12">
        <v>6</v>
      </c>
    </row>
    <row r="1355" spans="1:3" x14ac:dyDescent="0.25">
      <c r="A1355" s="44" t="s">
        <v>4767</v>
      </c>
      <c r="B1355" s="44" t="s">
        <v>326</v>
      </c>
      <c r="C1355" s="12">
        <v>7</v>
      </c>
    </row>
    <row r="1356" spans="1:3" x14ac:dyDescent="0.25">
      <c r="A1356" s="44" t="s">
        <v>4768</v>
      </c>
      <c r="B1356" s="44" t="s">
        <v>1550</v>
      </c>
      <c r="C1356" s="12">
        <v>12</v>
      </c>
    </row>
    <row r="1357" spans="1:3" x14ac:dyDescent="0.25">
      <c r="A1357" s="44" t="s">
        <v>4769</v>
      </c>
      <c r="B1357" s="44" t="s">
        <v>349</v>
      </c>
      <c r="C1357" s="12">
        <v>14</v>
      </c>
    </row>
    <row r="1358" spans="1:3" x14ac:dyDescent="0.25">
      <c r="A1358" s="44" t="s">
        <v>4770</v>
      </c>
      <c r="B1358" s="44" t="s">
        <v>1760</v>
      </c>
      <c r="C1358" s="12">
        <v>49</v>
      </c>
    </row>
    <row r="1359" spans="1:3" x14ac:dyDescent="0.25">
      <c r="A1359" s="44" t="s">
        <v>4771</v>
      </c>
      <c r="B1359" s="44" t="s">
        <v>2669</v>
      </c>
      <c r="C1359" s="12">
        <v>1</v>
      </c>
    </row>
    <row r="1360" spans="1:3" x14ac:dyDescent="0.25">
      <c r="A1360" s="44" t="s">
        <v>4772</v>
      </c>
      <c r="B1360" s="44" t="s">
        <v>2180</v>
      </c>
      <c r="C1360" s="12">
        <v>500</v>
      </c>
    </row>
    <row r="1361" spans="1:3" x14ac:dyDescent="0.25">
      <c r="A1361" s="44" t="s">
        <v>4773</v>
      </c>
      <c r="B1361" s="44" t="s">
        <v>2720</v>
      </c>
      <c r="C1361" s="12">
        <v>3</v>
      </c>
    </row>
    <row r="1362" spans="1:3" x14ac:dyDescent="0.25">
      <c r="A1362" s="44" t="s">
        <v>4774</v>
      </c>
      <c r="B1362" s="44" t="s">
        <v>372</v>
      </c>
      <c r="C1362" s="12">
        <v>1</v>
      </c>
    </row>
    <row r="1363" spans="1:3" x14ac:dyDescent="0.25">
      <c r="A1363" s="44" t="s">
        <v>4775</v>
      </c>
      <c r="B1363" s="44" t="s">
        <v>2745</v>
      </c>
      <c r="C1363" s="12">
        <v>890</v>
      </c>
    </row>
    <row r="1364" spans="1:3" x14ac:dyDescent="0.25">
      <c r="A1364" s="44" t="s">
        <v>4776</v>
      </c>
      <c r="B1364" s="44" t="s">
        <v>2749</v>
      </c>
      <c r="C1364" s="12">
        <v>5</v>
      </c>
    </row>
    <row r="1365" spans="1:3" x14ac:dyDescent="0.25">
      <c r="A1365" s="44" t="s">
        <v>4777</v>
      </c>
      <c r="B1365" s="44" t="s">
        <v>1760</v>
      </c>
      <c r="C1365" s="12">
        <v>160</v>
      </c>
    </row>
    <row r="1366" spans="1:3" x14ac:dyDescent="0.25">
      <c r="A1366" s="44" t="s">
        <v>4778</v>
      </c>
      <c r="B1366" s="44" t="s">
        <v>380</v>
      </c>
      <c r="C1366" s="12">
        <v>18</v>
      </c>
    </row>
    <row r="1367" spans="1:3" x14ac:dyDescent="0.25">
      <c r="A1367" s="44" t="s">
        <v>4779</v>
      </c>
      <c r="B1367" s="44" t="s">
        <v>1851</v>
      </c>
      <c r="C1367" s="12">
        <v>590</v>
      </c>
    </row>
    <row r="1368" spans="1:3" x14ac:dyDescent="0.25">
      <c r="A1368" s="44" t="s">
        <v>4780</v>
      </c>
      <c r="B1368" s="44" t="s">
        <v>1861</v>
      </c>
      <c r="C1368" s="12">
        <v>1</v>
      </c>
    </row>
    <row r="1369" spans="1:3" x14ac:dyDescent="0.25">
      <c r="A1369" s="44" t="s">
        <v>4781</v>
      </c>
      <c r="B1369" s="44" t="s">
        <v>1550</v>
      </c>
      <c r="C1369" s="12">
        <v>12</v>
      </c>
    </row>
    <row r="1370" spans="1:3" x14ac:dyDescent="0.25">
      <c r="A1370" s="44" t="s">
        <v>4782</v>
      </c>
      <c r="B1370" s="44" t="s">
        <v>3112</v>
      </c>
      <c r="C1370" s="12">
        <v>584</v>
      </c>
    </row>
    <row r="1371" spans="1:3" x14ac:dyDescent="0.25">
      <c r="A1371" s="44" t="s">
        <v>4783</v>
      </c>
      <c r="B1371" s="44" t="s">
        <v>3051</v>
      </c>
      <c r="C1371" s="12">
        <v>1</v>
      </c>
    </row>
    <row r="1372" spans="1:3" x14ac:dyDescent="0.25">
      <c r="A1372" s="44" t="s">
        <v>4784</v>
      </c>
      <c r="B1372" s="44" t="s">
        <v>2190</v>
      </c>
      <c r="C1372" s="12">
        <v>4</v>
      </c>
    </row>
    <row r="1373" spans="1:3" x14ac:dyDescent="0.25">
      <c r="A1373" s="44" t="s">
        <v>4785</v>
      </c>
      <c r="B1373" s="44" t="s">
        <v>3211</v>
      </c>
      <c r="C1373" s="12">
        <v>44</v>
      </c>
    </row>
    <row r="1374" spans="1:3" x14ac:dyDescent="0.25">
      <c r="A1374" s="44" t="s">
        <v>4786</v>
      </c>
      <c r="B1374" s="44" t="s">
        <v>2805</v>
      </c>
      <c r="C1374" s="12">
        <v>2</v>
      </c>
    </row>
    <row r="1375" spans="1:3" x14ac:dyDescent="0.25">
      <c r="A1375" s="44" t="s">
        <v>4787</v>
      </c>
      <c r="B1375" s="44" t="s">
        <v>2229</v>
      </c>
      <c r="C1375" s="12">
        <v>2906</v>
      </c>
    </row>
    <row r="1376" spans="1:3" x14ac:dyDescent="0.25">
      <c r="A1376" s="44" t="s">
        <v>4788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4789</v>
      </c>
      <c r="B1378" s="44" t="s">
        <v>3187</v>
      </c>
      <c r="C1378" s="12">
        <v>19</v>
      </c>
    </row>
    <row r="1379" spans="1:3" x14ac:dyDescent="0.25">
      <c r="A1379" s="44" t="s">
        <v>4790</v>
      </c>
      <c r="B1379" s="44" t="s">
        <v>3199</v>
      </c>
      <c r="C1379" s="12">
        <v>2</v>
      </c>
    </row>
    <row r="1380" spans="1:3" x14ac:dyDescent="0.25">
      <c r="A1380" s="44" t="s">
        <v>4791</v>
      </c>
      <c r="B1380" s="44" t="s">
        <v>3175</v>
      </c>
      <c r="C1380" s="12">
        <v>50</v>
      </c>
    </row>
    <row r="1381" spans="1:3" x14ac:dyDescent="0.25">
      <c r="A1381" s="44" t="s">
        <v>4792</v>
      </c>
      <c r="B1381" s="44" t="s">
        <v>3189</v>
      </c>
      <c r="C1381" s="12">
        <v>19</v>
      </c>
    </row>
    <row r="1382" spans="1:3" x14ac:dyDescent="0.25">
      <c r="A1382" s="44" t="s">
        <v>4793</v>
      </c>
      <c r="B1382" s="44" t="s">
        <v>3177</v>
      </c>
      <c r="C1382" s="12">
        <v>100</v>
      </c>
    </row>
    <row r="1383" spans="1:3" x14ac:dyDescent="0.25">
      <c r="A1383" s="44" t="s">
        <v>4794</v>
      </c>
      <c r="B1383" s="44" t="s">
        <v>3377</v>
      </c>
      <c r="C1383" s="12">
        <v>1</v>
      </c>
    </row>
    <row r="1384" spans="1:3" x14ac:dyDescent="0.25">
      <c r="A1384" s="44" t="s">
        <v>4795</v>
      </c>
      <c r="B1384" s="44" t="s">
        <v>3374</v>
      </c>
      <c r="C1384" s="12">
        <v>2</v>
      </c>
    </row>
    <row r="1385" spans="1:3" x14ac:dyDescent="0.25">
      <c r="A1385" s="44" t="s">
        <v>4796</v>
      </c>
      <c r="B1385" s="44" t="s">
        <v>3370</v>
      </c>
      <c r="C1385" s="12">
        <v>2</v>
      </c>
    </row>
    <row r="1386" spans="1:3" x14ac:dyDescent="0.25">
      <c r="A1386" s="44" t="s">
        <v>4797</v>
      </c>
      <c r="B1386" s="44" t="s">
        <v>2720</v>
      </c>
      <c r="C1386" s="12">
        <v>2</v>
      </c>
    </row>
    <row r="1387" spans="1:3" x14ac:dyDescent="0.25">
      <c r="A1387" s="44" t="s">
        <v>4798</v>
      </c>
      <c r="B1387" s="44" t="s">
        <v>334</v>
      </c>
      <c r="C1387" s="12">
        <v>1</v>
      </c>
    </row>
    <row r="1388" spans="1:3" x14ac:dyDescent="0.25">
      <c r="A1388" s="44" t="s">
        <v>4799</v>
      </c>
      <c r="B1388" s="44" t="s">
        <v>1684</v>
      </c>
      <c r="C1388" s="12">
        <v>1</v>
      </c>
    </row>
    <row r="1389" spans="1:3" x14ac:dyDescent="0.25">
      <c r="A1389" s="44" t="s">
        <v>4800</v>
      </c>
      <c r="B1389" s="44" t="s">
        <v>243</v>
      </c>
      <c r="C1389" s="12">
        <v>1</v>
      </c>
    </row>
    <row r="1390" spans="1:3" x14ac:dyDescent="0.25">
      <c r="A1390" s="44" t="s">
        <v>4801</v>
      </c>
      <c r="B1390" s="44" t="s">
        <v>1756</v>
      </c>
      <c r="C1390" s="12">
        <v>2040</v>
      </c>
    </row>
    <row r="1391" spans="1:3" x14ac:dyDescent="0.25">
      <c r="A1391" s="44" t="s">
        <v>4802</v>
      </c>
      <c r="B1391" s="44" t="s">
        <v>1728</v>
      </c>
      <c r="C1391" s="12">
        <v>1</v>
      </c>
    </row>
    <row r="1392" spans="1:3" x14ac:dyDescent="0.25">
      <c r="A1392" s="44" t="s">
        <v>4803</v>
      </c>
      <c r="B1392" s="44" t="s">
        <v>1997</v>
      </c>
      <c r="C1392" s="12">
        <v>1</v>
      </c>
    </row>
    <row r="1393" spans="1:3" x14ac:dyDescent="0.25">
      <c r="A1393" s="44" t="s">
        <v>4804</v>
      </c>
      <c r="B1393" s="44" t="s">
        <v>2425</v>
      </c>
      <c r="C1393" s="12">
        <v>54</v>
      </c>
    </row>
    <row r="1394" spans="1:3" x14ac:dyDescent="0.25">
      <c r="A1394" s="44" t="s">
        <v>4805</v>
      </c>
      <c r="B1394" s="44" t="s">
        <v>1654</v>
      </c>
      <c r="C1394" s="12">
        <v>1</v>
      </c>
    </row>
    <row r="1395" spans="1:3" x14ac:dyDescent="0.25">
      <c r="A1395" s="44" t="s">
        <v>4806</v>
      </c>
      <c r="B1395" s="44" t="s">
        <v>1654</v>
      </c>
      <c r="C1395" s="12">
        <v>2</v>
      </c>
    </row>
    <row r="1396" spans="1:3" x14ac:dyDescent="0.25">
      <c r="A1396" s="44" t="s">
        <v>4807</v>
      </c>
      <c r="B1396" s="44" t="s">
        <v>1728</v>
      </c>
      <c r="C1396" s="12">
        <v>10</v>
      </c>
    </row>
    <row r="1397" spans="1:3" x14ac:dyDescent="0.25">
      <c r="A1397" s="44" t="s">
        <v>4808</v>
      </c>
      <c r="B1397" s="44" t="s">
        <v>2566</v>
      </c>
      <c r="C1397" s="12">
        <v>800</v>
      </c>
    </row>
    <row r="1398" spans="1:3" x14ac:dyDescent="0.25">
      <c r="A1398" s="44" t="s">
        <v>4809</v>
      </c>
      <c r="B1398" s="44" t="s">
        <v>396</v>
      </c>
      <c r="C1398" s="12">
        <v>400</v>
      </c>
    </row>
    <row r="1399" spans="1:3" x14ac:dyDescent="0.25">
      <c r="A1399" s="44" t="s">
        <v>4810</v>
      </c>
      <c r="B1399" s="44" t="s">
        <v>2568</v>
      </c>
      <c r="C1399" s="12">
        <v>400</v>
      </c>
    </row>
    <row r="1400" spans="1:3" x14ac:dyDescent="0.25">
      <c r="A1400" s="44" t="s">
        <v>4811</v>
      </c>
      <c r="B1400" s="44" t="s">
        <v>2570</v>
      </c>
      <c r="C1400" s="12">
        <v>400</v>
      </c>
    </row>
    <row r="1401" spans="1:3" x14ac:dyDescent="0.25">
      <c r="A1401" s="44" t="s">
        <v>4812</v>
      </c>
      <c r="B1401" s="44" t="s">
        <v>2572</v>
      </c>
      <c r="C1401" s="12">
        <v>400</v>
      </c>
    </row>
    <row r="1402" spans="1:3" x14ac:dyDescent="0.25">
      <c r="A1402" s="44" t="s">
        <v>4813</v>
      </c>
      <c r="B1402" s="44" t="s">
        <v>2576</v>
      </c>
      <c r="C1402" s="12">
        <v>398</v>
      </c>
    </row>
    <row r="1403" spans="1:3" x14ac:dyDescent="0.25">
      <c r="A1403" s="44" t="s">
        <v>4814</v>
      </c>
      <c r="B1403" s="44" t="s">
        <v>2578</v>
      </c>
      <c r="C1403" s="12">
        <v>600</v>
      </c>
    </row>
    <row r="1404" spans="1:3" x14ac:dyDescent="0.25">
      <c r="A1404" s="44" t="s">
        <v>4815</v>
      </c>
      <c r="B1404" s="44" t="s">
        <v>2579</v>
      </c>
      <c r="C1404" s="12">
        <v>400</v>
      </c>
    </row>
    <row r="1405" spans="1:3" x14ac:dyDescent="0.25">
      <c r="A1405" s="44" t="s">
        <v>4816</v>
      </c>
      <c r="B1405" s="44" t="s">
        <v>2581</v>
      </c>
      <c r="C1405" s="12">
        <v>400</v>
      </c>
    </row>
    <row r="1406" spans="1:3" x14ac:dyDescent="0.25">
      <c r="A1406" s="44" t="s">
        <v>4817</v>
      </c>
      <c r="B1406" s="44" t="s">
        <v>2583</v>
      </c>
      <c r="C1406" s="12">
        <v>400</v>
      </c>
    </row>
    <row r="1407" spans="1:3" x14ac:dyDescent="0.25">
      <c r="A1407" s="44" t="s">
        <v>4818</v>
      </c>
      <c r="B1407" s="44" t="s">
        <v>2585</v>
      </c>
      <c r="C1407" s="12">
        <v>400</v>
      </c>
    </row>
    <row r="1408" spans="1:3" x14ac:dyDescent="0.25">
      <c r="A1408" s="44" t="s">
        <v>4819</v>
      </c>
      <c r="B1408" s="44" t="s">
        <v>2255</v>
      </c>
      <c r="C1408" s="12">
        <v>476</v>
      </c>
    </row>
    <row r="1409" spans="1:3" x14ac:dyDescent="0.25">
      <c r="A1409" s="44" t="s">
        <v>4820</v>
      </c>
      <c r="B1409" s="44" t="s">
        <v>1654</v>
      </c>
      <c r="C1409" s="12">
        <v>1</v>
      </c>
    </row>
    <row r="1410" spans="1:3" x14ac:dyDescent="0.25">
      <c r="A1410" s="44" t="s">
        <v>4821</v>
      </c>
      <c r="B1410" s="44" t="s">
        <v>1728</v>
      </c>
      <c r="C1410" s="12">
        <v>15</v>
      </c>
    </row>
    <row r="1411" spans="1:3" x14ac:dyDescent="0.25">
      <c r="A1411" s="44" t="s">
        <v>4822</v>
      </c>
      <c r="B1411" s="44" t="s">
        <v>2320</v>
      </c>
      <c r="C1411" s="12">
        <v>272</v>
      </c>
    </row>
    <row r="1412" spans="1:3" x14ac:dyDescent="0.25">
      <c r="A1412" s="44" t="s">
        <v>4823</v>
      </c>
      <c r="B1412" s="44" t="s">
        <v>2307</v>
      </c>
      <c r="C1412" s="12">
        <v>38</v>
      </c>
    </row>
    <row r="1413" spans="1:3" x14ac:dyDescent="0.25">
      <c r="A1413" s="44" t="s">
        <v>4824</v>
      </c>
      <c r="B1413" s="44" t="s">
        <v>132</v>
      </c>
      <c r="C1413" s="12">
        <v>3</v>
      </c>
    </row>
    <row r="1414" spans="1:3" x14ac:dyDescent="0.25">
      <c r="A1414" s="44" t="s">
        <v>4825</v>
      </c>
      <c r="B1414" s="44" t="s">
        <v>1756</v>
      </c>
      <c r="C1414" s="12">
        <v>3000</v>
      </c>
    </row>
    <row r="1415" spans="1:3" x14ac:dyDescent="0.25">
      <c r="A1415" s="44" t="s">
        <v>4826</v>
      </c>
      <c r="B1415" s="44" t="s">
        <v>2805</v>
      </c>
      <c r="C1415" s="12">
        <v>36</v>
      </c>
    </row>
    <row r="1416" spans="1:3" x14ac:dyDescent="0.25">
      <c r="A1416" s="44" t="s">
        <v>4827</v>
      </c>
      <c r="B1416" s="44" t="s">
        <v>2849</v>
      </c>
      <c r="C1416" s="12">
        <v>1</v>
      </c>
    </row>
    <row r="1417" spans="1:3" x14ac:dyDescent="0.25">
      <c r="A1417" s="44" t="s">
        <v>4828</v>
      </c>
      <c r="B1417" s="44" t="s">
        <v>1942</v>
      </c>
      <c r="C1417" s="12">
        <v>5</v>
      </c>
    </row>
    <row r="1418" spans="1:3" x14ac:dyDescent="0.25">
      <c r="A1418" s="44" t="s">
        <v>4829</v>
      </c>
      <c r="B1418" s="44" t="s">
        <v>2978</v>
      </c>
      <c r="C1418" s="12">
        <v>2</v>
      </c>
    </row>
    <row r="1419" spans="1:3" x14ac:dyDescent="0.25">
      <c r="A1419" s="44" t="s">
        <v>4830</v>
      </c>
      <c r="B1419" s="44" t="s">
        <v>2011</v>
      </c>
      <c r="C1419" s="12">
        <v>31</v>
      </c>
    </row>
    <row r="1420" spans="1:3" x14ac:dyDescent="0.25">
      <c r="A1420" s="44" t="s">
        <v>4831</v>
      </c>
      <c r="B1420" s="44" t="s">
        <v>1703</v>
      </c>
      <c r="C1420" s="12">
        <v>31</v>
      </c>
    </row>
    <row r="1421" spans="1:3" x14ac:dyDescent="0.25">
      <c r="A1421" s="44" t="s">
        <v>4832</v>
      </c>
      <c r="B1421" s="44" t="s">
        <v>3057</v>
      </c>
      <c r="C1421" s="12">
        <v>350</v>
      </c>
    </row>
    <row r="1422" spans="1:3" x14ac:dyDescent="0.25">
      <c r="A1422" s="44" t="s">
        <v>4833</v>
      </c>
      <c r="B1422" s="44" t="s">
        <v>3061</v>
      </c>
      <c r="C1422" s="12">
        <v>180</v>
      </c>
    </row>
    <row r="1423" spans="1:3" x14ac:dyDescent="0.25">
      <c r="A1423" s="44" t="s">
        <v>4834</v>
      </c>
      <c r="B1423" s="44" t="s">
        <v>3063</v>
      </c>
      <c r="C1423" s="12">
        <v>20</v>
      </c>
    </row>
    <row r="1424" spans="1:3" x14ac:dyDescent="0.25">
      <c r="A1424" s="44" t="s">
        <v>4835</v>
      </c>
      <c r="B1424" s="44" t="s">
        <v>3191</v>
      </c>
      <c r="C1424" s="12">
        <v>85</v>
      </c>
    </row>
    <row r="1425" spans="1:3" x14ac:dyDescent="0.25">
      <c r="A1425" s="44" t="s">
        <v>4836</v>
      </c>
      <c r="B1425" s="44" t="s">
        <v>3185</v>
      </c>
      <c r="C1425" s="12">
        <v>10700</v>
      </c>
    </row>
    <row r="1426" spans="1:3" x14ac:dyDescent="0.25">
      <c r="A1426" s="44" t="s">
        <v>4837</v>
      </c>
      <c r="B1426" s="44" t="s">
        <v>1797</v>
      </c>
      <c r="C1426" s="12">
        <v>619</v>
      </c>
    </row>
    <row r="1427" spans="1:3" x14ac:dyDescent="0.25">
      <c r="A1427" s="44" t="s">
        <v>4838</v>
      </c>
      <c r="B1427" s="44" t="s">
        <v>1654</v>
      </c>
      <c r="C1427" s="12">
        <v>1</v>
      </c>
    </row>
    <row r="1428" spans="1:3" x14ac:dyDescent="0.25">
      <c r="A1428" s="44" t="s">
        <v>4839</v>
      </c>
      <c r="B1428" s="44" t="s">
        <v>3384</v>
      </c>
      <c r="C1428" s="12">
        <v>1</v>
      </c>
    </row>
    <row r="1429" spans="1:3" x14ac:dyDescent="0.25">
      <c r="A1429" s="44" t="s">
        <v>4840</v>
      </c>
      <c r="B1429" s="44" t="s">
        <v>3396</v>
      </c>
      <c r="C1429" s="12">
        <v>100</v>
      </c>
    </row>
    <row r="1430" spans="1:3" x14ac:dyDescent="0.25">
      <c r="A1430" s="44" t="s">
        <v>4841</v>
      </c>
      <c r="B1430" s="44" t="s">
        <v>3427</v>
      </c>
      <c r="C1430" s="12">
        <v>64</v>
      </c>
    </row>
    <row r="1431" spans="1:3" x14ac:dyDescent="0.25">
      <c r="A1431" s="44" t="s">
        <v>4842</v>
      </c>
      <c r="B1431" s="44" t="s">
        <v>3443</v>
      </c>
      <c r="C1431" s="12">
        <v>41</v>
      </c>
    </row>
    <row r="1432" spans="1:3" x14ac:dyDescent="0.25">
      <c r="A1432" s="44" t="s">
        <v>4843</v>
      </c>
      <c r="B1432" s="44" t="s">
        <v>1553</v>
      </c>
      <c r="C1432" s="12">
        <v>20</v>
      </c>
    </row>
    <row r="1433" spans="1:3" x14ac:dyDescent="0.25">
      <c r="A1433" s="44" t="s">
        <v>4844</v>
      </c>
      <c r="B1433" s="44" t="s">
        <v>1555</v>
      </c>
      <c r="C1433" s="12">
        <v>6</v>
      </c>
    </row>
    <row r="1434" spans="1:3" x14ac:dyDescent="0.25">
      <c r="A1434" s="44" t="s">
        <v>4845</v>
      </c>
      <c r="B1434" s="44" t="s">
        <v>1570</v>
      </c>
      <c r="C1434" s="12">
        <v>7</v>
      </c>
    </row>
    <row r="1435" spans="1:3" x14ac:dyDescent="0.25">
      <c r="A1435" s="44" t="s">
        <v>4846</v>
      </c>
      <c r="B1435" s="44" t="s">
        <v>1668</v>
      </c>
      <c r="C1435" s="12">
        <v>30</v>
      </c>
    </row>
    <row r="1436" spans="1:3" x14ac:dyDescent="0.25">
      <c r="A1436" s="44" t="s">
        <v>4847</v>
      </c>
      <c r="B1436" s="44" t="s">
        <v>1633</v>
      </c>
      <c r="C1436" s="12">
        <v>90</v>
      </c>
    </row>
    <row r="1437" spans="1:3" x14ac:dyDescent="0.25">
      <c r="A1437" s="44" t="s">
        <v>4848</v>
      </c>
      <c r="B1437" s="44" t="s">
        <v>1633</v>
      </c>
      <c r="C1437" s="12">
        <v>90</v>
      </c>
    </row>
    <row r="1438" spans="1:3" x14ac:dyDescent="0.25">
      <c r="A1438" s="44" t="s">
        <v>4849</v>
      </c>
      <c r="B1438" s="44" t="s">
        <v>157</v>
      </c>
      <c r="C1438" s="12">
        <v>585</v>
      </c>
    </row>
    <row r="1439" spans="1:3" x14ac:dyDescent="0.25">
      <c r="A1439" s="44" t="s">
        <v>4850</v>
      </c>
      <c r="B1439" s="44" t="s">
        <v>1654</v>
      </c>
      <c r="C1439" s="12">
        <v>3</v>
      </c>
    </row>
    <row r="1440" spans="1:3" x14ac:dyDescent="0.25">
      <c r="A1440" s="44" t="s">
        <v>4851</v>
      </c>
      <c r="B1440" s="44" t="s">
        <v>1654</v>
      </c>
      <c r="C1440" s="12">
        <v>1</v>
      </c>
    </row>
    <row r="1441" spans="1:3" x14ac:dyDescent="0.25">
      <c r="A1441" s="44" t="s">
        <v>4852</v>
      </c>
      <c r="B1441" s="44" t="s">
        <v>1800</v>
      </c>
      <c r="C1441" s="12">
        <v>1</v>
      </c>
    </row>
    <row r="1442" spans="1:3" x14ac:dyDescent="0.25">
      <c r="A1442" s="44" t="s">
        <v>4853</v>
      </c>
      <c r="B1442" s="44" t="s">
        <v>234</v>
      </c>
      <c r="C1442" s="12">
        <v>498</v>
      </c>
    </row>
    <row r="1443" spans="1:3" x14ac:dyDescent="0.25">
      <c r="A1443" s="44" t="s">
        <v>4854</v>
      </c>
      <c r="B1443" s="44" t="s">
        <v>1909</v>
      </c>
      <c r="C1443" s="12">
        <v>1</v>
      </c>
    </row>
    <row r="1444" spans="1:3" x14ac:dyDescent="0.25">
      <c r="A1444" s="44" t="s">
        <v>4855</v>
      </c>
      <c r="B1444" s="44" t="s">
        <v>157</v>
      </c>
      <c r="C1444" s="12">
        <v>100</v>
      </c>
    </row>
    <row r="1445" spans="1:3" x14ac:dyDescent="0.25">
      <c r="A1445" s="44" t="s">
        <v>4856</v>
      </c>
      <c r="B1445" s="44" t="s">
        <v>2011</v>
      </c>
      <c r="C1445" s="12">
        <v>24</v>
      </c>
    </row>
    <row r="1446" spans="1:3" x14ac:dyDescent="0.25">
      <c r="A1446" s="44" t="s">
        <v>4857</v>
      </c>
      <c r="B1446" s="44" t="s">
        <v>1703</v>
      </c>
      <c r="C1446" s="12">
        <v>41</v>
      </c>
    </row>
    <row r="1447" spans="1:3" x14ac:dyDescent="0.25">
      <c r="A1447" s="44" t="s">
        <v>4858</v>
      </c>
      <c r="B1447" s="44" t="s">
        <v>250</v>
      </c>
      <c r="C1447" s="12">
        <v>7</v>
      </c>
    </row>
    <row r="1448" spans="1:3" x14ac:dyDescent="0.25">
      <c r="A1448" s="44" t="s">
        <v>4859</v>
      </c>
      <c r="B1448" s="44" t="s">
        <v>2190</v>
      </c>
      <c r="C1448" s="12">
        <v>13</v>
      </c>
    </row>
    <row r="1449" spans="1:3" x14ac:dyDescent="0.25">
      <c r="A1449" s="44" t="s">
        <v>4860</v>
      </c>
      <c r="B1449" s="44" t="s">
        <v>2092</v>
      </c>
      <c r="C1449" s="12">
        <v>1</v>
      </c>
    </row>
    <row r="1450" spans="1:3" x14ac:dyDescent="0.25">
      <c r="A1450" s="44" t="s">
        <v>4861</v>
      </c>
      <c r="B1450" s="44" t="s">
        <v>1728</v>
      </c>
      <c r="C1450" s="12">
        <v>18</v>
      </c>
    </row>
    <row r="1451" spans="1:3" x14ac:dyDescent="0.25">
      <c r="A1451" s="44" t="s">
        <v>4862</v>
      </c>
      <c r="B1451" s="44" t="s">
        <v>2328</v>
      </c>
      <c r="C1451" s="12">
        <v>8</v>
      </c>
    </row>
    <row r="1452" spans="1:3" x14ac:dyDescent="0.25">
      <c r="A1452" s="44" t="s">
        <v>4863</v>
      </c>
      <c r="B1452" s="44" t="s">
        <v>2320</v>
      </c>
      <c r="C1452" s="12">
        <v>1200</v>
      </c>
    </row>
    <row r="1453" spans="1:3" x14ac:dyDescent="0.25">
      <c r="A1453" s="44" t="s">
        <v>4864</v>
      </c>
      <c r="B1453" s="44" t="s">
        <v>2455</v>
      </c>
      <c r="C1453" s="12">
        <v>40</v>
      </c>
    </row>
    <row r="1454" spans="1:3" x14ac:dyDescent="0.25">
      <c r="A1454" s="44" t="s">
        <v>4865</v>
      </c>
      <c r="B1454" s="44" t="s">
        <v>2362</v>
      </c>
      <c r="C1454" s="12">
        <v>6</v>
      </c>
    </row>
    <row r="1455" spans="1:3" x14ac:dyDescent="0.25">
      <c r="A1455" s="44" t="s">
        <v>4866</v>
      </c>
      <c r="B1455" s="44" t="s">
        <v>2340</v>
      </c>
      <c r="C1455" s="12">
        <v>4</v>
      </c>
    </row>
    <row r="1456" spans="1:3" x14ac:dyDescent="0.25">
      <c r="A1456" s="44" t="s">
        <v>4867</v>
      </c>
      <c r="B1456" s="44" t="s">
        <v>2360</v>
      </c>
      <c r="C1456" s="12">
        <v>8</v>
      </c>
    </row>
    <row r="1457" spans="1:3" x14ac:dyDescent="0.25">
      <c r="A1457" s="44" t="s">
        <v>4868</v>
      </c>
      <c r="B1457" s="44" t="s">
        <v>1560</v>
      </c>
      <c r="C1457" s="12">
        <v>8</v>
      </c>
    </row>
    <row r="1458" spans="1:3" x14ac:dyDescent="0.25">
      <c r="A1458" s="44" t="s">
        <v>4869</v>
      </c>
      <c r="B1458" s="44" t="s">
        <v>153</v>
      </c>
      <c r="C1458" s="12">
        <v>1</v>
      </c>
    </row>
    <row r="1459" spans="1:3" x14ac:dyDescent="0.25">
      <c r="A1459" s="44" t="s">
        <v>4870</v>
      </c>
      <c r="B1459" s="44" t="s">
        <v>132</v>
      </c>
      <c r="C1459" s="12">
        <v>1</v>
      </c>
    </row>
    <row r="1460" spans="1:3" x14ac:dyDescent="0.25">
      <c r="A1460" s="44" t="s">
        <v>4871</v>
      </c>
      <c r="B1460" s="44" t="s">
        <v>2602</v>
      </c>
      <c r="C1460" s="12">
        <v>1756</v>
      </c>
    </row>
    <row r="1461" spans="1:3" x14ac:dyDescent="0.25">
      <c r="A1461" s="44" t="s">
        <v>4872</v>
      </c>
      <c r="B1461" s="44" t="s">
        <v>2591</v>
      </c>
      <c r="C1461" s="12">
        <v>17</v>
      </c>
    </row>
    <row r="1462" spans="1:3" x14ac:dyDescent="0.25">
      <c r="A1462" s="44" t="s">
        <v>4873</v>
      </c>
      <c r="B1462" s="44" t="s">
        <v>157</v>
      </c>
      <c r="C1462" s="12">
        <v>365</v>
      </c>
    </row>
    <row r="1463" spans="1:3" x14ac:dyDescent="0.25">
      <c r="A1463" s="44" t="s">
        <v>4874</v>
      </c>
      <c r="B1463" s="44" t="s">
        <v>2602</v>
      </c>
      <c r="C1463" s="12">
        <v>4400</v>
      </c>
    </row>
    <row r="1464" spans="1:3" x14ac:dyDescent="0.25">
      <c r="A1464" s="44" t="s">
        <v>4875</v>
      </c>
      <c r="B1464" s="44" t="s">
        <v>2190</v>
      </c>
      <c r="C1464" s="12">
        <v>6</v>
      </c>
    </row>
    <row r="1465" spans="1:3" x14ac:dyDescent="0.25">
      <c r="A1465" s="44" t="s">
        <v>4876</v>
      </c>
      <c r="B1465" s="44" t="s">
        <v>1783</v>
      </c>
      <c r="C1465" s="12">
        <v>2</v>
      </c>
    </row>
    <row r="1466" spans="1:3" x14ac:dyDescent="0.25">
      <c r="A1466" s="44" t="s">
        <v>4877</v>
      </c>
      <c r="B1466" s="44" t="s">
        <v>2700</v>
      </c>
      <c r="C1466" s="12">
        <v>196</v>
      </c>
    </row>
    <row r="1467" spans="1:3" x14ac:dyDescent="0.25">
      <c r="A1467" s="44" t="s">
        <v>4878</v>
      </c>
      <c r="B1467" s="44" t="s">
        <v>2711</v>
      </c>
      <c r="C1467" s="12">
        <v>92</v>
      </c>
    </row>
    <row r="1468" spans="1:3" x14ac:dyDescent="0.25">
      <c r="A1468" s="44" t="s">
        <v>4879</v>
      </c>
      <c r="B1468" s="44" t="s">
        <v>343</v>
      </c>
      <c r="C1468" s="12">
        <v>4</v>
      </c>
    </row>
    <row r="1469" spans="1:3" x14ac:dyDescent="0.25">
      <c r="A1469" s="44" t="s">
        <v>4880</v>
      </c>
      <c r="B1469" s="44" t="s">
        <v>2392</v>
      </c>
      <c r="C1469" s="12">
        <v>125</v>
      </c>
    </row>
    <row r="1470" spans="1:3" x14ac:dyDescent="0.25">
      <c r="A1470" s="44" t="s">
        <v>4881</v>
      </c>
      <c r="B1470" s="44" t="s">
        <v>2726</v>
      </c>
      <c r="C1470" s="12">
        <v>100</v>
      </c>
    </row>
    <row r="1471" spans="1:3" x14ac:dyDescent="0.25">
      <c r="A1471" s="44" t="s">
        <v>4882</v>
      </c>
      <c r="B1471" s="44" t="s">
        <v>1633</v>
      </c>
      <c r="C1471" s="12">
        <v>160</v>
      </c>
    </row>
    <row r="1472" spans="1:3" x14ac:dyDescent="0.25">
      <c r="A1472" s="44" t="s">
        <v>4883</v>
      </c>
      <c r="B1472" s="44" t="s">
        <v>1633</v>
      </c>
      <c r="C1472" s="12">
        <v>145</v>
      </c>
    </row>
    <row r="1473" spans="1:3" x14ac:dyDescent="0.25">
      <c r="A1473" s="44" t="s">
        <v>4884</v>
      </c>
      <c r="B1473" s="44" t="s">
        <v>2800</v>
      </c>
      <c r="C1473" s="12">
        <v>84</v>
      </c>
    </row>
    <row r="1474" spans="1:3" x14ac:dyDescent="0.25">
      <c r="A1474" s="44" t="s">
        <v>4885</v>
      </c>
      <c r="B1474" s="44" t="s">
        <v>2190</v>
      </c>
      <c r="C1474" s="12">
        <v>8</v>
      </c>
    </row>
    <row r="1475" spans="1:3" x14ac:dyDescent="0.25">
      <c r="A1475" s="44" t="s">
        <v>4886</v>
      </c>
      <c r="B1475" s="44" t="s">
        <v>1797</v>
      </c>
      <c r="C1475" s="12">
        <v>97</v>
      </c>
    </row>
    <row r="1476" spans="1:3" x14ac:dyDescent="0.25">
      <c r="A1476" s="44" t="s">
        <v>4887</v>
      </c>
      <c r="B1476" s="44" t="s">
        <v>1728</v>
      </c>
      <c r="C1476" s="12">
        <v>1</v>
      </c>
    </row>
    <row r="1477" spans="1:3" x14ac:dyDescent="0.25">
      <c r="A1477" s="44" t="s">
        <v>4888</v>
      </c>
      <c r="B1477" s="44" t="s">
        <v>1654</v>
      </c>
      <c r="C1477" s="12">
        <v>2</v>
      </c>
    </row>
    <row r="1478" spans="1:3" x14ac:dyDescent="0.25">
      <c r="A1478" s="44" t="s">
        <v>4889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4890</v>
      </c>
      <c r="B1480" s="44" t="s">
        <v>2084</v>
      </c>
      <c r="C1480" s="12">
        <v>3</v>
      </c>
    </row>
    <row r="1481" spans="1:3" x14ac:dyDescent="0.25">
      <c r="A1481" s="44" t="s">
        <v>4891</v>
      </c>
      <c r="B1481" s="44" t="s">
        <v>2858</v>
      </c>
      <c r="C1481" s="12">
        <v>78</v>
      </c>
    </row>
    <row r="1482" spans="1:3" x14ac:dyDescent="0.25">
      <c r="A1482" s="44" t="s">
        <v>4892</v>
      </c>
      <c r="B1482" s="44" t="s">
        <v>2856</v>
      </c>
      <c r="C1482" s="12">
        <v>2</v>
      </c>
    </row>
    <row r="1483" spans="1:3" x14ac:dyDescent="0.25">
      <c r="A1483" s="44" t="s">
        <v>4893</v>
      </c>
      <c r="B1483" s="44" t="s">
        <v>2602</v>
      </c>
      <c r="C1483" s="12">
        <v>6600</v>
      </c>
    </row>
    <row r="1484" spans="1:3" x14ac:dyDescent="0.25">
      <c r="A1484" s="44" t="s">
        <v>4894</v>
      </c>
      <c r="B1484" s="44" t="s">
        <v>2190</v>
      </c>
      <c r="C1484" s="12">
        <v>11</v>
      </c>
    </row>
    <row r="1485" spans="1:3" x14ac:dyDescent="0.25">
      <c r="A1485" s="44" t="s">
        <v>4895</v>
      </c>
      <c r="B1485" s="44" t="s">
        <v>2884</v>
      </c>
      <c r="C1485" s="12">
        <v>177</v>
      </c>
    </row>
    <row r="1486" spans="1:3" x14ac:dyDescent="0.25">
      <c r="A1486" s="44" t="s">
        <v>4896</v>
      </c>
      <c r="B1486" s="44" t="s">
        <v>2933</v>
      </c>
      <c r="C1486" s="12">
        <v>158</v>
      </c>
    </row>
    <row r="1487" spans="1:3" x14ac:dyDescent="0.25">
      <c r="A1487" s="44" t="s">
        <v>4897</v>
      </c>
      <c r="B1487" s="44" t="s">
        <v>2935</v>
      </c>
      <c r="C1487" s="12">
        <v>58</v>
      </c>
    </row>
    <row r="1488" spans="1:3" x14ac:dyDescent="0.25">
      <c r="A1488" s="44" t="s">
        <v>4898</v>
      </c>
      <c r="B1488" s="44" t="s">
        <v>1931</v>
      </c>
      <c r="C1488" s="12">
        <v>5</v>
      </c>
    </row>
    <row r="1489" spans="1:3" x14ac:dyDescent="0.25">
      <c r="A1489" s="44" t="s">
        <v>4899</v>
      </c>
      <c r="B1489" s="44" t="s">
        <v>157</v>
      </c>
      <c r="C1489" s="12">
        <v>578</v>
      </c>
    </row>
    <row r="1490" spans="1:3" x14ac:dyDescent="0.25">
      <c r="A1490" s="44" t="s">
        <v>4900</v>
      </c>
      <c r="B1490" s="44" t="s">
        <v>284</v>
      </c>
      <c r="C1490" s="12">
        <v>15</v>
      </c>
    </row>
    <row r="1491" spans="1:3" x14ac:dyDescent="0.25">
      <c r="A1491" s="44" t="s">
        <v>4901</v>
      </c>
      <c r="B1491" s="44" t="s">
        <v>2963</v>
      </c>
      <c r="C1491" s="12">
        <v>1</v>
      </c>
    </row>
    <row r="1492" spans="1:3" x14ac:dyDescent="0.25">
      <c r="A1492" s="44" t="s">
        <v>4902</v>
      </c>
      <c r="B1492" s="44" t="s">
        <v>2856</v>
      </c>
      <c r="C1492" s="12">
        <v>2</v>
      </c>
    </row>
    <row r="1493" spans="1:3" x14ac:dyDescent="0.25">
      <c r="A1493" s="44" t="s">
        <v>4903</v>
      </c>
      <c r="B1493" s="44" t="s">
        <v>3082</v>
      </c>
      <c r="C1493" s="12">
        <v>10</v>
      </c>
    </row>
    <row r="1494" spans="1:3" x14ac:dyDescent="0.25">
      <c r="A1494" s="44" t="s">
        <v>4904</v>
      </c>
      <c r="B1494" s="44" t="s">
        <v>2084</v>
      </c>
      <c r="C1494" s="12">
        <v>5</v>
      </c>
    </row>
    <row r="1495" spans="1:3" x14ac:dyDescent="0.25">
      <c r="A1495" s="44" t="s">
        <v>4905</v>
      </c>
      <c r="B1495" s="44" t="s">
        <v>331</v>
      </c>
      <c r="C1495" s="12">
        <v>283</v>
      </c>
    </row>
    <row r="1496" spans="1:3" x14ac:dyDescent="0.25">
      <c r="A1496" s="44" t="s">
        <v>4906</v>
      </c>
      <c r="B1496" s="44" t="s">
        <v>3265</v>
      </c>
      <c r="C1496" s="12">
        <v>267</v>
      </c>
    </row>
    <row r="1497" spans="1:3" x14ac:dyDescent="0.25">
      <c r="A1497" s="44" t="s">
        <v>4907</v>
      </c>
      <c r="B1497" s="44" t="s">
        <v>2756</v>
      </c>
      <c r="C1497" s="12">
        <v>115</v>
      </c>
    </row>
    <row r="1498" spans="1:3" x14ac:dyDescent="0.25">
      <c r="A1498" s="44" t="s">
        <v>4908</v>
      </c>
      <c r="B1498" s="44" t="s">
        <v>157</v>
      </c>
      <c r="C1498" s="12">
        <v>618</v>
      </c>
    </row>
    <row r="1499" spans="1:3" x14ac:dyDescent="0.25">
      <c r="A1499" s="44" t="s">
        <v>4909</v>
      </c>
      <c r="B1499" s="44" t="s">
        <v>1618</v>
      </c>
      <c r="C1499" s="12">
        <v>1</v>
      </c>
    </row>
    <row r="1500" spans="1:3" x14ac:dyDescent="0.25">
      <c r="A1500" s="44" t="s">
        <v>4910</v>
      </c>
      <c r="B1500" s="44" t="s">
        <v>1621</v>
      </c>
      <c r="C1500" s="12">
        <v>2</v>
      </c>
    </row>
    <row r="1501" spans="1:3" x14ac:dyDescent="0.25">
      <c r="A1501" s="44" t="s">
        <v>4911</v>
      </c>
      <c r="B1501" s="44" t="s">
        <v>1543</v>
      </c>
      <c r="C1501" s="12">
        <v>1</v>
      </c>
    </row>
    <row r="1502" spans="1:3" x14ac:dyDescent="0.25">
      <c r="A1502" s="44" t="s">
        <v>4912</v>
      </c>
      <c r="B1502" s="44" t="s">
        <v>1604</v>
      </c>
      <c r="C1502" s="12">
        <v>1</v>
      </c>
    </row>
    <row r="1503" spans="1:3" x14ac:dyDescent="0.25">
      <c r="A1503" s="44" t="s">
        <v>4913</v>
      </c>
      <c r="B1503" s="44" t="s">
        <v>1621</v>
      </c>
      <c r="C1503" s="12">
        <v>1</v>
      </c>
    </row>
    <row r="1504" spans="1:3" x14ac:dyDescent="0.25">
      <c r="A1504" s="44" t="s">
        <v>4914</v>
      </c>
      <c r="B1504" s="44" t="s">
        <v>1635</v>
      </c>
      <c r="C1504" s="12">
        <v>90</v>
      </c>
    </row>
    <row r="1505" spans="1:3" x14ac:dyDescent="0.25">
      <c r="A1505" s="44" t="s">
        <v>4915</v>
      </c>
      <c r="B1505" s="44" t="s">
        <v>1635</v>
      </c>
      <c r="C1505" s="12">
        <v>90</v>
      </c>
    </row>
    <row r="1506" spans="1:3" x14ac:dyDescent="0.25">
      <c r="A1506" s="44" t="s">
        <v>4916</v>
      </c>
      <c r="B1506" s="44" t="s">
        <v>1637</v>
      </c>
      <c r="C1506" s="12">
        <v>30</v>
      </c>
    </row>
    <row r="1507" spans="1:3" x14ac:dyDescent="0.25">
      <c r="A1507" s="44" t="s">
        <v>4917</v>
      </c>
      <c r="B1507" s="44" t="s">
        <v>1637</v>
      </c>
      <c r="C1507" s="12">
        <v>90</v>
      </c>
    </row>
    <row r="1508" spans="1:3" x14ac:dyDescent="0.25">
      <c r="A1508" s="44" t="s">
        <v>4918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4919</v>
      </c>
      <c r="B1510" s="44" t="s">
        <v>1674</v>
      </c>
      <c r="C1510" s="12">
        <v>1</v>
      </c>
    </row>
    <row r="1511" spans="1:3" x14ac:dyDescent="0.25">
      <c r="A1511" s="44" t="s">
        <v>4920</v>
      </c>
      <c r="B1511" s="44" t="s">
        <v>1688</v>
      </c>
      <c r="C1511" s="12">
        <v>1</v>
      </c>
    </row>
    <row r="1512" spans="1:3" x14ac:dyDescent="0.25">
      <c r="A1512" s="44" t="s">
        <v>4921</v>
      </c>
      <c r="B1512" s="44" t="s">
        <v>1690</v>
      </c>
      <c r="C1512" s="12">
        <v>1</v>
      </c>
    </row>
    <row r="1513" spans="1:3" x14ac:dyDescent="0.25">
      <c r="A1513" s="44" t="s">
        <v>4922</v>
      </c>
      <c r="B1513" s="44" t="s">
        <v>1692</v>
      </c>
      <c r="C1513" s="12">
        <v>1</v>
      </c>
    </row>
    <row r="1514" spans="1:3" x14ac:dyDescent="0.25">
      <c r="A1514" s="44" t="s">
        <v>4923</v>
      </c>
      <c r="B1514" s="44" t="s">
        <v>1715</v>
      </c>
      <c r="C1514" s="12">
        <v>1</v>
      </c>
    </row>
    <row r="1515" spans="1:3" x14ac:dyDescent="0.25">
      <c r="A1515" s="44" t="s">
        <v>4924</v>
      </c>
      <c r="B1515" s="44" t="s">
        <v>493</v>
      </c>
      <c r="C1515" s="12">
        <v>2</v>
      </c>
    </row>
    <row r="1516" spans="1:3" x14ac:dyDescent="0.25">
      <c r="A1516" s="44" t="s">
        <v>4925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4926</v>
      </c>
      <c r="B1518" s="44" t="s">
        <v>181</v>
      </c>
      <c r="C1518" s="12">
        <v>80</v>
      </c>
    </row>
    <row r="1519" spans="1:3" x14ac:dyDescent="0.25">
      <c r="A1519" s="44" t="s">
        <v>4927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4928</v>
      </c>
      <c r="B1529" s="44" t="s">
        <v>1794</v>
      </c>
      <c r="C1529" s="12">
        <v>10</v>
      </c>
    </row>
    <row r="1530" spans="1:3" x14ac:dyDescent="0.25">
      <c r="A1530" s="44" t="s">
        <v>4929</v>
      </c>
      <c r="B1530" s="44" t="s">
        <v>1808</v>
      </c>
      <c r="C1530" s="12">
        <v>1</v>
      </c>
    </row>
    <row r="1531" spans="1:3" x14ac:dyDescent="0.25">
      <c r="A1531" s="44" t="s">
        <v>4930</v>
      </c>
      <c r="B1531" s="44" t="s">
        <v>497</v>
      </c>
      <c r="C1531" s="12">
        <v>1</v>
      </c>
    </row>
    <row r="1532" spans="1:3" x14ac:dyDescent="0.25">
      <c r="A1532" s="44" t="s">
        <v>4931</v>
      </c>
      <c r="B1532" s="44" t="s">
        <v>452</v>
      </c>
      <c r="C1532" s="12">
        <v>11</v>
      </c>
    </row>
    <row r="1533" spans="1:3" x14ac:dyDescent="0.25">
      <c r="A1533" s="44" t="s">
        <v>4932</v>
      </c>
      <c r="B1533" s="44" t="s">
        <v>1820</v>
      </c>
      <c r="C1533" s="12">
        <v>200</v>
      </c>
    </row>
    <row r="1534" spans="1:3" x14ac:dyDescent="0.25">
      <c r="A1534" s="44" t="s">
        <v>4933</v>
      </c>
      <c r="B1534" s="44" t="s">
        <v>1891</v>
      </c>
      <c r="C1534" s="12">
        <v>20</v>
      </c>
    </row>
    <row r="1535" spans="1:3" x14ac:dyDescent="0.25">
      <c r="A1535" s="44" t="s">
        <v>4934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4935</v>
      </c>
      <c r="B1537" s="44" t="s">
        <v>391</v>
      </c>
      <c r="C1537" s="12">
        <v>1</v>
      </c>
    </row>
    <row r="1538" spans="1:3" x14ac:dyDescent="0.25">
      <c r="A1538" s="44" t="s">
        <v>4936</v>
      </c>
      <c r="B1538" s="44" t="s">
        <v>238</v>
      </c>
      <c r="C1538" s="12">
        <v>1</v>
      </c>
    </row>
    <row r="1539" spans="1:3" x14ac:dyDescent="0.25">
      <c r="A1539" s="44" t="s">
        <v>4937</v>
      </c>
      <c r="B1539" s="44" t="s">
        <v>1692</v>
      </c>
      <c r="C1539" s="12">
        <v>1</v>
      </c>
    </row>
    <row r="1540" spans="1:3" x14ac:dyDescent="0.25">
      <c r="A1540" s="44" t="s">
        <v>4938</v>
      </c>
      <c r="B1540" s="44" t="s">
        <v>240</v>
      </c>
      <c r="C1540" s="12">
        <v>1</v>
      </c>
    </row>
    <row r="1541" spans="1:3" x14ac:dyDescent="0.25">
      <c r="A1541" s="44" t="s">
        <v>4939</v>
      </c>
      <c r="B1541" s="44" t="s">
        <v>2046</v>
      </c>
      <c r="C1541" s="12">
        <v>10</v>
      </c>
    </row>
    <row r="1542" spans="1:3" x14ac:dyDescent="0.25">
      <c r="A1542" s="44" t="s">
        <v>4940</v>
      </c>
      <c r="B1542" s="44" t="s">
        <v>2084</v>
      </c>
      <c r="C1542" s="12">
        <v>5</v>
      </c>
    </row>
    <row r="1543" spans="1:3" x14ac:dyDescent="0.25">
      <c r="A1543" s="44" t="s">
        <v>4941</v>
      </c>
      <c r="B1543" s="44" t="s">
        <v>411</v>
      </c>
      <c r="C1543" s="12">
        <v>4</v>
      </c>
    </row>
    <row r="1544" spans="1:3" x14ac:dyDescent="0.25">
      <c r="A1544" s="44" t="s">
        <v>4942</v>
      </c>
      <c r="B1544" s="44" t="s">
        <v>2090</v>
      </c>
      <c r="C1544" s="12">
        <v>1</v>
      </c>
    </row>
    <row r="1545" spans="1:3" x14ac:dyDescent="0.25">
      <c r="A1545" s="44" t="s">
        <v>4943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4944</v>
      </c>
      <c r="B1549" s="44" t="s">
        <v>181</v>
      </c>
      <c r="C1549" s="12">
        <v>204</v>
      </c>
    </row>
    <row r="1550" spans="1:3" x14ac:dyDescent="0.25">
      <c r="A1550" s="44" t="s">
        <v>4945</v>
      </c>
      <c r="B1550" s="44" t="s">
        <v>2206</v>
      </c>
      <c r="C1550" s="12">
        <v>300</v>
      </c>
    </row>
    <row r="1551" spans="1:3" x14ac:dyDescent="0.25">
      <c r="A1551" s="44" t="s">
        <v>4946</v>
      </c>
      <c r="B1551" s="44" t="s">
        <v>2208</v>
      </c>
      <c r="C1551" s="12">
        <v>300</v>
      </c>
    </row>
    <row r="1552" spans="1:3" x14ac:dyDescent="0.25">
      <c r="A1552" s="44" t="s">
        <v>4947</v>
      </c>
      <c r="B1552" s="44" t="s">
        <v>2210</v>
      </c>
      <c r="C1552" s="12">
        <v>500</v>
      </c>
    </row>
    <row r="1553" spans="1:3" x14ac:dyDescent="0.25">
      <c r="A1553" s="44" t="s">
        <v>4948</v>
      </c>
      <c r="B1553" s="44" t="s">
        <v>2229</v>
      </c>
      <c r="C1553" s="12">
        <v>11200</v>
      </c>
    </row>
    <row r="1554" spans="1:3" x14ac:dyDescent="0.25">
      <c r="A1554" s="44" t="s">
        <v>4949</v>
      </c>
      <c r="B1554" s="44" t="s">
        <v>2231</v>
      </c>
      <c r="C1554" s="12">
        <v>21</v>
      </c>
    </row>
    <row r="1555" spans="1:3" x14ac:dyDescent="0.25">
      <c r="A1555" s="44" t="s">
        <v>4950</v>
      </c>
      <c r="B1555" s="44" t="s">
        <v>2233</v>
      </c>
      <c r="C1555" s="12">
        <v>21</v>
      </c>
    </row>
    <row r="1556" spans="1:3" x14ac:dyDescent="0.25">
      <c r="A1556" s="44" t="s">
        <v>4951</v>
      </c>
      <c r="B1556" s="44" t="s">
        <v>2235</v>
      </c>
      <c r="C1556" s="12">
        <v>42</v>
      </c>
    </row>
    <row r="1557" spans="1:3" x14ac:dyDescent="0.25">
      <c r="A1557" s="44" t="s">
        <v>4952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4953</v>
      </c>
      <c r="B1570" s="44" t="s">
        <v>1808</v>
      </c>
      <c r="C1570" s="12">
        <v>5</v>
      </c>
    </row>
    <row r="1571" spans="1:3" x14ac:dyDescent="0.25">
      <c r="A1571" s="44" t="s">
        <v>4954</v>
      </c>
      <c r="B1571" s="44" t="s">
        <v>1808</v>
      </c>
      <c r="C1571" s="12">
        <v>1</v>
      </c>
    </row>
    <row r="1572" spans="1:3" x14ac:dyDescent="0.25">
      <c r="A1572" s="44" t="s">
        <v>4955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4956</v>
      </c>
      <c r="B1575" s="44" t="s">
        <v>1820</v>
      </c>
      <c r="C1575" s="12">
        <v>67</v>
      </c>
    </row>
    <row r="1576" spans="1:3" x14ac:dyDescent="0.25">
      <c r="A1576" s="44" t="s">
        <v>4957</v>
      </c>
      <c r="B1576" s="44" t="s">
        <v>2325</v>
      </c>
      <c r="C1576" s="12">
        <v>20</v>
      </c>
    </row>
    <row r="1577" spans="1:3" x14ac:dyDescent="0.25">
      <c r="A1577" s="44" t="s">
        <v>4958</v>
      </c>
      <c r="B1577" s="44" t="s">
        <v>2343</v>
      </c>
      <c r="C1577" s="12">
        <v>64</v>
      </c>
    </row>
    <row r="1578" spans="1:3" x14ac:dyDescent="0.25">
      <c r="A1578" s="44" t="s">
        <v>4959</v>
      </c>
      <c r="B1578" s="44" t="s">
        <v>2346</v>
      </c>
      <c r="C1578" s="12">
        <v>188</v>
      </c>
    </row>
    <row r="1579" spans="1:3" x14ac:dyDescent="0.25">
      <c r="A1579" s="44" t="s">
        <v>4960</v>
      </c>
      <c r="B1579" s="44" t="s">
        <v>2378</v>
      </c>
      <c r="C1579" s="12">
        <v>32</v>
      </c>
    </row>
    <row r="1580" spans="1:3" x14ac:dyDescent="0.25">
      <c r="A1580" s="44" t="s">
        <v>4961</v>
      </c>
      <c r="B1580" s="44" t="s">
        <v>234</v>
      </c>
      <c r="C1580" s="12">
        <v>19</v>
      </c>
    </row>
    <row r="1581" spans="1:3" x14ac:dyDescent="0.25">
      <c r="A1581" s="44" t="s">
        <v>4962</v>
      </c>
      <c r="B1581" s="44" t="s">
        <v>2387</v>
      </c>
      <c r="C1581" s="12">
        <v>13</v>
      </c>
    </row>
    <row r="1582" spans="1:3" x14ac:dyDescent="0.25">
      <c r="A1582" s="44" t="s">
        <v>4963</v>
      </c>
      <c r="B1582" s="44" t="s">
        <v>2397</v>
      </c>
      <c r="C1582" s="12">
        <v>19</v>
      </c>
    </row>
    <row r="1583" spans="1:3" x14ac:dyDescent="0.25">
      <c r="A1583" s="44" t="s">
        <v>4964</v>
      </c>
      <c r="B1583" s="44" t="s">
        <v>146</v>
      </c>
      <c r="C1583" s="12">
        <v>23</v>
      </c>
    </row>
    <row r="1584" spans="1:3" x14ac:dyDescent="0.25">
      <c r="A1584" s="44" t="s">
        <v>4965</v>
      </c>
      <c r="B1584" s="44" t="s">
        <v>2533</v>
      </c>
      <c r="C1584" s="12">
        <v>1</v>
      </c>
    </row>
    <row r="1585" spans="1:3" x14ac:dyDescent="0.25">
      <c r="A1585" s="44" t="s">
        <v>4966</v>
      </c>
      <c r="B1585" s="44" t="s">
        <v>1668</v>
      </c>
      <c r="C1585" s="12">
        <v>7</v>
      </c>
    </row>
    <row r="1586" spans="1:3" x14ac:dyDescent="0.25">
      <c r="A1586" s="44" t="s">
        <v>4967</v>
      </c>
      <c r="B1586" s="44" t="s">
        <v>349</v>
      </c>
      <c r="C1586" s="12">
        <v>1</v>
      </c>
    </row>
    <row r="1587" spans="1:3" x14ac:dyDescent="0.25">
      <c r="A1587" s="44" t="s">
        <v>4968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4969</v>
      </c>
      <c r="B1589" s="44" t="s">
        <v>544</v>
      </c>
      <c r="C1589" s="12">
        <v>348</v>
      </c>
    </row>
    <row r="1590" spans="1:3" x14ac:dyDescent="0.25">
      <c r="A1590" s="44" t="s">
        <v>4970</v>
      </c>
      <c r="B1590" s="44" t="s">
        <v>238</v>
      </c>
      <c r="C1590" s="12">
        <v>4</v>
      </c>
    </row>
    <row r="1591" spans="1:3" x14ac:dyDescent="0.25">
      <c r="A1591" s="44" t="s">
        <v>4971</v>
      </c>
      <c r="B1591" s="44" t="s">
        <v>2541</v>
      </c>
      <c r="C1591" s="12">
        <v>1</v>
      </c>
    </row>
    <row r="1592" spans="1:3" x14ac:dyDescent="0.25">
      <c r="A1592" s="44" t="s">
        <v>4972</v>
      </c>
      <c r="B1592" s="44" t="s">
        <v>2543</v>
      </c>
      <c r="C1592" s="12">
        <v>1</v>
      </c>
    </row>
    <row r="1593" spans="1:3" x14ac:dyDescent="0.25">
      <c r="A1593" s="44" t="s">
        <v>4973</v>
      </c>
      <c r="B1593" s="44" t="s">
        <v>2545</v>
      </c>
      <c r="C1593" s="12">
        <v>1</v>
      </c>
    </row>
    <row r="1594" spans="1:3" x14ac:dyDescent="0.25">
      <c r="A1594" s="44" t="s">
        <v>4974</v>
      </c>
      <c r="B1594" s="44" t="s">
        <v>433</v>
      </c>
      <c r="C1594" s="12">
        <v>7</v>
      </c>
    </row>
    <row r="1595" spans="1:3" x14ac:dyDescent="0.25">
      <c r="A1595" s="44" t="s">
        <v>4975</v>
      </c>
      <c r="B1595" s="44" t="s">
        <v>2046</v>
      </c>
      <c r="C1595" s="12">
        <v>14</v>
      </c>
    </row>
    <row r="1596" spans="1:3" x14ac:dyDescent="0.25">
      <c r="A1596" s="44" t="s">
        <v>4976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4977</v>
      </c>
      <c r="B1600" s="44" t="s">
        <v>474</v>
      </c>
      <c r="C1600" s="12">
        <v>400</v>
      </c>
    </row>
    <row r="1601" spans="1:3" x14ac:dyDescent="0.25">
      <c r="A1601" s="44" t="s">
        <v>4978</v>
      </c>
      <c r="B1601" s="44" t="s">
        <v>472</v>
      </c>
      <c r="C1601" s="12">
        <v>400</v>
      </c>
    </row>
    <row r="1602" spans="1:3" x14ac:dyDescent="0.25">
      <c r="A1602" s="44" t="s">
        <v>4979</v>
      </c>
      <c r="B1602" s="44" t="s">
        <v>478</v>
      </c>
      <c r="C1602" s="12">
        <v>400</v>
      </c>
    </row>
    <row r="1603" spans="1:3" x14ac:dyDescent="0.25">
      <c r="A1603" s="44" t="s">
        <v>4980</v>
      </c>
      <c r="B1603" s="44" t="s">
        <v>476</v>
      </c>
      <c r="C1603" s="12">
        <v>381</v>
      </c>
    </row>
    <row r="1604" spans="1:3" x14ac:dyDescent="0.25">
      <c r="A1604" s="44" t="s">
        <v>4981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4982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4983</v>
      </c>
      <c r="B1617" s="44" t="s">
        <v>465</v>
      </c>
      <c r="C1617" s="12">
        <v>23</v>
      </c>
    </row>
    <row r="1618" spans="1:3" x14ac:dyDescent="0.25">
      <c r="A1618" s="44" t="s">
        <v>4984</v>
      </c>
      <c r="B1618" s="44" t="s">
        <v>1808</v>
      </c>
      <c r="C1618" s="12">
        <v>5</v>
      </c>
    </row>
    <row r="1619" spans="1:3" x14ac:dyDescent="0.25">
      <c r="A1619" s="44" t="s">
        <v>4985</v>
      </c>
      <c r="B1619" s="44" t="s">
        <v>1797</v>
      </c>
      <c r="C1619" s="12">
        <v>125</v>
      </c>
    </row>
    <row r="1620" spans="1:3" x14ac:dyDescent="0.25">
      <c r="A1620" s="44" t="s">
        <v>4986</v>
      </c>
      <c r="B1620" s="44" t="s">
        <v>497</v>
      </c>
      <c r="C1620" s="12">
        <v>1</v>
      </c>
    </row>
    <row r="1621" spans="1:3" x14ac:dyDescent="0.25">
      <c r="A1621" s="44" t="s">
        <v>4987</v>
      </c>
      <c r="B1621" s="44" t="s">
        <v>312</v>
      </c>
      <c r="C1621" s="12">
        <v>1</v>
      </c>
    </row>
    <row r="1622" spans="1:3" x14ac:dyDescent="0.25">
      <c r="A1622" s="44" t="s">
        <v>4988</v>
      </c>
      <c r="B1622" s="44" t="s">
        <v>141</v>
      </c>
      <c r="C1622" s="12">
        <v>1</v>
      </c>
    </row>
    <row r="1623" spans="1:3" x14ac:dyDescent="0.25">
      <c r="A1623" s="44" t="s">
        <v>4989</v>
      </c>
      <c r="B1623" s="44" t="s">
        <v>224</v>
      </c>
      <c r="C1623" s="12">
        <v>1</v>
      </c>
    </row>
    <row r="1624" spans="1:3" x14ac:dyDescent="0.25">
      <c r="A1624" s="44" t="s">
        <v>4990</v>
      </c>
      <c r="B1624" s="44" t="s">
        <v>1820</v>
      </c>
      <c r="C1624" s="12">
        <v>30</v>
      </c>
    </row>
    <row r="1625" spans="1:3" x14ac:dyDescent="0.25">
      <c r="A1625" s="44" t="s">
        <v>4991</v>
      </c>
      <c r="B1625" s="44" t="s">
        <v>554</v>
      </c>
      <c r="C1625" s="12">
        <v>86</v>
      </c>
    </row>
    <row r="1626" spans="1:3" x14ac:dyDescent="0.25">
      <c r="A1626" s="44" t="s">
        <v>4992</v>
      </c>
      <c r="B1626" s="44" t="s">
        <v>289</v>
      </c>
      <c r="C1626" s="12">
        <v>1</v>
      </c>
    </row>
    <row r="1627" spans="1:3" x14ac:dyDescent="0.25">
      <c r="A1627" s="44" t="s">
        <v>4993</v>
      </c>
      <c r="B1627" s="44" t="s">
        <v>306</v>
      </c>
      <c r="C1627" s="12">
        <v>4</v>
      </c>
    </row>
    <row r="1628" spans="1:3" x14ac:dyDescent="0.25">
      <c r="A1628" s="44" t="s">
        <v>4994</v>
      </c>
      <c r="B1628" s="44" t="s">
        <v>309</v>
      </c>
      <c r="C1628" s="12">
        <v>2</v>
      </c>
    </row>
    <row r="1629" spans="1:3" x14ac:dyDescent="0.25">
      <c r="A1629" s="44" t="s">
        <v>4995</v>
      </c>
      <c r="B1629" s="44" t="s">
        <v>251</v>
      </c>
      <c r="C1629" s="12">
        <v>1</v>
      </c>
    </row>
    <row r="1630" spans="1:3" x14ac:dyDescent="0.25">
      <c r="A1630" s="44" t="s">
        <v>4996</v>
      </c>
      <c r="B1630" s="44" t="s">
        <v>1891</v>
      </c>
      <c r="C1630" s="12">
        <v>12</v>
      </c>
    </row>
    <row r="1631" spans="1:3" x14ac:dyDescent="0.25">
      <c r="A1631" s="44" t="s">
        <v>4997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4998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4999</v>
      </c>
      <c r="B1638" s="44" t="s">
        <v>2667</v>
      </c>
      <c r="C1638" s="12">
        <v>1</v>
      </c>
    </row>
    <row r="1639" spans="1:3" x14ac:dyDescent="0.25">
      <c r="A1639" s="44" t="s">
        <v>5000</v>
      </c>
      <c r="B1639" s="44" t="s">
        <v>433</v>
      </c>
      <c r="C1639" s="12">
        <v>1</v>
      </c>
    </row>
    <row r="1640" spans="1:3" x14ac:dyDescent="0.25">
      <c r="A1640" s="44" t="s">
        <v>5001</v>
      </c>
      <c r="B1640" s="44" t="s">
        <v>434</v>
      </c>
      <c r="C1640" s="12">
        <v>1</v>
      </c>
    </row>
    <row r="1641" spans="1:3" x14ac:dyDescent="0.25">
      <c r="A1641" s="44" t="s">
        <v>5002</v>
      </c>
      <c r="B1641" s="44" t="s">
        <v>2046</v>
      </c>
      <c r="C1641" s="12">
        <v>10</v>
      </c>
    </row>
    <row r="1642" spans="1:3" x14ac:dyDescent="0.25">
      <c r="A1642" s="44" t="s">
        <v>5003</v>
      </c>
      <c r="B1642" s="44" t="s">
        <v>2672</v>
      </c>
      <c r="C1642" s="12">
        <v>1</v>
      </c>
    </row>
    <row r="1643" spans="1:3" x14ac:dyDescent="0.25">
      <c r="A1643" s="44" t="s">
        <v>5004</v>
      </c>
      <c r="B1643" s="44" t="s">
        <v>493</v>
      </c>
      <c r="C1643" s="12">
        <v>1</v>
      </c>
    </row>
    <row r="1644" spans="1:3" x14ac:dyDescent="0.25">
      <c r="A1644" s="44" t="s">
        <v>5005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5006</v>
      </c>
      <c r="B1651" s="44" t="s">
        <v>181</v>
      </c>
      <c r="C1651" s="12">
        <v>6000</v>
      </c>
    </row>
    <row r="1652" spans="1:3" x14ac:dyDescent="0.25">
      <c r="A1652" s="44" t="s">
        <v>5007</v>
      </c>
      <c r="B1652" s="44" t="s">
        <v>246</v>
      </c>
      <c r="C1652" s="12">
        <v>2100</v>
      </c>
    </row>
    <row r="1653" spans="1:3" x14ac:dyDescent="0.25">
      <c r="A1653" s="44" t="s">
        <v>5008</v>
      </c>
      <c r="B1653" s="44" t="s">
        <v>248</v>
      </c>
      <c r="C1653" s="12">
        <v>3000</v>
      </c>
    </row>
    <row r="1654" spans="1:3" x14ac:dyDescent="0.25">
      <c r="A1654" s="44" t="s">
        <v>5009</v>
      </c>
      <c r="B1654" s="44" t="s">
        <v>2206</v>
      </c>
      <c r="C1654" s="12">
        <v>60</v>
      </c>
    </row>
    <row r="1655" spans="1:3" x14ac:dyDescent="0.25">
      <c r="A1655" s="44" t="s">
        <v>5010</v>
      </c>
      <c r="B1655" s="44" t="s">
        <v>2208</v>
      </c>
      <c r="C1655" s="12">
        <v>60</v>
      </c>
    </row>
    <row r="1656" spans="1:3" x14ac:dyDescent="0.25">
      <c r="A1656" s="44" t="s">
        <v>5011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5012</v>
      </c>
      <c r="B1658" s="44" t="s">
        <v>2231</v>
      </c>
      <c r="C1658" s="12">
        <v>31</v>
      </c>
    </row>
    <row r="1659" spans="1:3" x14ac:dyDescent="0.25">
      <c r="A1659" s="44" t="s">
        <v>5013</v>
      </c>
      <c r="B1659" s="44" t="s">
        <v>2233</v>
      </c>
      <c r="C1659" s="12">
        <v>21</v>
      </c>
    </row>
    <row r="1660" spans="1:3" x14ac:dyDescent="0.25">
      <c r="A1660" s="44" t="s">
        <v>5014</v>
      </c>
      <c r="B1660" s="44" t="s">
        <v>2235</v>
      </c>
      <c r="C1660" s="12">
        <v>52</v>
      </c>
    </row>
    <row r="1661" spans="1:3" x14ac:dyDescent="0.25">
      <c r="A1661" s="44" t="s">
        <v>5015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5016</v>
      </c>
      <c r="B1670" s="44" t="s">
        <v>1794</v>
      </c>
      <c r="C1670" s="12">
        <v>11</v>
      </c>
    </row>
    <row r="1671" spans="1:3" x14ac:dyDescent="0.25">
      <c r="A1671" s="44" t="s">
        <v>5017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5018</v>
      </c>
      <c r="B1673" s="44" t="s">
        <v>496</v>
      </c>
      <c r="C1673" s="12">
        <v>10</v>
      </c>
    </row>
    <row r="1674" spans="1:3" x14ac:dyDescent="0.25">
      <c r="A1674" s="44" t="s">
        <v>5019</v>
      </c>
      <c r="B1674" s="44" t="s">
        <v>494</v>
      </c>
      <c r="C1674" s="12">
        <v>10</v>
      </c>
    </row>
    <row r="1675" spans="1:3" x14ac:dyDescent="0.25">
      <c r="A1675" s="44" t="s">
        <v>5020</v>
      </c>
      <c r="B1675" s="44" t="s">
        <v>639</v>
      </c>
      <c r="C1675" s="12">
        <v>72</v>
      </c>
    </row>
    <row r="1676" spans="1:3" x14ac:dyDescent="0.25">
      <c r="A1676" s="44" t="s">
        <v>5021</v>
      </c>
      <c r="B1676" s="44" t="s">
        <v>502</v>
      </c>
      <c r="C1676" s="12">
        <v>72</v>
      </c>
    </row>
    <row r="1677" spans="1:3" x14ac:dyDescent="0.25">
      <c r="A1677" s="44" t="s">
        <v>5022</v>
      </c>
      <c r="B1677" s="44" t="s">
        <v>1820</v>
      </c>
      <c r="C1677" s="12">
        <v>231</v>
      </c>
    </row>
    <row r="1678" spans="1:3" x14ac:dyDescent="0.25">
      <c r="A1678" s="44" t="s">
        <v>5023</v>
      </c>
      <c r="B1678" s="44" t="s">
        <v>234</v>
      </c>
      <c r="C1678" s="12">
        <v>264</v>
      </c>
    </row>
    <row r="1679" spans="1:3" x14ac:dyDescent="0.25">
      <c r="A1679" s="44" t="s">
        <v>5024</v>
      </c>
      <c r="B1679" s="44" t="s">
        <v>491</v>
      </c>
      <c r="C1679" s="12">
        <v>10</v>
      </c>
    </row>
    <row r="1680" spans="1:3" x14ac:dyDescent="0.25">
      <c r="A1680" s="44" t="s">
        <v>5025</v>
      </c>
      <c r="B1680" s="44" t="s">
        <v>554</v>
      </c>
      <c r="C1680" s="12">
        <v>80</v>
      </c>
    </row>
    <row r="1681" spans="1:3" x14ac:dyDescent="0.25">
      <c r="A1681" s="44" t="s">
        <v>5026</v>
      </c>
      <c r="B1681" s="44" t="s">
        <v>2311</v>
      </c>
      <c r="C1681" s="12">
        <v>300</v>
      </c>
    </row>
    <row r="1682" spans="1:3" x14ac:dyDescent="0.25">
      <c r="A1682" s="44" t="s">
        <v>5027</v>
      </c>
      <c r="B1682" s="44" t="s">
        <v>2314</v>
      </c>
      <c r="C1682" s="12">
        <v>100</v>
      </c>
    </row>
    <row r="1683" spans="1:3" x14ac:dyDescent="0.25">
      <c r="A1683" s="44" t="s">
        <v>5028</v>
      </c>
      <c r="B1683" s="44" t="s">
        <v>2764</v>
      </c>
      <c r="C1683" s="12">
        <v>24</v>
      </c>
    </row>
    <row r="1684" spans="1:3" x14ac:dyDescent="0.25">
      <c r="A1684" s="44" t="s">
        <v>5029</v>
      </c>
      <c r="B1684" s="44" t="s">
        <v>2767</v>
      </c>
      <c r="C1684" s="12">
        <v>24</v>
      </c>
    </row>
    <row r="1685" spans="1:3" x14ac:dyDescent="0.25">
      <c r="A1685" s="44" t="s">
        <v>5030</v>
      </c>
      <c r="B1685" s="44" t="s">
        <v>2770</v>
      </c>
      <c r="C1685" s="12">
        <v>1</v>
      </c>
    </row>
    <row r="1686" spans="1:3" x14ac:dyDescent="0.25">
      <c r="A1686" s="44" t="s">
        <v>5031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5032</v>
      </c>
      <c r="B1688" s="44" t="s">
        <v>1635</v>
      </c>
      <c r="C1688" s="12">
        <v>145</v>
      </c>
    </row>
    <row r="1689" spans="1:3" x14ac:dyDescent="0.25">
      <c r="A1689" s="44" t="s">
        <v>5033</v>
      </c>
      <c r="B1689" s="44" t="s">
        <v>1635</v>
      </c>
      <c r="C1689" s="12">
        <v>160</v>
      </c>
    </row>
    <row r="1690" spans="1:3" x14ac:dyDescent="0.25">
      <c r="A1690" s="44" t="s">
        <v>5034</v>
      </c>
      <c r="B1690" s="44" t="s">
        <v>1637</v>
      </c>
      <c r="C1690" s="12">
        <v>145</v>
      </c>
    </row>
    <row r="1691" spans="1:3" x14ac:dyDescent="0.25">
      <c r="A1691" s="44" t="s">
        <v>5035</v>
      </c>
      <c r="B1691" s="44" t="s">
        <v>1637</v>
      </c>
      <c r="C1691" s="12">
        <v>160</v>
      </c>
    </row>
    <row r="1692" spans="1:3" x14ac:dyDescent="0.25">
      <c r="A1692" s="44" t="s">
        <v>5036</v>
      </c>
      <c r="B1692" s="44" t="s">
        <v>2011</v>
      </c>
      <c r="C1692" s="12">
        <v>2</v>
      </c>
    </row>
    <row r="1693" spans="1:3" x14ac:dyDescent="0.25">
      <c r="A1693" s="44" t="s">
        <v>5037</v>
      </c>
      <c r="B1693" s="44" t="s">
        <v>1703</v>
      </c>
      <c r="C1693" s="12">
        <v>12</v>
      </c>
    </row>
    <row r="1694" spans="1:3" x14ac:dyDescent="0.25">
      <c r="A1694" s="44" t="s">
        <v>5038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5039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5040</v>
      </c>
      <c r="B1702" s="44" t="s">
        <v>459</v>
      </c>
      <c r="C1702" s="12">
        <v>500</v>
      </c>
    </row>
    <row r="1703" spans="1:3" x14ac:dyDescent="0.25">
      <c r="A1703" s="44" t="s">
        <v>5041</v>
      </c>
      <c r="B1703" s="44" t="s">
        <v>455</v>
      </c>
      <c r="C1703" s="12">
        <v>500</v>
      </c>
    </row>
    <row r="1704" spans="1:3" x14ac:dyDescent="0.25">
      <c r="A1704" s="44" t="s">
        <v>5042</v>
      </c>
      <c r="B1704" s="44" t="s">
        <v>460</v>
      </c>
      <c r="C1704" s="12">
        <v>500</v>
      </c>
    </row>
    <row r="1705" spans="1:3" x14ac:dyDescent="0.25">
      <c r="A1705" s="44" t="s">
        <v>5043</v>
      </c>
      <c r="B1705" s="44" t="s">
        <v>457</v>
      </c>
      <c r="C1705" s="12">
        <v>500</v>
      </c>
    </row>
    <row r="1706" spans="1:3" x14ac:dyDescent="0.25">
      <c r="A1706" s="44" t="s">
        <v>5044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5045</v>
      </c>
      <c r="B1708" s="44" t="s">
        <v>132</v>
      </c>
      <c r="C1708" s="12">
        <v>2</v>
      </c>
    </row>
    <row r="1709" spans="1:3" x14ac:dyDescent="0.25">
      <c r="A1709" s="44" t="s">
        <v>5046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5047</v>
      </c>
      <c r="B1712" s="44" t="s">
        <v>2108</v>
      </c>
      <c r="C1712" s="12">
        <v>80</v>
      </c>
    </row>
    <row r="1713" spans="1:3" x14ac:dyDescent="0.25">
      <c r="A1713" s="44" t="s">
        <v>5048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5049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5050</v>
      </c>
      <c r="B1725" s="44" t="s">
        <v>1808</v>
      </c>
      <c r="C1725" s="12">
        <v>5</v>
      </c>
    </row>
    <row r="1726" spans="1:3" x14ac:dyDescent="0.25">
      <c r="A1726" s="44" t="s">
        <v>5051</v>
      </c>
      <c r="B1726" s="44" t="s">
        <v>494</v>
      </c>
      <c r="C1726" s="12">
        <v>1</v>
      </c>
    </row>
    <row r="1727" spans="1:3" x14ac:dyDescent="0.25">
      <c r="A1727" s="44" t="s">
        <v>5052</v>
      </c>
      <c r="B1727" s="44" t="s">
        <v>2918</v>
      </c>
      <c r="C1727" s="12">
        <v>15</v>
      </c>
    </row>
    <row r="1728" spans="1:3" x14ac:dyDescent="0.25">
      <c r="A1728" s="44" t="s">
        <v>5053</v>
      </c>
      <c r="B1728" s="44" t="s">
        <v>1891</v>
      </c>
      <c r="C1728" s="12">
        <v>12</v>
      </c>
    </row>
    <row r="1729" spans="1:3" x14ac:dyDescent="0.25">
      <c r="A1729" s="44" t="s">
        <v>5054</v>
      </c>
      <c r="B1729" s="44" t="s">
        <v>2927</v>
      </c>
      <c r="C1729" s="12">
        <v>6</v>
      </c>
    </row>
    <row r="1730" spans="1:3" x14ac:dyDescent="0.25">
      <c r="A1730" s="44" t="s">
        <v>5055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5056</v>
      </c>
      <c r="B1732" s="44" t="s">
        <v>603</v>
      </c>
      <c r="C1732" s="12">
        <v>1</v>
      </c>
    </row>
    <row r="1733" spans="1:3" x14ac:dyDescent="0.25">
      <c r="A1733" s="44" t="s">
        <v>5057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5058</v>
      </c>
      <c r="B1737" s="44" t="s">
        <v>2959</v>
      </c>
      <c r="C1737" s="12">
        <v>1</v>
      </c>
    </row>
    <row r="1738" spans="1:3" x14ac:dyDescent="0.25">
      <c r="A1738" s="44" t="s">
        <v>5059</v>
      </c>
      <c r="B1738" s="44" t="s">
        <v>2967</v>
      </c>
      <c r="C1738" s="12">
        <v>1</v>
      </c>
    </row>
    <row r="1739" spans="1:3" x14ac:dyDescent="0.25">
      <c r="A1739" s="44" t="s">
        <v>5060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5061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5062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5063</v>
      </c>
      <c r="B1748" s="44" t="s">
        <v>239</v>
      </c>
      <c r="C1748" s="12">
        <v>2</v>
      </c>
    </row>
    <row r="1749" spans="1:3" x14ac:dyDescent="0.25">
      <c r="A1749" s="44" t="s">
        <v>5064</v>
      </c>
      <c r="B1749" s="44" t="s">
        <v>1993</v>
      </c>
      <c r="C1749" s="12">
        <v>1</v>
      </c>
    </row>
    <row r="1750" spans="1:3" x14ac:dyDescent="0.25">
      <c r="A1750" s="44" t="s">
        <v>5065</v>
      </c>
      <c r="B1750" s="44" t="s">
        <v>1995</v>
      </c>
      <c r="C1750" s="12">
        <v>3</v>
      </c>
    </row>
    <row r="1751" spans="1:3" x14ac:dyDescent="0.25">
      <c r="A1751" s="44" t="s">
        <v>5066</v>
      </c>
      <c r="B1751" s="44" t="s">
        <v>1997</v>
      </c>
      <c r="C1751" s="12">
        <v>1</v>
      </c>
    </row>
    <row r="1752" spans="1:3" x14ac:dyDescent="0.25">
      <c r="A1752" s="44" t="s">
        <v>5067</v>
      </c>
      <c r="B1752" s="44" t="s">
        <v>1999</v>
      </c>
      <c r="C1752" s="12">
        <v>3</v>
      </c>
    </row>
    <row r="1753" spans="1:3" x14ac:dyDescent="0.25">
      <c r="A1753" s="44" t="s">
        <v>5068</v>
      </c>
      <c r="B1753" s="44" t="s">
        <v>2001</v>
      </c>
      <c r="C1753" s="12">
        <v>1</v>
      </c>
    </row>
    <row r="1754" spans="1:3" x14ac:dyDescent="0.25">
      <c r="A1754" s="44" t="s">
        <v>5069</v>
      </c>
      <c r="B1754" s="44" t="s">
        <v>3070</v>
      </c>
      <c r="C1754" s="12">
        <v>1</v>
      </c>
    </row>
    <row r="1755" spans="1:3" x14ac:dyDescent="0.25">
      <c r="A1755" s="44" t="s">
        <v>5070</v>
      </c>
      <c r="B1755" s="44" t="s">
        <v>3094</v>
      </c>
      <c r="C1755" s="12">
        <v>4</v>
      </c>
    </row>
    <row r="1756" spans="1:3" x14ac:dyDescent="0.25">
      <c r="A1756" s="44" t="s">
        <v>5071</v>
      </c>
      <c r="B1756" s="44" t="s">
        <v>3097</v>
      </c>
      <c r="C1756" s="12">
        <v>3</v>
      </c>
    </row>
    <row r="1757" spans="1:3" x14ac:dyDescent="0.25">
      <c r="A1757" s="44" t="s">
        <v>5072</v>
      </c>
      <c r="B1757" s="44" t="s">
        <v>433</v>
      </c>
      <c r="C1757" s="12">
        <v>87</v>
      </c>
    </row>
    <row r="1758" spans="1:3" x14ac:dyDescent="0.25">
      <c r="A1758" s="44" t="s">
        <v>5073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5074</v>
      </c>
      <c r="B1760" s="44" t="s">
        <v>3121</v>
      </c>
      <c r="C1760" s="12">
        <v>1</v>
      </c>
    </row>
    <row r="1761" spans="1:3" x14ac:dyDescent="0.25">
      <c r="A1761" s="44" t="s">
        <v>5075</v>
      </c>
      <c r="B1761" s="44" t="s">
        <v>633</v>
      </c>
      <c r="C1761" s="12">
        <v>1</v>
      </c>
    </row>
    <row r="1762" spans="1:3" x14ac:dyDescent="0.25">
      <c r="A1762" s="44" t="s">
        <v>5076</v>
      </c>
      <c r="B1762" s="44" t="s">
        <v>3091</v>
      </c>
      <c r="C1762" s="12">
        <v>1</v>
      </c>
    </row>
    <row r="1763" spans="1:3" x14ac:dyDescent="0.25">
      <c r="A1763" s="44" t="s">
        <v>5077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5078</v>
      </c>
      <c r="B1765" s="44" t="s">
        <v>409</v>
      </c>
      <c r="C1765" s="12">
        <v>1</v>
      </c>
    </row>
    <row r="1766" spans="1:3" x14ac:dyDescent="0.25">
      <c r="A1766" s="44" t="s">
        <v>5079</v>
      </c>
      <c r="B1766" s="44" t="s">
        <v>1744</v>
      </c>
      <c r="C1766" s="12">
        <v>58</v>
      </c>
    </row>
    <row r="1767" spans="1:3" x14ac:dyDescent="0.25">
      <c r="A1767" s="44" t="s">
        <v>5080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5081</v>
      </c>
      <c r="B1770" s="44" t="s">
        <v>3138</v>
      </c>
      <c r="C1770" s="12">
        <v>13</v>
      </c>
    </row>
    <row r="1771" spans="1:3" x14ac:dyDescent="0.25">
      <c r="A1771" s="44" t="s">
        <v>5082</v>
      </c>
      <c r="B1771" s="44" t="s">
        <v>3140</v>
      </c>
      <c r="C1771" s="12">
        <v>7</v>
      </c>
    </row>
    <row r="1772" spans="1:3" x14ac:dyDescent="0.25">
      <c r="A1772" s="44" t="s">
        <v>5083</v>
      </c>
      <c r="B1772" s="44" t="s">
        <v>3146</v>
      </c>
      <c r="C1772" s="12">
        <v>24</v>
      </c>
    </row>
    <row r="1773" spans="1:3" x14ac:dyDescent="0.25">
      <c r="A1773" s="44" t="s">
        <v>5084</v>
      </c>
      <c r="B1773" s="44" t="s">
        <v>3170</v>
      </c>
      <c r="C1773" s="12">
        <v>17</v>
      </c>
    </row>
    <row r="1774" spans="1:3" x14ac:dyDescent="0.25">
      <c r="A1774" s="44" t="s">
        <v>5085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5086</v>
      </c>
      <c r="B1776" s="44" t="s">
        <v>2231</v>
      </c>
      <c r="C1776" s="12">
        <v>1</v>
      </c>
    </row>
    <row r="1777" spans="1:3" x14ac:dyDescent="0.25">
      <c r="A1777" s="44" t="s">
        <v>5087</v>
      </c>
      <c r="B1777" s="44" t="s">
        <v>2235</v>
      </c>
      <c r="C1777" s="12">
        <v>1</v>
      </c>
    </row>
    <row r="1778" spans="1:3" x14ac:dyDescent="0.25">
      <c r="A1778" s="44" t="s">
        <v>5088</v>
      </c>
      <c r="B1778" s="44" t="s">
        <v>2237</v>
      </c>
      <c r="C1778" s="12">
        <v>7</v>
      </c>
    </row>
    <row r="1779" spans="1:3" x14ac:dyDescent="0.25">
      <c r="A1779" s="44" t="s">
        <v>5089</v>
      </c>
      <c r="B1779" s="44" t="s">
        <v>436</v>
      </c>
      <c r="C1779" s="12">
        <v>129</v>
      </c>
    </row>
    <row r="1780" spans="1:3" x14ac:dyDescent="0.25">
      <c r="A1780" s="44" t="s">
        <v>5090</v>
      </c>
      <c r="B1780" s="44" t="s">
        <v>438</v>
      </c>
      <c r="C1780" s="12">
        <v>125</v>
      </c>
    </row>
    <row r="1781" spans="1:3" x14ac:dyDescent="0.25">
      <c r="A1781" s="44" t="s">
        <v>5091</v>
      </c>
      <c r="B1781" s="44" t="s">
        <v>3202</v>
      </c>
      <c r="C1781" s="12">
        <v>100</v>
      </c>
    </row>
    <row r="1782" spans="1:3" x14ac:dyDescent="0.25">
      <c r="A1782" s="44" t="s">
        <v>5092</v>
      </c>
      <c r="B1782" s="44" t="s">
        <v>3204</v>
      </c>
      <c r="C1782" s="12">
        <v>500</v>
      </c>
    </row>
    <row r="1783" spans="1:3" x14ac:dyDescent="0.25">
      <c r="A1783" s="44" t="s">
        <v>5093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5094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5095</v>
      </c>
      <c r="B1796" s="44" t="s">
        <v>452</v>
      </c>
      <c r="C1796" s="12">
        <v>2500</v>
      </c>
    </row>
    <row r="1797" spans="1:3" x14ac:dyDescent="0.25">
      <c r="A1797" s="44" t="s">
        <v>5096</v>
      </c>
      <c r="B1797" s="44" t="s">
        <v>1820</v>
      </c>
      <c r="C1797" s="12">
        <v>302</v>
      </c>
    </row>
    <row r="1798" spans="1:3" x14ac:dyDescent="0.25">
      <c r="A1798" s="44" t="s">
        <v>5097</v>
      </c>
      <c r="B1798" s="44" t="s">
        <v>3257</v>
      </c>
      <c r="C1798" s="12">
        <v>64</v>
      </c>
    </row>
    <row r="1799" spans="1:3" x14ac:dyDescent="0.25">
      <c r="A1799" s="44" t="s">
        <v>5098</v>
      </c>
      <c r="B1799" s="44" t="s">
        <v>3260</v>
      </c>
      <c r="C1799" s="12">
        <v>64</v>
      </c>
    </row>
    <row r="1800" spans="1:3" x14ac:dyDescent="0.25">
      <c r="A1800" s="44" t="s">
        <v>5099</v>
      </c>
      <c r="B1800" s="44" t="s">
        <v>3262</v>
      </c>
      <c r="C1800" s="12">
        <v>20</v>
      </c>
    </row>
    <row r="1801" spans="1:3" x14ac:dyDescent="0.25">
      <c r="A1801" s="44" t="s">
        <v>5100</v>
      </c>
      <c r="B1801" s="44" t="s">
        <v>591</v>
      </c>
      <c r="C1801" s="12">
        <v>3450</v>
      </c>
    </row>
    <row r="1802" spans="1:3" x14ac:dyDescent="0.25">
      <c r="A1802" s="44" t="s">
        <v>5101</v>
      </c>
      <c r="B1802" s="44" t="s">
        <v>2400</v>
      </c>
      <c r="C1802" s="12">
        <v>169</v>
      </c>
    </row>
    <row r="1803" spans="1:3" x14ac:dyDescent="0.25">
      <c r="A1803" s="44" t="s">
        <v>5102</v>
      </c>
      <c r="B1803" s="44" t="s">
        <v>3287</v>
      </c>
      <c r="C1803" s="12">
        <v>164</v>
      </c>
    </row>
    <row r="1804" spans="1:3" x14ac:dyDescent="0.25">
      <c r="A1804" s="44" t="s">
        <v>5103</v>
      </c>
      <c r="B1804" s="44" t="s">
        <v>3290</v>
      </c>
      <c r="C1804" s="12">
        <v>189</v>
      </c>
    </row>
    <row r="1805" spans="1:3" x14ac:dyDescent="0.25">
      <c r="A1805" s="44" t="s">
        <v>5104</v>
      </c>
      <c r="B1805" s="44" t="s">
        <v>372</v>
      </c>
      <c r="C1805" s="12">
        <v>164</v>
      </c>
    </row>
    <row r="1806" spans="1:3" x14ac:dyDescent="0.25">
      <c r="A1806" s="44" t="s">
        <v>5105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5106</v>
      </c>
      <c r="B1808" s="44" t="s">
        <v>2770</v>
      </c>
      <c r="C1808" s="12">
        <v>1</v>
      </c>
    </row>
    <row r="1809" spans="1:3" x14ac:dyDescent="0.25">
      <c r="A1809" s="44" t="s">
        <v>5107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5108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5109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5110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5111</v>
      </c>
      <c r="B1831" s="44" t="s">
        <v>3404</v>
      </c>
      <c r="C1831" s="12">
        <v>4</v>
      </c>
    </row>
    <row r="1832" spans="1:3" x14ac:dyDescent="0.25">
      <c r="A1832" s="44" t="s">
        <v>5112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5113</v>
      </c>
      <c r="B1840" s="44" t="s">
        <v>2915</v>
      </c>
      <c r="C1840" s="12">
        <v>1</v>
      </c>
    </row>
    <row r="1841" spans="1:3" x14ac:dyDescent="0.25">
      <c r="A1841" s="44" t="s">
        <v>5114</v>
      </c>
      <c r="B1841" s="44" t="s">
        <v>232</v>
      </c>
      <c r="C1841" s="12">
        <v>1</v>
      </c>
    </row>
    <row r="1842" spans="1:3" x14ac:dyDescent="0.25">
      <c r="A1842" s="44" t="s">
        <v>5115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5116</v>
      </c>
      <c r="B1847" s="44" t="s">
        <v>181</v>
      </c>
      <c r="C1847" s="12">
        <v>300</v>
      </c>
    </row>
    <row r="1848" spans="1:3" x14ac:dyDescent="0.25">
      <c r="A1848" s="44" t="s">
        <v>5117</v>
      </c>
      <c r="B1848" s="44" t="s">
        <v>2206</v>
      </c>
      <c r="C1848" s="12">
        <v>100</v>
      </c>
    </row>
    <row r="1849" spans="1:3" x14ac:dyDescent="0.25">
      <c r="A1849" s="44" t="s">
        <v>5118</v>
      </c>
      <c r="B1849" s="44" t="s">
        <v>2208</v>
      </c>
      <c r="C1849" s="12">
        <v>100</v>
      </c>
    </row>
    <row r="1850" spans="1:3" x14ac:dyDescent="0.25">
      <c r="A1850" s="44" t="s">
        <v>5119</v>
      </c>
      <c r="B1850" s="44" t="s">
        <v>2210</v>
      </c>
      <c r="C1850" s="12">
        <v>200</v>
      </c>
    </row>
    <row r="1851" spans="1:3" x14ac:dyDescent="0.25">
      <c r="A1851" s="44" t="s">
        <v>5120</v>
      </c>
      <c r="B1851" s="44" t="s">
        <v>2231</v>
      </c>
      <c r="C1851" s="12">
        <v>11</v>
      </c>
    </row>
    <row r="1852" spans="1:3" x14ac:dyDescent="0.25">
      <c r="A1852" s="44" t="s">
        <v>5121</v>
      </c>
      <c r="B1852" s="44" t="s">
        <v>2233</v>
      </c>
      <c r="C1852" s="12">
        <v>11</v>
      </c>
    </row>
    <row r="1853" spans="1:3" x14ac:dyDescent="0.25">
      <c r="A1853" s="44" t="s">
        <v>5122</v>
      </c>
      <c r="B1853" s="44" t="s">
        <v>2235</v>
      </c>
      <c r="C1853" s="12">
        <v>22</v>
      </c>
    </row>
    <row r="1854" spans="1:3" x14ac:dyDescent="0.25">
      <c r="A1854" s="44" t="s">
        <v>5123</v>
      </c>
      <c r="B1854" s="44" t="s">
        <v>2237</v>
      </c>
      <c r="C1854" s="12">
        <v>110</v>
      </c>
    </row>
    <row r="1855" spans="1:3" x14ac:dyDescent="0.25">
      <c r="A1855" s="44" t="s">
        <v>5124</v>
      </c>
      <c r="B1855" s="44" t="s">
        <v>1505</v>
      </c>
      <c r="C1855" s="12">
        <v>800</v>
      </c>
    </row>
    <row r="1856" spans="1:3" x14ac:dyDescent="0.25">
      <c r="A1856" s="44" t="s">
        <v>5125</v>
      </c>
      <c r="B1856" s="44" t="s">
        <v>1503</v>
      </c>
      <c r="C1856" s="12">
        <v>431</v>
      </c>
    </row>
    <row r="1857" spans="1:3" x14ac:dyDescent="0.25">
      <c r="A1857" s="44" t="s">
        <v>5126</v>
      </c>
      <c r="B1857" s="44" t="s">
        <v>1507</v>
      </c>
      <c r="C1857" s="12">
        <v>550</v>
      </c>
    </row>
    <row r="1858" spans="1:3" x14ac:dyDescent="0.25">
      <c r="A1858" s="44" t="s">
        <v>5127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5128</v>
      </c>
      <c r="B1863" s="44" t="s">
        <v>1712</v>
      </c>
      <c r="C1863" s="12">
        <v>1</v>
      </c>
    </row>
    <row r="1864" spans="1:3" x14ac:dyDescent="0.25">
      <c r="A1864" s="44" t="s">
        <v>5129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5130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5131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5132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5133</v>
      </c>
      <c r="B1874" s="44" t="s">
        <v>1532</v>
      </c>
      <c r="C1874" s="12">
        <v>2</v>
      </c>
    </row>
    <row r="1875" spans="1:3" x14ac:dyDescent="0.25">
      <c r="A1875" s="44" t="s">
        <v>5134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5135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5136</v>
      </c>
      <c r="B1882" s="44" t="s">
        <v>2038</v>
      </c>
      <c r="C1882" s="12">
        <v>1</v>
      </c>
    </row>
    <row r="1883" spans="1:3" x14ac:dyDescent="0.25">
      <c r="A1883" s="44" t="s">
        <v>5137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5138</v>
      </c>
      <c r="B1888" s="44" t="s">
        <v>2213</v>
      </c>
      <c r="C1888" s="12">
        <v>10</v>
      </c>
    </row>
    <row r="1889" spans="1:3" x14ac:dyDescent="0.25">
      <c r="A1889" s="44" t="s">
        <v>5139</v>
      </c>
      <c r="B1889" s="44" t="s">
        <v>2215</v>
      </c>
      <c r="C1889" s="12">
        <v>1</v>
      </c>
    </row>
    <row r="1890" spans="1:3" x14ac:dyDescent="0.25">
      <c r="A1890" s="44" t="s">
        <v>5140</v>
      </c>
      <c r="B1890" s="44" t="s">
        <v>2218</v>
      </c>
      <c r="C1890" s="12">
        <v>100</v>
      </c>
    </row>
    <row r="1891" spans="1:3" x14ac:dyDescent="0.25">
      <c r="A1891" s="44" t="s">
        <v>5141</v>
      </c>
      <c r="B1891" s="44" t="s">
        <v>2220</v>
      </c>
      <c r="C1891" s="12">
        <v>80</v>
      </c>
    </row>
    <row r="1892" spans="1:3" x14ac:dyDescent="0.25">
      <c r="A1892" s="44" t="s">
        <v>5142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5143</v>
      </c>
      <c r="B1896" s="44" t="s">
        <v>2485</v>
      </c>
      <c r="C1896" s="12">
        <v>12</v>
      </c>
    </row>
    <row r="1897" spans="1:3" x14ac:dyDescent="0.25">
      <c r="A1897" s="44" t="s">
        <v>5144</v>
      </c>
      <c r="B1897" s="44" t="s">
        <v>2485</v>
      </c>
      <c r="C1897" s="12">
        <v>14</v>
      </c>
    </row>
    <row r="1898" spans="1:3" x14ac:dyDescent="0.25">
      <c r="A1898" s="44" t="s">
        <v>5146</v>
      </c>
      <c r="B1898" s="44" t="s">
        <v>1965</v>
      </c>
      <c r="C1898" s="12">
        <v>2</v>
      </c>
    </row>
    <row r="1899" spans="1:3" x14ac:dyDescent="0.25">
      <c r="A1899" s="44" t="s">
        <v>5147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5148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5149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5150</v>
      </c>
      <c r="B1915" s="44" t="s">
        <v>465</v>
      </c>
      <c r="C1915" s="12">
        <v>16</v>
      </c>
    </row>
    <row r="1916" spans="1:3" x14ac:dyDescent="0.25">
      <c r="A1916" s="44" t="s">
        <v>5151</v>
      </c>
      <c r="B1916" s="44" t="s">
        <v>306</v>
      </c>
      <c r="C1916" s="12">
        <v>53</v>
      </c>
    </row>
    <row r="1917" spans="1:3" x14ac:dyDescent="0.25">
      <c r="A1917" s="44" t="s">
        <v>5152</v>
      </c>
      <c r="B1917" s="44" t="s">
        <v>309</v>
      </c>
      <c r="C1917" s="12">
        <v>5</v>
      </c>
    </row>
    <row r="1918" spans="1:3" x14ac:dyDescent="0.25">
      <c r="A1918" s="44" t="s">
        <v>5153</v>
      </c>
      <c r="B1918" s="44" t="s">
        <v>326</v>
      </c>
      <c r="C1918" s="12">
        <v>5</v>
      </c>
    </row>
    <row r="1919" spans="1:3" x14ac:dyDescent="0.25">
      <c r="A1919" s="44" t="s">
        <v>5154</v>
      </c>
      <c r="B1919" s="44" t="s">
        <v>365</v>
      </c>
      <c r="C1919" s="12">
        <v>5</v>
      </c>
    </row>
    <row r="1920" spans="1:3" x14ac:dyDescent="0.25">
      <c r="A1920" s="44" t="s">
        <v>5155</v>
      </c>
      <c r="B1920" s="44" t="s">
        <v>2269</v>
      </c>
      <c r="C1920" s="12">
        <v>8</v>
      </c>
    </row>
    <row r="1921" spans="1:3" x14ac:dyDescent="0.25">
      <c r="A1921" s="44" t="s">
        <v>5156</v>
      </c>
      <c r="B1921" s="44" t="s">
        <v>2280</v>
      </c>
      <c r="C1921" s="12">
        <v>5</v>
      </c>
    </row>
    <row r="1922" spans="1:3" x14ac:dyDescent="0.25">
      <c r="A1922" s="44" t="s">
        <v>5157</v>
      </c>
      <c r="B1922" s="44" t="s">
        <v>2290</v>
      </c>
      <c r="C1922" s="12">
        <v>8</v>
      </c>
    </row>
    <row r="1923" spans="1:3" x14ac:dyDescent="0.25">
      <c r="A1923" s="44" t="s">
        <v>5158</v>
      </c>
      <c r="B1923" s="44" t="s">
        <v>2317</v>
      </c>
      <c r="C1923" s="12">
        <v>5</v>
      </c>
    </row>
    <row r="1924" spans="1:3" x14ac:dyDescent="0.25">
      <c r="A1924" s="44" t="s">
        <v>5159</v>
      </c>
      <c r="B1924" s="44" t="s">
        <v>2734</v>
      </c>
      <c r="C1924" s="12">
        <v>20</v>
      </c>
    </row>
    <row r="1925" spans="1:3" x14ac:dyDescent="0.25">
      <c r="A1925" s="44" t="s">
        <v>5160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5161</v>
      </c>
      <c r="B1964" s="44" t="s">
        <v>2485</v>
      </c>
      <c r="C1964" s="12">
        <v>1</v>
      </c>
    </row>
    <row r="1965" spans="1:3" x14ac:dyDescent="0.25">
      <c r="A1965" s="44" t="s">
        <v>5162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5163</v>
      </c>
      <c r="B1976" s="44" t="s">
        <v>3107</v>
      </c>
      <c r="C1976" s="12">
        <v>5</v>
      </c>
    </row>
    <row r="1977" spans="1:3" x14ac:dyDescent="0.25">
      <c r="A1977" s="44" t="s">
        <v>5164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5165</v>
      </c>
      <c r="B1981" s="44" t="s">
        <v>3173</v>
      </c>
      <c r="C1981" s="12">
        <v>35</v>
      </c>
    </row>
    <row r="1982" spans="1:3" x14ac:dyDescent="0.25">
      <c r="A1982" s="44" t="s">
        <v>5166</v>
      </c>
      <c r="B1982" s="44" t="s">
        <v>2255</v>
      </c>
      <c r="C1982" s="12">
        <v>1</v>
      </c>
    </row>
    <row r="1983" spans="1:3" x14ac:dyDescent="0.25">
      <c r="A1983" s="44" t="s">
        <v>5167</v>
      </c>
      <c r="B1983" s="44" t="s">
        <v>3214</v>
      </c>
      <c r="C1983" s="12">
        <v>485</v>
      </c>
    </row>
    <row r="1984" spans="1:3" x14ac:dyDescent="0.25">
      <c r="A1984" s="44" t="s">
        <v>5168</v>
      </c>
      <c r="B1984" s="44" t="s">
        <v>3218</v>
      </c>
      <c r="C1984" s="12">
        <v>158</v>
      </c>
    </row>
    <row r="1985" spans="1:3" x14ac:dyDescent="0.25">
      <c r="A1985" s="44" t="s">
        <v>5169</v>
      </c>
      <c r="B1985" s="44" t="s">
        <v>3221</v>
      </c>
      <c r="C1985" s="12">
        <v>217</v>
      </c>
    </row>
    <row r="1986" spans="1:3" x14ac:dyDescent="0.25">
      <c r="A1986" s="44" t="s">
        <v>5170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5171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5367</v>
      </c>
      <c r="B1996" s="44" t="s">
        <v>1965</v>
      </c>
      <c r="C1996" s="12">
        <v>1</v>
      </c>
    </row>
    <row r="1997" spans="1:3" x14ac:dyDescent="0.25">
      <c r="A1997" s="44" t="s">
        <v>5368</v>
      </c>
      <c r="B1997" s="44" t="s">
        <v>391</v>
      </c>
      <c r="C1997" s="12">
        <v>3</v>
      </c>
    </row>
    <row r="1998" spans="1:3" x14ac:dyDescent="0.25">
      <c r="A1998" s="44" t="s">
        <v>5369</v>
      </c>
      <c r="B1998" s="44" t="s">
        <v>3221</v>
      </c>
      <c r="C1998" s="12">
        <v>203</v>
      </c>
    </row>
    <row r="1999" spans="1:3" x14ac:dyDescent="0.25">
      <c r="A1999" s="44" t="s">
        <v>5370</v>
      </c>
      <c r="B1999" s="44" t="s">
        <v>3224</v>
      </c>
      <c r="C1999" s="12">
        <v>153</v>
      </c>
    </row>
    <row r="2000" spans="1:3" x14ac:dyDescent="0.25">
      <c r="A2000" s="44" t="s">
        <v>5371</v>
      </c>
      <c r="B2000" s="44" t="s">
        <v>2485</v>
      </c>
      <c r="C2000" s="12">
        <v>1</v>
      </c>
    </row>
    <row r="2001" spans="1:3" x14ac:dyDescent="0.25">
      <c r="A2001" s="44" t="s">
        <v>5372</v>
      </c>
      <c r="B2001" s="44" t="s">
        <v>265</v>
      </c>
      <c r="C2001" s="12">
        <v>1</v>
      </c>
    </row>
    <row r="2002" spans="1:3" x14ac:dyDescent="0.25">
      <c r="A2002" s="44" t="s">
        <v>5373</v>
      </c>
      <c r="B2002" s="44" t="s">
        <v>5264</v>
      </c>
      <c r="C2002" s="12">
        <v>36</v>
      </c>
    </row>
    <row r="2003" spans="1:3" x14ac:dyDescent="0.25">
      <c r="A2003" s="44" t="s">
        <v>5300</v>
      </c>
      <c r="B2003" s="44" t="s">
        <v>3214</v>
      </c>
      <c r="C2003" s="12">
        <v>190</v>
      </c>
    </row>
    <row r="2004" spans="1:3" x14ac:dyDescent="0.25">
      <c r="A2004" s="44" t="s">
        <v>5302</v>
      </c>
      <c r="B2004" s="44" t="s">
        <v>3224</v>
      </c>
      <c r="C2004" s="12">
        <v>37</v>
      </c>
    </row>
    <row r="2005" spans="1:3" x14ac:dyDescent="0.25">
      <c r="A2005" s="44" t="s">
        <v>5310</v>
      </c>
      <c r="B2005" s="44" t="s">
        <v>5212</v>
      </c>
      <c r="C2005" s="12">
        <v>10</v>
      </c>
    </row>
    <row r="2006" spans="1:3" x14ac:dyDescent="0.25">
      <c r="A2006" s="44" t="s">
        <v>5306</v>
      </c>
      <c r="B2006" s="44" t="s">
        <v>5204</v>
      </c>
      <c r="C2006" s="12">
        <v>8</v>
      </c>
    </row>
    <row r="2007" spans="1:3" x14ac:dyDescent="0.25">
      <c r="A2007" s="44" t="s">
        <v>5314</v>
      </c>
      <c r="B2007" s="44" t="s">
        <v>5219</v>
      </c>
      <c r="C2007" s="12">
        <v>66</v>
      </c>
    </row>
    <row r="2008" spans="1:3" x14ac:dyDescent="0.25">
      <c r="A2008" s="44" t="s">
        <v>5311</v>
      </c>
      <c r="B2008" s="44" t="s">
        <v>5214</v>
      </c>
      <c r="C2008" s="12">
        <v>12</v>
      </c>
    </row>
    <row r="2009" spans="1:3" x14ac:dyDescent="0.25">
      <c r="A2009" s="44" t="s">
        <v>5307</v>
      </c>
      <c r="B2009" s="44" t="s">
        <v>5206</v>
      </c>
      <c r="C2009" s="12">
        <v>14</v>
      </c>
    </row>
    <row r="2010" spans="1:3" x14ac:dyDescent="0.25">
      <c r="A2010" s="44" t="s">
        <v>5308</v>
      </c>
      <c r="B2010" s="44" t="s">
        <v>5208</v>
      </c>
      <c r="C2010" s="12">
        <v>10</v>
      </c>
    </row>
    <row r="2011" spans="1:3" x14ac:dyDescent="0.25">
      <c r="A2011" s="44" t="s">
        <v>5309</v>
      </c>
      <c r="B2011" s="44" t="s">
        <v>5210</v>
      </c>
      <c r="C2011" s="12">
        <v>10</v>
      </c>
    </row>
    <row r="2012" spans="1:3" x14ac:dyDescent="0.25">
      <c r="A2012" s="44" t="s">
        <v>5313</v>
      </c>
      <c r="B2012" s="44" t="s">
        <v>1700</v>
      </c>
      <c r="C2012" s="12">
        <v>7</v>
      </c>
    </row>
    <row r="2013" spans="1:3" x14ac:dyDescent="0.25">
      <c r="A2013" s="44" t="s">
        <v>5315</v>
      </c>
      <c r="B2013" s="44" t="s">
        <v>3057</v>
      </c>
      <c r="C2013" s="12">
        <v>132</v>
      </c>
    </row>
    <row r="2014" spans="1:3" x14ac:dyDescent="0.25">
      <c r="A2014" s="44" t="s">
        <v>5312</v>
      </c>
      <c r="B2014" s="44" t="s">
        <v>5216</v>
      </c>
      <c r="C2014" s="12">
        <v>12</v>
      </c>
    </row>
    <row r="2015" spans="1:3" x14ac:dyDescent="0.25">
      <c r="A2015" s="44" t="s">
        <v>5320</v>
      </c>
      <c r="B2015" s="44" t="s">
        <v>1193</v>
      </c>
      <c r="C2015" s="12">
        <v>66</v>
      </c>
    </row>
    <row r="2016" spans="1:3" x14ac:dyDescent="0.25">
      <c r="A2016" s="44" t="s">
        <v>5319</v>
      </c>
      <c r="B2016" s="44" t="s">
        <v>1191</v>
      </c>
      <c r="C2016" s="12">
        <v>132</v>
      </c>
    </row>
    <row r="2017" spans="1:3" x14ac:dyDescent="0.25">
      <c r="A2017" s="44" t="s">
        <v>5316</v>
      </c>
      <c r="B2017" s="44" t="s">
        <v>1189</v>
      </c>
      <c r="C2017" s="12">
        <v>132</v>
      </c>
    </row>
    <row r="2018" spans="1:3" x14ac:dyDescent="0.25">
      <c r="A2018" s="44" t="s">
        <v>5318</v>
      </c>
      <c r="B2018" s="44" t="s">
        <v>1187</v>
      </c>
      <c r="C2018" s="12">
        <v>132</v>
      </c>
    </row>
    <row r="2019" spans="1:3" x14ac:dyDescent="0.25">
      <c r="A2019" s="44" t="s">
        <v>5304</v>
      </c>
      <c r="B2019" s="44" t="s">
        <v>5200</v>
      </c>
      <c r="C2019" s="12">
        <v>13</v>
      </c>
    </row>
    <row r="2020" spans="1:3" x14ac:dyDescent="0.25">
      <c r="A2020" s="44" t="s">
        <v>5303</v>
      </c>
      <c r="B2020" s="44" t="s">
        <v>5198</v>
      </c>
      <c r="C2020" s="12">
        <v>22</v>
      </c>
    </row>
    <row r="2021" spans="1:3" x14ac:dyDescent="0.25">
      <c r="A2021" s="44" t="s">
        <v>5317</v>
      </c>
      <c r="B2021" s="44" t="s">
        <v>5221</v>
      </c>
      <c r="C2021" s="12">
        <v>66</v>
      </c>
    </row>
    <row r="2022" spans="1:3" x14ac:dyDescent="0.25">
      <c r="A2022" s="44" t="s">
        <v>5305</v>
      </c>
      <c r="B2022" s="44" t="s">
        <v>5202</v>
      </c>
      <c r="C2022" s="12">
        <v>34</v>
      </c>
    </row>
    <row r="2023" spans="1:3" x14ac:dyDescent="0.25">
      <c r="A2023" s="44" t="s">
        <v>5374</v>
      </c>
      <c r="B2023" s="44" t="s">
        <v>380</v>
      </c>
      <c r="C2023" s="12">
        <v>7</v>
      </c>
    </row>
    <row r="2024" spans="1:3" x14ac:dyDescent="0.25">
      <c r="A2024" s="44" t="s">
        <v>5375</v>
      </c>
      <c r="B2024" s="44" t="s">
        <v>3214</v>
      </c>
      <c r="C2024" s="12">
        <v>189</v>
      </c>
    </row>
    <row r="2025" spans="1:3" x14ac:dyDescent="0.25">
      <c r="A2025" s="44" t="s">
        <v>5376</v>
      </c>
      <c r="B2025" s="44" t="s">
        <v>3218</v>
      </c>
      <c r="C2025" s="12">
        <v>1</v>
      </c>
    </row>
    <row r="2026" spans="1:3" x14ac:dyDescent="0.25">
      <c r="A2026" s="44" t="s">
        <v>5377</v>
      </c>
      <c r="B2026" s="44" t="s">
        <v>3221</v>
      </c>
      <c r="C2026" s="12">
        <v>159</v>
      </c>
    </row>
    <row r="2027" spans="1:3" x14ac:dyDescent="0.25">
      <c r="A2027" s="44" t="s">
        <v>5378</v>
      </c>
      <c r="B2027" s="44" t="s">
        <v>3224</v>
      </c>
      <c r="C2027" s="12">
        <v>256</v>
      </c>
    </row>
    <row r="2028" spans="1:3" x14ac:dyDescent="0.25">
      <c r="A2028" s="44" t="s">
        <v>5321</v>
      </c>
      <c r="B2028" s="44" t="s">
        <v>1965</v>
      </c>
      <c r="C2028" s="12">
        <v>1</v>
      </c>
    </row>
    <row r="2029" spans="1:3" x14ac:dyDescent="0.25">
      <c r="A2029" s="44" t="s">
        <v>5379</v>
      </c>
      <c r="B2029" s="44" t="s">
        <v>5219</v>
      </c>
      <c r="C2029" s="12">
        <v>33</v>
      </c>
    </row>
    <row r="2030" spans="1:3" x14ac:dyDescent="0.25">
      <c r="A2030" s="44" t="s">
        <v>5324</v>
      </c>
      <c r="B2030" s="44" t="s">
        <v>1196</v>
      </c>
      <c r="C2030" s="12">
        <v>20</v>
      </c>
    </row>
    <row r="2031" spans="1:3" x14ac:dyDescent="0.25">
      <c r="A2031" s="44" t="s">
        <v>5322</v>
      </c>
      <c r="B2031" s="44" t="s">
        <v>1196</v>
      </c>
      <c r="C2031" s="12">
        <v>7</v>
      </c>
    </row>
    <row r="2032" spans="1:3" x14ac:dyDescent="0.25">
      <c r="A2032" s="44" t="s">
        <v>5380</v>
      </c>
      <c r="B2032" s="44" t="s">
        <v>5206</v>
      </c>
      <c r="C2032" s="12">
        <v>10</v>
      </c>
    </row>
    <row r="2033" spans="1:3" x14ac:dyDescent="0.25">
      <c r="A2033" s="44" t="s">
        <v>5381</v>
      </c>
      <c r="B2033" s="44" t="s">
        <v>3057</v>
      </c>
      <c r="C2033" s="12">
        <v>66</v>
      </c>
    </row>
    <row r="2034" spans="1:3" x14ac:dyDescent="0.25">
      <c r="A2034" s="44" t="s">
        <v>5382</v>
      </c>
      <c r="B2034" s="44" t="s">
        <v>1193</v>
      </c>
      <c r="C2034" s="12">
        <v>33</v>
      </c>
    </row>
    <row r="2035" spans="1:3" x14ac:dyDescent="0.25">
      <c r="A2035" s="44" t="s">
        <v>5383</v>
      </c>
      <c r="B2035" s="44" t="s">
        <v>1191</v>
      </c>
      <c r="C2035" s="12">
        <v>66</v>
      </c>
    </row>
    <row r="2036" spans="1:3" x14ac:dyDescent="0.25">
      <c r="A2036" s="44" t="s">
        <v>5384</v>
      </c>
      <c r="B2036" s="44" t="s">
        <v>1189</v>
      </c>
      <c r="C2036" s="12">
        <v>66</v>
      </c>
    </row>
    <row r="2037" spans="1:3" x14ac:dyDescent="0.25">
      <c r="A2037" s="44" t="s">
        <v>5385</v>
      </c>
      <c r="B2037" s="44" t="s">
        <v>1187</v>
      </c>
      <c r="C2037" s="12">
        <v>66</v>
      </c>
    </row>
    <row r="2038" spans="1:3" x14ac:dyDescent="0.25">
      <c r="A2038" s="44" t="s">
        <v>5325</v>
      </c>
      <c r="B2038" s="44" t="s">
        <v>5198</v>
      </c>
      <c r="C2038" s="12">
        <v>5</v>
      </c>
    </row>
    <row r="2039" spans="1:3" x14ac:dyDescent="0.25">
      <c r="A2039" s="44" t="s">
        <v>5386</v>
      </c>
      <c r="B2039" s="44" t="s">
        <v>5221</v>
      </c>
      <c r="C2039" s="12">
        <v>33</v>
      </c>
    </row>
    <row r="2040" spans="1:3" x14ac:dyDescent="0.25">
      <c r="A2040" s="44" t="s">
        <v>5387</v>
      </c>
      <c r="B2040" s="44" t="s">
        <v>345</v>
      </c>
      <c r="C2040" s="12">
        <v>1</v>
      </c>
    </row>
    <row r="2041" spans="1:3" x14ac:dyDescent="0.25">
      <c r="A2041" s="44" t="s">
        <v>5388</v>
      </c>
      <c r="B2041" s="44" t="s">
        <v>5202</v>
      </c>
      <c r="C2041" s="12">
        <v>10</v>
      </c>
    </row>
    <row r="2042" spans="1:3" x14ac:dyDescent="0.25">
      <c r="A2042" s="44" t="s">
        <v>5323</v>
      </c>
      <c r="B2042" s="44" t="s">
        <v>1333</v>
      </c>
      <c r="C2042" s="12">
        <v>2</v>
      </c>
    </row>
    <row r="2043" spans="1:3" x14ac:dyDescent="0.25">
      <c r="A2043" s="44" t="s">
        <v>5389</v>
      </c>
      <c r="B2043" s="44" t="s">
        <v>3214</v>
      </c>
      <c r="C2043" s="12">
        <v>114</v>
      </c>
    </row>
    <row r="2044" spans="1:3" x14ac:dyDescent="0.25">
      <c r="A2044" s="44" t="s">
        <v>5390</v>
      </c>
      <c r="B2044" s="44" t="s">
        <v>3221</v>
      </c>
      <c r="C2044" s="12">
        <v>215</v>
      </c>
    </row>
    <row r="2045" spans="1:3" x14ac:dyDescent="0.25">
      <c r="A2045" s="44" t="s">
        <v>5391</v>
      </c>
      <c r="B2045" s="44" t="s">
        <v>3224</v>
      </c>
      <c r="C2045" s="12">
        <v>118</v>
      </c>
    </row>
    <row r="2046" spans="1:3" x14ac:dyDescent="0.25">
      <c r="A2046" s="44" t="s">
        <v>5392</v>
      </c>
      <c r="B2046" s="44" t="s">
        <v>3214</v>
      </c>
      <c r="C2046" s="12">
        <v>47</v>
      </c>
    </row>
    <row r="2047" spans="1:3" x14ac:dyDescent="0.25">
      <c r="A2047" s="44" t="s">
        <v>5393</v>
      </c>
      <c r="B2047" s="44" t="s">
        <v>3218</v>
      </c>
      <c r="C2047" s="12">
        <v>3</v>
      </c>
    </row>
    <row r="2048" spans="1:3" x14ac:dyDescent="0.25">
      <c r="A2048" s="44" t="s">
        <v>5394</v>
      </c>
      <c r="B2048" s="44" t="s">
        <v>3221</v>
      </c>
      <c r="C2048" s="12">
        <v>200</v>
      </c>
    </row>
    <row r="2049" spans="1:3" x14ac:dyDescent="0.25">
      <c r="A2049" s="44" t="s">
        <v>5395</v>
      </c>
      <c r="B2049" s="44" t="s">
        <v>3224</v>
      </c>
      <c r="C2049" s="12">
        <v>99</v>
      </c>
    </row>
    <row r="2050" spans="1:3" x14ac:dyDescent="0.25">
      <c r="A2050" s="44" t="s">
        <v>5326</v>
      </c>
      <c r="B2050" s="44" t="s">
        <v>1965</v>
      </c>
      <c r="C2050" s="12">
        <v>1</v>
      </c>
    </row>
    <row r="2051" spans="1:3" x14ac:dyDescent="0.25">
      <c r="A2051" s="44" t="s">
        <v>5329</v>
      </c>
      <c r="B2051" s="44" t="s">
        <v>5236</v>
      </c>
      <c r="C2051" s="12">
        <v>1</v>
      </c>
    </row>
    <row r="2052" spans="1:3" x14ac:dyDescent="0.25">
      <c r="A2052" s="44" t="s">
        <v>5332</v>
      </c>
      <c r="B2052" s="44" t="s">
        <v>5240</v>
      </c>
      <c r="C2052" s="12">
        <v>2</v>
      </c>
    </row>
    <row r="2053" spans="1:3" x14ac:dyDescent="0.25">
      <c r="A2053" s="44" t="s">
        <v>5330</v>
      </c>
      <c r="B2053" s="44" t="s">
        <v>3462</v>
      </c>
      <c r="C2053" s="12">
        <v>2</v>
      </c>
    </row>
    <row r="2054" spans="1:3" x14ac:dyDescent="0.25">
      <c r="A2054" s="44" t="s">
        <v>5327</v>
      </c>
      <c r="B2054" s="44" t="s">
        <v>5208</v>
      </c>
      <c r="C2054" s="12">
        <v>1</v>
      </c>
    </row>
    <row r="2055" spans="1:3" x14ac:dyDescent="0.25">
      <c r="A2055" s="44" t="s">
        <v>5331</v>
      </c>
      <c r="B2055" s="44" t="s">
        <v>5238</v>
      </c>
      <c r="C2055" s="12">
        <v>1</v>
      </c>
    </row>
    <row r="2056" spans="1:3" x14ac:dyDescent="0.25">
      <c r="A2056" s="44" t="s">
        <v>5396</v>
      </c>
      <c r="B2056" s="44" t="s">
        <v>3214</v>
      </c>
      <c r="C2056" s="12">
        <v>260</v>
      </c>
    </row>
    <row r="2057" spans="1:3" x14ac:dyDescent="0.25">
      <c r="A2057" s="44" t="s">
        <v>5397</v>
      </c>
      <c r="B2057" s="44" t="s">
        <v>3221</v>
      </c>
      <c r="C2057" s="12">
        <v>107</v>
      </c>
    </row>
    <row r="2058" spans="1:3" x14ac:dyDescent="0.25">
      <c r="A2058" s="44" t="s">
        <v>5398</v>
      </c>
      <c r="B2058" s="44" t="s">
        <v>3224</v>
      </c>
      <c r="C2058" s="12">
        <v>80</v>
      </c>
    </row>
    <row r="2059" spans="1:3" x14ac:dyDescent="0.25">
      <c r="A2059" s="44" t="s">
        <v>5399</v>
      </c>
      <c r="B2059" s="44" t="s">
        <v>1550</v>
      </c>
      <c r="C2059" s="12">
        <v>5</v>
      </c>
    </row>
    <row r="2060" spans="1:3" x14ac:dyDescent="0.25">
      <c r="A2060" s="44" t="s">
        <v>5343</v>
      </c>
      <c r="B2060" s="44" t="s">
        <v>153</v>
      </c>
      <c r="C2060" s="12">
        <v>1</v>
      </c>
    </row>
    <row r="2061" spans="1:3" x14ac:dyDescent="0.25">
      <c r="A2061" s="44" t="s">
        <v>5344</v>
      </c>
      <c r="B2061" s="44" t="s">
        <v>159</v>
      </c>
      <c r="C2061" s="12">
        <v>1</v>
      </c>
    </row>
    <row r="2062" spans="1:3" x14ac:dyDescent="0.25">
      <c r="A2062" s="44" t="s">
        <v>5342</v>
      </c>
      <c r="B2062" s="44" t="s">
        <v>1965</v>
      </c>
      <c r="C2062" s="12">
        <v>3</v>
      </c>
    </row>
    <row r="2063" spans="1:3" x14ac:dyDescent="0.25">
      <c r="A2063" s="44" t="s">
        <v>5333</v>
      </c>
      <c r="B2063" s="44" t="s">
        <v>5243</v>
      </c>
      <c r="C2063" s="12">
        <v>12</v>
      </c>
    </row>
    <row r="2064" spans="1:3" x14ac:dyDescent="0.25">
      <c r="A2064" s="44" t="s">
        <v>5339</v>
      </c>
      <c r="B2064" s="44" t="s">
        <v>1196</v>
      </c>
      <c r="C2064" s="12">
        <v>58</v>
      </c>
    </row>
    <row r="2065" spans="1:3" x14ac:dyDescent="0.25">
      <c r="A2065" s="44" t="s">
        <v>5334</v>
      </c>
      <c r="B2065" s="44" t="s">
        <v>5245</v>
      </c>
      <c r="C2065" s="12">
        <v>20</v>
      </c>
    </row>
    <row r="2066" spans="1:3" x14ac:dyDescent="0.25">
      <c r="A2066" s="44" t="s">
        <v>5338</v>
      </c>
      <c r="B2066" s="44" t="s">
        <v>5247</v>
      </c>
      <c r="C2066" s="12">
        <v>36</v>
      </c>
    </row>
    <row r="2067" spans="1:3" x14ac:dyDescent="0.25">
      <c r="A2067" s="44" t="s">
        <v>5336</v>
      </c>
      <c r="B2067" s="44" t="s">
        <v>5206</v>
      </c>
      <c r="C2067" s="12">
        <v>12</v>
      </c>
    </row>
    <row r="2068" spans="1:3" x14ac:dyDescent="0.25">
      <c r="A2068" s="44" t="s">
        <v>5335</v>
      </c>
      <c r="B2068" s="44" t="s">
        <v>5208</v>
      </c>
      <c r="C2068" s="12">
        <v>30</v>
      </c>
    </row>
    <row r="2069" spans="1:3" x14ac:dyDescent="0.25">
      <c r="A2069" s="44" t="s">
        <v>5341</v>
      </c>
      <c r="B2069" s="44" t="s">
        <v>5253</v>
      </c>
      <c r="C2069" s="12">
        <v>1</v>
      </c>
    </row>
    <row r="2070" spans="1:3" x14ac:dyDescent="0.25">
      <c r="A2070" s="44" t="s">
        <v>5337</v>
      </c>
      <c r="B2070" s="44" t="s">
        <v>5202</v>
      </c>
      <c r="C2070" s="12">
        <v>24</v>
      </c>
    </row>
    <row r="2071" spans="1:3" x14ac:dyDescent="0.25">
      <c r="A2071" s="44" t="s">
        <v>5340</v>
      </c>
      <c r="B2071" s="44" t="s">
        <v>5251</v>
      </c>
      <c r="C2071" s="12">
        <v>1</v>
      </c>
    </row>
    <row r="2072" spans="1:3" x14ac:dyDescent="0.25">
      <c r="A2072" s="44" t="s">
        <v>5400</v>
      </c>
      <c r="B2072" s="44" t="s">
        <v>324</v>
      </c>
      <c r="C2072" s="12">
        <v>200</v>
      </c>
    </row>
    <row r="2073" spans="1:3" x14ac:dyDescent="0.25">
      <c r="A2073" s="44" t="s">
        <v>5401</v>
      </c>
      <c r="B2073" s="44" t="s">
        <v>2591</v>
      </c>
      <c r="C2073" s="12">
        <v>10</v>
      </c>
    </row>
    <row r="2074" spans="1:3" x14ac:dyDescent="0.25">
      <c r="A2074" s="44" t="s">
        <v>5402</v>
      </c>
      <c r="B2074" s="44" t="s">
        <v>5290</v>
      </c>
      <c r="C2074" s="12">
        <v>1</v>
      </c>
    </row>
    <row r="2075" spans="1:3" x14ac:dyDescent="0.25">
      <c r="A2075" s="44" t="s">
        <v>5355</v>
      </c>
      <c r="B2075" s="44" t="s">
        <v>1965</v>
      </c>
      <c r="C2075" s="12">
        <v>1</v>
      </c>
    </row>
    <row r="2076" spans="1:3" x14ac:dyDescent="0.25">
      <c r="A2076" s="44" t="s">
        <v>5352</v>
      </c>
      <c r="B2076" s="44" t="s">
        <v>5212</v>
      </c>
      <c r="C2076" s="12">
        <v>17</v>
      </c>
    </row>
    <row r="2077" spans="1:3" x14ac:dyDescent="0.25">
      <c r="A2077" s="44" t="s">
        <v>5348</v>
      </c>
      <c r="B2077" s="44" t="s">
        <v>5204</v>
      </c>
      <c r="C2077" s="12">
        <v>6</v>
      </c>
    </row>
    <row r="2078" spans="1:3" x14ac:dyDescent="0.25">
      <c r="A2078" s="44" t="s">
        <v>5357</v>
      </c>
      <c r="B2078" s="44" t="s">
        <v>5219</v>
      </c>
      <c r="C2078" s="12">
        <v>33</v>
      </c>
    </row>
    <row r="2079" spans="1:3" x14ac:dyDescent="0.25">
      <c r="A2079" s="44" t="s">
        <v>5353</v>
      </c>
      <c r="B2079" s="44" t="s">
        <v>5214</v>
      </c>
      <c r="C2079" s="12">
        <v>8</v>
      </c>
    </row>
    <row r="2080" spans="1:3" x14ac:dyDescent="0.25">
      <c r="A2080" s="44" t="s">
        <v>5349</v>
      </c>
      <c r="B2080" s="44" t="s">
        <v>5206</v>
      </c>
      <c r="C2080" s="12">
        <v>6</v>
      </c>
    </row>
    <row r="2081" spans="1:3" x14ac:dyDescent="0.25">
      <c r="A2081" s="44" t="s">
        <v>5350</v>
      </c>
      <c r="B2081" s="44" t="s">
        <v>5208</v>
      </c>
      <c r="C2081" s="12">
        <v>4</v>
      </c>
    </row>
    <row r="2082" spans="1:3" x14ac:dyDescent="0.25">
      <c r="A2082" s="44" t="s">
        <v>5351</v>
      </c>
      <c r="B2082" s="44" t="s">
        <v>5210</v>
      </c>
      <c r="C2082" s="12">
        <v>6</v>
      </c>
    </row>
    <row r="2083" spans="1:3" x14ac:dyDescent="0.25">
      <c r="A2083" s="44" t="s">
        <v>5358</v>
      </c>
      <c r="B2083" s="44" t="s">
        <v>3057</v>
      </c>
      <c r="C2083" s="12">
        <v>66</v>
      </c>
    </row>
    <row r="2084" spans="1:3" x14ac:dyDescent="0.25">
      <c r="A2084" s="44" t="s">
        <v>5354</v>
      </c>
      <c r="B2084" s="44" t="s">
        <v>5216</v>
      </c>
      <c r="C2084" s="12">
        <v>6</v>
      </c>
    </row>
    <row r="2085" spans="1:3" x14ac:dyDescent="0.25">
      <c r="A2085" s="44" t="s">
        <v>5356</v>
      </c>
      <c r="B2085" s="44" t="s">
        <v>1193</v>
      </c>
      <c r="C2085" s="12">
        <v>33</v>
      </c>
    </row>
    <row r="2086" spans="1:3" x14ac:dyDescent="0.25">
      <c r="A2086" s="44" t="s">
        <v>5362</v>
      </c>
      <c r="B2086" s="44" t="s">
        <v>1191</v>
      </c>
      <c r="C2086" s="12">
        <v>66</v>
      </c>
    </row>
    <row r="2087" spans="1:3" x14ac:dyDescent="0.25">
      <c r="A2087" s="44" t="s">
        <v>5359</v>
      </c>
      <c r="B2087" s="44" t="s">
        <v>1189</v>
      </c>
      <c r="C2087" s="12">
        <v>66</v>
      </c>
    </row>
    <row r="2088" spans="1:3" x14ac:dyDescent="0.25">
      <c r="A2088" s="44" t="s">
        <v>5361</v>
      </c>
      <c r="B2088" s="44" t="s">
        <v>1187</v>
      </c>
      <c r="C2088" s="12">
        <v>66</v>
      </c>
    </row>
    <row r="2089" spans="1:3" x14ac:dyDescent="0.25">
      <c r="A2089" s="44" t="s">
        <v>5346</v>
      </c>
      <c r="B2089" s="44" t="s">
        <v>5200</v>
      </c>
      <c r="C2089" s="12">
        <v>26</v>
      </c>
    </row>
    <row r="2090" spans="1:3" x14ac:dyDescent="0.25">
      <c r="A2090" s="44" t="s">
        <v>5345</v>
      </c>
      <c r="B2090" s="44" t="s">
        <v>5198</v>
      </c>
      <c r="C2090" s="12">
        <v>6</v>
      </c>
    </row>
    <row r="2091" spans="1:3" x14ac:dyDescent="0.25">
      <c r="A2091" s="44" t="s">
        <v>5360</v>
      </c>
      <c r="B2091" s="44" t="s">
        <v>5221</v>
      </c>
      <c r="C2091" s="12">
        <v>33</v>
      </c>
    </row>
    <row r="2092" spans="1:3" x14ac:dyDescent="0.25">
      <c r="A2092" s="44" t="s">
        <v>5347</v>
      </c>
      <c r="B2092" s="44" t="s">
        <v>5202</v>
      </c>
      <c r="C2092" s="12">
        <v>46</v>
      </c>
    </row>
    <row r="2093" spans="1:3" x14ac:dyDescent="0.25">
      <c r="A2093" s="44" t="s">
        <v>5364</v>
      </c>
      <c r="B2093" s="44" t="s">
        <v>3214</v>
      </c>
      <c r="C2093" s="12">
        <v>55</v>
      </c>
    </row>
    <row r="2094" spans="1:3" x14ac:dyDescent="0.25">
      <c r="A2094" s="44" t="s">
        <v>5366</v>
      </c>
      <c r="B2094" s="44" t="s">
        <v>3218</v>
      </c>
      <c r="C2094" s="12">
        <v>6</v>
      </c>
    </row>
    <row r="2095" spans="1:3" x14ac:dyDescent="0.25">
      <c r="A2095" s="44" t="s">
        <v>5363</v>
      </c>
      <c r="B2095" s="44" t="s">
        <v>3221</v>
      </c>
      <c r="C2095" s="12">
        <v>35</v>
      </c>
    </row>
    <row r="2096" spans="1:3" x14ac:dyDescent="0.25">
      <c r="A2096" s="44" t="s">
        <v>5365</v>
      </c>
      <c r="B2096" s="44" t="s">
        <v>3224</v>
      </c>
      <c r="C2096" s="12">
        <v>21</v>
      </c>
    </row>
    <row r="2097" spans="1:3" x14ac:dyDescent="0.25">
      <c r="A2097" s="44" t="s">
        <v>5419</v>
      </c>
      <c r="B2097" s="44" t="s">
        <v>5407</v>
      </c>
      <c r="C2097" s="12">
        <v>5000</v>
      </c>
    </row>
    <row r="2098" spans="1:3" x14ac:dyDescent="0.25">
      <c r="A2098" s="44" t="s">
        <v>5420</v>
      </c>
      <c r="B2098" s="44" t="s">
        <v>5410</v>
      </c>
      <c r="C2098" s="12">
        <v>2000</v>
      </c>
    </row>
    <row r="2099" spans="1:3" x14ac:dyDescent="0.25">
      <c r="A2099" s="44" t="s">
        <v>5421</v>
      </c>
      <c r="B2099" s="44" t="s">
        <v>5404</v>
      </c>
      <c r="C2099" s="12">
        <v>1500</v>
      </c>
    </row>
    <row r="2100" spans="1:3" x14ac:dyDescent="0.25">
      <c r="A2100" s="44" t="s">
        <v>5422</v>
      </c>
      <c r="B2100" s="44" t="s">
        <v>5407</v>
      </c>
      <c r="C2100" s="12">
        <v>2100</v>
      </c>
    </row>
    <row r="2101" spans="1:3" x14ac:dyDescent="0.25">
      <c r="A2101" s="44" t="s">
        <v>5423</v>
      </c>
      <c r="B2101" s="44" t="s">
        <v>5410</v>
      </c>
      <c r="C2101" s="12">
        <v>4100</v>
      </c>
    </row>
    <row r="2102" spans="1:3" x14ac:dyDescent="0.25">
      <c r="A2102" s="44" t="s">
        <v>5424</v>
      </c>
      <c r="B2102" s="44" t="s">
        <v>5404</v>
      </c>
      <c r="C2102" s="12">
        <v>4100</v>
      </c>
    </row>
    <row r="2103" spans="1:3" x14ac:dyDescent="0.25">
      <c r="A2103" s="44" t="s">
        <v>5425</v>
      </c>
      <c r="B2103" s="44" t="s">
        <v>5413</v>
      </c>
      <c r="C2103" s="12">
        <v>6000</v>
      </c>
    </row>
    <row r="2104" spans="1:3" x14ac:dyDescent="0.25">
      <c r="A2104" s="44" t="s">
        <v>5426</v>
      </c>
      <c r="B2104" s="44" t="s">
        <v>3221</v>
      </c>
      <c r="C2104" s="12">
        <v>38</v>
      </c>
    </row>
    <row r="2105" spans="1:3" x14ac:dyDescent="0.25">
      <c r="A2105" s="44" t="s">
        <v>5427</v>
      </c>
      <c r="B2105" s="44" t="s">
        <v>3224</v>
      </c>
      <c r="C2105" s="12">
        <v>131</v>
      </c>
    </row>
    <row r="2106" spans="1:3" x14ac:dyDescent="0.25">
      <c r="A2106" s="44" t="s">
        <v>5428</v>
      </c>
      <c r="B2106" s="44" t="s">
        <v>5407</v>
      </c>
      <c r="C2106" s="12">
        <v>300</v>
      </c>
    </row>
    <row r="2107" spans="1:3" x14ac:dyDescent="0.25">
      <c r="A2107" s="44" t="s">
        <v>5429</v>
      </c>
      <c r="B2107" s="44" t="s">
        <v>5404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2021-12-28T21:53:22Z</dcterms:modified>
</cp:coreProperties>
</file>