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1"/>
  </bookViews>
  <sheets>
    <sheet name="1月" sheetId="1" r:id="rId1"/>
    <sheet name="2月" sheetId="2" r:id="rId2"/>
    <sheet name="3月" sheetId="3" r:id="rId3"/>
    <sheet name="4月" sheetId="4" r:id="rId4"/>
    <sheet name="5月" sheetId="5" r:id="rId5"/>
    <sheet name="6月" sheetId="6" r:id="rId6"/>
    <sheet name="7月" sheetId="7" r:id="rId7"/>
    <sheet name="8月" sheetId="8" r:id="rId8"/>
    <sheet name="9月" sheetId="9" r:id="rId9"/>
    <sheet name="10月" sheetId="10" r:id="rId10"/>
    <sheet name="11月" sheetId="11" r:id="rId11"/>
    <sheet name="12月" sheetId="12" r:id="rId12"/>
  </sheets>
  <calcPr calcId="125725"/>
</workbook>
</file>

<file path=xl/calcChain.xml><?xml version="1.0" encoding="utf-8"?>
<calcChain xmlns="http://schemas.openxmlformats.org/spreadsheetml/2006/main">
  <c r="R55" i="12"/>
  <c r="O51"/>
  <c r="R44"/>
  <c r="O41"/>
  <c r="O42"/>
  <c r="O44"/>
  <c r="O45"/>
  <c r="O46"/>
  <c r="O47"/>
  <c r="O40"/>
  <c r="R40"/>
  <c r="O33"/>
  <c r="R32" l="1"/>
  <c r="O26"/>
  <c r="R26"/>
  <c r="O22"/>
  <c r="O20"/>
  <c r="R20"/>
  <c r="O17"/>
  <c r="R17"/>
  <c r="R16"/>
  <c r="R43" i="11"/>
  <c r="O40"/>
  <c r="R38"/>
  <c r="O32"/>
  <c r="R31"/>
  <c r="O28"/>
  <c r="R28"/>
  <c r="R26"/>
  <c r="O22"/>
  <c r="R22"/>
  <c r="R18"/>
  <c r="R12"/>
  <c r="O11"/>
  <c r="O6"/>
  <c r="R6"/>
  <c r="F6" i="10"/>
  <c r="O50"/>
  <c r="R50"/>
  <c r="R47"/>
  <c r="O28"/>
  <c r="R28"/>
  <c r="O20"/>
  <c r="F7" i="9"/>
  <c r="R7"/>
  <c r="F8" i="8"/>
  <c r="F7" i="6"/>
  <c r="F8" i="5"/>
</calcChain>
</file>

<file path=xl/sharedStrings.xml><?xml version="1.0" encoding="utf-8"?>
<sst xmlns="http://schemas.openxmlformats.org/spreadsheetml/2006/main" count="2814" uniqueCount="1156">
  <si>
    <t>物资入库记录</t>
    <phoneticPr fontId="4" type="noConversion"/>
  </si>
  <si>
    <t>物资出库记录</t>
  </si>
  <si>
    <t>实时库存(mm)</t>
    <phoneticPr fontId="4" type="noConversion"/>
  </si>
  <si>
    <t>日　期</t>
  </si>
  <si>
    <t>时间</t>
  </si>
  <si>
    <t>物资名称</t>
  </si>
  <si>
    <t>供货单位</t>
  </si>
  <si>
    <t>车号（或磅单号）</t>
    <phoneticPr fontId="4" type="noConversion"/>
  </si>
  <si>
    <t>入库数量(t)</t>
    <phoneticPr fontId="4" type="noConversion"/>
  </si>
  <si>
    <t>入库质量</t>
  </si>
  <si>
    <t>累计入库量(mm)</t>
    <phoneticPr fontId="4" type="noConversion"/>
  </si>
  <si>
    <t>接收人</t>
    <phoneticPr fontId="4" type="noConversion"/>
  </si>
  <si>
    <t>委托单号</t>
    <phoneticPr fontId="4" type="noConversion"/>
  </si>
  <si>
    <t>化验室备注信息
（勿删）</t>
  </si>
  <si>
    <t>日期</t>
  </si>
  <si>
    <t>出库数量(mm)</t>
    <phoneticPr fontId="4" type="noConversion"/>
  </si>
  <si>
    <t>领用人</t>
  </si>
  <si>
    <t>备注</t>
  </si>
  <si>
    <t>盐酸</t>
    <phoneticPr fontId="1" type="noConversion"/>
  </si>
  <si>
    <r>
      <t>2020</t>
    </r>
    <r>
      <rPr>
        <b/>
        <sz val="22"/>
        <rFont val="宋体"/>
        <family val="3"/>
        <charset val="134"/>
      </rPr>
      <t>年一焦干熄焦班组盐酸库房入库、出库记录</t>
    </r>
    <phoneticPr fontId="4" type="noConversion"/>
  </si>
  <si>
    <t>再生1#阳床</t>
    <phoneticPr fontId="1" type="noConversion"/>
  </si>
  <si>
    <t>左邓欢</t>
    <phoneticPr fontId="1" type="noConversion"/>
  </si>
  <si>
    <t>覃黎</t>
    <phoneticPr fontId="1" type="noConversion"/>
  </si>
  <si>
    <t>再生3#阳床</t>
    <phoneticPr fontId="1" type="noConversion"/>
  </si>
  <si>
    <t>曾凡律</t>
    <phoneticPr fontId="1" type="noConversion"/>
  </si>
  <si>
    <t>再生3#阳床</t>
    <phoneticPr fontId="1" type="noConversion"/>
  </si>
  <si>
    <t>上月余：18.98t</t>
    <phoneticPr fontId="4" type="noConversion"/>
  </si>
  <si>
    <t>再生1#阳床+中和</t>
    <phoneticPr fontId="1" type="noConversion"/>
  </si>
  <si>
    <t>廖欣珺</t>
    <phoneticPr fontId="1" type="noConversion"/>
  </si>
  <si>
    <t>卸酸一车</t>
    <phoneticPr fontId="1" type="noConversion"/>
  </si>
  <si>
    <t>黄伟军</t>
    <phoneticPr fontId="1" type="noConversion"/>
  </si>
  <si>
    <t>银邦君</t>
    <phoneticPr fontId="1" type="noConversion"/>
  </si>
  <si>
    <t>再生2#阳床</t>
    <phoneticPr fontId="1" type="noConversion"/>
  </si>
  <si>
    <t>廖欣珺</t>
    <phoneticPr fontId="1" type="noConversion"/>
  </si>
  <si>
    <t>中和</t>
    <phoneticPr fontId="1" type="noConversion"/>
  </si>
  <si>
    <t>韩丽娜</t>
    <phoneticPr fontId="1" type="noConversion"/>
  </si>
  <si>
    <t>再生1#阳床</t>
    <phoneticPr fontId="1" type="noConversion"/>
  </si>
  <si>
    <t>再生3#阳床</t>
    <phoneticPr fontId="1" type="noConversion"/>
  </si>
  <si>
    <t>廖欣珺</t>
    <phoneticPr fontId="1" type="noConversion"/>
  </si>
  <si>
    <t>中和</t>
    <phoneticPr fontId="1" type="noConversion"/>
  </si>
  <si>
    <t>中和</t>
    <phoneticPr fontId="1" type="noConversion"/>
  </si>
  <si>
    <t>秦忠文</t>
    <phoneticPr fontId="1" type="noConversion"/>
  </si>
  <si>
    <t>覃黎</t>
    <phoneticPr fontId="1" type="noConversion"/>
  </si>
  <si>
    <t>中和+再生3#阳床</t>
    <phoneticPr fontId="1" type="noConversion"/>
  </si>
  <si>
    <t>中和+再生2#阳床</t>
    <phoneticPr fontId="1" type="noConversion"/>
  </si>
  <si>
    <t>曾凡律</t>
    <phoneticPr fontId="1" type="noConversion"/>
  </si>
  <si>
    <t>再生1#阳床</t>
    <phoneticPr fontId="1" type="noConversion"/>
  </si>
  <si>
    <t>1.10.</t>
    <phoneticPr fontId="1" type="noConversion"/>
  </si>
  <si>
    <t>曾凡律</t>
    <phoneticPr fontId="1" type="noConversion"/>
  </si>
  <si>
    <t>再生2#混床</t>
    <phoneticPr fontId="1" type="noConversion"/>
  </si>
  <si>
    <t>黎嘉诚</t>
    <phoneticPr fontId="1" type="noConversion"/>
  </si>
  <si>
    <t>再生3#阳床+中和</t>
    <phoneticPr fontId="1" type="noConversion"/>
  </si>
  <si>
    <t>2020.1.5</t>
    <phoneticPr fontId="1" type="noConversion"/>
  </si>
  <si>
    <t>盐酸</t>
    <phoneticPr fontId="1" type="noConversion"/>
  </si>
  <si>
    <t>隆达丰</t>
    <phoneticPr fontId="1" type="noConversion"/>
  </si>
  <si>
    <t>桂B19237</t>
    <phoneticPr fontId="1" type="noConversion"/>
  </si>
  <si>
    <t>黄伟军</t>
    <phoneticPr fontId="1" type="noConversion"/>
  </si>
  <si>
    <t>再生2#阳床+中和</t>
    <phoneticPr fontId="1" type="noConversion"/>
  </si>
  <si>
    <t>韦国宏</t>
    <phoneticPr fontId="1" type="noConversion"/>
  </si>
  <si>
    <t>韩丽娜</t>
    <phoneticPr fontId="1" type="noConversion"/>
  </si>
  <si>
    <t>再生1#混床</t>
    <phoneticPr fontId="1" type="noConversion"/>
  </si>
  <si>
    <t>邹月婷</t>
    <phoneticPr fontId="1" type="noConversion"/>
  </si>
  <si>
    <t>已发送</t>
    <phoneticPr fontId="1" type="noConversion"/>
  </si>
  <si>
    <t>秦忠文</t>
    <phoneticPr fontId="1" type="noConversion"/>
  </si>
  <si>
    <t>廖瑞茂</t>
    <phoneticPr fontId="1" type="noConversion"/>
  </si>
  <si>
    <t>再生3#阳床</t>
    <phoneticPr fontId="1" type="noConversion"/>
  </si>
  <si>
    <t>再生2#阳床</t>
    <phoneticPr fontId="1" type="noConversion"/>
  </si>
  <si>
    <t>再生1#阳床</t>
    <phoneticPr fontId="1" type="noConversion"/>
  </si>
  <si>
    <t>再生2#阳床+再生1#阳床</t>
    <phoneticPr fontId="1" type="noConversion"/>
  </si>
  <si>
    <t>黎嘉诚</t>
    <phoneticPr fontId="1" type="noConversion"/>
  </si>
  <si>
    <t>再生3#阳床+补混</t>
    <phoneticPr fontId="1" type="noConversion"/>
  </si>
  <si>
    <t>韩丽娜</t>
  </si>
  <si>
    <t>再生2#混床</t>
    <phoneticPr fontId="1" type="noConversion"/>
  </si>
  <si>
    <t>曾凡律</t>
    <phoneticPr fontId="1" type="noConversion"/>
  </si>
  <si>
    <t>再生2#阳床</t>
    <phoneticPr fontId="1" type="noConversion"/>
  </si>
  <si>
    <t>2020.1.17</t>
    <phoneticPr fontId="1" type="noConversion"/>
  </si>
  <si>
    <t>盐酸</t>
    <phoneticPr fontId="1" type="noConversion"/>
  </si>
  <si>
    <t>桂B19237</t>
    <phoneticPr fontId="1" type="noConversion"/>
  </si>
  <si>
    <t>易东星</t>
    <phoneticPr fontId="1" type="noConversion"/>
  </si>
  <si>
    <t>用计量箱</t>
    <phoneticPr fontId="1" type="noConversion"/>
  </si>
  <si>
    <t>韩丽娜</t>
    <phoneticPr fontId="1" type="noConversion"/>
  </si>
  <si>
    <t>再生3#阳床</t>
  </si>
  <si>
    <t>韦国宏</t>
    <phoneticPr fontId="1" type="noConversion"/>
  </si>
  <si>
    <t>韩丽娜</t>
    <phoneticPr fontId="1" type="noConversion"/>
  </si>
  <si>
    <t>梁霞</t>
    <phoneticPr fontId="1" type="noConversion"/>
  </si>
  <si>
    <t>再生1#阳床</t>
    <phoneticPr fontId="1" type="noConversion"/>
  </si>
  <si>
    <t>陈长灵</t>
    <phoneticPr fontId="1" type="noConversion"/>
  </si>
  <si>
    <t>银邦君</t>
    <phoneticPr fontId="1" type="noConversion"/>
  </si>
  <si>
    <t>2020.1.22</t>
    <phoneticPr fontId="1" type="noConversion"/>
  </si>
  <si>
    <t>陈长灵</t>
    <phoneticPr fontId="1" type="noConversion"/>
  </si>
  <si>
    <t>中和+再生1#阳床</t>
    <phoneticPr fontId="1" type="noConversion"/>
  </si>
  <si>
    <t>中和</t>
    <phoneticPr fontId="1" type="noConversion"/>
  </si>
  <si>
    <t>覃黎</t>
    <phoneticPr fontId="1" type="noConversion"/>
  </si>
  <si>
    <t>韩丽娜</t>
    <phoneticPr fontId="1" type="noConversion"/>
  </si>
  <si>
    <t>再生1#阳床+中和</t>
    <phoneticPr fontId="1" type="noConversion"/>
  </si>
  <si>
    <t>秦忠文</t>
    <phoneticPr fontId="1" type="noConversion"/>
  </si>
  <si>
    <t>覃黎</t>
    <phoneticPr fontId="1" type="noConversion"/>
  </si>
  <si>
    <t>中和</t>
  </si>
  <si>
    <t>黎嘉诚</t>
    <phoneticPr fontId="1" type="noConversion"/>
  </si>
  <si>
    <t>再生1#混床+中和</t>
    <phoneticPr fontId="1" type="noConversion"/>
  </si>
  <si>
    <t>中和+再生2#阳床</t>
    <phoneticPr fontId="1" type="noConversion"/>
  </si>
  <si>
    <t>再生2#阳床</t>
    <phoneticPr fontId="1" type="noConversion"/>
  </si>
  <si>
    <t>廖欣珺</t>
    <phoneticPr fontId="1" type="noConversion"/>
  </si>
  <si>
    <t>2020.2.1</t>
    <phoneticPr fontId="1" type="noConversion"/>
  </si>
  <si>
    <t>曾凡律</t>
    <phoneticPr fontId="1" type="noConversion"/>
  </si>
  <si>
    <t>中和+再生3#阳床</t>
    <phoneticPr fontId="1" type="noConversion"/>
  </si>
  <si>
    <t>上月余：32.27t</t>
    <phoneticPr fontId="4" type="noConversion"/>
  </si>
  <si>
    <t>2020.2.2</t>
  </si>
  <si>
    <t>左邓欢</t>
    <phoneticPr fontId="1" type="noConversion"/>
  </si>
  <si>
    <t>2020.2.3</t>
    <phoneticPr fontId="1" type="noConversion"/>
  </si>
  <si>
    <t>曾凡律</t>
    <phoneticPr fontId="1" type="noConversion"/>
  </si>
  <si>
    <t>中和+再生2#阳床</t>
    <phoneticPr fontId="1" type="noConversion"/>
  </si>
  <si>
    <t>2020.2.5</t>
    <phoneticPr fontId="1" type="noConversion"/>
  </si>
  <si>
    <t>秦忠文</t>
    <phoneticPr fontId="1" type="noConversion"/>
  </si>
  <si>
    <t>2020.2.5</t>
    <phoneticPr fontId="1" type="noConversion"/>
  </si>
  <si>
    <t>韩丽娜</t>
    <phoneticPr fontId="1" type="noConversion"/>
  </si>
  <si>
    <t>2020.2.5</t>
    <phoneticPr fontId="1" type="noConversion"/>
  </si>
  <si>
    <t>黄伟军</t>
    <phoneticPr fontId="1" type="noConversion"/>
  </si>
  <si>
    <t>卸酸一车</t>
    <phoneticPr fontId="1" type="noConversion"/>
  </si>
  <si>
    <t>2020.2.6</t>
    <phoneticPr fontId="1" type="noConversion"/>
  </si>
  <si>
    <t>中和</t>
    <phoneticPr fontId="1" type="noConversion"/>
  </si>
  <si>
    <t>黎嘉诚</t>
    <phoneticPr fontId="1" type="noConversion"/>
  </si>
  <si>
    <t>2020.02.05</t>
    <phoneticPr fontId="1" type="noConversion"/>
  </si>
  <si>
    <t>工业盐酸</t>
    <phoneticPr fontId="1" type="noConversion"/>
  </si>
  <si>
    <t>隆达丰</t>
    <phoneticPr fontId="1" type="noConversion"/>
  </si>
  <si>
    <t>黄伟军</t>
    <phoneticPr fontId="1" type="noConversion"/>
  </si>
  <si>
    <t>银邦君</t>
    <phoneticPr fontId="1" type="noConversion"/>
  </si>
  <si>
    <t>2020.2.7</t>
  </si>
  <si>
    <t>2020.2.8</t>
  </si>
  <si>
    <t>中和+再生2#阳床</t>
    <phoneticPr fontId="1" type="noConversion"/>
  </si>
  <si>
    <t>中和+再生2#阳床</t>
    <phoneticPr fontId="1" type="noConversion"/>
  </si>
  <si>
    <t>廖欣珺</t>
    <phoneticPr fontId="1" type="noConversion"/>
  </si>
  <si>
    <t>2020.2.8</t>
    <phoneticPr fontId="1" type="noConversion"/>
  </si>
  <si>
    <t>2020.2.10</t>
    <phoneticPr fontId="1" type="noConversion"/>
  </si>
  <si>
    <t>曾凡律</t>
    <phoneticPr fontId="1" type="noConversion"/>
  </si>
  <si>
    <t>2020.2.12</t>
    <phoneticPr fontId="1" type="noConversion"/>
  </si>
  <si>
    <t>曾凡律</t>
    <phoneticPr fontId="1" type="noConversion"/>
  </si>
  <si>
    <t>再生2#阳床+补混床计量箱</t>
    <phoneticPr fontId="1" type="noConversion"/>
  </si>
  <si>
    <t>2020.2.13</t>
  </si>
  <si>
    <t>2020.2.14</t>
  </si>
  <si>
    <t>梁霞</t>
    <phoneticPr fontId="1" type="noConversion"/>
  </si>
  <si>
    <t>再生2#混床</t>
    <phoneticPr fontId="1" type="noConversion"/>
  </si>
  <si>
    <t>2020.2.14</t>
    <phoneticPr fontId="1" type="noConversion"/>
  </si>
  <si>
    <t>韩丽娜</t>
    <phoneticPr fontId="1" type="noConversion"/>
  </si>
  <si>
    <t>再生1#阳床+中和+补混床计量箱</t>
    <phoneticPr fontId="1" type="noConversion"/>
  </si>
  <si>
    <t>2020.2.15</t>
  </si>
  <si>
    <t>再生3#混床+中和</t>
    <phoneticPr fontId="1" type="noConversion"/>
  </si>
  <si>
    <t>2020.2.15</t>
    <phoneticPr fontId="1" type="noConversion"/>
  </si>
  <si>
    <t>梁霞</t>
    <phoneticPr fontId="1" type="noConversion"/>
  </si>
  <si>
    <t>2020.2.17</t>
    <phoneticPr fontId="1" type="noConversion"/>
  </si>
  <si>
    <t>曾凡律</t>
    <phoneticPr fontId="1" type="noConversion"/>
  </si>
  <si>
    <t>廖瑞茂</t>
    <phoneticPr fontId="1" type="noConversion"/>
  </si>
  <si>
    <t>廖欣珺</t>
    <phoneticPr fontId="1" type="noConversion"/>
  </si>
  <si>
    <t>2020.2.18</t>
  </si>
  <si>
    <t>覃黎</t>
    <phoneticPr fontId="1" type="noConversion"/>
  </si>
  <si>
    <t>中和+再生3#阳床</t>
  </si>
  <si>
    <t>2020.2.18</t>
    <phoneticPr fontId="1" type="noConversion"/>
  </si>
  <si>
    <t>盐酸</t>
    <phoneticPr fontId="1" type="noConversion"/>
  </si>
  <si>
    <t>曾凡律</t>
    <phoneticPr fontId="1" type="noConversion"/>
  </si>
  <si>
    <t>卸酸一车</t>
    <phoneticPr fontId="1" type="noConversion"/>
  </si>
  <si>
    <t>隆达丰</t>
    <phoneticPr fontId="1" type="noConversion"/>
  </si>
  <si>
    <t>桂B19237</t>
    <phoneticPr fontId="1" type="noConversion"/>
  </si>
  <si>
    <t>2020.2.19</t>
  </si>
  <si>
    <t>覃黎</t>
    <phoneticPr fontId="1" type="noConversion"/>
  </si>
  <si>
    <t>中和</t>
    <phoneticPr fontId="1" type="noConversion"/>
  </si>
  <si>
    <t>中和</t>
    <phoneticPr fontId="1" type="noConversion"/>
  </si>
  <si>
    <t>黎嘉诚</t>
    <phoneticPr fontId="1" type="noConversion"/>
  </si>
  <si>
    <t>2020.2.20</t>
    <phoneticPr fontId="1" type="noConversion"/>
  </si>
  <si>
    <t>已发送</t>
    <phoneticPr fontId="1" type="noConversion"/>
  </si>
  <si>
    <t>已发送</t>
    <phoneticPr fontId="1" type="noConversion"/>
  </si>
  <si>
    <t>中和+再生3#阳床</t>
    <phoneticPr fontId="1" type="noConversion"/>
  </si>
  <si>
    <t>中和+再生1#阳床</t>
    <phoneticPr fontId="1" type="noConversion"/>
  </si>
  <si>
    <t>廖欣珺</t>
    <phoneticPr fontId="1" type="noConversion"/>
  </si>
  <si>
    <t>2020.2.21</t>
  </si>
  <si>
    <t>2020.2.22</t>
  </si>
  <si>
    <t>秦忠文</t>
    <phoneticPr fontId="1" type="noConversion"/>
  </si>
  <si>
    <t>再生3#阳床</t>
    <phoneticPr fontId="1" type="noConversion"/>
  </si>
  <si>
    <t>2020.2.23</t>
    <phoneticPr fontId="1" type="noConversion"/>
  </si>
  <si>
    <t>韦国宏</t>
    <phoneticPr fontId="1" type="noConversion"/>
  </si>
  <si>
    <t>中和</t>
    <phoneticPr fontId="1" type="noConversion"/>
  </si>
  <si>
    <t>2020.2.24</t>
  </si>
  <si>
    <t>1;03</t>
    <phoneticPr fontId="1" type="noConversion"/>
  </si>
  <si>
    <t>邹月婷</t>
    <phoneticPr fontId="1" type="noConversion"/>
  </si>
  <si>
    <t>韦国宏</t>
    <phoneticPr fontId="1" type="noConversion"/>
  </si>
  <si>
    <t>2020.2.24</t>
    <phoneticPr fontId="1" type="noConversion"/>
  </si>
  <si>
    <t>2020.2.25</t>
  </si>
  <si>
    <t>廖瑞茂</t>
    <phoneticPr fontId="1" type="noConversion"/>
  </si>
  <si>
    <t>2020.2.26</t>
  </si>
  <si>
    <t>覃黎</t>
    <phoneticPr fontId="1" type="noConversion"/>
  </si>
  <si>
    <t>再生3#阳床+中和</t>
    <phoneticPr fontId="1" type="noConversion"/>
  </si>
  <si>
    <t>2020.2.26</t>
    <phoneticPr fontId="1" type="noConversion"/>
  </si>
  <si>
    <t>9;30</t>
    <phoneticPr fontId="1" type="noConversion"/>
  </si>
  <si>
    <t>邹月婷</t>
    <phoneticPr fontId="1" type="noConversion"/>
  </si>
  <si>
    <t>再生1#阳床</t>
    <phoneticPr fontId="1" type="noConversion"/>
  </si>
  <si>
    <t>2020.2.27</t>
  </si>
  <si>
    <t>邹月婷</t>
    <phoneticPr fontId="1" type="noConversion"/>
  </si>
  <si>
    <t>再生2#混床</t>
    <phoneticPr fontId="1" type="noConversion"/>
  </si>
  <si>
    <t>2020.2.28</t>
  </si>
  <si>
    <t>韩丽娜</t>
    <phoneticPr fontId="1" type="noConversion"/>
  </si>
  <si>
    <t>再生3#阳床（酸罐漏酸）</t>
    <phoneticPr fontId="1" type="noConversion"/>
  </si>
  <si>
    <t>2020.2.28</t>
    <phoneticPr fontId="1" type="noConversion"/>
  </si>
  <si>
    <t>曾凡律</t>
    <phoneticPr fontId="1" type="noConversion"/>
  </si>
  <si>
    <t>酸罐漏酸</t>
    <phoneticPr fontId="1" type="noConversion"/>
  </si>
  <si>
    <t>曾凡律</t>
    <phoneticPr fontId="1" type="noConversion"/>
  </si>
  <si>
    <t>2020.2.28</t>
    <phoneticPr fontId="1" type="noConversion"/>
  </si>
  <si>
    <t>2020.2.29</t>
  </si>
  <si>
    <t>秦忠文</t>
    <phoneticPr fontId="1" type="noConversion"/>
  </si>
  <si>
    <t>2020.2.29</t>
    <phoneticPr fontId="1" type="noConversion"/>
  </si>
  <si>
    <t>韩丽娜</t>
    <phoneticPr fontId="1" type="noConversion"/>
  </si>
  <si>
    <t>再生2#混床+中和（酸罐漏酸）</t>
    <phoneticPr fontId="1" type="noConversion"/>
  </si>
  <si>
    <t>2020.2.29</t>
    <phoneticPr fontId="1" type="noConversion"/>
  </si>
  <si>
    <t>曾凡律</t>
    <phoneticPr fontId="1" type="noConversion"/>
  </si>
  <si>
    <t>再生2#阳床</t>
    <phoneticPr fontId="1" type="noConversion"/>
  </si>
  <si>
    <t>中和</t>
    <phoneticPr fontId="1" type="noConversion"/>
  </si>
  <si>
    <t>黎嘉诚</t>
    <phoneticPr fontId="1" type="noConversion"/>
  </si>
  <si>
    <t>2020.3.1</t>
    <phoneticPr fontId="1" type="noConversion"/>
  </si>
  <si>
    <t>上月余：29.03t</t>
    <phoneticPr fontId="4" type="noConversion"/>
  </si>
  <si>
    <t>再生1#阳床+中和+再生3#阳床（酸罐漏酸）</t>
    <phoneticPr fontId="1" type="noConversion"/>
  </si>
  <si>
    <t>2020.3.2</t>
  </si>
  <si>
    <t>廖欣珺</t>
    <phoneticPr fontId="1" type="noConversion"/>
  </si>
  <si>
    <t>2020.3.2</t>
    <phoneticPr fontId="1" type="noConversion"/>
  </si>
  <si>
    <t>韩丽娜</t>
    <phoneticPr fontId="1" type="noConversion"/>
  </si>
  <si>
    <t>中和（酸罐漏酸）</t>
    <phoneticPr fontId="1" type="noConversion"/>
  </si>
  <si>
    <t>2020.3.3</t>
  </si>
  <si>
    <t>左邓欢</t>
    <phoneticPr fontId="1" type="noConversion"/>
  </si>
  <si>
    <t>2020.3.4</t>
  </si>
  <si>
    <t>再生2#阳床中和</t>
    <phoneticPr fontId="1" type="noConversion"/>
  </si>
  <si>
    <t>廖欣珺</t>
    <phoneticPr fontId="1" type="noConversion"/>
  </si>
  <si>
    <t>2020.3.4</t>
    <phoneticPr fontId="1" type="noConversion"/>
  </si>
  <si>
    <t>2020.3.5</t>
  </si>
  <si>
    <t>2020.3.6</t>
    <phoneticPr fontId="1" type="noConversion"/>
  </si>
  <si>
    <t>曾凡律</t>
    <phoneticPr fontId="1" type="noConversion"/>
  </si>
  <si>
    <t>再生2#阳床</t>
    <phoneticPr fontId="1" type="noConversion"/>
  </si>
  <si>
    <t>2020.3.7</t>
    <phoneticPr fontId="1" type="noConversion"/>
  </si>
  <si>
    <t>工业盐酸</t>
    <phoneticPr fontId="1" type="noConversion"/>
  </si>
  <si>
    <t>隆达丰</t>
    <phoneticPr fontId="1" type="noConversion"/>
  </si>
  <si>
    <t>桂B19237</t>
    <phoneticPr fontId="1" type="noConversion"/>
  </si>
  <si>
    <t>左邓欢</t>
    <phoneticPr fontId="1" type="noConversion"/>
  </si>
  <si>
    <t>2020.02.25</t>
    <phoneticPr fontId="1" type="noConversion"/>
  </si>
  <si>
    <t>黄伟军</t>
    <phoneticPr fontId="1" type="noConversion"/>
  </si>
  <si>
    <t>中和</t>
    <phoneticPr fontId="1" type="noConversion"/>
  </si>
  <si>
    <t>黎嘉诚</t>
    <phoneticPr fontId="1" type="noConversion"/>
  </si>
  <si>
    <t>2020.3.8</t>
    <phoneticPr fontId="1" type="noConversion"/>
  </si>
  <si>
    <t>2020.3.8</t>
    <phoneticPr fontId="1" type="noConversion"/>
  </si>
  <si>
    <t>韩丽娜</t>
    <phoneticPr fontId="1" type="noConversion"/>
  </si>
  <si>
    <t>再生2#阳床+中和</t>
    <phoneticPr fontId="1" type="noConversion"/>
  </si>
  <si>
    <t>2020.3.9</t>
  </si>
  <si>
    <t>2020.3.10</t>
  </si>
  <si>
    <t>中和</t>
    <phoneticPr fontId="1" type="noConversion"/>
  </si>
  <si>
    <t>黎嘉诚</t>
    <phoneticPr fontId="1" type="noConversion"/>
  </si>
  <si>
    <t>2020.3.10</t>
    <phoneticPr fontId="1" type="noConversion"/>
  </si>
  <si>
    <t>2020.3.11</t>
    <phoneticPr fontId="1" type="noConversion"/>
  </si>
  <si>
    <t>曾凡律</t>
    <phoneticPr fontId="1" type="noConversion"/>
  </si>
  <si>
    <t>再生2#阳床</t>
    <phoneticPr fontId="1" type="noConversion"/>
  </si>
  <si>
    <t>已发送</t>
    <phoneticPr fontId="1" type="noConversion"/>
  </si>
  <si>
    <t>已发送</t>
    <phoneticPr fontId="1" type="noConversion"/>
  </si>
  <si>
    <t>再生1#混床</t>
    <phoneticPr fontId="1" type="noConversion"/>
  </si>
  <si>
    <t>廖欣珺</t>
    <phoneticPr fontId="1" type="noConversion"/>
  </si>
  <si>
    <t>用计量箱</t>
    <phoneticPr fontId="1" type="noConversion"/>
  </si>
  <si>
    <t>2020.3.11</t>
    <phoneticPr fontId="1" type="noConversion"/>
  </si>
  <si>
    <t>2020.3.12</t>
  </si>
  <si>
    <t>2020.3.13</t>
    <phoneticPr fontId="1" type="noConversion"/>
  </si>
  <si>
    <t>曾凡律</t>
    <phoneticPr fontId="1" type="noConversion"/>
  </si>
  <si>
    <t>2020.3.13</t>
    <phoneticPr fontId="1" type="noConversion"/>
  </si>
  <si>
    <t>隆达丰</t>
    <phoneticPr fontId="1" type="noConversion"/>
  </si>
  <si>
    <t>桂B38776</t>
    <phoneticPr fontId="1" type="noConversion"/>
  </si>
  <si>
    <t>曾凡律</t>
    <phoneticPr fontId="1" type="noConversion"/>
  </si>
  <si>
    <t>2020.3.14</t>
  </si>
  <si>
    <t>覃黎</t>
    <phoneticPr fontId="1" type="noConversion"/>
  </si>
  <si>
    <t>再生1#阳床</t>
  </si>
  <si>
    <t>黎嘉诚</t>
    <phoneticPr fontId="1" type="noConversion"/>
  </si>
  <si>
    <t>2020.3.15</t>
    <phoneticPr fontId="1" type="noConversion"/>
  </si>
  <si>
    <t>2020.3.15</t>
    <phoneticPr fontId="1" type="noConversion"/>
  </si>
  <si>
    <t>再生2#混床</t>
    <phoneticPr fontId="1" type="noConversion"/>
  </si>
  <si>
    <t>韩丽娜</t>
    <phoneticPr fontId="1" type="noConversion"/>
  </si>
  <si>
    <t>2020.3.16</t>
  </si>
  <si>
    <t>盐酸</t>
    <phoneticPr fontId="1" type="noConversion"/>
  </si>
  <si>
    <t>秦忠文</t>
    <phoneticPr fontId="1" type="noConversion"/>
  </si>
  <si>
    <t>再生3#阳床+中和</t>
    <phoneticPr fontId="1" type="noConversion"/>
  </si>
  <si>
    <t>2020.3.16</t>
    <phoneticPr fontId="1" type="noConversion"/>
  </si>
  <si>
    <t>韩丽娜</t>
    <phoneticPr fontId="1" type="noConversion"/>
  </si>
  <si>
    <t>再生1#阳床</t>
    <phoneticPr fontId="1" type="noConversion"/>
  </si>
  <si>
    <t>2020.3.17</t>
    <phoneticPr fontId="1" type="noConversion"/>
  </si>
  <si>
    <t>李洪舟</t>
    <phoneticPr fontId="1" type="noConversion"/>
  </si>
  <si>
    <t>李洪舟</t>
    <phoneticPr fontId="1" type="noConversion"/>
  </si>
  <si>
    <t>卸酸一车</t>
    <phoneticPr fontId="1" type="noConversion"/>
  </si>
  <si>
    <t>2020.3.18</t>
  </si>
  <si>
    <t>中和</t>
    <phoneticPr fontId="1" type="noConversion"/>
  </si>
  <si>
    <t>银邦君</t>
    <phoneticPr fontId="1" type="noConversion"/>
  </si>
  <si>
    <t>2020.3.19</t>
  </si>
  <si>
    <t>秦忠文</t>
    <phoneticPr fontId="1" type="noConversion"/>
  </si>
  <si>
    <t>再生3#阳床</t>
    <phoneticPr fontId="1" type="noConversion"/>
  </si>
  <si>
    <t>中和</t>
    <phoneticPr fontId="1" type="noConversion"/>
  </si>
  <si>
    <t>黎嘉诚</t>
    <phoneticPr fontId="1" type="noConversion"/>
  </si>
  <si>
    <t>2020.3.20</t>
    <phoneticPr fontId="1" type="noConversion"/>
  </si>
  <si>
    <t>2020.3.21</t>
  </si>
  <si>
    <t>韩丽娜</t>
    <phoneticPr fontId="1" type="noConversion"/>
  </si>
  <si>
    <t>再生1#阳床</t>
    <phoneticPr fontId="1" type="noConversion"/>
  </si>
  <si>
    <t>2020.3.21</t>
    <phoneticPr fontId="1" type="noConversion"/>
  </si>
  <si>
    <t>曾凡律</t>
    <phoneticPr fontId="1" type="noConversion"/>
  </si>
  <si>
    <t>中和+再生2#阳床</t>
    <phoneticPr fontId="1" type="noConversion"/>
  </si>
  <si>
    <t>2020.3.22</t>
    <phoneticPr fontId="1" type="noConversion"/>
  </si>
  <si>
    <t>曾凡律</t>
    <phoneticPr fontId="1" type="noConversion"/>
  </si>
  <si>
    <t>卸酸一车</t>
    <phoneticPr fontId="1" type="noConversion"/>
  </si>
  <si>
    <t>2020.3.22</t>
    <phoneticPr fontId="1" type="noConversion"/>
  </si>
  <si>
    <t>桂B38776</t>
  </si>
  <si>
    <t>桂B38776</t>
    <phoneticPr fontId="1" type="noConversion"/>
  </si>
  <si>
    <t>曾凡律</t>
    <phoneticPr fontId="1" type="noConversion"/>
  </si>
  <si>
    <t>2020.3.22</t>
    <phoneticPr fontId="1" type="noConversion"/>
  </si>
  <si>
    <t>廖瑞茂</t>
    <phoneticPr fontId="1" type="noConversion"/>
  </si>
  <si>
    <t>中和</t>
    <phoneticPr fontId="1" type="noConversion"/>
  </si>
  <si>
    <t>黎嘉诚</t>
    <phoneticPr fontId="1" type="noConversion"/>
  </si>
  <si>
    <t>2020.3.24</t>
    <phoneticPr fontId="1" type="noConversion"/>
  </si>
  <si>
    <t>2020.3.24</t>
    <phoneticPr fontId="1" type="noConversion"/>
  </si>
  <si>
    <t>韩丽娜</t>
    <phoneticPr fontId="1" type="noConversion"/>
  </si>
  <si>
    <t>再生1#阳床</t>
    <phoneticPr fontId="1" type="noConversion"/>
  </si>
  <si>
    <t>2020.3.24</t>
    <phoneticPr fontId="1" type="noConversion"/>
  </si>
  <si>
    <t>曾凡律</t>
    <phoneticPr fontId="1" type="noConversion"/>
  </si>
  <si>
    <t>再生3#阳床</t>
    <phoneticPr fontId="1" type="noConversion"/>
  </si>
  <si>
    <t>2020.3.26</t>
    <phoneticPr fontId="1" type="noConversion"/>
  </si>
  <si>
    <t>韦国宏</t>
    <phoneticPr fontId="1" type="noConversion"/>
  </si>
  <si>
    <t>2020.3.27</t>
  </si>
  <si>
    <t>秦忠文</t>
    <phoneticPr fontId="1" type="noConversion"/>
  </si>
  <si>
    <t>中和</t>
    <phoneticPr fontId="1" type="noConversion"/>
  </si>
  <si>
    <t>2020.3.28</t>
  </si>
  <si>
    <t>曾凡律</t>
    <phoneticPr fontId="1" type="noConversion"/>
  </si>
  <si>
    <t>再生1#阳床</t>
    <phoneticPr fontId="1" type="noConversion"/>
  </si>
  <si>
    <t>2020.3.28</t>
    <phoneticPr fontId="1" type="noConversion"/>
  </si>
  <si>
    <t>韦国宏</t>
    <phoneticPr fontId="1" type="noConversion"/>
  </si>
  <si>
    <t>2020.3.29</t>
    <phoneticPr fontId="1" type="noConversion"/>
  </si>
  <si>
    <t>劳俊儒</t>
    <phoneticPr fontId="1" type="noConversion"/>
  </si>
  <si>
    <t>2020.3.30</t>
  </si>
  <si>
    <t>2020.3.31</t>
  </si>
  <si>
    <t>秦忠文</t>
    <phoneticPr fontId="1" type="noConversion"/>
  </si>
  <si>
    <t>2020.3.31</t>
    <phoneticPr fontId="1" type="noConversion"/>
  </si>
  <si>
    <t>曾凡律</t>
    <phoneticPr fontId="1" type="noConversion"/>
  </si>
  <si>
    <t>盐酸</t>
  </si>
  <si>
    <t>2020.4.2</t>
    <phoneticPr fontId="1" type="noConversion"/>
  </si>
  <si>
    <t>2020.4.1</t>
    <phoneticPr fontId="1" type="noConversion"/>
  </si>
  <si>
    <t>工业盐酸</t>
    <phoneticPr fontId="1" type="noConversion"/>
  </si>
  <si>
    <t>隆达丰</t>
    <phoneticPr fontId="1" type="noConversion"/>
  </si>
  <si>
    <t>陈长灵</t>
    <phoneticPr fontId="1" type="noConversion"/>
  </si>
  <si>
    <t>2020.4.3</t>
  </si>
  <si>
    <t>2020.4.3</t>
    <phoneticPr fontId="1" type="noConversion"/>
  </si>
  <si>
    <t>灌酸浸泡2#混床</t>
    <phoneticPr fontId="1" type="noConversion"/>
  </si>
  <si>
    <t>2020.4.4</t>
    <phoneticPr fontId="1" type="noConversion"/>
  </si>
  <si>
    <t>盐酸</t>
    <phoneticPr fontId="1" type="noConversion"/>
  </si>
  <si>
    <t>劳俊儒</t>
  </si>
  <si>
    <t>再生1#阳床+灌酸浸泡2#混床+补计量箱</t>
    <phoneticPr fontId="1" type="noConversion"/>
  </si>
  <si>
    <t>2020.4.4</t>
    <phoneticPr fontId="1" type="noConversion"/>
  </si>
  <si>
    <t>韦国宏</t>
    <phoneticPr fontId="1" type="noConversion"/>
  </si>
  <si>
    <t>中和+补混床计量箱</t>
    <phoneticPr fontId="1" type="noConversion"/>
  </si>
  <si>
    <t>2020.4.4</t>
    <phoneticPr fontId="1" type="noConversion"/>
  </si>
  <si>
    <t>2020.4.5</t>
    <phoneticPr fontId="1" type="noConversion"/>
  </si>
  <si>
    <t>盐酸</t>
    <phoneticPr fontId="1" type="noConversion"/>
  </si>
  <si>
    <t>用计量箱</t>
    <phoneticPr fontId="1" type="noConversion"/>
  </si>
  <si>
    <t>曾凡律</t>
    <phoneticPr fontId="1" type="noConversion"/>
  </si>
  <si>
    <t>再生2#混床</t>
    <phoneticPr fontId="1" type="noConversion"/>
  </si>
  <si>
    <t>2020.4.5</t>
    <phoneticPr fontId="1" type="noConversion"/>
  </si>
  <si>
    <t>韦国宏</t>
    <phoneticPr fontId="1" type="noConversion"/>
  </si>
  <si>
    <t>2020.4.6</t>
  </si>
  <si>
    <t>韩丽娜</t>
    <phoneticPr fontId="1" type="noConversion"/>
  </si>
  <si>
    <t>2020.4.6</t>
    <phoneticPr fontId="1" type="noConversion"/>
  </si>
  <si>
    <t>13;00</t>
    <phoneticPr fontId="1" type="noConversion"/>
  </si>
  <si>
    <t>再生2#阳床</t>
  </si>
  <si>
    <t>2020.4.7</t>
    <phoneticPr fontId="1" type="noConversion"/>
  </si>
  <si>
    <t>盐酸</t>
    <phoneticPr fontId="1" type="noConversion"/>
  </si>
  <si>
    <t>2020.4.7</t>
    <phoneticPr fontId="1" type="noConversion"/>
  </si>
  <si>
    <t>韦国宏</t>
    <phoneticPr fontId="1" type="noConversion"/>
  </si>
  <si>
    <t>2020.4.8</t>
  </si>
  <si>
    <t>2020.4.8</t>
    <phoneticPr fontId="1" type="noConversion"/>
  </si>
  <si>
    <t>劳俊儒</t>
    <phoneticPr fontId="1" type="noConversion"/>
  </si>
  <si>
    <t>再生2#阳床</t>
    <phoneticPr fontId="1" type="noConversion"/>
  </si>
  <si>
    <t>黎嘉诚</t>
    <phoneticPr fontId="1" type="noConversion"/>
  </si>
  <si>
    <t>2020.4.9</t>
  </si>
  <si>
    <t>2020.4.9</t>
    <phoneticPr fontId="1" type="noConversion"/>
  </si>
  <si>
    <t>陈长灵</t>
    <phoneticPr fontId="1" type="noConversion"/>
  </si>
  <si>
    <t>桂B38776</t>
    <phoneticPr fontId="1" type="noConversion"/>
  </si>
  <si>
    <t>韩丽娜</t>
    <phoneticPr fontId="1" type="noConversion"/>
  </si>
  <si>
    <t>再生2#阳床</t>
    <phoneticPr fontId="1" type="noConversion"/>
  </si>
  <si>
    <t>盐酸</t>
    <phoneticPr fontId="1" type="noConversion"/>
  </si>
  <si>
    <t>2020.4.10</t>
  </si>
  <si>
    <t>盐酸</t>
    <phoneticPr fontId="1" type="noConversion"/>
  </si>
  <si>
    <t>秦忠文</t>
    <phoneticPr fontId="1" type="noConversion"/>
  </si>
  <si>
    <t>上月余：19.68t</t>
    <phoneticPr fontId="4" type="noConversion"/>
  </si>
  <si>
    <t>韩丽娜</t>
    <phoneticPr fontId="1" type="noConversion"/>
  </si>
  <si>
    <t>中和</t>
    <phoneticPr fontId="1" type="noConversion"/>
  </si>
  <si>
    <t>2020.4.11</t>
    <phoneticPr fontId="1" type="noConversion"/>
  </si>
  <si>
    <t>2020.4.12</t>
    <phoneticPr fontId="1" type="noConversion"/>
  </si>
  <si>
    <t>劳俊儒</t>
    <phoneticPr fontId="1" type="noConversion"/>
  </si>
  <si>
    <t>再生2#阳床</t>
    <phoneticPr fontId="1" type="noConversion"/>
  </si>
  <si>
    <t>2020.4.12</t>
    <phoneticPr fontId="1" type="noConversion"/>
  </si>
  <si>
    <t>秦忠文</t>
    <phoneticPr fontId="1" type="noConversion"/>
  </si>
  <si>
    <t>曾凡律</t>
    <phoneticPr fontId="1" type="noConversion"/>
  </si>
  <si>
    <t>2020.4.13</t>
    <phoneticPr fontId="1" type="noConversion"/>
  </si>
  <si>
    <t>2020.4.14</t>
  </si>
  <si>
    <t>再生2#阳床</t>
    <phoneticPr fontId="1" type="noConversion"/>
  </si>
  <si>
    <t>韩丽娜</t>
    <phoneticPr fontId="1" type="noConversion"/>
  </si>
  <si>
    <t>2020.4.14</t>
    <phoneticPr fontId="1" type="noConversion"/>
  </si>
  <si>
    <t>盐酸</t>
    <phoneticPr fontId="1" type="noConversion"/>
  </si>
  <si>
    <t>劳俊儒</t>
    <phoneticPr fontId="1" type="noConversion"/>
  </si>
  <si>
    <t>2020.4.15</t>
  </si>
  <si>
    <t>韩丽娜</t>
    <phoneticPr fontId="1" type="noConversion"/>
  </si>
  <si>
    <t>2020.4.15</t>
    <phoneticPr fontId="1" type="noConversion"/>
  </si>
  <si>
    <t>盐酸</t>
    <phoneticPr fontId="1" type="noConversion"/>
  </si>
  <si>
    <t>曾凡律</t>
    <phoneticPr fontId="1" type="noConversion"/>
  </si>
  <si>
    <t>卸酸一车</t>
  </si>
  <si>
    <t>工业盐酸</t>
  </si>
  <si>
    <t>隆达丰</t>
  </si>
  <si>
    <t>桂B19237</t>
  </si>
  <si>
    <t>2020.4.16</t>
  </si>
  <si>
    <t>秦忠文</t>
    <phoneticPr fontId="1" type="noConversion"/>
  </si>
  <si>
    <t>2020.4.16</t>
    <phoneticPr fontId="1" type="noConversion"/>
  </si>
  <si>
    <t>劳俊儒</t>
    <phoneticPr fontId="1" type="noConversion"/>
  </si>
  <si>
    <t>再生3#阳床</t>
    <phoneticPr fontId="1" type="noConversion"/>
  </si>
  <si>
    <t>2020.4.17</t>
  </si>
  <si>
    <t>中和</t>
    <phoneticPr fontId="1" type="noConversion"/>
  </si>
  <si>
    <t>2020.4.17</t>
    <phoneticPr fontId="1" type="noConversion"/>
  </si>
  <si>
    <t>韩丽娜</t>
    <phoneticPr fontId="1" type="noConversion"/>
  </si>
  <si>
    <t>再生2#阳床</t>
    <phoneticPr fontId="1" type="noConversion"/>
  </si>
  <si>
    <t>2020.4.18</t>
  </si>
  <si>
    <t>廖瑞茂</t>
    <phoneticPr fontId="1" type="noConversion"/>
  </si>
  <si>
    <t>中和+再生1#阳床</t>
    <phoneticPr fontId="1" type="noConversion"/>
  </si>
  <si>
    <t>盐酸</t>
    <phoneticPr fontId="1" type="noConversion"/>
  </si>
  <si>
    <t>韩丽娜</t>
    <phoneticPr fontId="1" type="noConversion"/>
  </si>
  <si>
    <t>中和</t>
    <phoneticPr fontId="1" type="noConversion"/>
  </si>
  <si>
    <t>2020.4.19</t>
  </si>
  <si>
    <t>再生2#阳床+再生3#阳床</t>
    <phoneticPr fontId="1" type="noConversion"/>
  </si>
  <si>
    <t>银邦君</t>
    <phoneticPr fontId="1" type="noConversion"/>
  </si>
  <si>
    <t>2020.4.20</t>
  </si>
  <si>
    <t>秦忠文</t>
    <phoneticPr fontId="1" type="noConversion"/>
  </si>
  <si>
    <t>2020.4.18</t>
    <phoneticPr fontId="1" type="noConversion"/>
  </si>
  <si>
    <t>2020.4.21</t>
    <phoneticPr fontId="1" type="noConversion"/>
  </si>
  <si>
    <t>左邓欢</t>
    <phoneticPr fontId="1" type="noConversion"/>
  </si>
  <si>
    <t>左邓欢</t>
    <phoneticPr fontId="1" type="noConversion"/>
  </si>
  <si>
    <t>2020.4.22</t>
  </si>
  <si>
    <t>韩丽娜</t>
    <phoneticPr fontId="1" type="noConversion"/>
  </si>
  <si>
    <t>再生2#阳床</t>
    <phoneticPr fontId="1" type="noConversion"/>
  </si>
  <si>
    <t>已发送</t>
    <phoneticPr fontId="1" type="noConversion"/>
  </si>
  <si>
    <t>已发送</t>
    <phoneticPr fontId="1" type="noConversion"/>
  </si>
  <si>
    <t>2020.4.22</t>
    <phoneticPr fontId="1" type="noConversion"/>
  </si>
  <si>
    <t>劳俊儒</t>
    <phoneticPr fontId="1" type="noConversion"/>
  </si>
  <si>
    <t>2020.4.22</t>
    <phoneticPr fontId="1" type="noConversion"/>
  </si>
  <si>
    <t>韦国宏</t>
    <phoneticPr fontId="1" type="noConversion"/>
  </si>
  <si>
    <t>2020.4.23</t>
    <phoneticPr fontId="1" type="noConversion"/>
  </si>
  <si>
    <t>2020.4.24</t>
  </si>
  <si>
    <t>2020.4.24</t>
    <phoneticPr fontId="1" type="noConversion"/>
  </si>
  <si>
    <t>曾凡律</t>
    <phoneticPr fontId="1" type="noConversion"/>
  </si>
  <si>
    <t>中和+再生1#阳床</t>
    <phoneticPr fontId="1" type="noConversion"/>
  </si>
  <si>
    <t>劳俊儒</t>
    <phoneticPr fontId="1" type="noConversion"/>
  </si>
  <si>
    <t xml:space="preserve">         再生2#阳床</t>
    <phoneticPr fontId="1" type="noConversion"/>
  </si>
  <si>
    <t xml:space="preserve">            中和</t>
    <phoneticPr fontId="1" type="noConversion"/>
  </si>
  <si>
    <t>中和</t>
    <phoneticPr fontId="1" type="noConversion"/>
  </si>
  <si>
    <t>梁霞</t>
    <phoneticPr fontId="1" type="noConversion"/>
  </si>
  <si>
    <t>2020.4.26</t>
    <phoneticPr fontId="1" type="noConversion"/>
  </si>
  <si>
    <t>黄伟军</t>
    <phoneticPr fontId="1" type="noConversion"/>
  </si>
  <si>
    <t>卸酸一车</t>
    <phoneticPr fontId="1" type="noConversion"/>
  </si>
  <si>
    <t>2020.4.26</t>
    <phoneticPr fontId="1" type="noConversion"/>
  </si>
  <si>
    <t>韩丽娜</t>
    <phoneticPr fontId="1" type="noConversion"/>
  </si>
  <si>
    <t>再生3#阳床</t>
    <phoneticPr fontId="1" type="noConversion"/>
  </si>
  <si>
    <t>2020.4.27</t>
    <phoneticPr fontId="1" type="noConversion"/>
  </si>
  <si>
    <t>韦国宏</t>
    <phoneticPr fontId="1" type="noConversion"/>
  </si>
  <si>
    <t>中和</t>
    <phoneticPr fontId="1" type="noConversion"/>
  </si>
  <si>
    <t>9：:5</t>
    <phoneticPr fontId="1" type="noConversion"/>
  </si>
  <si>
    <t>梁霞</t>
    <phoneticPr fontId="1" type="noConversion"/>
  </si>
  <si>
    <t>2020.4.28</t>
  </si>
  <si>
    <t>曾凡律</t>
    <phoneticPr fontId="1" type="noConversion"/>
  </si>
  <si>
    <t>再生2#阳床</t>
    <phoneticPr fontId="1" type="noConversion"/>
  </si>
  <si>
    <t>2020.4.29</t>
  </si>
  <si>
    <t>曾凡律</t>
    <phoneticPr fontId="1" type="noConversion"/>
  </si>
  <si>
    <t>再生1#阳床</t>
    <phoneticPr fontId="1" type="noConversion"/>
  </si>
  <si>
    <t>2020.4.30</t>
  </si>
  <si>
    <t>韩丽娜</t>
    <phoneticPr fontId="1" type="noConversion"/>
  </si>
  <si>
    <t>再生3#阳床+中和</t>
    <phoneticPr fontId="1" type="noConversion"/>
  </si>
  <si>
    <t>2020.4.30</t>
    <phoneticPr fontId="1" type="noConversion"/>
  </si>
  <si>
    <t>劳俊儒</t>
    <phoneticPr fontId="1" type="noConversion"/>
  </si>
  <si>
    <t>再生1#阳床+中和</t>
    <phoneticPr fontId="1" type="noConversion"/>
  </si>
  <si>
    <t>2020.5.1</t>
    <phoneticPr fontId="1" type="noConversion"/>
  </si>
  <si>
    <t>2020.5.2</t>
  </si>
  <si>
    <t>秦忠文</t>
    <phoneticPr fontId="1" type="noConversion"/>
  </si>
  <si>
    <t>再生1#混床+中和</t>
    <phoneticPr fontId="1" type="noConversion"/>
  </si>
  <si>
    <t>2020.5.2</t>
    <phoneticPr fontId="1" type="noConversion"/>
  </si>
  <si>
    <t>韩丽娜</t>
    <phoneticPr fontId="1" type="noConversion"/>
  </si>
  <si>
    <t>再生2#阳床</t>
    <phoneticPr fontId="1" type="noConversion"/>
  </si>
  <si>
    <t>2020.5.3</t>
  </si>
  <si>
    <t>秦忠文</t>
    <phoneticPr fontId="1" type="noConversion"/>
  </si>
  <si>
    <t>2020.5.3</t>
    <phoneticPr fontId="1" type="noConversion"/>
  </si>
  <si>
    <t>劳俊儒</t>
    <phoneticPr fontId="1" type="noConversion"/>
  </si>
  <si>
    <t>韦国宏</t>
    <phoneticPr fontId="1" type="noConversion"/>
  </si>
  <si>
    <t>2020.5.4</t>
    <phoneticPr fontId="1" type="noConversion"/>
  </si>
  <si>
    <t>梁霞</t>
    <phoneticPr fontId="1" type="noConversion"/>
  </si>
  <si>
    <t>卸酸一车</t>
    <phoneticPr fontId="1" type="noConversion"/>
  </si>
  <si>
    <t>2020.5.5</t>
  </si>
  <si>
    <t>盐酸</t>
    <phoneticPr fontId="1" type="noConversion"/>
  </si>
  <si>
    <t>2020.5.4</t>
    <phoneticPr fontId="1" type="noConversion"/>
  </si>
  <si>
    <t>陈长灵</t>
    <phoneticPr fontId="1" type="noConversion"/>
  </si>
  <si>
    <t>补计量箱+再生2#阳床</t>
    <phoneticPr fontId="1" type="noConversion"/>
  </si>
  <si>
    <t>2020.5.6</t>
  </si>
  <si>
    <t>盐酸</t>
    <phoneticPr fontId="1" type="noConversion"/>
  </si>
  <si>
    <t>曾凡律</t>
    <phoneticPr fontId="1" type="noConversion"/>
  </si>
  <si>
    <t>再生2#阳床</t>
    <phoneticPr fontId="1" type="noConversion"/>
  </si>
  <si>
    <t>上月余：12.8t</t>
    <phoneticPr fontId="4" type="noConversion"/>
  </si>
  <si>
    <t>曾凡律</t>
    <phoneticPr fontId="1" type="noConversion"/>
  </si>
  <si>
    <t>2020.5.7</t>
    <phoneticPr fontId="1" type="noConversion"/>
  </si>
  <si>
    <t>2020.5.8</t>
    <phoneticPr fontId="1" type="noConversion"/>
  </si>
  <si>
    <t>再生2#阳床</t>
    <phoneticPr fontId="1" type="noConversion"/>
  </si>
  <si>
    <t>银邦君</t>
    <phoneticPr fontId="1" type="noConversion"/>
  </si>
  <si>
    <t>2020.5.8</t>
  </si>
  <si>
    <t>2020.5.8</t>
    <phoneticPr fontId="1" type="noConversion"/>
  </si>
  <si>
    <t>曾凡律</t>
    <phoneticPr fontId="1" type="noConversion"/>
  </si>
  <si>
    <t>再生1#阳床</t>
    <phoneticPr fontId="1" type="noConversion"/>
  </si>
  <si>
    <t>2020.5.10</t>
    <phoneticPr fontId="1" type="noConversion"/>
  </si>
  <si>
    <t>秦忠文</t>
    <phoneticPr fontId="1" type="noConversion"/>
  </si>
  <si>
    <t>2020.5.10</t>
    <phoneticPr fontId="1" type="noConversion"/>
  </si>
  <si>
    <t>韩丽娜</t>
    <phoneticPr fontId="1" type="noConversion"/>
  </si>
  <si>
    <t>中和</t>
    <phoneticPr fontId="1" type="noConversion"/>
  </si>
  <si>
    <t>2020.5.11</t>
  </si>
  <si>
    <t>秦忠文</t>
    <phoneticPr fontId="1" type="noConversion"/>
  </si>
  <si>
    <t>再生1#阳床+中和</t>
    <phoneticPr fontId="1" type="noConversion"/>
  </si>
  <si>
    <t>2020.5.10</t>
    <phoneticPr fontId="1" type="noConversion"/>
  </si>
  <si>
    <t>2020.5.11</t>
    <phoneticPr fontId="1" type="noConversion"/>
  </si>
  <si>
    <t>曾凡律</t>
    <phoneticPr fontId="1" type="noConversion"/>
  </si>
  <si>
    <t>再生2#阳床+中和</t>
    <phoneticPr fontId="1" type="noConversion"/>
  </si>
  <si>
    <t>桂B38776</t>
    <phoneticPr fontId="1" type="noConversion"/>
  </si>
  <si>
    <t>梁霞</t>
    <phoneticPr fontId="1" type="noConversion"/>
  </si>
  <si>
    <t>曾凡律</t>
    <phoneticPr fontId="1" type="noConversion"/>
  </si>
  <si>
    <t>工业盐酸</t>
    <phoneticPr fontId="1" type="noConversion"/>
  </si>
  <si>
    <t>隆达丰</t>
    <phoneticPr fontId="1" type="noConversion"/>
  </si>
  <si>
    <t>桂B19237</t>
    <phoneticPr fontId="1" type="noConversion"/>
  </si>
  <si>
    <t>2020.5.12</t>
  </si>
  <si>
    <t>李洪舟</t>
    <phoneticPr fontId="1" type="noConversion"/>
  </si>
  <si>
    <t>陈长灵</t>
    <phoneticPr fontId="1" type="noConversion"/>
  </si>
  <si>
    <t>2020.5.14</t>
    <phoneticPr fontId="1" type="noConversion"/>
  </si>
  <si>
    <t>曾凡律</t>
    <phoneticPr fontId="1" type="noConversion"/>
  </si>
  <si>
    <t>再生3#阳床</t>
    <phoneticPr fontId="1" type="noConversion"/>
  </si>
  <si>
    <t>秦忠文</t>
    <phoneticPr fontId="1" type="noConversion"/>
  </si>
  <si>
    <t>再生2#阳床+中和</t>
    <phoneticPr fontId="1" type="noConversion"/>
  </si>
  <si>
    <t>2020.5.15</t>
  </si>
  <si>
    <t>2020.5.15</t>
    <phoneticPr fontId="1" type="noConversion"/>
  </si>
  <si>
    <t>曾凡律</t>
    <phoneticPr fontId="1" type="noConversion"/>
  </si>
  <si>
    <t>再生1#阳床</t>
    <phoneticPr fontId="1" type="noConversion"/>
  </si>
  <si>
    <t>再生3#阳床</t>
    <phoneticPr fontId="1" type="noConversion"/>
  </si>
  <si>
    <t>梁霞</t>
    <phoneticPr fontId="1" type="noConversion"/>
  </si>
  <si>
    <t>2020.5.15</t>
    <phoneticPr fontId="1" type="noConversion"/>
  </si>
  <si>
    <t>中和</t>
    <phoneticPr fontId="1" type="noConversion"/>
  </si>
  <si>
    <t>2020.5.16</t>
  </si>
  <si>
    <t>盐酸</t>
    <phoneticPr fontId="1" type="noConversion"/>
  </si>
  <si>
    <t>韩丽娜</t>
    <phoneticPr fontId="1" type="noConversion"/>
  </si>
  <si>
    <t>再生1#阳床</t>
    <phoneticPr fontId="1" type="noConversion"/>
  </si>
  <si>
    <t>2020.5.16</t>
    <phoneticPr fontId="1" type="noConversion"/>
  </si>
  <si>
    <t>盐酸</t>
    <phoneticPr fontId="1" type="noConversion"/>
  </si>
  <si>
    <t>曾凡律</t>
    <phoneticPr fontId="1" type="noConversion"/>
  </si>
  <si>
    <t>再生2#阳床</t>
    <phoneticPr fontId="1" type="noConversion"/>
  </si>
  <si>
    <t>2020.5.17</t>
  </si>
  <si>
    <t>2020.5.18</t>
  </si>
  <si>
    <t>盐酸</t>
    <phoneticPr fontId="1" type="noConversion"/>
  </si>
  <si>
    <t>秦忠文</t>
    <phoneticPr fontId="1" type="noConversion"/>
  </si>
  <si>
    <t>中和</t>
    <phoneticPr fontId="1" type="noConversion"/>
  </si>
  <si>
    <t>2020.5.18</t>
    <phoneticPr fontId="1" type="noConversion"/>
  </si>
  <si>
    <t>韩丽娜</t>
    <phoneticPr fontId="1" type="noConversion"/>
  </si>
  <si>
    <t>曾凡律</t>
    <phoneticPr fontId="1" type="noConversion"/>
  </si>
  <si>
    <t>再生1#阳床</t>
    <phoneticPr fontId="1" type="noConversion"/>
  </si>
  <si>
    <t>2020.5.19</t>
  </si>
  <si>
    <t>曾凡律</t>
    <phoneticPr fontId="1" type="noConversion"/>
  </si>
  <si>
    <t>再生3#阳床</t>
    <phoneticPr fontId="1" type="noConversion"/>
  </si>
  <si>
    <t>2020.5.20</t>
  </si>
  <si>
    <t>秦忠文</t>
    <phoneticPr fontId="1" type="noConversion"/>
  </si>
  <si>
    <t>再生2#阳床+补计量箱</t>
    <phoneticPr fontId="1" type="noConversion"/>
  </si>
  <si>
    <t>再生2#混床+中和</t>
    <phoneticPr fontId="1" type="noConversion"/>
  </si>
  <si>
    <t>陈长灵</t>
    <phoneticPr fontId="1" type="noConversion"/>
  </si>
  <si>
    <t>黄伟军</t>
    <phoneticPr fontId="1" type="noConversion"/>
  </si>
  <si>
    <t>2020.5.21</t>
    <phoneticPr fontId="1" type="noConversion"/>
  </si>
  <si>
    <t>陈长灵</t>
    <phoneticPr fontId="1" type="noConversion"/>
  </si>
  <si>
    <t>卸酸一车</t>
    <phoneticPr fontId="1" type="noConversion"/>
  </si>
  <si>
    <t>2020.5.22</t>
  </si>
  <si>
    <t>曾凡律</t>
    <phoneticPr fontId="1" type="noConversion"/>
  </si>
  <si>
    <t>再生2#阳床</t>
    <phoneticPr fontId="1" type="noConversion"/>
  </si>
  <si>
    <t>2020.5.22</t>
    <phoneticPr fontId="1" type="noConversion"/>
  </si>
  <si>
    <t>梁霞</t>
    <phoneticPr fontId="1" type="noConversion"/>
  </si>
  <si>
    <t>2020.5.23</t>
  </si>
  <si>
    <t>曾凡律</t>
    <phoneticPr fontId="1" type="noConversion"/>
  </si>
  <si>
    <t>再生2#阳床</t>
    <phoneticPr fontId="1" type="noConversion"/>
  </si>
  <si>
    <t>2020.5.23</t>
    <phoneticPr fontId="1" type="noConversion"/>
  </si>
  <si>
    <t>盐酸</t>
    <phoneticPr fontId="1" type="noConversion"/>
  </si>
  <si>
    <t>秦忠文</t>
    <phoneticPr fontId="1" type="noConversion"/>
  </si>
  <si>
    <t>再生1#阳床</t>
    <phoneticPr fontId="1" type="noConversion"/>
  </si>
  <si>
    <t>2020.5.24</t>
  </si>
  <si>
    <t>盐酸</t>
    <phoneticPr fontId="1" type="noConversion"/>
  </si>
  <si>
    <t>曾凡律</t>
    <phoneticPr fontId="1" type="noConversion"/>
  </si>
  <si>
    <t>再生2#阳床</t>
    <phoneticPr fontId="1" type="noConversion"/>
  </si>
  <si>
    <t>2020.5.25</t>
  </si>
  <si>
    <t>曾凡律</t>
    <phoneticPr fontId="1" type="noConversion"/>
  </si>
  <si>
    <t>再生1#阳床</t>
    <phoneticPr fontId="1" type="noConversion"/>
  </si>
  <si>
    <t>梁霞</t>
    <phoneticPr fontId="1" type="noConversion"/>
  </si>
  <si>
    <t>2020.5.26</t>
  </si>
  <si>
    <t>韩丽娜</t>
    <phoneticPr fontId="1" type="noConversion"/>
  </si>
  <si>
    <t>2020.5.26</t>
    <phoneticPr fontId="1" type="noConversion"/>
  </si>
  <si>
    <t>曾凡律</t>
    <phoneticPr fontId="1" type="noConversion"/>
  </si>
  <si>
    <t>再生1#阳床+中和</t>
    <phoneticPr fontId="1" type="noConversion"/>
  </si>
  <si>
    <t>2020.5.28</t>
    <phoneticPr fontId="1" type="noConversion"/>
  </si>
  <si>
    <t>韦国宏</t>
    <phoneticPr fontId="1" type="noConversion"/>
  </si>
  <si>
    <t>陈长灵</t>
    <phoneticPr fontId="1" type="noConversion"/>
  </si>
  <si>
    <t>韦国宏</t>
    <phoneticPr fontId="1" type="noConversion"/>
  </si>
  <si>
    <t>2020.5.29</t>
    <phoneticPr fontId="1" type="noConversion"/>
  </si>
  <si>
    <t>2020.5.30</t>
    <phoneticPr fontId="1" type="noConversion"/>
  </si>
  <si>
    <t>再生2#阳床</t>
    <phoneticPr fontId="1" type="noConversion"/>
  </si>
  <si>
    <t>梁霞</t>
    <phoneticPr fontId="1" type="noConversion"/>
  </si>
  <si>
    <t>2020.5.30</t>
    <phoneticPr fontId="1" type="noConversion"/>
  </si>
  <si>
    <t>再生1#阳床</t>
    <phoneticPr fontId="1" type="noConversion"/>
  </si>
  <si>
    <t>赵政</t>
    <phoneticPr fontId="1" type="noConversion"/>
  </si>
  <si>
    <t>梁霞</t>
    <phoneticPr fontId="1" type="noConversion"/>
  </si>
  <si>
    <t>中和</t>
    <phoneticPr fontId="1" type="noConversion"/>
  </si>
  <si>
    <t>2020.5.31</t>
  </si>
  <si>
    <t>上月余：12.13t</t>
    <phoneticPr fontId="4" type="noConversion"/>
  </si>
  <si>
    <t>盐酸</t>
    <phoneticPr fontId="1" type="noConversion"/>
  </si>
  <si>
    <t>韦国宏</t>
    <phoneticPr fontId="1" type="noConversion"/>
  </si>
  <si>
    <t>再生3#阳床</t>
    <phoneticPr fontId="1" type="noConversion"/>
  </si>
  <si>
    <t>2020.6.1</t>
    <phoneticPr fontId="1" type="noConversion"/>
  </si>
  <si>
    <t>2020.6.2</t>
    <phoneticPr fontId="1" type="noConversion"/>
  </si>
  <si>
    <t>曾凡律</t>
    <phoneticPr fontId="1" type="noConversion"/>
  </si>
  <si>
    <t>再生1#阳床</t>
    <phoneticPr fontId="1" type="noConversion"/>
  </si>
  <si>
    <t>梁霞</t>
    <phoneticPr fontId="1" type="noConversion"/>
  </si>
  <si>
    <t>再生2#阳床</t>
    <phoneticPr fontId="1" type="noConversion"/>
  </si>
  <si>
    <t>易东星</t>
    <phoneticPr fontId="1" type="noConversion"/>
  </si>
  <si>
    <t>卸酸一车</t>
    <phoneticPr fontId="1" type="noConversion"/>
  </si>
  <si>
    <t>林柏榕</t>
    <phoneticPr fontId="1" type="noConversion"/>
  </si>
  <si>
    <t>再生1#阳床</t>
    <phoneticPr fontId="1" type="noConversion"/>
  </si>
  <si>
    <t>2020.6.3</t>
  </si>
  <si>
    <t>韩丽娜</t>
    <phoneticPr fontId="1" type="noConversion"/>
  </si>
  <si>
    <t>中和</t>
    <phoneticPr fontId="1" type="noConversion"/>
  </si>
  <si>
    <t>2020.6.4</t>
    <phoneticPr fontId="1" type="noConversion"/>
  </si>
  <si>
    <t>赵政</t>
    <phoneticPr fontId="1" type="noConversion"/>
  </si>
  <si>
    <t>2020.6.4</t>
    <phoneticPr fontId="1" type="noConversion"/>
  </si>
  <si>
    <t>韩丽娜</t>
    <phoneticPr fontId="1" type="noConversion"/>
  </si>
  <si>
    <t>再生3#阳床+中和</t>
    <phoneticPr fontId="1" type="noConversion"/>
  </si>
  <si>
    <t>2020.6.5</t>
    <phoneticPr fontId="1" type="noConversion"/>
  </si>
  <si>
    <t>2020.6.6</t>
    <phoneticPr fontId="1" type="noConversion"/>
  </si>
  <si>
    <t>韦国宏</t>
    <phoneticPr fontId="1" type="noConversion"/>
  </si>
  <si>
    <t>再生2#阳床</t>
    <phoneticPr fontId="1" type="noConversion"/>
  </si>
  <si>
    <t>梁霞</t>
    <phoneticPr fontId="1" type="noConversion"/>
  </si>
  <si>
    <t>2020.6.7</t>
  </si>
  <si>
    <t>2020.6.8</t>
  </si>
  <si>
    <t>2020.6.9</t>
  </si>
  <si>
    <t>韩丽娜</t>
    <phoneticPr fontId="1" type="noConversion"/>
  </si>
  <si>
    <t>再生1#阳床</t>
    <phoneticPr fontId="1" type="noConversion"/>
  </si>
  <si>
    <t>2020.6.10</t>
  </si>
  <si>
    <t>盐酸</t>
    <phoneticPr fontId="1" type="noConversion"/>
  </si>
  <si>
    <t>曾凡律</t>
    <phoneticPr fontId="1" type="noConversion"/>
  </si>
  <si>
    <t>再生2#阳床</t>
    <phoneticPr fontId="1" type="noConversion"/>
  </si>
  <si>
    <t>2020.6.11</t>
    <phoneticPr fontId="1" type="noConversion"/>
  </si>
  <si>
    <t>2020.6.10</t>
    <phoneticPr fontId="1" type="noConversion"/>
  </si>
  <si>
    <t>2020.6.11</t>
    <phoneticPr fontId="1" type="noConversion"/>
  </si>
  <si>
    <t>曾凡律</t>
    <phoneticPr fontId="1" type="noConversion"/>
  </si>
  <si>
    <t>再生2#阳床</t>
    <phoneticPr fontId="1" type="noConversion"/>
  </si>
  <si>
    <t>2020.6.12</t>
    <phoneticPr fontId="1" type="noConversion"/>
  </si>
  <si>
    <t>陈长灵</t>
    <phoneticPr fontId="1" type="noConversion"/>
  </si>
  <si>
    <t>陈长灵</t>
    <phoneticPr fontId="1" type="noConversion"/>
  </si>
  <si>
    <t>2020.6.13</t>
    <phoneticPr fontId="1" type="noConversion"/>
  </si>
  <si>
    <t>韦国宏</t>
    <phoneticPr fontId="1" type="noConversion"/>
  </si>
  <si>
    <t>2020.6.14</t>
    <phoneticPr fontId="1" type="noConversion"/>
  </si>
  <si>
    <t>韦国宏</t>
    <phoneticPr fontId="1" type="noConversion"/>
  </si>
  <si>
    <t>2020.6.14</t>
    <phoneticPr fontId="1" type="noConversion"/>
  </si>
  <si>
    <t>韩丽娜</t>
    <phoneticPr fontId="1" type="noConversion"/>
  </si>
  <si>
    <t>2020.6.15</t>
    <phoneticPr fontId="1" type="noConversion"/>
  </si>
  <si>
    <t>秦忠文</t>
    <phoneticPr fontId="1" type="noConversion"/>
  </si>
  <si>
    <t>再生1#阳床</t>
    <phoneticPr fontId="1" type="noConversion"/>
  </si>
  <si>
    <t>2020.6.16</t>
    <phoneticPr fontId="1" type="noConversion"/>
  </si>
  <si>
    <t>韦国宏</t>
    <phoneticPr fontId="1" type="noConversion"/>
  </si>
  <si>
    <t>2020.6.17</t>
  </si>
  <si>
    <t>韩丽娜</t>
    <phoneticPr fontId="1" type="noConversion"/>
  </si>
  <si>
    <t>中和</t>
    <phoneticPr fontId="1" type="noConversion"/>
  </si>
  <si>
    <t>2020.6.17</t>
    <phoneticPr fontId="1" type="noConversion"/>
  </si>
  <si>
    <t>曾凡律</t>
    <phoneticPr fontId="1" type="noConversion"/>
  </si>
  <si>
    <t>再生1#阳床</t>
    <phoneticPr fontId="1" type="noConversion"/>
  </si>
  <si>
    <t>梁霞</t>
    <phoneticPr fontId="1" type="noConversion"/>
  </si>
  <si>
    <t>再生3#阳床</t>
    <phoneticPr fontId="1" type="noConversion"/>
  </si>
  <si>
    <t>2020.6.18</t>
  </si>
  <si>
    <t>韩丽娜</t>
    <phoneticPr fontId="1" type="noConversion"/>
  </si>
  <si>
    <t>2020.6.19</t>
    <phoneticPr fontId="1" type="noConversion"/>
  </si>
  <si>
    <t>曾凡律</t>
    <phoneticPr fontId="1" type="noConversion"/>
  </si>
  <si>
    <t>2020.6.20</t>
  </si>
  <si>
    <t>2020.6.21</t>
  </si>
  <si>
    <t>秦忠文</t>
    <phoneticPr fontId="1" type="noConversion"/>
  </si>
  <si>
    <t>再生2#阳床</t>
    <phoneticPr fontId="1" type="noConversion"/>
  </si>
  <si>
    <t>卸酸一车</t>
    <phoneticPr fontId="1" type="noConversion"/>
  </si>
  <si>
    <t>陈长灵</t>
    <phoneticPr fontId="1" type="noConversion"/>
  </si>
  <si>
    <t>韦国宏</t>
    <phoneticPr fontId="1" type="noConversion"/>
  </si>
  <si>
    <t>2020.6.22</t>
  </si>
  <si>
    <t>再生3#阳床</t>
    <phoneticPr fontId="1" type="noConversion"/>
  </si>
  <si>
    <t>梁霞</t>
    <phoneticPr fontId="1" type="noConversion"/>
  </si>
  <si>
    <t>2020.6.23</t>
  </si>
  <si>
    <t>2020.6.23</t>
    <phoneticPr fontId="1" type="noConversion"/>
  </si>
  <si>
    <t>2020.6.24</t>
  </si>
  <si>
    <t>曾凡律</t>
    <phoneticPr fontId="1" type="noConversion"/>
  </si>
  <si>
    <t>再生1#阳床</t>
    <phoneticPr fontId="1" type="noConversion"/>
  </si>
  <si>
    <t>秦忠文</t>
    <phoneticPr fontId="1" type="noConversion"/>
  </si>
  <si>
    <t>再生2#阳床</t>
    <phoneticPr fontId="1" type="noConversion"/>
  </si>
  <si>
    <t>2020.6.25</t>
  </si>
  <si>
    <t>韩丽娜</t>
    <phoneticPr fontId="1" type="noConversion"/>
  </si>
  <si>
    <t>2020.6.26</t>
  </si>
  <si>
    <t>曾凡律</t>
    <phoneticPr fontId="1" type="noConversion"/>
  </si>
  <si>
    <t>梁霞</t>
    <phoneticPr fontId="1" type="noConversion"/>
  </si>
  <si>
    <t>再生1#混床</t>
    <phoneticPr fontId="1" type="noConversion"/>
  </si>
  <si>
    <t>2020.6.27</t>
  </si>
  <si>
    <t>曾凡律</t>
    <phoneticPr fontId="1" type="noConversion"/>
  </si>
  <si>
    <t>再生1#阳床</t>
    <phoneticPr fontId="1" type="noConversion"/>
  </si>
  <si>
    <t>2020.6.28</t>
  </si>
  <si>
    <t>秦忠文</t>
    <phoneticPr fontId="1" type="noConversion"/>
  </si>
  <si>
    <t>中和</t>
    <phoneticPr fontId="1" type="noConversion"/>
  </si>
  <si>
    <t>2020.6.28</t>
    <phoneticPr fontId="1" type="noConversion"/>
  </si>
  <si>
    <t>曾凡律</t>
    <phoneticPr fontId="1" type="noConversion"/>
  </si>
  <si>
    <t>再生3#阳床</t>
    <phoneticPr fontId="1" type="noConversion"/>
  </si>
  <si>
    <t>2020.6.29</t>
    <phoneticPr fontId="1" type="noConversion"/>
  </si>
  <si>
    <t>18：:0</t>
    <phoneticPr fontId="1" type="noConversion"/>
  </si>
  <si>
    <t>陈长灵</t>
    <phoneticPr fontId="1" type="noConversion"/>
  </si>
  <si>
    <t>2020.6.30</t>
    <phoneticPr fontId="1" type="noConversion"/>
  </si>
  <si>
    <t>韦国宏</t>
    <phoneticPr fontId="1" type="noConversion"/>
  </si>
  <si>
    <t>再生3#阳床</t>
    <phoneticPr fontId="1" type="noConversion"/>
  </si>
  <si>
    <t>梁霞</t>
    <phoneticPr fontId="1" type="noConversion"/>
  </si>
  <si>
    <t>上月余：26.31t</t>
    <phoneticPr fontId="4" type="noConversion"/>
  </si>
  <si>
    <t>盐酸</t>
    <phoneticPr fontId="1" type="noConversion"/>
  </si>
  <si>
    <t>秦忠文</t>
    <phoneticPr fontId="1" type="noConversion"/>
  </si>
  <si>
    <t>中和</t>
    <phoneticPr fontId="1" type="noConversion"/>
  </si>
  <si>
    <t>梁霞</t>
    <phoneticPr fontId="1" type="noConversion"/>
  </si>
  <si>
    <t>再生2#阳床</t>
    <phoneticPr fontId="1" type="noConversion"/>
  </si>
  <si>
    <t>盐酸</t>
    <phoneticPr fontId="1" type="noConversion"/>
  </si>
  <si>
    <t>曾凡律</t>
    <phoneticPr fontId="1" type="noConversion"/>
  </si>
  <si>
    <t>中和</t>
    <phoneticPr fontId="1" type="noConversion"/>
  </si>
  <si>
    <t>左邓欢</t>
    <phoneticPr fontId="1" type="noConversion"/>
  </si>
  <si>
    <t>韩丽娜</t>
    <phoneticPr fontId="1" type="noConversion"/>
  </si>
  <si>
    <t>再生3#阳床+中和</t>
    <phoneticPr fontId="1" type="noConversion"/>
  </si>
  <si>
    <t>曾凡律</t>
    <phoneticPr fontId="1" type="noConversion"/>
  </si>
  <si>
    <t>再生1#阳床</t>
    <phoneticPr fontId="1" type="noConversion"/>
  </si>
  <si>
    <t>卸酸一车</t>
    <phoneticPr fontId="1" type="noConversion"/>
  </si>
  <si>
    <t>李洪舟</t>
    <phoneticPr fontId="1" type="noConversion"/>
  </si>
  <si>
    <t>陈长灵</t>
    <phoneticPr fontId="1" type="noConversion"/>
  </si>
  <si>
    <t>梁霞</t>
    <phoneticPr fontId="1" type="noConversion"/>
  </si>
  <si>
    <t>曾凡律</t>
    <phoneticPr fontId="1" type="noConversion"/>
  </si>
  <si>
    <t>7.10</t>
    <phoneticPr fontId="1" type="noConversion"/>
  </si>
  <si>
    <t>7.10</t>
    <phoneticPr fontId="1" type="noConversion"/>
  </si>
  <si>
    <t>赵政</t>
    <phoneticPr fontId="1" type="noConversion"/>
  </si>
  <si>
    <t>再生2#混床+中和</t>
    <phoneticPr fontId="1" type="noConversion"/>
  </si>
  <si>
    <t>7.11</t>
  </si>
  <si>
    <t>韩丽娜</t>
    <phoneticPr fontId="1" type="noConversion"/>
  </si>
  <si>
    <t>再生1#阳床</t>
    <phoneticPr fontId="1" type="noConversion"/>
  </si>
  <si>
    <t>再生3#混床</t>
    <phoneticPr fontId="1" type="noConversion"/>
  </si>
  <si>
    <t>韩丽娜</t>
    <phoneticPr fontId="1" type="noConversion"/>
  </si>
  <si>
    <t>再生3#阳床</t>
    <phoneticPr fontId="1" type="noConversion"/>
  </si>
  <si>
    <t>赵政</t>
    <phoneticPr fontId="1" type="noConversion"/>
  </si>
  <si>
    <t>韩丽娜</t>
    <phoneticPr fontId="1" type="noConversion"/>
  </si>
  <si>
    <t>再生3#阳床</t>
    <phoneticPr fontId="1" type="noConversion"/>
  </si>
  <si>
    <t>再生1#阳床</t>
    <phoneticPr fontId="1" type="noConversion"/>
  </si>
  <si>
    <t>5;00</t>
    <phoneticPr fontId="1" type="noConversion"/>
  </si>
  <si>
    <t>赵政</t>
    <phoneticPr fontId="1" type="noConversion"/>
  </si>
  <si>
    <t>韩丽娜</t>
    <phoneticPr fontId="1" type="noConversion"/>
  </si>
  <si>
    <t>再生1#阳床</t>
    <phoneticPr fontId="1" type="noConversion"/>
  </si>
  <si>
    <t>韩丽娜</t>
    <phoneticPr fontId="1" type="noConversion"/>
  </si>
  <si>
    <t>再生2#阳床</t>
    <phoneticPr fontId="1" type="noConversion"/>
  </si>
  <si>
    <t>林柏榕</t>
    <phoneticPr fontId="1" type="noConversion"/>
  </si>
  <si>
    <t>7.20.</t>
    <phoneticPr fontId="1" type="noConversion"/>
  </si>
  <si>
    <t>盐酸</t>
    <phoneticPr fontId="1" type="noConversion"/>
  </si>
  <si>
    <t>曾凡律</t>
    <phoneticPr fontId="1" type="noConversion"/>
  </si>
  <si>
    <t>中和</t>
    <phoneticPr fontId="1" type="noConversion"/>
  </si>
  <si>
    <t>再生3#阳床</t>
    <phoneticPr fontId="1" type="noConversion"/>
  </si>
  <si>
    <t>赵政</t>
    <phoneticPr fontId="1" type="noConversion"/>
  </si>
  <si>
    <t>陈长灵</t>
    <phoneticPr fontId="1" type="noConversion"/>
  </si>
  <si>
    <t>卸酸一车</t>
    <phoneticPr fontId="1" type="noConversion"/>
  </si>
  <si>
    <t>韩丽娜</t>
    <phoneticPr fontId="1" type="noConversion"/>
  </si>
  <si>
    <t>中和</t>
    <phoneticPr fontId="1" type="noConversion"/>
  </si>
  <si>
    <t>盐酸</t>
    <phoneticPr fontId="1" type="noConversion"/>
  </si>
  <si>
    <t>曾凡律</t>
    <phoneticPr fontId="1" type="noConversion"/>
  </si>
  <si>
    <t>再生1#阳床</t>
    <phoneticPr fontId="1" type="noConversion"/>
  </si>
  <si>
    <t>已发送</t>
    <phoneticPr fontId="1" type="noConversion"/>
  </si>
  <si>
    <t>韩丽娜</t>
    <phoneticPr fontId="1" type="noConversion"/>
  </si>
  <si>
    <t>再生1#阳床</t>
    <phoneticPr fontId="1" type="noConversion"/>
  </si>
  <si>
    <t>再生3#阳床</t>
    <phoneticPr fontId="1" type="noConversion"/>
  </si>
  <si>
    <t>中和</t>
    <phoneticPr fontId="1" type="noConversion"/>
  </si>
  <si>
    <t>赵政</t>
    <phoneticPr fontId="1" type="noConversion"/>
  </si>
  <si>
    <t>盐酸</t>
    <phoneticPr fontId="1" type="noConversion"/>
  </si>
  <si>
    <t>曾凡律</t>
    <phoneticPr fontId="1" type="noConversion"/>
  </si>
  <si>
    <t>再生1#阳床</t>
    <phoneticPr fontId="1" type="noConversion"/>
  </si>
  <si>
    <t>再生2#阳床</t>
    <phoneticPr fontId="1" type="noConversion"/>
  </si>
  <si>
    <t>韩丽娜</t>
    <phoneticPr fontId="1" type="noConversion"/>
  </si>
  <si>
    <t>再生3#阳床</t>
    <phoneticPr fontId="1" type="noConversion"/>
  </si>
  <si>
    <t>再生1#阳床</t>
    <phoneticPr fontId="1" type="noConversion"/>
  </si>
  <si>
    <t>曾凡律</t>
    <phoneticPr fontId="1" type="noConversion"/>
  </si>
  <si>
    <t>再生1#混床+中和</t>
    <phoneticPr fontId="1" type="noConversion"/>
  </si>
  <si>
    <t>中和</t>
    <phoneticPr fontId="1" type="noConversion"/>
  </si>
  <si>
    <t>韩丽娜</t>
    <phoneticPr fontId="1" type="noConversion"/>
  </si>
  <si>
    <t>曾凡律</t>
    <phoneticPr fontId="1" type="noConversion"/>
  </si>
  <si>
    <t>再生3#阳床</t>
    <phoneticPr fontId="1" type="noConversion"/>
  </si>
  <si>
    <t>再生1#阳床</t>
    <phoneticPr fontId="1" type="noConversion"/>
  </si>
  <si>
    <t>韩丽娜</t>
    <phoneticPr fontId="1" type="noConversion"/>
  </si>
  <si>
    <t>中和</t>
    <phoneticPr fontId="1" type="noConversion"/>
  </si>
  <si>
    <t>曾凡律</t>
    <phoneticPr fontId="1" type="noConversion"/>
  </si>
  <si>
    <t>再生1#阳床</t>
    <phoneticPr fontId="1" type="noConversion"/>
  </si>
  <si>
    <t>韦国宏</t>
    <phoneticPr fontId="1" type="noConversion"/>
  </si>
  <si>
    <t>中和</t>
    <phoneticPr fontId="1" type="noConversion"/>
  </si>
  <si>
    <t>盐酸</t>
    <phoneticPr fontId="1" type="noConversion"/>
  </si>
  <si>
    <t>赵政</t>
    <phoneticPr fontId="1" type="noConversion"/>
  </si>
  <si>
    <t>陈长灵</t>
    <phoneticPr fontId="1" type="noConversion"/>
  </si>
  <si>
    <t>上月余：1.88t</t>
    <phoneticPr fontId="4" type="noConversion"/>
  </si>
  <si>
    <t>隆达丰</t>
    <phoneticPr fontId="1" type="noConversion"/>
  </si>
  <si>
    <t>桂B19237</t>
    <phoneticPr fontId="1" type="noConversion"/>
  </si>
  <si>
    <t>李洪舟</t>
    <phoneticPr fontId="1" type="noConversion"/>
  </si>
  <si>
    <t>2020.8.1</t>
    <phoneticPr fontId="1" type="noConversion"/>
  </si>
  <si>
    <t>盐酸</t>
    <phoneticPr fontId="1" type="noConversion"/>
  </si>
  <si>
    <t>曾凡律</t>
    <phoneticPr fontId="1" type="noConversion"/>
  </si>
  <si>
    <t>中和</t>
    <phoneticPr fontId="1" type="noConversion"/>
  </si>
  <si>
    <t>韦国宏</t>
    <phoneticPr fontId="1" type="noConversion"/>
  </si>
  <si>
    <t>再生1#阳床</t>
    <phoneticPr fontId="1" type="noConversion"/>
  </si>
  <si>
    <t>曾凡律</t>
    <phoneticPr fontId="1" type="noConversion"/>
  </si>
  <si>
    <t>再生3#阳床</t>
    <phoneticPr fontId="1" type="noConversion"/>
  </si>
  <si>
    <t>再生1#阳床</t>
    <phoneticPr fontId="1" type="noConversion"/>
  </si>
  <si>
    <t>韩丽娜</t>
    <phoneticPr fontId="1" type="noConversion"/>
  </si>
  <si>
    <t>再生3#阳床+中和</t>
    <phoneticPr fontId="1" type="noConversion"/>
  </si>
  <si>
    <t>林柏榕</t>
    <phoneticPr fontId="1" type="noConversion"/>
  </si>
  <si>
    <t>韦国宏</t>
    <phoneticPr fontId="1" type="noConversion"/>
  </si>
  <si>
    <t>曾凡律</t>
    <phoneticPr fontId="1" type="noConversion"/>
  </si>
  <si>
    <t>再生3#阳床</t>
    <phoneticPr fontId="1" type="noConversion"/>
  </si>
  <si>
    <t>秦忠文</t>
    <phoneticPr fontId="1" type="noConversion"/>
  </si>
  <si>
    <t>曾凡律</t>
    <phoneticPr fontId="1" type="noConversion"/>
  </si>
  <si>
    <t>再生1#阳床</t>
    <phoneticPr fontId="1" type="noConversion"/>
  </si>
  <si>
    <t>秦忠文</t>
    <phoneticPr fontId="1" type="noConversion"/>
  </si>
  <si>
    <t>韦国宏</t>
    <phoneticPr fontId="1" type="noConversion"/>
  </si>
  <si>
    <t>8.9</t>
    <phoneticPr fontId="1" type="noConversion"/>
  </si>
  <si>
    <t>韩丽娜</t>
    <phoneticPr fontId="1" type="noConversion"/>
  </si>
  <si>
    <t>中和</t>
    <phoneticPr fontId="1" type="noConversion"/>
  </si>
  <si>
    <t>8.10</t>
  </si>
  <si>
    <t>曾凡律</t>
    <phoneticPr fontId="1" type="noConversion"/>
  </si>
  <si>
    <t>中和</t>
    <phoneticPr fontId="1" type="noConversion"/>
  </si>
  <si>
    <t>8.11</t>
  </si>
  <si>
    <t>曾凡律</t>
    <phoneticPr fontId="1" type="noConversion"/>
  </si>
  <si>
    <t>中和</t>
    <phoneticPr fontId="1" type="noConversion"/>
  </si>
  <si>
    <t>已发送</t>
    <phoneticPr fontId="1" type="noConversion"/>
  </si>
  <si>
    <t>已发送</t>
    <phoneticPr fontId="1" type="noConversion"/>
  </si>
  <si>
    <t>卸酸一车</t>
    <phoneticPr fontId="1" type="noConversion"/>
  </si>
  <si>
    <t>李洪舟</t>
    <phoneticPr fontId="1" type="noConversion"/>
  </si>
  <si>
    <t>2020.8.11</t>
    <phoneticPr fontId="1" type="noConversion"/>
  </si>
  <si>
    <t>桂B19237</t>
    <phoneticPr fontId="1" type="noConversion"/>
  </si>
  <si>
    <t>韩丽娜</t>
    <phoneticPr fontId="1" type="noConversion"/>
  </si>
  <si>
    <t>再生2#阳床</t>
    <phoneticPr fontId="1" type="noConversion"/>
  </si>
  <si>
    <t>盐酸</t>
    <phoneticPr fontId="1" type="noConversion"/>
  </si>
  <si>
    <t>赵政</t>
    <phoneticPr fontId="1" type="noConversion"/>
  </si>
  <si>
    <t>韦国宏</t>
    <phoneticPr fontId="1" type="noConversion"/>
  </si>
  <si>
    <t>秦忠文</t>
    <phoneticPr fontId="1" type="noConversion"/>
  </si>
  <si>
    <t>再生1#阳床</t>
    <phoneticPr fontId="1" type="noConversion"/>
  </si>
  <si>
    <t>再生3#阳床</t>
    <phoneticPr fontId="1" type="noConversion"/>
  </si>
  <si>
    <t>林柏榕</t>
    <phoneticPr fontId="1" type="noConversion"/>
  </si>
  <si>
    <t>林柏榕</t>
    <phoneticPr fontId="1" type="noConversion"/>
  </si>
  <si>
    <t>陈长灵</t>
    <phoneticPr fontId="1" type="noConversion"/>
  </si>
  <si>
    <t>再生3#阳床</t>
    <phoneticPr fontId="1" type="noConversion"/>
  </si>
  <si>
    <t>赵政</t>
    <phoneticPr fontId="1" type="noConversion"/>
  </si>
  <si>
    <t>中和</t>
    <phoneticPr fontId="1" type="noConversion"/>
  </si>
  <si>
    <t>梁霞</t>
    <phoneticPr fontId="1" type="noConversion"/>
  </si>
  <si>
    <t>2020.8.19</t>
    <phoneticPr fontId="1" type="noConversion"/>
  </si>
  <si>
    <t>工业盐酸</t>
    <phoneticPr fontId="1" type="noConversion"/>
  </si>
  <si>
    <t>20;30</t>
    <phoneticPr fontId="1" type="noConversion"/>
  </si>
  <si>
    <t>8.2.0</t>
    <phoneticPr fontId="1" type="noConversion"/>
  </si>
  <si>
    <t>8.2 0</t>
    <phoneticPr fontId="1" type="noConversion"/>
  </si>
  <si>
    <t>秦忠文</t>
    <phoneticPr fontId="1" type="noConversion"/>
  </si>
  <si>
    <t>韩丽娜</t>
    <phoneticPr fontId="1" type="noConversion"/>
  </si>
  <si>
    <t>再生1#阳床</t>
    <phoneticPr fontId="1" type="noConversion"/>
  </si>
  <si>
    <t>盐酸</t>
    <phoneticPr fontId="1" type="noConversion"/>
  </si>
  <si>
    <t>秦忠文</t>
    <phoneticPr fontId="1" type="noConversion"/>
  </si>
  <si>
    <t>再生2#阳床</t>
    <phoneticPr fontId="1" type="noConversion"/>
  </si>
  <si>
    <t>韦国宏</t>
    <phoneticPr fontId="1" type="noConversion"/>
  </si>
  <si>
    <t>中和</t>
    <phoneticPr fontId="1" type="noConversion"/>
  </si>
  <si>
    <t>梁锦凤</t>
    <phoneticPr fontId="1" type="noConversion"/>
  </si>
  <si>
    <t>曾俊文</t>
    <phoneticPr fontId="1" type="noConversion"/>
  </si>
  <si>
    <t>赵政</t>
    <phoneticPr fontId="1" type="noConversion"/>
  </si>
  <si>
    <t>赵政</t>
    <phoneticPr fontId="1" type="noConversion"/>
  </si>
  <si>
    <t>再生2#阳床</t>
    <phoneticPr fontId="1" type="noConversion"/>
  </si>
  <si>
    <t>蔡彬彬</t>
    <phoneticPr fontId="1" type="noConversion"/>
  </si>
  <si>
    <t>韩丽娜</t>
    <phoneticPr fontId="1" type="noConversion"/>
  </si>
  <si>
    <t>再生3#阳床+中和</t>
    <phoneticPr fontId="1" type="noConversion"/>
  </si>
  <si>
    <t>盐酸</t>
    <phoneticPr fontId="1" type="noConversion"/>
  </si>
  <si>
    <t>易东星</t>
    <phoneticPr fontId="1" type="noConversion"/>
  </si>
  <si>
    <t>卸酸一车</t>
    <phoneticPr fontId="1" type="noConversion"/>
  </si>
  <si>
    <t>2020.8.30</t>
    <phoneticPr fontId="1" type="noConversion"/>
  </si>
  <si>
    <t>盐酸</t>
    <phoneticPr fontId="1" type="noConversion"/>
  </si>
  <si>
    <t>秦忠文</t>
    <phoneticPr fontId="1" type="noConversion"/>
  </si>
  <si>
    <t>再生3#阳床</t>
    <phoneticPr fontId="1" type="noConversion"/>
  </si>
  <si>
    <t>盐酸</t>
    <phoneticPr fontId="1" type="noConversion"/>
  </si>
  <si>
    <t>赵政</t>
    <phoneticPr fontId="1" type="noConversion"/>
  </si>
  <si>
    <t>上月余：30.82t</t>
    <phoneticPr fontId="4" type="noConversion"/>
  </si>
  <si>
    <t>盐酸</t>
    <phoneticPr fontId="1" type="noConversion"/>
  </si>
  <si>
    <t>韦国宏</t>
    <phoneticPr fontId="1" type="noConversion"/>
  </si>
  <si>
    <t>中和</t>
    <phoneticPr fontId="1" type="noConversion"/>
  </si>
  <si>
    <t>韦国宏</t>
    <phoneticPr fontId="1" type="noConversion"/>
  </si>
  <si>
    <t>再生2#、3#阳床</t>
    <phoneticPr fontId="1" type="noConversion"/>
  </si>
  <si>
    <t>陈长灵</t>
    <phoneticPr fontId="1" type="noConversion"/>
  </si>
  <si>
    <t>梁锦风</t>
    <phoneticPr fontId="1" type="noConversion"/>
  </si>
  <si>
    <t>再生2#阳床</t>
    <phoneticPr fontId="1" type="noConversion"/>
  </si>
  <si>
    <t>韩丽娜</t>
    <phoneticPr fontId="1" type="noConversion"/>
  </si>
  <si>
    <t>再生1#混床+中和</t>
    <phoneticPr fontId="1" type="noConversion"/>
  </si>
  <si>
    <t>再生2#混床</t>
    <phoneticPr fontId="1" type="noConversion"/>
  </si>
  <si>
    <t>盐酸</t>
    <phoneticPr fontId="1" type="noConversion"/>
  </si>
  <si>
    <t>曾凡律</t>
    <phoneticPr fontId="1" type="noConversion"/>
  </si>
  <si>
    <t>再生3#阳床</t>
    <phoneticPr fontId="1" type="noConversion"/>
  </si>
  <si>
    <t>再生2#阳床+中和</t>
    <phoneticPr fontId="1" type="noConversion"/>
  </si>
  <si>
    <t>再生2#阳床</t>
    <phoneticPr fontId="1" type="noConversion"/>
  </si>
  <si>
    <t>盐酸</t>
    <phoneticPr fontId="1" type="noConversion"/>
  </si>
  <si>
    <t>秦忠文</t>
    <phoneticPr fontId="1" type="noConversion"/>
  </si>
  <si>
    <t>梁霞</t>
    <phoneticPr fontId="1" type="noConversion"/>
  </si>
  <si>
    <t>韩丽娜</t>
    <phoneticPr fontId="1" type="noConversion"/>
  </si>
  <si>
    <t>再生2#阳床</t>
    <phoneticPr fontId="1" type="noConversion"/>
  </si>
  <si>
    <t>盐酸</t>
    <phoneticPr fontId="1" type="noConversion"/>
  </si>
  <si>
    <t>曾凡律</t>
    <phoneticPr fontId="1" type="noConversion"/>
  </si>
  <si>
    <t>再生3#阳床</t>
    <phoneticPr fontId="1" type="noConversion"/>
  </si>
  <si>
    <t>2020.9.8</t>
    <phoneticPr fontId="1" type="noConversion"/>
  </si>
  <si>
    <t>陈长灵</t>
    <phoneticPr fontId="1" type="noConversion"/>
  </si>
  <si>
    <t>盐酸</t>
    <phoneticPr fontId="1" type="noConversion"/>
  </si>
  <si>
    <t>黄伟军</t>
    <phoneticPr fontId="1" type="noConversion"/>
  </si>
  <si>
    <t>卸酸一车</t>
    <phoneticPr fontId="1" type="noConversion"/>
  </si>
  <si>
    <t>9.8</t>
    <phoneticPr fontId="1" type="noConversion"/>
  </si>
  <si>
    <t>曾凡律</t>
    <phoneticPr fontId="1" type="noConversion"/>
  </si>
  <si>
    <t>中和</t>
    <phoneticPr fontId="1" type="noConversion"/>
  </si>
  <si>
    <t>9.9</t>
    <phoneticPr fontId="1" type="noConversion"/>
  </si>
  <si>
    <t>韦国宏</t>
    <phoneticPr fontId="1" type="noConversion"/>
  </si>
  <si>
    <t>已发送</t>
  </si>
  <si>
    <t>已发送</t>
    <phoneticPr fontId="1" type="noConversion"/>
  </si>
  <si>
    <t>曾俊文</t>
    <phoneticPr fontId="1" type="noConversion"/>
  </si>
  <si>
    <t>再生3#阳床</t>
    <phoneticPr fontId="1" type="noConversion"/>
  </si>
  <si>
    <t>9.10</t>
    <phoneticPr fontId="1" type="noConversion"/>
  </si>
  <si>
    <t>9.11</t>
    <phoneticPr fontId="1" type="noConversion"/>
  </si>
  <si>
    <t>李洪舟</t>
    <phoneticPr fontId="1" type="noConversion"/>
  </si>
  <si>
    <t>再生2#阳床</t>
    <phoneticPr fontId="1" type="noConversion"/>
  </si>
  <si>
    <t>盐酸</t>
    <phoneticPr fontId="1" type="noConversion"/>
  </si>
  <si>
    <t>秦忠文</t>
    <phoneticPr fontId="1" type="noConversion"/>
  </si>
  <si>
    <t>再生2#阳床</t>
    <phoneticPr fontId="1" type="noConversion"/>
  </si>
  <si>
    <t>梁锦凤</t>
    <phoneticPr fontId="1" type="noConversion"/>
  </si>
  <si>
    <t>梁霞</t>
    <phoneticPr fontId="1" type="noConversion"/>
  </si>
  <si>
    <t>盐酸</t>
    <phoneticPr fontId="1" type="noConversion"/>
  </si>
  <si>
    <t>曾凡律</t>
    <phoneticPr fontId="1" type="noConversion"/>
  </si>
  <si>
    <t>中和</t>
    <phoneticPr fontId="1" type="noConversion"/>
  </si>
  <si>
    <t>盐酸</t>
    <phoneticPr fontId="1" type="noConversion"/>
  </si>
  <si>
    <t>秦忠文</t>
    <phoneticPr fontId="1" type="noConversion"/>
  </si>
  <si>
    <t>赵政</t>
    <phoneticPr fontId="1" type="noConversion"/>
  </si>
  <si>
    <t>再生2#、3#阳床</t>
    <phoneticPr fontId="1" type="noConversion"/>
  </si>
  <si>
    <t>盐酸</t>
    <phoneticPr fontId="1" type="noConversion"/>
  </si>
  <si>
    <t>赵政</t>
    <phoneticPr fontId="1" type="noConversion"/>
  </si>
  <si>
    <t>再生2#阳床</t>
    <phoneticPr fontId="1" type="noConversion"/>
  </si>
  <si>
    <t>卸酸一车</t>
    <phoneticPr fontId="1" type="noConversion"/>
  </si>
  <si>
    <t>2020.9.20</t>
    <phoneticPr fontId="1" type="noConversion"/>
  </si>
  <si>
    <t>左邓欢</t>
    <phoneticPr fontId="1" type="noConversion"/>
  </si>
  <si>
    <t>盐酸</t>
    <phoneticPr fontId="1" type="noConversion"/>
  </si>
  <si>
    <t>秦忠文</t>
    <phoneticPr fontId="1" type="noConversion"/>
  </si>
  <si>
    <t>中和</t>
    <phoneticPr fontId="1" type="noConversion"/>
  </si>
  <si>
    <t>再生3#阳床</t>
    <phoneticPr fontId="1" type="noConversion"/>
  </si>
  <si>
    <t>韩丽娜</t>
    <phoneticPr fontId="1" type="noConversion"/>
  </si>
  <si>
    <t>秦忠文</t>
    <phoneticPr fontId="1" type="noConversion"/>
  </si>
  <si>
    <t>盐酸</t>
    <phoneticPr fontId="1" type="noConversion"/>
  </si>
  <si>
    <t>曾凡律</t>
    <phoneticPr fontId="1" type="noConversion"/>
  </si>
  <si>
    <t>再生2#阳床</t>
    <phoneticPr fontId="1" type="noConversion"/>
  </si>
  <si>
    <t>曾俊文</t>
    <phoneticPr fontId="1" type="noConversion"/>
  </si>
  <si>
    <t>韩丽娜</t>
    <phoneticPr fontId="1" type="noConversion"/>
  </si>
  <si>
    <t>盐酸</t>
    <phoneticPr fontId="1" type="noConversion"/>
  </si>
  <si>
    <t>曾凡律</t>
    <phoneticPr fontId="1" type="noConversion"/>
  </si>
  <si>
    <t>再生3#阳床</t>
    <phoneticPr fontId="1" type="noConversion"/>
  </si>
  <si>
    <t>秦忠文</t>
    <phoneticPr fontId="1" type="noConversion"/>
  </si>
  <si>
    <t>中和</t>
    <phoneticPr fontId="1" type="noConversion"/>
  </si>
  <si>
    <t>中和</t>
    <phoneticPr fontId="1" type="noConversion"/>
  </si>
  <si>
    <t>盐酸</t>
    <phoneticPr fontId="1" type="noConversion"/>
  </si>
  <si>
    <t>2020.9.30</t>
    <phoneticPr fontId="1" type="noConversion"/>
  </si>
  <si>
    <t>工业盐酸</t>
    <phoneticPr fontId="1" type="noConversion"/>
  </si>
  <si>
    <t>曾凡律</t>
    <phoneticPr fontId="1" type="noConversion"/>
  </si>
  <si>
    <t>秦忠文</t>
    <phoneticPr fontId="1" type="noConversion"/>
  </si>
  <si>
    <t>盐酸</t>
    <phoneticPr fontId="1" type="noConversion"/>
  </si>
  <si>
    <t>韩丽娜</t>
    <phoneticPr fontId="1" type="noConversion"/>
  </si>
  <si>
    <t>再生3#阳床+中和</t>
    <phoneticPr fontId="1" type="noConversion"/>
  </si>
  <si>
    <t>盐酸</t>
    <phoneticPr fontId="1" type="noConversion"/>
  </si>
  <si>
    <t>曾凡律</t>
    <phoneticPr fontId="1" type="noConversion"/>
  </si>
  <si>
    <t>再生3#混床+中和</t>
    <phoneticPr fontId="1" type="noConversion"/>
  </si>
  <si>
    <t>韦国宏</t>
    <phoneticPr fontId="1" type="noConversion"/>
  </si>
  <si>
    <t>韩丽娜</t>
    <phoneticPr fontId="1" type="noConversion"/>
  </si>
  <si>
    <t>再生3#阳床+中和</t>
    <phoneticPr fontId="1" type="noConversion"/>
  </si>
  <si>
    <t>盐酸</t>
    <phoneticPr fontId="1" type="noConversion"/>
  </si>
  <si>
    <t>曾凡律</t>
    <phoneticPr fontId="1" type="noConversion"/>
  </si>
  <si>
    <t>再生1#混床</t>
    <phoneticPr fontId="1" type="noConversion"/>
  </si>
  <si>
    <t>曾凡律</t>
    <phoneticPr fontId="1" type="noConversion"/>
  </si>
  <si>
    <t>再生3#阳床</t>
    <phoneticPr fontId="1" type="noConversion"/>
  </si>
  <si>
    <t>曾凡律</t>
    <phoneticPr fontId="1" type="noConversion"/>
  </si>
  <si>
    <t>再生2#阳床</t>
    <phoneticPr fontId="1" type="noConversion"/>
  </si>
  <si>
    <t>上月余：42.34t</t>
    <phoneticPr fontId="4" type="noConversion"/>
  </si>
  <si>
    <t>曾凡律</t>
    <phoneticPr fontId="1" type="noConversion"/>
  </si>
  <si>
    <t>再生2#阳床+中和</t>
    <phoneticPr fontId="1" type="noConversion"/>
  </si>
  <si>
    <t>曾凡律</t>
    <phoneticPr fontId="1" type="noConversion"/>
  </si>
  <si>
    <t>再生3#阳床</t>
    <phoneticPr fontId="1" type="noConversion"/>
  </si>
  <si>
    <t>梁霞</t>
    <phoneticPr fontId="1" type="noConversion"/>
  </si>
  <si>
    <t>曾凡律</t>
    <phoneticPr fontId="1" type="noConversion"/>
  </si>
  <si>
    <t>再生3#阳床</t>
    <phoneticPr fontId="1" type="noConversion"/>
  </si>
  <si>
    <t>梁锦凤</t>
    <phoneticPr fontId="1" type="noConversion"/>
  </si>
  <si>
    <t>中和</t>
    <phoneticPr fontId="1" type="noConversion"/>
  </si>
  <si>
    <t>10.12</t>
    <phoneticPr fontId="1" type="noConversion"/>
  </si>
  <si>
    <t>8;27</t>
    <phoneticPr fontId="1" type="noConversion"/>
  </si>
  <si>
    <t>10.12</t>
    <phoneticPr fontId="1" type="noConversion"/>
  </si>
  <si>
    <t>曾俊文</t>
    <phoneticPr fontId="1" type="noConversion"/>
  </si>
  <si>
    <t>10.13</t>
    <phoneticPr fontId="1" type="noConversion"/>
  </si>
  <si>
    <t>赵政</t>
    <phoneticPr fontId="1" type="noConversion"/>
  </si>
  <si>
    <t>中和</t>
    <phoneticPr fontId="1" type="noConversion"/>
  </si>
  <si>
    <t>10.14</t>
    <phoneticPr fontId="1" type="noConversion"/>
  </si>
  <si>
    <t>补混床计量箱</t>
    <phoneticPr fontId="1" type="noConversion"/>
  </si>
  <si>
    <t>再生2#、3#阳床+中和</t>
    <phoneticPr fontId="1" type="noConversion"/>
  </si>
  <si>
    <t>再生2#阳床+中和</t>
    <phoneticPr fontId="1" type="noConversion"/>
  </si>
  <si>
    <t>卸酸</t>
    <phoneticPr fontId="1" type="noConversion"/>
  </si>
  <si>
    <t>梁霞</t>
    <phoneticPr fontId="1" type="noConversion"/>
  </si>
  <si>
    <t>再生3#阳床+中和</t>
    <phoneticPr fontId="1" type="noConversion"/>
  </si>
  <si>
    <t>韦国宏</t>
    <phoneticPr fontId="1" type="noConversion"/>
  </si>
  <si>
    <t>盐酸</t>
    <phoneticPr fontId="1" type="noConversion"/>
  </si>
  <si>
    <t>曾凡律</t>
    <phoneticPr fontId="1" type="noConversion"/>
  </si>
  <si>
    <t>再生2#阳床</t>
    <phoneticPr fontId="1" type="noConversion"/>
  </si>
  <si>
    <t>盐酸</t>
    <phoneticPr fontId="1" type="noConversion"/>
  </si>
  <si>
    <t>曾俊文</t>
    <phoneticPr fontId="1" type="noConversion"/>
  </si>
  <si>
    <t>盐酸</t>
    <phoneticPr fontId="1" type="noConversion"/>
  </si>
  <si>
    <t>曾凡律</t>
    <phoneticPr fontId="1" type="noConversion"/>
  </si>
  <si>
    <t>中和+再生3#阳床</t>
    <phoneticPr fontId="1" type="noConversion"/>
  </si>
  <si>
    <t>韦国宏</t>
    <phoneticPr fontId="1" type="noConversion"/>
  </si>
  <si>
    <t>赵政</t>
    <phoneticPr fontId="1" type="noConversion"/>
  </si>
  <si>
    <t>盐酸</t>
    <phoneticPr fontId="1" type="noConversion"/>
  </si>
  <si>
    <t>曾凡律</t>
    <phoneticPr fontId="1" type="noConversion"/>
  </si>
  <si>
    <t>再生3#阳床+中和</t>
    <phoneticPr fontId="1" type="noConversion"/>
  </si>
  <si>
    <t>曾俊文</t>
    <phoneticPr fontId="1" type="noConversion"/>
  </si>
  <si>
    <t>曾凡律</t>
    <phoneticPr fontId="1" type="noConversion"/>
  </si>
  <si>
    <t>再生3#阳床</t>
    <phoneticPr fontId="1" type="noConversion"/>
  </si>
  <si>
    <t>梁霞</t>
    <phoneticPr fontId="1" type="noConversion"/>
  </si>
  <si>
    <t>曾俊文</t>
    <phoneticPr fontId="1" type="noConversion"/>
  </si>
  <si>
    <t>韦国宏</t>
    <phoneticPr fontId="1" type="noConversion"/>
  </si>
  <si>
    <t>陈长灵</t>
    <phoneticPr fontId="1" type="noConversion"/>
  </si>
  <si>
    <t>盐酸</t>
    <phoneticPr fontId="1" type="noConversion"/>
  </si>
  <si>
    <t>曾凡律</t>
    <phoneticPr fontId="1" type="noConversion"/>
  </si>
  <si>
    <t>再生3#阳床</t>
    <phoneticPr fontId="1" type="noConversion"/>
  </si>
  <si>
    <t>再生2#阳床+中和</t>
    <phoneticPr fontId="1" type="noConversion"/>
  </si>
  <si>
    <t>盐酸</t>
    <phoneticPr fontId="1" type="noConversion"/>
  </si>
  <si>
    <t>秦忠文</t>
    <phoneticPr fontId="1" type="noConversion"/>
  </si>
  <si>
    <t>中和</t>
    <phoneticPr fontId="1" type="noConversion"/>
  </si>
  <si>
    <t>韩丽娜</t>
    <phoneticPr fontId="1" type="noConversion"/>
  </si>
  <si>
    <t>再生3#阳床</t>
    <phoneticPr fontId="1" type="noConversion"/>
  </si>
  <si>
    <t>韦国宏</t>
    <phoneticPr fontId="1" type="noConversion"/>
  </si>
  <si>
    <t>中和</t>
    <phoneticPr fontId="1" type="noConversion"/>
  </si>
  <si>
    <t>上月余：23.56t</t>
    <phoneticPr fontId="4" type="noConversion"/>
  </si>
  <si>
    <t>梁霞</t>
    <phoneticPr fontId="1" type="noConversion"/>
  </si>
  <si>
    <t>梁锦凤</t>
    <phoneticPr fontId="1" type="noConversion"/>
  </si>
  <si>
    <t>盐酸</t>
    <phoneticPr fontId="1" type="noConversion"/>
  </si>
  <si>
    <t>曾俊文</t>
    <phoneticPr fontId="1" type="noConversion"/>
  </si>
  <si>
    <t>韦国宏</t>
    <phoneticPr fontId="1" type="noConversion"/>
  </si>
  <si>
    <t>韩丽娜</t>
    <phoneticPr fontId="1" type="noConversion"/>
  </si>
  <si>
    <t>韦国宏</t>
    <phoneticPr fontId="1" type="noConversion"/>
  </si>
  <si>
    <t>用计量箱</t>
    <phoneticPr fontId="1" type="noConversion"/>
  </si>
  <si>
    <t>再生1#混床</t>
    <phoneticPr fontId="1" type="noConversion"/>
  </si>
  <si>
    <t>隆达丰</t>
    <phoneticPr fontId="1" type="noConversion"/>
  </si>
  <si>
    <t>桂B19237</t>
    <phoneticPr fontId="1" type="noConversion"/>
  </si>
  <si>
    <t>李明</t>
    <phoneticPr fontId="1" type="noConversion"/>
  </si>
  <si>
    <t>卸酸</t>
    <phoneticPr fontId="1" type="noConversion"/>
  </si>
  <si>
    <t>李明</t>
    <phoneticPr fontId="1" type="noConversion"/>
  </si>
  <si>
    <t>再生2#混床+中和+补计量箱</t>
    <phoneticPr fontId="1" type="noConversion"/>
  </si>
  <si>
    <t>再生2#阳床+中和</t>
  </si>
  <si>
    <t>再生2#阳床+中和</t>
    <phoneticPr fontId="1" type="noConversion"/>
  </si>
  <si>
    <t>李洪舟</t>
    <phoneticPr fontId="1" type="noConversion"/>
  </si>
  <si>
    <t>再生3#阳床</t>
    <phoneticPr fontId="1" type="noConversion"/>
  </si>
  <si>
    <t>韩丽娜</t>
    <phoneticPr fontId="1" type="noConversion"/>
  </si>
  <si>
    <t>再生2#阳床</t>
    <phoneticPr fontId="1" type="noConversion"/>
  </si>
  <si>
    <t>曾宪彬</t>
    <phoneticPr fontId="1" type="noConversion"/>
  </si>
  <si>
    <t>中和</t>
    <phoneticPr fontId="1" type="noConversion"/>
  </si>
  <si>
    <t>11.11</t>
    <phoneticPr fontId="1" type="noConversion"/>
  </si>
  <si>
    <t>秦忠文</t>
    <phoneticPr fontId="1" type="noConversion"/>
  </si>
  <si>
    <t>再生2#阳床</t>
    <phoneticPr fontId="1" type="noConversion"/>
  </si>
  <si>
    <t>11.12</t>
    <phoneticPr fontId="1" type="noConversion"/>
  </si>
  <si>
    <t>陈长灵</t>
    <phoneticPr fontId="1" type="noConversion"/>
  </si>
  <si>
    <t>11.13</t>
    <phoneticPr fontId="1" type="noConversion"/>
  </si>
  <si>
    <t>再生3#阳床+中和</t>
    <phoneticPr fontId="1" type="noConversion"/>
  </si>
  <si>
    <t>11.14</t>
    <phoneticPr fontId="1" type="noConversion"/>
  </si>
  <si>
    <t>李洪舟</t>
    <phoneticPr fontId="1" type="noConversion"/>
  </si>
  <si>
    <t>再生3#阳床</t>
    <phoneticPr fontId="1" type="noConversion"/>
  </si>
  <si>
    <t>再生2#阳床</t>
    <phoneticPr fontId="1" type="noConversion"/>
  </si>
  <si>
    <t>韩丽娜</t>
    <phoneticPr fontId="1" type="noConversion"/>
  </si>
  <si>
    <t>再生3#阳床</t>
    <phoneticPr fontId="1" type="noConversion"/>
  </si>
  <si>
    <t>盐酸</t>
    <phoneticPr fontId="1" type="noConversion"/>
  </si>
  <si>
    <t>秦忠文</t>
    <phoneticPr fontId="1" type="noConversion"/>
  </si>
  <si>
    <t>再生3#阳床</t>
    <phoneticPr fontId="1" type="noConversion"/>
  </si>
  <si>
    <t>桂B19237</t>
    <phoneticPr fontId="1" type="noConversion"/>
  </si>
  <si>
    <t>卸酸一车</t>
    <phoneticPr fontId="1" type="noConversion"/>
  </si>
  <si>
    <t>再生3#阳床</t>
    <phoneticPr fontId="1" type="noConversion"/>
  </si>
  <si>
    <t>李洪舟</t>
    <phoneticPr fontId="1" type="noConversion"/>
  </si>
  <si>
    <t>李洪舟</t>
    <phoneticPr fontId="1" type="noConversion"/>
  </si>
  <si>
    <t>陈长灵</t>
    <phoneticPr fontId="1" type="noConversion"/>
  </si>
  <si>
    <t>曾俊文</t>
    <phoneticPr fontId="1" type="noConversion"/>
  </si>
  <si>
    <t>中和</t>
    <phoneticPr fontId="1" type="noConversion"/>
  </si>
  <si>
    <t>韩丽娜</t>
    <phoneticPr fontId="1" type="noConversion"/>
  </si>
  <si>
    <t>再生2#阳床</t>
    <phoneticPr fontId="1" type="noConversion"/>
  </si>
  <si>
    <t>韩丽娜</t>
    <phoneticPr fontId="1" type="noConversion"/>
  </si>
  <si>
    <t>已发送</t>
    <phoneticPr fontId="1" type="noConversion"/>
  </si>
  <si>
    <t>韦国宏</t>
    <phoneticPr fontId="1" type="noConversion"/>
  </si>
  <si>
    <t>韩丽娜</t>
    <phoneticPr fontId="1" type="noConversion"/>
  </si>
  <si>
    <t>左邓欢</t>
    <phoneticPr fontId="1" type="noConversion"/>
  </si>
  <si>
    <t>韦国宏</t>
    <phoneticPr fontId="1" type="noConversion"/>
  </si>
  <si>
    <t>秦忠文</t>
    <phoneticPr fontId="1" type="noConversion"/>
  </si>
  <si>
    <t>再生2#阳床</t>
    <phoneticPr fontId="1" type="noConversion"/>
  </si>
  <si>
    <t>上月余：14.23t</t>
    <phoneticPr fontId="4" type="noConversion"/>
  </si>
  <si>
    <t>左邓欢</t>
    <phoneticPr fontId="1" type="noConversion"/>
  </si>
  <si>
    <t>补混床酸计量箱+中和</t>
    <phoneticPr fontId="1" type="noConversion"/>
  </si>
  <si>
    <t>韩丽娜</t>
    <phoneticPr fontId="1" type="noConversion"/>
  </si>
  <si>
    <t>再生1#混床+中和</t>
    <phoneticPr fontId="1" type="noConversion"/>
  </si>
  <si>
    <t>韩丽娜</t>
    <phoneticPr fontId="1" type="noConversion"/>
  </si>
  <si>
    <t>隆达丰</t>
    <phoneticPr fontId="1" type="noConversion"/>
  </si>
  <si>
    <t>桂B19237</t>
    <phoneticPr fontId="1" type="noConversion"/>
  </si>
  <si>
    <t>梁锦凤</t>
    <phoneticPr fontId="1" type="noConversion"/>
  </si>
  <si>
    <t>工业盐酸</t>
    <phoneticPr fontId="1" type="noConversion"/>
  </si>
  <si>
    <t>秦忠文</t>
  </si>
  <si>
    <t>梁锦凤</t>
    <phoneticPr fontId="1" type="noConversion"/>
  </si>
  <si>
    <t>韦国宏</t>
    <phoneticPr fontId="1" type="noConversion"/>
  </si>
  <si>
    <t>中和</t>
    <phoneticPr fontId="1" type="noConversion"/>
  </si>
  <si>
    <t>赵政</t>
    <phoneticPr fontId="1" type="noConversion"/>
  </si>
  <si>
    <t>曾俊文</t>
    <phoneticPr fontId="1" type="noConversion"/>
  </si>
  <si>
    <t>再生3#阳床+再生2#阳床+中和</t>
    <phoneticPr fontId="1" type="noConversion"/>
  </si>
  <si>
    <t>韦国宏</t>
    <phoneticPr fontId="1" type="noConversion"/>
  </si>
  <si>
    <t>已发送</t>
    <phoneticPr fontId="1" type="noConversion"/>
  </si>
  <si>
    <t>已发送</t>
    <phoneticPr fontId="1" type="noConversion"/>
  </si>
  <si>
    <t>再生2#阳床</t>
    <phoneticPr fontId="1" type="noConversion"/>
  </si>
  <si>
    <t>韩丽娜</t>
    <phoneticPr fontId="1" type="noConversion"/>
  </si>
  <si>
    <t>韩丽娜</t>
    <phoneticPr fontId="1" type="noConversion"/>
  </si>
  <si>
    <t>再生3#阳床+中和</t>
    <phoneticPr fontId="1" type="noConversion"/>
  </si>
  <si>
    <t>韩丽娜</t>
    <phoneticPr fontId="1" type="noConversion"/>
  </si>
  <si>
    <t>中和+再生1#混床</t>
    <phoneticPr fontId="1" type="noConversion"/>
  </si>
  <si>
    <t>卸酸一车</t>
    <phoneticPr fontId="1" type="noConversion"/>
  </si>
  <si>
    <t>桂B19237</t>
    <phoneticPr fontId="1" type="noConversion"/>
  </si>
  <si>
    <t>梁锦凤</t>
    <phoneticPr fontId="1" type="noConversion"/>
  </si>
  <si>
    <t>中和</t>
    <phoneticPr fontId="1" type="noConversion"/>
  </si>
  <si>
    <t>再生2#3#阳床+中和</t>
    <phoneticPr fontId="1" type="noConversion"/>
  </si>
  <si>
    <t>再生2#混床+中和</t>
    <phoneticPr fontId="1" type="noConversion"/>
  </si>
  <si>
    <t>盐酸</t>
    <phoneticPr fontId="1" type="noConversion"/>
  </si>
  <si>
    <t>秦忠文</t>
    <phoneticPr fontId="1" type="noConversion"/>
  </si>
  <si>
    <t>再生2#阳床</t>
    <phoneticPr fontId="1" type="noConversion"/>
  </si>
  <si>
    <t>盐酸</t>
    <phoneticPr fontId="1" type="noConversion"/>
  </si>
  <si>
    <t>秦忠文</t>
    <phoneticPr fontId="1" type="noConversion"/>
  </si>
  <si>
    <t>再生3#阳床</t>
    <phoneticPr fontId="1" type="noConversion"/>
  </si>
  <si>
    <t>陈长灵</t>
  </si>
  <si>
    <t>韩丽娜</t>
    <phoneticPr fontId="1" type="noConversion"/>
  </si>
  <si>
    <t>再生3#阳床+中和</t>
    <phoneticPr fontId="1" type="noConversion"/>
  </si>
  <si>
    <t>盐酸</t>
    <phoneticPr fontId="1" type="noConversion"/>
  </si>
  <si>
    <t>梁锦凤</t>
    <phoneticPr fontId="1" type="noConversion"/>
  </si>
  <si>
    <t>盐酸</t>
    <phoneticPr fontId="1" type="noConversion"/>
  </si>
  <si>
    <t>秦忠文</t>
    <phoneticPr fontId="1" type="noConversion"/>
  </si>
  <si>
    <t>再生3#阳床</t>
    <phoneticPr fontId="1" type="noConversion"/>
  </si>
  <si>
    <t>韩丽娜</t>
    <phoneticPr fontId="1" type="noConversion"/>
  </si>
  <si>
    <t>曾俊文</t>
    <phoneticPr fontId="1" type="noConversion"/>
  </si>
  <si>
    <t>中和+再生1#混床+中和</t>
    <phoneticPr fontId="1" type="noConversion"/>
  </si>
  <si>
    <t>韩丽娜</t>
    <phoneticPr fontId="1" type="noConversion"/>
  </si>
  <si>
    <t>再生2#阳床</t>
    <phoneticPr fontId="1" type="noConversion"/>
  </si>
  <si>
    <t>再生2#阳床+中和</t>
    <phoneticPr fontId="1" type="noConversion"/>
  </si>
  <si>
    <t>盐酸</t>
    <phoneticPr fontId="1" type="noConversion"/>
  </si>
  <si>
    <t>卸酸一车</t>
    <phoneticPr fontId="1" type="noConversion"/>
  </si>
  <si>
    <t>秦忠文</t>
    <phoneticPr fontId="1" type="noConversion"/>
  </si>
  <si>
    <t>桂B19237</t>
    <phoneticPr fontId="1" type="noConversion"/>
  </si>
  <si>
    <t>李洪舟</t>
    <phoneticPr fontId="1" type="noConversion"/>
  </si>
  <si>
    <t>陈长灵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</si>
</sst>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.00_);[Red]\(0.00\)"/>
    <numFmt numFmtId="178" formatCode="0.00;[Red]0.00"/>
  </numFmts>
  <fonts count="1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u/>
      <sz val="22"/>
      <name val="宋体"/>
      <family val="3"/>
      <charset val="134"/>
    </font>
    <font>
      <b/>
      <sz val="22"/>
      <name val="宋体"/>
      <family val="3"/>
      <charset val="134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14"/>
      <name val="宋体"/>
      <family val="3"/>
      <charset val="134"/>
    </font>
    <font>
      <sz val="16"/>
      <name val="宋体"/>
      <family val="3"/>
      <charset val="134"/>
    </font>
    <font>
      <sz val="14"/>
      <color indexed="8"/>
      <name val="宋体"/>
      <family val="3"/>
      <charset val="134"/>
    </font>
    <font>
      <sz val="16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4"/>
      <color rgb="FFFF0000"/>
      <name val="宋体"/>
      <family val="3"/>
      <charset val="134"/>
    </font>
    <font>
      <sz val="16"/>
      <color rgb="FFFF0000"/>
      <name val="宋体"/>
      <family val="3"/>
      <charset val="134"/>
      <scheme val="minor"/>
    </font>
    <font>
      <sz val="14"/>
      <color theme="1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4">
    <xf numFmtId="0" fontId="0" fillId="0" borderId="0" xfId="0">
      <alignment vertical="center"/>
    </xf>
    <xf numFmtId="0" fontId="0" fillId="0" borderId="0" xfId="0" applyAlignment="1"/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/>
    </xf>
    <xf numFmtId="0" fontId="7" fillId="2" borderId="5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20" fontId="0" fillId="0" borderId="6" xfId="0" applyNumberFormat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 wrapText="1"/>
    </xf>
    <xf numFmtId="10" fontId="8" fillId="0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/>
    <xf numFmtId="0" fontId="7" fillId="0" borderId="6" xfId="0" applyFont="1" applyFill="1" applyBorder="1" applyAlignment="1">
      <alignment vertical="center" wrapText="1"/>
    </xf>
    <xf numFmtId="0" fontId="8" fillId="0" borderId="6" xfId="0" applyFont="1" applyBorder="1" applyAlignment="1">
      <alignment horizontal="center"/>
    </xf>
    <xf numFmtId="20" fontId="8" fillId="0" borderId="6" xfId="0" applyNumberFormat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20" fontId="10" fillId="0" borderId="6" xfId="0" applyNumberFormat="1" applyFont="1" applyBorder="1" applyAlignment="1">
      <alignment horizontal="center" vertical="center" wrapText="1"/>
    </xf>
    <xf numFmtId="0" fontId="8" fillId="0" borderId="6" xfId="0" applyFont="1" applyBorder="1" applyAlignment="1"/>
    <xf numFmtId="20" fontId="8" fillId="0" borderId="6" xfId="0" applyNumberFormat="1" applyFont="1" applyBorder="1" applyAlignment="1"/>
    <xf numFmtId="0" fontId="8" fillId="0" borderId="6" xfId="0" applyFont="1" applyFill="1" applyBorder="1" applyAlignment="1"/>
    <xf numFmtId="10" fontId="8" fillId="0" borderId="6" xfId="0" applyNumberFormat="1" applyFont="1" applyFill="1" applyBorder="1" applyAlignment="1"/>
    <xf numFmtId="0" fontId="8" fillId="0" borderId="6" xfId="0" applyFont="1" applyBorder="1" applyAlignment="1">
      <alignment horizontal="center" vertical="center"/>
    </xf>
    <xf numFmtId="20" fontId="8" fillId="0" borderId="6" xfId="0" applyNumberFormat="1" applyFont="1" applyFill="1" applyBorder="1" applyAlignment="1">
      <alignment horizontal="center" vertical="center"/>
    </xf>
    <xf numFmtId="9" fontId="8" fillId="0" borderId="6" xfId="0" applyNumberFormat="1" applyFont="1" applyFill="1" applyBorder="1" applyAlignment="1">
      <alignment horizontal="center" vertical="center" wrapText="1"/>
    </xf>
    <xf numFmtId="0" fontId="8" fillId="0" borderId="0" xfId="0" applyFont="1" applyFill="1" applyAlignment="1"/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6" xfId="0" applyNumberFormat="1" applyFont="1" applyBorder="1" applyAlignment="1">
      <alignment horizontal="center"/>
    </xf>
    <xf numFmtId="0" fontId="8" fillId="0" borderId="0" xfId="0" applyFont="1" applyAlignment="1"/>
    <xf numFmtId="0" fontId="0" fillId="0" borderId="6" xfId="0" applyFill="1" applyBorder="1" applyAlignment="1"/>
    <xf numFmtId="20" fontId="8" fillId="0" borderId="6" xfId="0" applyNumberFormat="1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176" fontId="8" fillId="0" borderId="6" xfId="0" applyNumberFormat="1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0" fontId="0" fillId="0" borderId="6" xfId="0" applyBorder="1">
      <alignment vertical="center"/>
    </xf>
    <xf numFmtId="0" fontId="11" fillId="0" borderId="6" xfId="0" applyFont="1" applyBorder="1">
      <alignment vertical="center"/>
    </xf>
    <xf numFmtId="0" fontId="11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0" fontId="5" fillId="0" borderId="5" xfId="0" applyNumberFormat="1" applyFont="1" applyFill="1" applyBorder="1" applyAlignment="1">
      <alignment horizontal="center" vertical="center" wrapText="1"/>
    </xf>
    <xf numFmtId="10" fontId="11" fillId="0" borderId="6" xfId="0" applyNumberFormat="1" applyFont="1" applyBorder="1">
      <alignment vertical="center"/>
    </xf>
    <xf numFmtId="10" fontId="0" fillId="0" borderId="0" xfId="0" applyNumberFormat="1">
      <alignment vertical="center"/>
    </xf>
    <xf numFmtId="9" fontId="11" fillId="0" borderId="6" xfId="0" applyNumberFormat="1" applyFont="1" applyBorder="1">
      <alignment vertical="center"/>
    </xf>
    <xf numFmtId="0" fontId="7" fillId="2" borderId="5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20" fontId="12" fillId="0" borderId="6" xfId="0" applyNumberFormat="1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10" fontId="13" fillId="0" borderId="6" xfId="0" applyNumberFormat="1" applyFont="1" applyBorder="1" applyAlignment="1">
      <alignment horizontal="center" vertical="center"/>
    </xf>
    <xf numFmtId="10" fontId="11" fillId="0" borderId="6" xfId="0" applyNumberFormat="1" applyFont="1" applyBorder="1" applyAlignment="1">
      <alignment horizontal="center" vertical="center"/>
    </xf>
    <xf numFmtId="9" fontId="11" fillId="0" borderId="6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0" fontId="8" fillId="0" borderId="6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20" fontId="14" fillId="0" borderId="6" xfId="0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6" xfId="0" applyFont="1" applyBorder="1">
      <alignment vertical="center"/>
    </xf>
    <xf numFmtId="0" fontId="15" fillId="0" borderId="0" xfId="0" applyFont="1" applyFill="1" applyBorder="1" applyAlignment="1">
      <alignment horizontal="center" vertical="center" wrapText="1"/>
    </xf>
    <xf numFmtId="20" fontId="14" fillId="0" borderId="6" xfId="0" applyNumberFormat="1" applyFont="1" applyBorder="1">
      <alignment vertical="center"/>
    </xf>
    <xf numFmtId="20" fontId="13" fillId="0" borderId="6" xfId="0" applyNumberFormat="1" applyFont="1" applyBorder="1" applyAlignment="1">
      <alignment horizontal="center" vertical="center"/>
    </xf>
    <xf numFmtId="20" fontId="11" fillId="0" borderId="6" xfId="0" applyNumberFormat="1" applyFont="1" applyBorder="1" applyAlignment="1">
      <alignment horizontal="center" vertical="center"/>
    </xf>
    <xf numFmtId="20" fontId="11" fillId="0" borderId="6" xfId="0" applyNumberFormat="1" applyFont="1" applyBorder="1">
      <alignment vertical="center"/>
    </xf>
    <xf numFmtId="0" fontId="16" fillId="0" borderId="6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20" fontId="17" fillId="0" borderId="6" xfId="0" applyNumberFormat="1" applyFont="1" applyBorder="1" applyAlignment="1">
      <alignment horizontal="center" vertical="center"/>
    </xf>
    <xf numFmtId="10" fontId="14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vertical="center"/>
    </xf>
    <xf numFmtId="20" fontId="11" fillId="0" borderId="6" xfId="0" applyNumberFormat="1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0" fontId="11" fillId="0" borderId="6" xfId="0" applyFont="1" applyFill="1" applyBorder="1">
      <alignment vertical="center"/>
    </xf>
    <xf numFmtId="49" fontId="11" fillId="0" borderId="6" xfId="0" applyNumberFormat="1" applyFont="1" applyBorder="1" applyAlignment="1">
      <alignment horizontal="center" vertical="center"/>
    </xf>
    <xf numFmtId="176" fontId="11" fillId="0" borderId="6" xfId="0" applyNumberFormat="1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20" fontId="18" fillId="0" borderId="6" xfId="0" applyNumberFormat="1" applyFont="1" applyBorder="1" applyAlignment="1">
      <alignment horizontal="center" vertical="center"/>
    </xf>
    <xf numFmtId="0" fontId="17" fillId="0" borderId="0" xfId="0" applyFont="1">
      <alignment vertical="center"/>
    </xf>
    <xf numFmtId="177" fontId="11" fillId="0" borderId="6" xfId="0" applyNumberFormat="1" applyFont="1" applyBorder="1" applyAlignment="1">
      <alignment horizontal="center" vertical="center"/>
    </xf>
    <xf numFmtId="178" fontId="11" fillId="0" borderId="6" xfId="0" applyNumberFormat="1" applyFont="1" applyBorder="1" applyAlignment="1">
      <alignment horizontal="center" vertical="center"/>
    </xf>
    <xf numFmtId="177" fontId="11" fillId="0" borderId="6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NumberFormat="1" applyFont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8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28"/>
  <sheetViews>
    <sheetView workbookViewId="0">
      <selection activeCell="C11" sqref="C11"/>
    </sheetView>
  </sheetViews>
  <sheetFormatPr defaultRowHeight="13.5"/>
  <cols>
    <col min="1" max="1" width="17.125" customWidth="1"/>
    <col min="2" max="3" width="9" customWidth="1"/>
    <col min="5" max="5" width="12.625" customWidth="1"/>
    <col min="6" max="7" width="9.25" bestFit="1" customWidth="1"/>
    <col min="10" max="10" width="11.625" bestFit="1" customWidth="1"/>
    <col min="12" max="12" width="16.875" customWidth="1"/>
    <col min="13" max="13" width="13.125" customWidth="1"/>
    <col min="15" max="15" width="11" customWidth="1"/>
    <col min="17" max="17" width="31.5" customWidth="1"/>
  </cols>
  <sheetData>
    <row r="1" spans="1:19" ht="27">
      <c r="A1" s="84" t="s">
        <v>19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</row>
    <row r="2" spans="1:19" ht="18.75">
      <c r="A2" s="85" t="s">
        <v>0</v>
      </c>
      <c r="B2" s="86"/>
      <c r="C2" s="86"/>
      <c r="D2" s="86"/>
      <c r="E2" s="86"/>
      <c r="F2" s="86"/>
      <c r="G2" s="86"/>
      <c r="H2" s="86"/>
      <c r="I2" s="87"/>
      <c r="J2" s="85" t="s">
        <v>1</v>
      </c>
      <c r="K2" s="86"/>
      <c r="L2" s="86"/>
      <c r="M2" s="86"/>
      <c r="N2" s="86"/>
      <c r="O2" s="86"/>
      <c r="P2" s="86"/>
      <c r="Q2" s="87"/>
      <c r="R2" s="88" t="s">
        <v>2</v>
      </c>
      <c r="S2" s="1"/>
    </row>
    <row r="3" spans="1:19" ht="75">
      <c r="A3" s="2" t="s">
        <v>3</v>
      </c>
      <c r="B3" s="2" t="s">
        <v>4</v>
      </c>
      <c r="C3" s="2" t="s">
        <v>5</v>
      </c>
      <c r="D3" s="2" t="s">
        <v>6</v>
      </c>
      <c r="E3" s="3" t="s">
        <v>7</v>
      </c>
      <c r="F3" s="2" t="s">
        <v>8</v>
      </c>
      <c r="G3" s="3" t="s">
        <v>9</v>
      </c>
      <c r="H3" s="3" t="s">
        <v>10</v>
      </c>
      <c r="I3" s="3" t="s">
        <v>11</v>
      </c>
      <c r="J3" s="4" t="s">
        <v>12</v>
      </c>
      <c r="K3" s="5" t="s">
        <v>13</v>
      </c>
      <c r="L3" s="3" t="s">
        <v>14</v>
      </c>
      <c r="M3" s="3" t="s">
        <v>4</v>
      </c>
      <c r="N3" s="3" t="s">
        <v>5</v>
      </c>
      <c r="O3" s="3" t="s">
        <v>15</v>
      </c>
      <c r="P3" s="3" t="s">
        <v>16</v>
      </c>
      <c r="Q3" s="2" t="s">
        <v>17</v>
      </c>
      <c r="R3" s="89"/>
      <c r="S3" s="6" t="s">
        <v>26</v>
      </c>
    </row>
    <row r="4" spans="1:19" ht="20.25">
      <c r="A4" s="7" t="s">
        <v>52</v>
      </c>
      <c r="B4" s="8">
        <v>0.7583333333333333</v>
      </c>
      <c r="C4" s="7" t="s">
        <v>53</v>
      </c>
      <c r="D4" s="7" t="s">
        <v>54</v>
      </c>
      <c r="E4" s="9" t="s">
        <v>55</v>
      </c>
      <c r="F4" s="9">
        <v>30.55</v>
      </c>
      <c r="G4" s="10">
        <v>0.32079999999999997</v>
      </c>
      <c r="H4" s="9">
        <v>2850</v>
      </c>
      <c r="I4" s="9" t="s">
        <v>56</v>
      </c>
      <c r="J4" s="11">
        <v>7991428688</v>
      </c>
      <c r="K4" s="12" t="s">
        <v>62</v>
      </c>
      <c r="L4" s="13">
        <v>1.1000000000000001</v>
      </c>
      <c r="M4" s="14">
        <v>0.72361111111111109</v>
      </c>
      <c r="N4" s="15" t="s">
        <v>18</v>
      </c>
      <c r="O4" s="13">
        <v>120</v>
      </c>
      <c r="P4" s="13" t="s">
        <v>21</v>
      </c>
      <c r="Q4" s="13" t="s">
        <v>20</v>
      </c>
      <c r="R4" s="13">
        <v>1300</v>
      </c>
      <c r="S4" s="1"/>
    </row>
    <row r="5" spans="1:19" ht="20.25">
      <c r="A5" s="7" t="s">
        <v>75</v>
      </c>
      <c r="B5" s="8">
        <v>0.59930555555555554</v>
      </c>
      <c r="C5" s="7" t="s">
        <v>76</v>
      </c>
      <c r="D5" s="7" t="s">
        <v>54</v>
      </c>
      <c r="E5" s="9" t="s">
        <v>77</v>
      </c>
      <c r="F5" s="9">
        <v>30.45</v>
      </c>
      <c r="G5" s="10">
        <v>0.32240000000000002</v>
      </c>
      <c r="H5" s="9">
        <v>2500</v>
      </c>
      <c r="I5" s="9" t="s">
        <v>78</v>
      </c>
      <c r="J5" s="11">
        <v>4169267959</v>
      </c>
      <c r="K5" s="12" t="s">
        <v>62</v>
      </c>
      <c r="L5" s="13">
        <v>1.2</v>
      </c>
      <c r="M5" s="14">
        <v>0.16666666666666666</v>
      </c>
      <c r="N5" s="15" t="s">
        <v>18</v>
      </c>
      <c r="O5" s="13">
        <v>100</v>
      </c>
      <c r="P5" s="13" t="s">
        <v>22</v>
      </c>
      <c r="Q5" s="13" t="s">
        <v>23</v>
      </c>
      <c r="R5" s="13">
        <v>1200</v>
      </c>
      <c r="S5" s="1"/>
    </row>
    <row r="6" spans="1:19" ht="20.25">
      <c r="A6" s="7" t="s">
        <v>88</v>
      </c>
      <c r="B6" s="8">
        <v>0.68055555555555547</v>
      </c>
      <c r="C6" s="7" t="s">
        <v>18</v>
      </c>
      <c r="D6" s="7" t="s">
        <v>54</v>
      </c>
      <c r="E6" s="9" t="s">
        <v>55</v>
      </c>
      <c r="F6" s="9">
        <v>30.4</v>
      </c>
      <c r="G6" s="10">
        <v>0.32400000000000001</v>
      </c>
      <c r="H6" s="9">
        <v>3850</v>
      </c>
      <c r="I6" s="9" t="s">
        <v>89</v>
      </c>
      <c r="J6" s="11">
        <v>8688713717</v>
      </c>
      <c r="K6" s="12" t="s">
        <v>168</v>
      </c>
      <c r="L6" s="13">
        <v>1.2</v>
      </c>
      <c r="M6" s="14">
        <v>0.96250000000000002</v>
      </c>
      <c r="N6" s="15" t="s">
        <v>18</v>
      </c>
      <c r="O6" s="13">
        <v>100</v>
      </c>
      <c r="P6" s="13" t="s">
        <v>21</v>
      </c>
      <c r="Q6" s="13" t="s">
        <v>20</v>
      </c>
      <c r="R6" s="13">
        <v>1100</v>
      </c>
      <c r="S6" s="1"/>
    </row>
    <row r="7" spans="1:19" ht="20.25">
      <c r="A7" s="7"/>
      <c r="B7" s="17"/>
      <c r="C7" s="7"/>
      <c r="D7" s="7"/>
      <c r="E7" s="9"/>
      <c r="F7" s="9"/>
      <c r="G7" s="10"/>
      <c r="H7" s="9"/>
      <c r="I7" s="9"/>
      <c r="J7" s="11"/>
      <c r="K7" s="12"/>
      <c r="L7" s="13">
        <v>1.3</v>
      </c>
      <c r="M7" s="14">
        <v>0.80208333333333337</v>
      </c>
      <c r="N7" s="15" t="s">
        <v>18</v>
      </c>
      <c r="O7" s="13">
        <v>100</v>
      </c>
      <c r="P7" s="13" t="s">
        <v>24</v>
      </c>
      <c r="Q7" s="13" t="s">
        <v>25</v>
      </c>
      <c r="R7" s="13">
        <v>1000</v>
      </c>
      <c r="S7" s="1"/>
    </row>
    <row r="8" spans="1:19" ht="20.25">
      <c r="A8" s="7"/>
      <c r="B8" s="17"/>
      <c r="C8" s="7"/>
      <c r="D8" s="7"/>
      <c r="E8" s="9"/>
      <c r="F8" s="9"/>
      <c r="G8" s="10"/>
      <c r="H8" s="9"/>
      <c r="I8" s="9"/>
      <c r="J8" s="11"/>
      <c r="K8" s="11"/>
      <c r="L8" s="13">
        <v>1.4</v>
      </c>
      <c r="M8" s="14">
        <v>0.28125</v>
      </c>
      <c r="N8" s="15" t="s">
        <v>18</v>
      </c>
      <c r="O8" s="13">
        <v>200</v>
      </c>
      <c r="P8" s="13" t="s">
        <v>28</v>
      </c>
      <c r="Q8" s="13" t="s">
        <v>27</v>
      </c>
      <c r="R8" s="13">
        <v>800</v>
      </c>
      <c r="S8" s="1"/>
    </row>
    <row r="9" spans="1:19" ht="20.25">
      <c r="A9" s="7"/>
      <c r="B9" s="8"/>
      <c r="C9" s="7"/>
      <c r="D9" s="7"/>
      <c r="E9" s="9"/>
      <c r="F9" s="9"/>
      <c r="G9" s="10"/>
      <c r="H9" s="9"/>
      <c r="I9" s="9"/>
      <c r="J9" s="11"/>
      <c r="K9" s="11"/>
      <c r="L9" s="13">
        <v>1.5</v>
      </c>
      <c r="M9" s="14">
        <v>0.19999999999999998</v>
      </c>
      <c r="N9" s="15" t="s">
        <v>18</v>
      </c>
      <c r="O9" s="13">
        <v>180</v>
      </c>
      <c r="P9" s="13" t="s">
        <v>21</v>
      </c>
      <c r="Q9" s="13" t="s">
        <v>43</v>
      </c>
      <c r="R9" s="13">
        <v>620</v>
      </c>
      <c r="S9" s="1"/>
    </row>
    <row r="10" spans="1:19" ht="20.25">
      <c r="A10" s="18"/>
      <c r="B10" s="19"/>
      <c r="C10" s="7"/>
      <c r="D10" s="7"/>
      <c r="E10" s="9"/>
      <c r="F10" s="20"/>
      <c r="G10" s="21"/>
      <c r="H10" s="20"/>
      <c r="I10" s="20"/>
      <c r="J10" s="11"/>
      <c r="K10" s="11"/>
      <c r="L10" s="13">
        <v>1.5</v>
      </c>
      <c r="M10" s="14">
        <v>0.76388888888888884</v>
      </c>
      <c r="N10" s="15" t="s">
        <v>18</v>
      </c>
      <c r="O10" s="13"/>
      <c r="P10" s="13" t="s">
        <v>30</v>
      </c>
      <c r="Q10" s="13" t="s">
        <v>29</v>
      </c>
      <c r="R10" s="13">
        <v>2850</v>
      </c>
      <c r="S10" s="1"/>
    </row>
    <row r="11" spans="1:19" ht="20.25">
      <c r="A11" s="7"/>
      <c r="B11" s="22"/>
      <c r="C11" s="7"/>
      <c r="D11" s="7"/>
      <c r="E11" s="9"/>
      <c r="F11" s="9"/>
      <c r="G11" s="9"/>
      <c r="H11" s="9"/>
      <c r="I11" s="9"/>
      <c r="J11" s="18"/>
      <c r="K11" s="18"/>
      <c r="L11" s="13">
        <v>1.5</v>
      </c>
      <c r="M11" s="14">
        <v>0.86805555555555547</v>
      </c>
      <c r="N11" s="15" t="s">
        <v>18</v>
      </c>
      <c r="O11" s="13">
        <v>100</v>
      </c>
      <c r="P11" s="13" t="s">
        <v>31</v>
      </c>
      <c r="Q11" s="13" t="s">
        <v>32</v>
      </c>
      <c r="R11" s="13">
        <v>2750</v>
      </c>
      <c r="S11" s="1"/>
    </row>
    <row r="12" spans="1:19" ht="20.25">
      <c r="A12" s="7"/>
      <c r="B12" s="22"/>
      <c r="C12" s="7"/>
      <c r="D12" s="7"/>
      <c r="E12" s="9"/>
      <c r="F12" s="9"/>
      <c r="G12" s="9"/>
      <c r="H12" s="9"/>
      <c r="I12" s="9"/>
      <c r="J12" s="18"/>
      <c r="K12" s="18"/>
      <c r="L12" s="13">
        <v>1.6</v>
      </c>
      <c r="M12" s="14">
        <v>0.625</v>
      </c>
      <c r="N12" s="15" t="s">
        <v>18</v>
      </c>
      <c r="O12" s="13">
        <v>50</v>
      </c>
      <c r="P12" s="13" t="s">
        <v>33</v>
      </c>
      <c r="Q12" s="13" t="s">
        <v>34</v>
      </c>
      <c r="R12" s="7">
        <v>2700</v>
      </c>
      <c r="S12" s="1"/>
    </row>
    <row r="13" spans="1:19" ht="20.25">
      <c r="A13" s="7"/>
      <c r="B13" s="22"/>
      <c r="C13" s="7"/>
      <c r="D13" s="7"/>
      <c r="E13" s="9"/>
      <c r="F13" s="9"/>
      <c r="G13" s="9"/>
      <c r="H13" s="9"/>
      <c r="I13" s="9"/>
      <c r="J13" s="18"/>
      <c r="K13" s="18"/>
      <c r="L13" s="13">
        <v>1.6</v>
      </c>
      <c r="M13" s="23">
        <v>0.87222222222222223</v>
      </c>
      <c r="N13" s="15" t="s">
        <v>18</v>
      </c>
      <c r="O13" s="9">
        <v>100</v>
      </c>
      <c r="P13" s="9" t="s">
        <v>35</v>
      </c>
      <c r="Q13" s="7" t="s">
        <v>36</v>
      </c>
      <c r="R13" s="7">
        <v>2600</v>
      </c>
      <c r="S13" s="1"/>
    </row>
    <row r="14" spans="1:19" ht="20.25">
      <c r="A14" s="7"/>
      <c r="B14" s="22"/>
      <c r="C14" s="7"/>
      <c r="D14" s="7"/>
      <c r="E14" s="9"/>
      <c r="F14" s="9"/>
      <c r="G14" s="9"/>
      <c r="H14" s="9"/>
      <c r="I14" s="9"/>
      <c r="J14" s="18"/>
      <c r="K14" s="18"/>
      <c r="L14" s="9">
        <v>1.7</v>
      </c>
      <c r="M14" s="23">
        <v>0.60416666666666663</v>
      </c>
      <c r="N14" s="15" t="s">
        <v>18</v>
      </c>
      <c r="O14" s="9">
        <v>40</v>
      </c>
      <c r="P14" s="13" t="s">
        <v>21</v>
      </c>
      <c r="Q14" s="13" t="s">
        <v>39</v>
      </c>
      <c r="R14" s="7">
        <v>2560</v>
      </c>
      <c r="S14" s="1"/>
    </row>
    <row r="15" spans="1:19" ht="20.25">
      <c r="A15" s="7"/>
      <c r="B15" s="22"/>
      <c r="C15" s="7"/>
      <c r="D15" s="7"/>
      <c r="E15" s="9"/>
      <c r="F15" s="9"/>
      <c r="G15" s="24"/>
      <c r="H15" s="9"/>
      <c r="I15" s="9"/>
      <c r="J15" s="18"/>
      <c r="K15" s="18"/>
      <c r="L15" s="13">
        <v>1.7</v>
      </c>
      <c r="M15" s="14">
        <v>0.85069444444444453</v>
      </c>
      <c r="N15" s="15" t="s">
        <v>18</v>
      </c>
      <c r="O15" s="13">
        <v>150</v>
      </c>
      <c r="P15" s="9" t="s">
        <v>38</v>
      </c>
      <c r="Q15" s="13" t="s">
        <v>37</v>
      </c>
      <c r="R15" s="13">
        <v>2410</v>
      </c>
      <c r="S15" s="1"/>
    </row>
    <row r="16" spans="1:19" ht="20.25">
      <c r="A16" s="7"/>
      <c r="B16" s="22"/>
      <c r="C16" s="7"/>
      <c r="D16" s="7"/>
      <c r="E16" s="9"/>
      <c r="F16" s="9"/>
      <c r="G16" s="24"/>
      <c r="H16" s="9"/>
      <c r="I16" s="9"/>
      <c r="J16" s="18"/>
      <c r="K16" s="18"/>
      <c r="L16" s="9">
        <v>1.8</v>
      </c>
      <c r="M16" s="23">
        <v>0.86805555555555547</v>
      </c>
      <c r="N16" s="15" t="s">
        <v>18</v>
      </c>
      <c r="O16" s="9">
        <v>10</v>
      </c>
      <c r="P16" s="9" t="s">
        <v>41</v>
      </c>
      <c r="Q16" s="7" t="s">
        <v>40</v>
      </c>
      <c r="R16" s="7">
        <v>2400</v>
      </c>
      <c r="S16" s="1"/>
    </row>
    <row r="17" spans="1:19" ht="20.25">
      <c r="A17" s="7"/>
      <c r="B17" s="22"/>
      <c r="C17" s="7"/>
      <c r="D17" s="7"/>
      <c r="E17" s="9"/>
      <c r="F17" s="9"/>
      <c r="G17" s="24"/>
      <c r="H17" s="9"/>
      <c r="I17" s="9"/>
      <c r="J17" s="18"/>
      <c r="K17" s="18"/>
      <c r="L17" s="9">
        <v>1.9</v>
      </c>
      <c r="M17" s="23">
        <v>0.28472222222222221</v>
      </c>
      <c r="N17" s="15" t="s">
        <v>18</v>
      </c>
      <c r="O17" s="9">
        <v>200</v>
      </c>
      <c r="P17" s="13" t="s">
        <v>42</v>
      </c>
      <c r="Q17" s="13" t="s">
        <v>44</v>
      </c>
      <c r="R17" s="7">
        <v>2200</v>
      </c>
      <c r="S17" s="1"/>
    </row>
    <row r="18" spans="1:19" ht="20.25">
      <c r="A18" s="7"/>
      <c r="B18" s="22"/>
      <c r="C18" s="7"/>
      <c r="D18" s="7"/>
      <c r="E18" s="9"/>
      <c r="F18" s="9"/>
      <c r="G18" s="9"/>
      <c r="H18" s="9"/>
      <c r="I18" s="9"/>
      <c r="J18" s="18"/>
      <c r="K18" s="18"/>
      <c r="L18" s="13">
        <v>1.9</v>
      </c>
      <c r="M18" s="23">
        <v>0.52083333333333337</v>
      </c>
      <c r="N18" s="15" t="s">
        <v>18</v>
      </c>
      <c r="O18" s="9">
        <v>100</v>
      </c>
      <c r="P18" s="13" t="s">
        <v>45</v>
      </c>
      <c r="Q18" s="22" t="s">
        <v>46</v>
      </c>
      <c r="R18" s="7">
        <v>2100</v>
      </c>
      <c r="S18" s="1"/>
    </row>
    <row r="19" spans="1:19" ht="20.25">
      <c r="A19" s="7"/>
      <c r="B19" s="22"/>
      <c r="C19" s="7"/>
      <c r="D19" s="7"/>
      <c r="E19" s="9"/>
      <c r="F19" s="9"/>
      <c r="G19" s="24"/>
      <c r="H19" s="9"/>
      <c r="I19" s="9"/>
      <c r="J19" s="18"/>
      <c r="K19" s="18"/>
      <c r="L19" s="13" t="s">
        <v>47</v>
      </c>
      <c r="M19" s="14">
        <v>0.47916666666666669</v>
      </c>
      <c r="N19" s="15" t="s">
        <v>18</v>
      </c>
      <c r="O19" s="13">
        <v>100</v>
      </c>
      <c r="P19" s="9" t="s">
        <v>48</v>
      </c>
      <c r="Q19" s="13" t="s">
        <v>32</v>
      </c>
      <c r="R19" s="13">
        <v>2000</v>
      </c>
      <c r="S19" s="1"/>
    </row>
    <row r="20" spans="1:19" ht="20.25">
      <c r="A20" s="7"/>
      <c r="B20" s="22"/>
      <c r="C20" s="7"/>
      <c r="D20" s="7"/>
      <c r="E20" s="9"/>
      <c r="F20" s="9"/>
      <c r="G20" s="9"/>
      <c r="H20" s="9"/>
      <c r="I20" s="9"/>
      <c r="J20" s="18"/>
      <c r="K20" s="18"/>
      <c r="L20" s="13" t="s">
        <v>47</v>
      </c>
      <c r="M20" s="23">
        <v>0.62222222222222223</v>
      </c>
      <c r="N20" s="15" t="s">
        <v>18</v>
      </c>
      <c r="O20" s="9">
        <v>90</v>
      </c>
      <c r="P20" s="13" t="s">
        <v>48</v>
      </c>
      <c r="Q20" s="13" t="s">
        <v>49</v>
      </c>
      <c r="R20" s="7">
        <v>1910</v>
      </c>
      <c r="S20" s="1"/>
    </row>
    <row r="21" spans="1:19" ht="20.25">
      <c r="A21" s="7"/>
      <c r="B21" s="22"/>
      <c r="C21" s="7"/>
      <c r="D21" s="7"/>
      <c r="E21" s="9"/>
      <c r="F21" s="9"/>
      <c r="G21" s="9"/>
      <c r="H21" s="9"/>
      <c r="I21" s="9"/>
      <c r="J21" s="18"/>
      <c r="K21" s="18"/>
      <c r="L21" s="9">
        <v>1.1100000000000001</v>
      </c>
      <c r="M21" s="23">
        <v>0.2638888888888889</v>
      </c>
      <c r="N21" s="15" t="s">
        <v>18</v>
      </c>
      <c r="O21" s="9">
        <v>130</v>
      </c>
      <c r="P21" s="9" t="s">
        <v>50</v>
      </c>
      <c r="Q21" s="7" t="s">
        <v>27</v>
      </c>
      <c r="R21" s="7">
        <v>1780</v>
      </c>
      <c r="S21" s="1"/>
    </row>
    <row r="22" spans="1:19" ht="20.25">
      <c r="A22" s="7"/>
      <c r="B22" s="22"/>
      <c r="C22" s="7"/>
      <c r="D22" s="7"/>
      <c r="E22" s="9"/>
      <c r="F22" s="9"/>
      <c r="G22" s="9"/>
      <c r="H22" s="9"/>
      <c r="I22" s="25"/>
      <c r="J22" s="18"/>
      <c r="K22" s="18"/>
      <c r="L22" s="9">
        <v>1.1100000000000001</v>
      </c>
      <c r="M22" s="23">
        <v>0.4777777777777778</v>
      </c>
      <c r="N22" s="15" t="s">
        <v>18</v>
      </c>
      <c r="O22" s="9">
        <v>130</v>
      </c>
      <c r="P22" s="9" t="s">
        <v>35</v>
      </c>
      <c r="Q22" s="7" t="s">
        <v>51</v>
      </c>
      <c r="R22" s="7">
        <v>1650</v>
      </c>
      <c r="S22" s="1"/>
    </row>
    <row r="23" spans="1:19" ht="20.25">
      <c r="A23" s="7"/>
      <c r="B23" s="22"/>
      <c r="C23" s="7"/>
      <c r="D23" s="7"/>
      <c r="E23" s="9"/>
      <c r="F23" s="9"/>
      <c r="G23" s="9"/>
      <c r="H23" s="9"/>
      <c r="I23" s="9"/>
      <c r="J23" s="18"/>
      <c r="K23" s="18"/>
      <c r="L23" s="9">
        <v>1.1200000000000001</v>
      </c>
      <c r="M23" s="14">
        <v>0.19444444444444445</v>
      </c>
      <c r="N23" s="15" t="s">
        <v>18</v>
      </c>
      <c r="O23" s="13">
        <v>100</v>
      </c>
      <c r="P23" s="9" t="s">
        <v>41</v>
      </c>
      <c r="Q23" s="13" t="s">
        <v>20</v>
      </c>
      <c r="R23" s="13">
        <v>1550</v>
      </c>
      <c r="S23" s="1"/>
    </row>
    <row r="24" spans="1:19" ht="20.25">
      <c r="A24" s="7"/>
      <c r="B24" s="22"/>
      <c r="C24" s="7"/>
      <c r="D24" s="7"/>
      <c r="E24" s="9"/>
      <c r="F24" s="9"/>
      <c r="G24" s="9"/>
      <c r="H24" s="9"/>
      <c r="I24" s="9"/>
      <c r="J24" s="18"/>
      <c r="K24" s="18"/>
      <c r="L24" s="9">
        <v>1.1299999999999999</v>
      </c>
      <c r="M24" s="14">
        <v>0</v>
      </c>
      <c r="N24" s="15" t="s">
        <v>18</v>
      </c>
      <c r="O24" s="13">
        <v>180</v>
      </c>
      <c r="P24" s="13" t="s">
        <v>21</v>
      </c>
      <c r="Q24" s="13" t="s">
        <v>57</v>
      </c>
      <c r="R24" s="13">
        <v>1370</v>
      </c>
      <c r="S24" s="1"/>
    </row>
    <row r="25" spans="1:19" ht="20.25">
      <c r="A25" s="7"/>
      <c r="B25" s="22"/>
      <c r="C25" s="7"/>
      <c r="D25" s="7"/>
      <c r="E25" s="9"/>
      <c r="F25" s="9"/>
      <c r="G25" s="9"/>
      <c r="H25" s="9"/>
      <c r="I25" s="9"/>
      <c r="J25" s="18"/>
      <c r="K25" s="18"/>
      <c r="L25" s="13">
        <v>1.1299999999999999</v>
      </c>
      <c r="M25" s="14">
        <v>0.3888888888888889</v>
      </c>
      <c r="N25" s="15" t="s">
        <v>18</v>
      </c>
      <c r="O25" s="13">
        <v>170</v>
      </c>
      <c r="P25" s="9" t="s">
        <v>58</v>
      </c>
      <c r="Q25" s="7" t="s">
        <v>51</v>
      </c>
      <c r="R25" s="7">
        <v>1200</v>
      </c>
      <c r="S25" s="1"/>
    </row>
    <row r="26" spans="1:19" ht="20.25">
      <c r="A26" s="7"/>
      <c r="B26" s="22"/>
      <c r="C26" s="7"/>
      <c r="D26" s="7"/>
      <c r="E26" s="9"/>
      <c r="F26" s="9"/>
      <c r="G26" s="24"/>
      <c r="H26" s="9"/>
      <c r="I26" s="9"/>
      <c r="J26" s="18"/>
      <c r="K26" s="18"/>
      <c r="L26" s="9">
        <v>1.1399999999999999</v>
      </c>
      <c r="M26" s="23">
        <v>4.9999999999999996E-2</v>
      </c>
      <c r="N26" s="15" t="s">
        <v>18</v>
      </c>
      <c r="O26" s="9">
        <v>100</v>
      </c>
      <c r="P26" s="13" t="s">
        <v>21</v>
      </c>
      <c r="Q26" s="13" t="s">
        <v>20</v>
      </c>
      <c r="R26" s="7">
        <v>1100</v>
      </c>
      <c r="S26" s="1"/>
    </row>
    <row r="27" spans="1:19" ht="20.25">
      <c r="A27" s="7"/>
      <c r="B27" s="22"/>
      <c r="C27" s="7"/>
      <c r="D27" s="7"/>
      <c r="E27" s="9"/>
      <c r="F27" s="9"/>
      <c r="G27" s="24"/>
      <c r="H27" s="9"/>
      <c r="I27" s="9"/>
      <c r="J27" s="18"/>
      <c r="K27" s="18"/>
      <c r="L27" s="9">
        <v>1.1399999999999999</v>
      </c>
      <c r="M27" s="23">
        <v>0.74583333333333324</v>
      </c>
      <c r="N27" s="15" t="s">
        <v>18</v>
      </c>
      <c r="O27" s="9">
        <v>70</v>
      </c>
      <c r="P27" s="13" t="s">
        <v>59</v>
      </c>
      <c r="Q27" s="13" t="s">
        <v>60</v>
      </c>
      <c r="R27" s="7">
        <v>1030</v>
      </c>
      <c r="S27" s="1"/>
    </row>
    <row r="28" spans="1:19" ht="20.25">
      <c r="A28" s="7"/>
      <c r="B28" s="22"/>
      <c r="C28" s="7"/>
      <c r="D28" s="7"/>
      <c r="E28" s="9"/>
      <c r="F28" s="9"/>
      <c r="G28" s="24"/>
      <c r="H28" s="9"/>
      <c r="I28" s="9"/>
      <c r="J28" s="18"/>
      <c r="K28" s="18"/>
      <c r="L28" s="9">
        <v>1.1499999999999999</v>
      </c>
      <c r="M28" s="14">
        <v>5.9027777777777783E-2</v>
      </c>
      <c r="N28" s="15" t="s">
        <v>18</v>
      </c>
      <c r="O28" s="13">
        <v>80</v>
      </c>
      <c r="P28" s="9" t="s">
        <v>61</v>
      </c>
      <c r="Q28" s="13" t="s">
        <v>66</v>
      </c>
      <c r="R28" s="13">
        <v>950</v>
      </c>
      <c r="S28" s="1"/>
    </row>
    <row r="29" spans="1:19" ht="20.25">
      <c r="A29" s="7"/>
      <c r="B29" s="22"/>
      <c r="C29" s="7"/>
      <c r="D29" s="7"/>
      <c r="E29" s="9"/>
      <c r="F29" s="9"/>
      <c r="G29" s="9"/>
      <c r="H29" s="9"/>
      <c r="I29" s="9"/>
      <c r="J29" s="18"/>
      <c r="K29" s="18"/>
      <c r="L29" s="9">
        <v>1.1499999999999999</v>
      </c>
      <c r="M29" s="23">
        <v>0.3833333333333333</v>
      </c>
      <c r="N29" s="15" t="s">
        <v>18</v>
      </c>
      <c r="O29" s="9">
        <v>190</v>
      </c>
      <c r="P29" s="13" t="s">
        <v>21</v>
      </c>
      <c r="Q29" s="7" t="s">
        <v>65</v>
      </c>
      <c r="R29" s="7">
        <v>760</v>
      </c>
      <c r="S29" s="1"/>
    </row>
    <row r="30" spans="1:19" ht="20.25">
      <c r="A30" s="7"/>
      <c r="B30" s="22"/>
      <c r="C30" s="7"/>
      <c r="D30" s="7"/>
      <c r="E30" s="9"/>
      <c r="F30" s="9"/>
      <c r="G30" s="24"/>
      <c r="H30" s="9"/>
      <c r="I30" s="9"/>
      <c r="J30" s="18"/>
      <c r="K30" s="18"/>
      <c r="L30" s="9">
        <v>1.1499999999999999</v>
      </c>
      <c r="M30" s="23">
        <v>0.84722222222222221</v>
      </c>
      <c r="N30" s="15" t="s">
        <v>18</v>
      </c>
      <c r="O30" s="9">
        <v>130</v>
      </c>
      <c r="P30" s="13" t="s">
        <v>63</v>
      </c>
      <c r="Q30" s="13" t="s">
        <v>67</v>
      </c>
      <c r="R30" s="7">
        <v>630</v>
      </c>
      <c r="S30" s="1"/>
    </row>
    <row r="31" spans="1:19" ht="20.25">
      <c r="A31" s="7"/>
      <c r="B31" s="22"/>
      <c r="C31" s="7"/>
      <c r="D31" s="7"/>
      <c r="E31" s="9"/>
      <c r="F31" s="9"/>
      <c r="G31" s="24"/>
      <c r="H31" s="9"/>
      <c r="I31" s="9"/>
      <c r="J31" s="18"/>
      <c r="K31" s="18"/>
      <c r="L31" s="13">
        <v>1.1599999999999999</v>
      </c>
      <c r="M31" s="14">
        <v>0.61319444444444449</v>
      </c>
      <c r="N31" s="15" t="s">
        <v>18</v>
      </c>
      <c r="O31" s="13">
        <v>200</v>
      </c>
      <c r="P31" s="9" t="s">
        <v>64</v>
      </c>
      <c r="Q31" s="13" t="s">
        <v>68</v>
      </c>
      <c r="R31" s="7">
        <v>460</v>
      </c>
      <c r="S31" s="1"/>
    </row>
    <row r="32" spans="1:19" ht="20.25">
      <c r="A32" s="7"/>
      <c r="B32" s="22"/>
      <c r="C32" s="7"/>
      <c r="D32" s="7"/>
      <c r="E32" s="9"/>
      <c r="F32" s="9"/>
      <c r="G32" s="9"/>
      <c r="H32" s="9"/>
      <c r="I32" s="9"/>
      <c r="J32" s="18"/>
      <c r="K32" s="18"/>
      <c r="L32" s="13">
        <v>1.1599999999999999</v>
      </c>
      <c r="M32" s="23">
        <v>0.8652777777777777</v>
      </c>
      <c r="N32" s="15" t="s">
        <v>18</v>
      </c>
      <c r="O32" s="13">
        <v>230</v>
      </c>
      <c r="P32" s="9" t="s">
        <v>69</v>
      </c>
      <c r="Q32" s="7" t="s">
        <v>70</v>
      </c>
      <c r="R32" s="7">
        <v>230</v>
      </c>
      <c r="S32" s="1"/>
    </row>
    <row r="33" spans="1:19" ht="22.5" customHeight="1">
      <c r="A33" s="7"/>
      <c r="B33" s="26"/>
      <c r="C33" s="7"/>
      <c r="D33" s="7"/>
      <c r="E33" s="9"/>
      <c r="F33" s="9"/>
      <c r="G33" s="24"/>
      <c r="H33" s="9"/>
      <c r="I33" s="9"/>
      <c r="J33" s="11"/>
      <c r="K33" s="11"/>
      <c r="L33" s="9">
        <v>1.17</v>
      </c>
      <c r="M33" s="23">
        <v>6.3194444444444442E-2</v>
      </c>
      <c r="N33" s="15" t="s">
        <v>18</v>
      </c>
      <c r="O33" s="9" t="s">
        <v>79</v>
      </c>
      <c r="P33" s="9" t="s">
        <v>71</v>
      </c>
      <c r="Q33" s="22" t="s">
        <v>72</v>
      </c>
      <c r="R33" s="7">
        <v>200</v>
      </c>
      <c r="S33" s="1"/>
    </row>
    <row r="34" spans="1:19" ht="20.25">
      <c r="A34" s="7"/>
      <c r="B34" s="26"/>
      <c r="C34" s="7"/>
      <c r="D34" s="7"/>
      <c r="E34" s="9"/>
      <c r="F34" s="9"/>
      <c r="G34" s="24"/>
      <c r="H34" s="9"/>
      <c r="I34" s="9"/>
      <c r="J34" s="11"/>
      <c r="K34" s="11"/>
      <c r="L34" s="9">
        <v>1.17</v>
      </c>
      <c r="M34" s="23">
        <v>0.59722222222222221</v>
      </c>
      <c r="N34" s="15" t="s">
        <v>18</v>
      </c>
      <c r="O34" s="9"/>
      <c r="P34" s="9" t="s">
        <v>73</v>
      </c>
      <c r="Q34" s="22" t="s">
        <v>29</v>
      </c>
      <c r="R34" s="7">
        <v>2500</v>
      </c>
      <c r="S34" s="1"/>
    </row>
    <row r="35" spans="1:19" ht="20.25">
      <c r="A35" s="7"/>
      <c r="B35" s="27"/>
      <c r="C35" s="7"/>
      <c r="D35" s="7"/>
      <c r="E35" s="9"/>
      <c r="F35" s="9"/>
      <c r="G35" s="24"/>
      <c r="H35" s="9"/>
      <c r="I35" s="9"/>
      <c r="J35" s="11"/>
      <c r="K35" s="11"/>
      <c r="L35" s="9">
        <v>1.17</v>
      </c>
      <c r="M35" s="23">
        <v>0.6333333333333333</v>
      </c>
      <c r="N35" s="15" t="s">
        <v>18</v>
      </c>
      <c r="O35" s="9">
        <v>90</v>
      </c>
      <c r="P35" s="9" t="s">
        <v>73</v>
      </c>
      <c r="Q35" s="22" t="s">
        <v>74</v>
      </c>
      <c r="R35" s="7">
        <v>2500</v>
      </c>
      <c r="S35" s="1"/>
    </row>
    <row r="36" spans="1:19" ht="20.25">
      <c r="A36" s="7"/>
      <c r="B36" s="26"/>
      <c r="C36" s="7"/>
      <c r="D36" s="7"/>
      <c r="E36" s="9"/>
      <c r="F36" s="9"/>
      <c r="G36" s="9"/>
      <c r="H36" s="9"/>
      <c r="I36" s="9"/>
      <c r="J36" s="11"/>
      <c r="K36" s="11"/>
      <c r="L36" s="9">
        <v>1.17</v>
      </c>
      <c r="M36" s="14">
        <v>0.82986111111111116</v>
      </c>
      <c r="N36" s="15" t="s">
        <v>18</v>
      </c>
      <c r="O36" s="13">
        <v>90</v>
      </c>
      <c r="P36" s="13" t="s">
        <v>21</v>
      </c>
      <c r="Q36" s="13" t="s">
        <v>20</v>
      </c>
      <c r="R36" s="28">
        <v>2320</v>
      </c>
      <c r="S36" s="29"/>
    </row>
    <row r="37" spans="1:19" ht="20.25">
      <c r="A37" s="11"/>
      <c r="B37" s="11"/>
      <c r="C37" s="11"/>
      <c r="D37" s="11"/>
      <c r="E37" s="30"/>
      <c r="F37" s="30"/>
      <c r="G37" s="30"/>
      <c r="H37" s="30"/>
      <c r="I37" s="30"/>
      <c r="J37" s="11"/>
      <c r="K37" s="11"/>
      <c r="L37" s="13">
        <v>1.18</v>
      </c>
      <c r="M37" s="31">
        <v>0.94027777777777777</v>
      </c>
      <c r="N37" s="15" t="s">
        <v>18</v>
      </c>
      <c r="O37" s="32">
        <v>120</v>
      </c>
      <c r="P37" s="13" t="s">
        <v>21</v>
      </c>
      <c r="Q37" s="22" t="s">
        <v>32</v>
      </c>
      <c r="R37" s="28">
        <v>2200</v>
      </c>
      <c r="S37" s="1"/>
    </row>
    <row r="38" spans="1:19" ht="20.25">
      <c r="A38" s="11"/>
      <c r="B38" s="11"/>
      <c r="C38" s="11"/>
      <c r="D38" s="11"/>
      <c r="E38" s="30"/>
      <c r="F38" s="30"/>
      <c r="G38" s="30"/>
      <c r="H38" s="30"/>
      <c r="I38" s="30"/>
      <c r="J38" s="11"/>
      <c r="K38" s="11"/>
      <c r="L38" s="9">
        <v>1.19</v>
      </c>
      <c r="M38" s="14">
        <v>0.35416666666666669</v>
      </c>
      <c r="N38" s="15" t="s">
        <v>18</v>
      </c>
      <c r="O38" s="13">
        <v>100</v>
      </c>
      <c r="P38" s="13" t="s">
        <v>80</v>
      </c>
      <c r="Q38" s="22" t="s">
        <v>81</v>
      </c>
      <c r="R38" s="13">
        <v>2100</v>
      </c>
      <c r="S38" s="1"/>
    </row>
    <row r="39" spans="1:19" ht="2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35">
        <v>1.2</v>
      </c>
      <c r="M39" s="23">
        <v>0.58958333333333335</v>
      </c>
      <c r="N39" s="15" t="s">
        <v>18</v>
      </c>
      <c r="O39" s="9">
        <v>100</v>
      </c>
      <c r="P39" s="13" t="s">
        <v>35</v>
      </c>
      <c r="Q39" s="13" t="s">
        <v>20</v>
      </c>
      <c r="R39" s="7">
        <v>2000</v>
      </c>
      <c r="S39" s="1"/>
    </row>
    <row r="40" spans="1:19" ht="2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3">
        <v>1.21</v>
      </c>
      <c r="M40" s="31">
        <v>9.7916666666666666E-2</v>
      </c>
      <c r="N40" s="15" t="s">
        <v>18</v>
      </c>
      <c r="O40" s="32">
        <v>50</v>
      </c>
      <c r="P40" s="32" t="s">
        <v>82</v>
      </c>
      <c r="Q40" s="22" t="s">
        <v>32</v>
      </c>
      <c r="R40" s="28">
        <v>1950</v>
      </c>
      <c r="S40" s="1"/>
    </row>
    <row r="41" spans="1:19" ht="2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3">
        <v>1.21</v>
      </c>
      <c r="M41" s="31">
        <v>0.89513888888888893</v>
      </c>
      <c r="N41" s="15" t="s">
        <v>18</v>
      </c>
      <c r="O41" s="32">
        <v>100</v>
      </c>
      <c r="P41" s="32" t="s">
        <v>83</v>
      </c>
      <c r="Q41" s="22" t="s">
        <v>81</v>
      </c>
      <c r="R41" s="28">
        <v>1850</v>
      </c>
      <c r="S41" s="1"/>
    </row>
    <row r="42" spans="1:19" ht="2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3">
        <v>1.22</v>
      </c>
      <c r="M42" s="31">
        <v>0.47222222222222227</v>
      </c>
      <c r="N42" s="15" t="s">
        <v>18</v>
      </c>
      <c r="O42" s="32">
        <v>100</v>
      </c>
      <c r="P42" s="32" t="s">
        <v>84</v>
      </c>
      <c r="Q42" s="22" t="s">
        <v>85</v>
      </c>
      <c r="R42" s="13">
        <v>1750</v>
      </c>
      <c r="S42" s="1"/>
    </row>
    <row r="43" spans="1:19" ht="2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3">
        <v>1.22</v>
      </c>
      <c r="M43" s="31">
        <v>0.76388888888888884</v>
      </c>
      <c r="N43" s="15" t="s">
        <v>18</v>
      </c>
      <c r="O43" s="32"/>
      <c r="P43" s="9" t="s">
        <v>86</v>
      </c>
      <c r="Q43" s="22" t="s">
        <v>29</v>
      </c>
      <c r="R43" s="13">
        <v>3850</v>
      </c>
      <c r="S43" s="1"/>
    </row>
    <row r="44" spans="1:19" ht="2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3">
        <v>1.22</v>
      </c>
      <c r="M44" s="14">
        <v>0.87847222222222221</v>
      </c>
      <c r="N44" s="15" t="s">
        <v>18</v>
      </c>
      <c r="O44" s="13">
        <v>100</v>
      </c>
      <c r="P44" s="32" t="s">
        <v>87</v>
      </c>
      <c r="Q44" s="22" t="s">
        <v>57</v>
      </c>
      <c r="R44" s="13">
        <v>3750</v>
      </c>
      <c r="S44" s="1"/>
    </row>
    <row r="45" spans="1:19" ht="2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3">
        <v>1.24</v>
      </c>
      <c r="M45" s="14">
        <v>0.54166666666666663</v>
      </c>
      <c r="N45" s="15" t="s">
        <v>18</v>
      </c>
      <c r="O45" s="13">
        <v>180</v>
      </c>
      <c r="P45" s="13" t="s">
        <v>21</v>
      </c>
      <c r="Q45" s="13" t="s">
        <v>90</v>
      </c>
      <c r="R45" s="13">
        <v>3580</v>
      </c>
      <c r="S45" s="1"/>
    </row>
    <row r="46" spans="1:19" ht="2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3">
        <v>1.25</v>
      </c>
      <c r="M46" s="31">
        <v>0.8125</v>
      </c>
      <c r="N46" s="15" t="s">
        <v>18</v>
      </c>
      <c r="O46" s="32">
        <v>80</v>
      </c>
      <c r="P46" s="13" t="s">
        <v>21</v>
      </c>
      <c r="Q46" s="13" t="s">
        <v>91</v>
      </c>
      <c r="R46" s="28">
        <v>3500</v>
      </c>
      <c r="S46" s="1"/>
    </row>
    <row r="47" spans="1:19" ht="2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3">
        <v>1.26</v>
      </c>
      <c r="M47" s="31">
        <v>0.1875</v>
      </c>
      <c r="N47" s="15" t="s">
        <v>18</v>
      </c>
      <c r="O47" s="13">
        <v>100</v>
      </c>
      <c r="P47" s="13" t="s">
        <v>92</v>
      </c>
      <c r="Q47" s="22" t="s">
        <v>32</v>
      </c>
      <c r="R47" s="28">
        <v>3400</v>
      </c>
      <c r="S47" s="1"/>
    </row>
    <row r="48" spans="1:19" ht="2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3">
        <v>1.26</v>
      </c>
      <c r="M48" s="14">
        <v>0.8125</v>
      </c>
      <c r="N48" s="15" t="s">
        <v>18</v>
      </c>
      <c r="O48" s="36">
        <v>50</v>
      </c>
      <c r="P48" s="13" t="s">
        <v>21</v>
      </c>
      <c r="Q48" s="13" t="s">
        <v>40</v>
      </c>
      <c r="R48" s="13">
        <v>3350</v>
      </c>
      <c r="S48" s="1"/>
    </row>
    <row r="49" spans="1:19" ht="2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3">
        <v>1.27</v>
      </c>
      <c r="M49" s="14">
        <v>0.36180555555555555</v>
      </c>
      <c r="N49" s="15" t="s">
        <v>18</v>
      </c>
      <c r="O49" s="13">
        <v>150</v>
      </c>
      <c r="P49" s="9" t="s">
        <v>93</v>
      </c>
      <c r="Q49" s="22" t="s">
        <v>94</v>
      </c>
      <c r="R49" s="13">
        <v>3200</v>
      </c>
      <c r="S49" s="1"/>
    </row>
    <row r="50" spans="1:19" ht="2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3"/>
      <c r="M50" s="14"/>
      <c r="N50" s="15" t="s">
        <v>18</v>
      </c>
      <c r="O50" s="13"/>
      <c r="P50" s="13"/>
      <c r="Q50" s="13"/>
      <c r="R50" s="13">
        <v>3060</v>
      </c>
      <c r="S50" s="1"/>
    </row>
    <row r="51" spans="1:19" ht="20.25">
      <c r="A51" s="11"/>
      <c r="B51" s="11"/>
      <c r="C51" s="33"/>
      <c r="D51" s="33"/>
      <c r="E51" s="33"/>
      <c r="F51" s="33"/>
      <c r="G51" s="33"/>
      <c r="H51" s="33"/>
      <c r="I51" s="33"/>
      <c r="J51" s="33"/>
      <c r="K51" s="33"/>
      <c r="L51" s="13">
        <v>1.29</v>
      </c>
      <c r="M51" s="14">
        <v>0.20208333333333331</v>
      </c>
      <c r="N51" s="15" t="s">
        <v>18</v>
      </c>
      <c r="O51" s="13">
        <v>130</v>
      </c>
      <c r="P51" s="13" t="s">
        <v>21</v>
      </c>
      <c r="Q51" s="22" t="s">
        <v>100</v>
      </c>
      <c r="R51" s="13">
        <v>2930</v>
      </c>
      <c r="S51" s="1"/>
    </row>
    <row r="52" spans="1:19" ht="20.25">
      <c r="A52" s="11"/>
      <c r="B52" s="11"/>
      <c r="C52" s="33"/>
      <c r="D52" s="33"/>
      <c r="E52" s="33"/>
      <c r="F52" s="33"/>
      <c r="G52" s="33"/>
      <c r="H52" s="33"/>
      <c r="I52" s="33"/>
      <c r="J52" s="33"/>
      <c r="K52" s="33"/>
      <c r="L52" s="13">
        <v>1.29</v>
      </c>
      <c r="M52" s="14">
        <v>0.59375</v>
      </c>
      <c r="N52" s="15" t="s">
        <v>18</v>
      </c>
      <c r="O52" s="13">
        <v>130</v>
      </c>
      <c r="P52" s="13" t="s">
        <v>95</v>
      </c>
      <c r="Q52" s="13" t="s">
        <v>90</v>
      </c>
      <c r="R52" s="13">
        <v>2800</v>
      </c>
      <c r="S52" s="1"/>
    </row>
    <row r="53" spans="1:19" ht="20.25">
      <c r="A53" s="11"/>
      <c r="B53" s="11"/>
      <c r="C53" s="33"/>
      <c r="D53" s="33"/>
      <c r="E53" s="33"/>
      <c r="F53" s="33"/>
      <c r="G53" s="33"/>
      <c r="H53" s="33"/>
      <c r="I53" s="33"/>
      <c r="J53" s="33"/>
      <c r="K53" s="33"/>
      <c r="L53" s="13">
        <v>1.29</v>
      </c>
      <c r="M53" s="14">
        <v>0.84375</v>
      </c>
      <c r="N53" s="15" t="s">
        <v>18</v>
      </c>
      <c r="O53" s="13">
        <v>100</v>
      </c>
      <c r="P53" s="32" t="s">
        <v>96</v>
      </c>
      <c r="Q53" s="22" t="s">
        <v>97</v>
      </c>
      <c r="R53" s="13">
        <v>2700</v>
      </c>
      <c r="S53" s="1"/>
    </row>
    <row r="54" spans="1:19" ht="20.25">
      <c r="A54" s="11"/>
      <c r="B54" s="11"/>
      <c r="C54" s="33"/>
      <c r="D54" s="33"/>
      <c r="E54" s="33"/>
      <c r="F54" s="33"/>
      <c r="G54" s="33"/>
      <c r="H54" s="33"/>
      <c r="I54" s="33"/>
      <c r="J54" s="33"/>
      <c r="K54" s="33"/>
      <c r="L54" s="13">
        <v>1.3</v>
      </c>
      <c r="M54" s="31">
        <v>0.63194444444444442</v>
      </c>
      <c r="N54" s="15" t="s">
        <v>18</v>
      </c>
      <c r="O54" s="32">
        <v>170</v>
      </c>
      <c r="P54" s="32" t="s">
        <v>98</v>
      </c>
      <c r="Q54" s="13" t="s">
        <v>99</v>
      </c>
      <c r="R54" s="28">
        <v>2530</v>
      </c>
      <c r="S54" s="1"/>
    </row>
    <row r="55" spans="1:19" ht="20.25">
      <c r="A55" s="11"/>
      <c r="B55" s="11"/>
      <c r="C55" s="33"/>
      <c r="D55" s="33"/>
      <c r="E55" s="33"/>
      <c r="F55" s="33"/>
      <c r="G55" s="33"/>
      <c r="H55" s="33"/>
      <c r="I55" s="33"/>
      <c r="J55" s="33"/>
      <c r="K55" s="33"/>
      <c r="L55" s="13">
        <v>1.31</v>
      </c>
      <c r="M55" s="14">
        <v>0.95833333333333337</v>
      </c>
      <c r="N55" s="15" t="s">
        <v>18</v>
      </c>
      <c r="O55" s="13">
        <v>100</v>
      </c>
      <c r="P55" s="9" t="s">
        <v>102</v>
      </c>
      <c r="Q55" s="13" t="s">
        <v>101</v>
      </c>
      <c r="R55" s="13">
        <v>2430</v>
      </c>
      <c r="S55" s="1"/>
    </row>
    <row r="56" spans="1:19" ht="20.25">
      <c r="A56" s="11"/>
      <c r="B56" s="11"/>
      <c r="C56" s="33"/>
      <c r="D56" s="33"/>
      <c r="E56" s="33"/>
      <c r="F56" s="33"/>
      <c r="G56" s="33"/>
      <c r="H56" s="33"/>
      <c r="I56" s="33"/>
      <c r="J56" s="33"/>
      <c r="K56" s="33"/>
      <c r="L56" s="13"/>
      <c r="M56" s="14"/>
      <c r="N56" s="15" t="s">
        <v>18</v>
      </c>
      <c r="O56" s="13"/>
      <c r="P56" s="32"/>
      <c r="Q56" s="13"/>
      <c r="R56" s="13"/>
      <c r="S56" s="1"/>
    </row>
    <row r="57" spans="1:19" ht="20.25">
      <c r="A57" s="11"/>
      <c r="B57" s="11"/>
      <c r="C57" s="33"/>
      <c r="D57" s="33"/>
      <c r="E57" s="33"/>
      <c r="F57" s="33"/>
      <c r="G57" s="33"/>
      <c r="H57" s="33"/>
      <c r="I57" s="33"/>
      <c r="J57" s="33"/>
      <c r="K57" s="33"/>
      <c r="L57" s="9"/>
      <c r="M57" s="14"/>
      <c r="N57" s="15" t="s">
        <v>18</v>
      </c>
      <c r="O57" s="13"/>
      <c r="P57" s="13"/>
      <c r="Q57" s="22"/>
      <c r="R57" s="13"/>
      <c r="S57" s="1"/>
    </row>
    <row r="58" spans="1:19" ht="20.25">
      <c r="A58" s="11"/>
      <c r="B58" s="11"/>
      <c r="C58" s="33"/>
      <c r="D58" s="33"/>
      <c r="E58" s="33"/>
      <c r="F58" s="33"/>
      <c r="G58" s="33"/>
      <c r="H58" s="33"/>
      <c r="I58" s="33"/>
      <c r="J58" s="33"/>
      <c r="K58" s="33"/>
      <c r="L58" s="13"/>
      <c r="M58" s="14"/>
      <c r="N58" s="15" t="s">
        <v>18</v>
      </c>
      <c r="O58" s="13"/>
      <c r="P58" s="9"/>
      <c r="Q58" s="13"/>
      <c r="R58" s="13"/>
      <c r="S58" s="1"/>
    </row>
    <row r="59" spans="1:19" ht="20.25">
      <c r="A59" s="11"/>
      <c r="B59" s="11"/>
      <c r="C59" s="33"/>
      <c r="D59" s="33"/>
      <c r="E59" s="33"/>
      <c r="F59" s="33"/>
      <c r="G59" s="33"/>
      <c r="H59" s="33"/>
      <c r="I59" s="33"/>
      <c r="J59" s="33"/>
      <c r="K59" s="33"/>
      <c r="L59" s="13"/>
      <c r="M59" s="14"/>
      <c r="N59" s="15" t="s">
        <v>18</v>
      </c>
      <c r="O59" s="13"/>
      <c r="P59" s="32"/>
      <c r="Q59" s="13"/>
      <c r="R59" s="13"/>
      <c r="S59" s="1"/>
    </row>
    <row r="60" spans="1:19" ht="20.25">
      <c r="A60" s="11"/>
      <c r="B60" s="11"/>
      <c r="C60" s="33"/>
      <c r="D60" s="33"/>
      <c r="E60" s="33"/>
      <c r="F60" s="33"/>
      <c r="G60" s="33"/>
      <c r="H60" s="33"/>
      <c r="I60" s="33"/>
      <c r="J60" s="33"/>
      <c r="K60" s="33"/>
      <c r="L60" s="13"/>
      <c r="M60" s="14"/>
      <c r="N60" s="15" t="s">
        <v>18</v>
      </c>
      <c r="O60" s="13"/>
      <c r="P60" s="32"/>
      <c r="Q60" s="22"/>
      <c r="R60" s="13"/>
      <c r="S60" s="1"/>
    </row>
    <row r="61" spans="1:19" ht="20.25">
      <c r="A61" s="11"/>
      <c r="B61" s="11"/>
      <c r="C61" s="33"/>
      <c r="D61" s="33"/>
      <c r="E61" s="33"/>
      <c r="F61" s="33"/>
      <c r="G61" s="33"/>
      <c r="H61" s="33"/>
      <c r="I61" s="33"/>
      <c r="J61" s="33"/>
      <c r="K61" s="33"/>
      <c r="L61" s="9"/>
      <c r="M61" s="23"/>
      <c r="N61" s="15" t="s">
        <v>18</v>
      </c>
      <c r="O61" s="9"/>
      <c r="P61" s="9"/>
      <c r="Q61" s="22"/>
      <c r="R61" s="7"/>
      <c r="S61" s="1"/>
    </row>
    <row r="62" spans="1:19" ht="20.25">
      <c r="A62" s="11"/>
      <c r="B62" s="11"/>
      <c r="C62" s="33"/>
      <c r="D62" s="33"/>
      <c r="E62" s="33"/>
      <c r="F62" s="33"/>
      <c r="G62" s="33"/>
      <c r="H62" s="33"/>
      <c r="I62" s="33"/>
      <c r="J62" s="33"/>
      <c r="K62" s="33"/>
      <c r="L62" s="9"/>
      <c r="M62" s="14"/>
      <c r="N62" s="15" t="s">
        <v>18</v>
      </c>
      <c r="O62" s="13"/>
      <c r="P62" s="9"/>
      <c r="Q62" s="13"/>
      <c r="R62" s="7"/>
      <c r="S62" s="1"/>
    </row>
    <row r="63" spans="1:19" ht="20.25">
      <c r="A63" s="11"/>
      <c r="B63" s="11"/>
      <c r="C63" s="33"/>
      <c r="D63" s="33"/>
      <c r="E63" s="33"/>
      <c r="F63" s="33"/>
      <c r="G63" s="33"/>
      <c r="H63" s="33"/>
      <c r="I63" s="33"/>
      <c r="J63" s="33"/>
      <c r="K63" s="33"/>
      <c r="L63" s="13"/>
      <c r="M63" s="14"/>
      <c r="N63" s="15" t="s">
        <v>18</v>
      </c>
      <c r="O63" s="13"/>
      <c r="P63" s="13"/>
      <c r="Q63" s="13"/>
      <c r="R63" s="13"/>
      <c r="S63" s="1"/>
    </row>
    <row r="64" spans="1:19" ht="20.25">
      <c r="A64" s="11"/>
      <c r="B64" s="11"/>
      <c r="C64" s="33"/>
      <c r="D64" s="33"/>
      <c r="E64" s="33"/>
      <c r="F64" s="33"/>
      <c r="G64" s="33"/>
      <c r="H64" s="33"/>
      <c r="I64" s="33"/>
      <c r="J64" s="33"/>
      <c r="K64" s="33"/>
      <c r="L64" s="13"/>
      <c r="M64" s="14"/>
      <c r="N64" s="15" t="s">
        <v>18</v>
      </c>
      <c r="O64" s="13"/>
      <c r="P64" s="13"/>
      <c r="Q64" s="22"/>
      <c r="R64" s="13"/>
      <c r="S64" s="1"/>
    </row>
    <row r="65" spans="1:19" ht="20.25">
      <c r="A65" s="11"/>
      <c r="B65" s="11"/>
      <c r="C65" s="33"/>
      <c r="D65" s="33"/>
      <c r="E65" s="33"/>
      <c r="F65" s="33"/>
      <c r="G65" s="33"/>
      <c r="H65" s="33"/>
      <c r="I65" s="33"/>
      <c r="J65" s="33"/>
      <c r="K65" s="33"/>
      <c r="L65" s="13"/>
      <c r="M65" s="14"/>
      <c r="N65" s="15" t="s">
        <v>18</v>
      </c>
      <c r="O65" s="13"/>
      <c r="P65" s="32"/>
      <c r="Q65" s="13"/>
      <c r="R65" s="13"/>
      <c r="S65" s="1"/>
    </row>
    <row r="66" spans="1:19" ht="20.25">
      <c r="A66" s="11"/>
      <c r="B66" s="11"/>
      <c r="C66" s="33"/>
      <c r="D66" s="33"/>
      <c r="E66" s="33"/>
      <c r="F66" s="33"/>
      <c r="G66" s="33"/>
      <c r="H66" s="33"/>
      <c r="I66" s="33"/>
      <c r="J66" s="33"/>
      <c r="K66" s="33"/>
      <c r="L66" s="13"/>
      <c r="M66" s="14"/>
      <c r="N66" s="15" t="s">
        <v>18</v>
      </c>
      <c r="O66" s="9"/>
      <c r="P66" s="9"/>
      <c r="Q66" s="22"/>
      <c r="R66" s="13"/>
      <c r="S66" s="1"/>
    </row>
    <row r="67" spans="1:19" ht="20.25">
      <c r="A67" s="11"/>
      <c r="B67" s="11"/>
      <c r="C67" s="33"/>
      <c r="D67" s="33"/>
      <c r="E67" s="33"/>
      <c r="F67" s="33"/>
      <c r="G67" s="33"/>
      <c r="H67" s="33"/>
      <c r="I67" s="33"/>
      <c r="J67" s="33"/>
      <c r="K67" s="33"/>
      <c r="L67" s="13"/>
      <c r="M67" s="14"/>
      <c r="N67" s="15" t="s">
        <v>18</v>
      </c>
      <c r="O67" s="13"/>
      <c r="P67" s="32"/>
      <c r="Q67" s="13"/>
      <c r="R67" s="7"/>
      <c r="S67" s="1"/>
    </row>
    <row r="68" spans="1:19" ht="20.25">
      <c r="A68" s="11"/>
      <c r="B68" s="11"/>
      <c r="C68" s="33"/>
      <c r="D68" s="33"/>
      <c r="E68" s="33"/>
      <c r="F68" s="33"/>
      <c r="G68" s="33"/>
      <c r="H68" s="33"/>
      <c r="I68" s="33"/>
      <c r="J68" s="33"/>
      <c r="K68" s="33"/>
      <c r="L68" s="13"/>
      <c r="M68" s="14"/>
      <c r="N68" s="15" t="s">
        <v>18</v>
      </c>
      <c r="O68" s="13"/>
      <c r="P68" s="13"/>
      <c r="Q68" s="13"/>
      <c r="R68" s="13"/>
      <c r="S68" s="1"/>
    </row>
    <row r="69" spans="1:19" ht="20.25">
      <c r="A69" s="11"/>
      <c r="B69" s="11"/>
      <c r="C69" s="33"/>
      <c r="D69" s="33"/>
      <c r="E69" s="33"/>
      <c r="F69" s="33"/>
      <c r="G69" s="33"/>
      <c r="H69" s="33"/>
      <c r="I69" s="33"/>
      <c r="J69" s="33"/>
      <c r="K69" s="33"/>
      <c r="L69" s="13"/>
      <c r="M69" s="14"/>
      <c r="N69" s="15" t="s">
        <v>18</v>
      </c>
      <c r="O69" s="13"/>
      <c r="P69" s="13"/>
      <c r="Q69" s="22"/>
      <c r="R69" s="13"/>
      <c r="S69" s="1"/>
    </row>
    <row r="70" spans="1:19" ht="20.25">
      <c r="A70" s="11"/>
      <c r="B70" s="11"/>
      <c r="C70" s="33"/>
      <c r="D70" s="33"/>
      <c r="E70" s="33"/>
      <c r="F70" s="33"/>
      <c r="G70" s="33"/>
      <c r="H70" s="33"/>
      <c r="I70" s="33"/>
      <c r="J70" s="33"/>
      <c r="K70" s="33"/>
      <c r="L70" s="13"/>
      <c r="M70" s="14"/>
      <c r="N70" s="15" t="s">
        <v>18</v>
      </c>
      <c r="O70" s="13"/>
      <c r="P70" s="13"/>
      <c r="Q70" s="22"/>
      <c r="R70" s="13"/>
      <c r="S70" s="1"/>
    </row>
    <row r="71" spans="1:19" ht="20.25">
      <c r="A71" s="11"/>
      <c r="B71" s="11"/>
      <c r="C71" s="33"/>
      <c r="D71" s="33"/>
      <c r="E71" s="33"/>
      <c r="F71" s="33"/>
      <c r="G71" s="33"/>
      <c r="H71" s="33"/>
      <c r="I71" s="33"/>
      <c r="J71" s="33"/>
      <c r="K71" s="33"/>
      <c r="L71" s="13"/>
      <c r="M71" s="14"/>
      <c r="N71" s="15" t="s">
        <v>18</v>
      </c>
      <c r="O71" s="13"/>
      <c r="P71" s="9"/>
      <c r="Q71" s="13"/>
      <c r="R71" s="13"/>
      <c r="S71" s="1"/>
    </row>
    <row r="72" spans="1:19" ht="20.25">
      <c r="A72" s="11"/>
      <c r="B72" s="11"/>
      <c r="C72" s="33"/>
      <c r="D72" s="33"/>
      <c r="E72" s="33"/>
      <c r="F72" s="33"/>
      <c r="G72" s="33"/>
      <c r="H72" s="33"/>
      <c r="I72" s="33"/>
      <c r="J72" s="33"/>
      <c r="K72" s="33"/>
      <c r="L72" s="13"/>
      <c r="M72" s="14"/>
      <c r="N72" s="15" t="s">
        <v>18</v>
      </c>
      <c r="O72" s="13"/>
      <c r="P72" s="9"/>
      <c r="Q72" s="13"/>
      <c r="R72" s="13"/>
      <c r="S72" s="1"/>
    </row>
    <row r="73" spans="1:19" ht="18.75">
      <c r="A73" s="11"/>
      <c r="B73" s="11"/>
      <c r="C73" s="33"/>
      <c r="D73" s="33"/>
      <c r="E73" s="33"/>
      <c r="F73" s="33"/>
      <c r="G73" s="33"/>
      <c r="H73" s="33"/>
      <c r="I73" s="33"/>
      <c r="J73" s="33"/>
      <c r="K73" s="33"/>
      <c r="L73" s="13"/>
      <c r="M73" s="14"/>
      <c r="N73" s="9"/>
      <c r="O73" s="13"/>
      <c r="P73" s="32"/>
      <c r="Q73" s="22"/>
      <c r="R73" s="13"/>
      <c r="S73" s="1"/>
    </row>
    <row r="74" spans="1:19" ht="18.75">
      <c r="A74" s="11"/>
      <c r="B74" s="11"/>
      <c r="C74" s="33"/>
      <c r="D74" s="33"/>
      <c r="E74" s="33"/>
      <c r="F74" s="33"/>
      <c r="G74" s="33"/>
      <c r="H74" s="33"/>
      <c r="I74" s="33"/>
      <c r="J74" s="33"/>
      <c r="K74" s="33"/>
      <c r="L74" s="13"/>
      <c r="M74" s="14"/>
      <c r="N74" s="9"/>
      <c r="O74" s="13"/>
      <c r="P74" s="9"/>
      <c r="Q74" s="13"/>
      <c r="R74" s="13"/>
      <c r="S74" s="1"/>
    </row>
    <row r="75" spans="1:19" ht="18.75">
      <c r="A75" s="11"/>
      <c r="B75" s="11"/>
      <c r="C75" s="33"/>
      <c r="D75" s="33"/>
      <c r="E75" s="33"/>
      <c r="F75" s="33"/>
      <c r="G75" s="33"/>
      <c r="H75" s="33"/>
      <c r="I75" s="33"/>
      <c r="J75" s="33"/>
      <c r="K75" s="33"/>
      <c r="L75" s="13"/>
      <c r="M75" s="23"/>
      <c r="N75" s="9"/>
      <c r="O75" s="9"/>
      <c r="P75" s="32"/>
      <c r="Q75" s="22"/>
      <c r="R75" s="7"/>
      <c r="S75" s="1"/>
    </row>
    <row r="76" spans="1:19" ht="18.75">
      <c r="A76" s="11"/>
      <c r="B76" s="11"/>
      <c r="C76" s="33"/>
      <c r="D76" s="33"/>
      <c r="E76" s="33"/>
      <c r="F76" s="33"/>
      <c r="G76" s="33"/>
      <c r="H76" s="33"/>
      <c r="I76" s="33"/>
      <c r="J76" s="33"/>
      <c r="K76" s="33"/>
      <c r="L76" s="13"/>
      <c r="M76" s="14"/>
      <c r="N76" s="9"/>
      <c r="O76" s="13"/>
      <c r="P76" s="9"/>
      <c r="Q76" s="13"/>
      <c r="R76" s="13"/>
      <c r="S76" s="1"/>
    </row>
    <row r="77" spans="1:19" ht="18.75">
      <c r="A77" s="11"/>
      <c r="B77" s="11"/>
      <c r="C77" s="33"/>
      <c r="D77" s="33"/>
      <c r="E77" s="33"/>
      <c r="F77" s="33"/>
      <c r="G77" s="33"/>
      <c r="H77" s="33"/>
      <c r="I77" s="33"/>
      <c r="J77" s="33"/>
      <c r="K77" s="33"/>
      <c r="L77" s="13"/>
      <c r="M77" s="14"/>
      <c r="N77" s="9"/>
      <c r="O77" s="13"/>
      <c r="P77" s="13"/>
      <c r="Q77" s="22"/>
      <c r="R77" s="13"/>
      <c r="S77" s="1"/>
    </row>
    <row r="78" spans="1:19" ht="18.75">
      <c r="A78" s="11"/>
      <c r="B78" s="11"/>
      <c r="C78" s="33"/>
      <c r="D78" s="33"/>
      <c r="E78" s="33"/>
      <c r="F78" s="33"/>
      <c r="G78" s="33"/>
      <c r="H78" s="33"/>
      <c r="I78" s="33"/>
      <c r="J78" s="33"/>
      <c r="K78" s="33"/>
      <c r="L78" s="13"/>
      <c r="M78" s="14"/>
      <c r="N78" s="9"/>
      <c r="O78" s="13"/>
      <c r="P78" s="13"/>
      <c r="Q78" s="13"/>
      <c r="R78" s="13"/>
      <c r="S78" s="1"/>
    </row>
    <row r="79" spans="1:19" ht="18.75">
      <c r="A79" s="11"/>
      <c r="B79" s="11"/>
      <c r="C79" s="33"/>
      <c r="D79" s="33"/>
      <c r="E79" s="33"/>
      <c r="F79" s="33"/>
      <c r="G79" s="33"/>
      <c r="H79" s="33"/>
      <c r="I79" s="33"/>
      <c r="J79" s="33"/>
      <c r="K79" s="33"/>
      <c r="L79" s="13"/>
      <c r="M79" s="14"/>
      <c r="N79" s="9"/>
      <c r="O79" s="13"/>
      <c r="P79" s="13"/>
      <c r="Q79" s="13"/>
      <c r="R79" s="13"/>
      <c r="S79" s="1"/>
    </row>
    <row r="80" spans="1:19" ht="18.75">
      <c r="A80" s="11"/>
      <c r="B80" s="11"/>
      <c r="C80" s="33"/>
      <c r="D80" s="33"/>
      <c r="E80" s="33"/>
      <c r="F80" s="33"/>
      <c r="G80" s="33"/>
      <c r="H80" s="33"/>
      <c r="I80" s="33"/>
      <c r="J80" s="33"/>
      <c r="K80" s="33"/>
      <c r="L80" s="13"/>
      <c r="M80" s="14"/>
      <c r="N80" s="13"/>
      <c r="O80" s="13"/>
      <c r="P80" s="13"/>
      <c r="Q80" s="13"/>
      <c r="R80" s="13"/>
      <c r="S80" s="1"/>
    </row>
    <row r="81" spans="1:19" ht="18.75">
      <c r="A81" s="11"/>
      <c r="B81" s="11"/>
      <c r="C81" s="33"/>
      <c r="D81" s="33"/>
      <c r="E81" s="33"/>
      <c r="F81" s="33"/>
      <c r="G81" s="33"/>
      <c r="H81" s="33"/>
      <c r="I81" s="33"/>
      <c r="J81" s="33"/>
      <c r="K81" s="33"/>
      <c r="L81" s="13"/>
      <c r="M81" s="14"/>
      <c r="N81" s="13"/>
      <c r="O81" s="13"/>
      <c r="P81" s="32"/>
      <c r="Q81" s="13"/>
      <c r="R81" s="13"/>
      <c r="S81" s="1"/>
    </row>
    <row r="82" spans="1:19" ht="18.75">
      <c r="A82" s="11"/>
      <c r="B82" s="11"/>
      <c r="C82" s="33"/>
      <c r="D82" s="33"/>
      <c r="E82" s="33"/>
      <c r="F82" s="33"/>
      <c r="G82" s="33"/>
      <c r="H82" s="33"/>
      <c r="I82" s="33"/>
      <c r="J82" s="33"/>
      <c r="K82" s="33"/>
      <c r="L82" s="13"/>
      <c r="M82" s="14"/>
      <c r="N82" s="13"/>
      <c r="O82" s="13"/>
      <c r="P82" s="13"/>
      <c r="Q82" s="13"/>
      <c r="R82" s="13"/>
      <c r="S82" s="1"/>
    </row>
    <row r="83" spans="1:19" ht="18.75">
      <c r="A83" s="11"/>
      <c r="B83" s="11"/>
      <c r="C83" s="33"/>
      <c r="D83" s="33"/>
      <c r="E83" s="33"/>
      <c r="F83" s="33"/>
      <c r="G83" s="33"/>
      <c r="H83" s="33"/>
      <c r="I83" s="33"/>
      <c r="J83" s="33"/>
      <c r="K83" s="33"/>
      <c r="L83" s="13"/>
      <c r="M83" s="14"/>
      <c r="N83" s="13"/>
      <c r="O83" s="13"/>
      <c r="P83" s="13"/>
      <c r="Q83" s="13"/>
      <c r="R83" s="13"/>
      <c r="S83" s="1"/>
    </row>
    <row r="84" spans="1:19" ht="18.75">
      <c r="A84" s="11"/>
      <c r="B84" s="11"/>
      <c r="C84" s="33"/>
      <c r="D84" s="33"/>
      <c r="E84" s="33"/>
      <c r="F84" s="33"/>
      <c r="G84" s="33"/>
      <c r="H84" s="33"/>
      <c r="I84" s="33"/>
      <c r="J84" s="33"/>
      <c r="K84" s="33"/>
      <c r="L84" s="13"/>
      <c r="M84" s="14"/>
      <c r="N84" s="13"/>
      <c r="O84" s="13"/>
      <c r="P84" s="13"/>
      <c r="Q84" s="13"/>
      <c r="R84" s="13"/>
      <c r="S84" s="1"/>
    </row>
    <row r="85" spans="1:19" ht="18.75">
      <c r="A85" s="11"/>
      <c r="B85" s="11"/>
      <c r="C85" s="33"/>
      <c r="D85" s="33"/>
      <c r="E85" s="33"/>
      <c r="F85" s="33"/>
      <c r="G85" s="33"/>
      <c r="H85" s="33"/>
      <c r="I85" s="33"/>
      <c r="J85" s="33"/>
      <c r="K85" s="33"/>
      <c r="L85" s="13"/>
      <c r="M85" s="14"/>
      <c r="N85" s="13"/>
      <c r="O85" s="13"/>
      <c r="P85" s="13"/>
      <c r="Q85" s="13"/>
      <c r="R85" s="13"/>
      <c r="S85" s="1"/>
    </row>
    <row r="86" spans="1:19" ht="18.75">
      <c r="A86" s="11"/>
      <c r="B86" s="11"/>
      <c r="C86" s="33"/>
      <c r="D86" s="33"/>
      <c r="E86" s="33"/>
      <c r="F86" s="33"/>
      <c r="G86" s="33"/>
      <c r="H86" s="33"/>
      <c r="I86" s="33"/>
      <c r="J86" s="33"/>
      <c r="K86" s="33"/>
      <c r="L86" s="13"/>
      <c r="M86" s="14"/>
      <c r="N86" s="13"/>
      <c r="O86" s="13"/>
      <c r="P86" s="32"/>
      <c r="Q86" s="13"/>
      <c r="R86" s="13"/>
      <c r="S86" s="1"/>
    </row>
    <row r="87" spans="1:19" ht="18.75">
      <c r="A87" s="11"/>
      <c r="B87" s="11"/>
      <c r="C87" s="33"/>
      <c r="D87" s="33"/>
      <c r="E87" s="33"/>
      <c r="F87" s="33"/>
      <c r="G87" s="33"/>
      <c r="H87" s="33"/>
      <c r="I87" s="33"/>
      <c r="J87" s="33"/>
      <c r="K87" s="33"/>
      <c r="L87" s="13"/>
      <c r="M87" s="14"/>
      <c r="N87" s="13"/>
      <c r="O87" s="13"/>
      <c r="P87" s="32"/>
      <c r="Q87" s="13"/>
      <c r="R87" s="13"/>
      <c r="S87" s="1"/>
    </row>
    <row r="88" spans="1:19" ht="18.75">
      <c r="A88" s="11"/>
      <c r="B88" s="11"/>
      <c r="C88" s="33"/>
      <c r="D88" s="33"/>
      <c r="E88" s="33"/>
      <c r="F88" s="33"/>
      <c r="G88" s="33"/>
      <c r="H88" s="33"/>
      <c r="I88" s="33"/>
      <c r="J88" s="33"/>
      <c r="K88" s="33"/>
      <c r="L88" s="13"/>
      <c r="M88" s="14"/>
      <c r="N88" s="13"/>
      <c r="O88" s="13"/>
      <c r="P88" s="13"/>
      <c r="Q88" s="13"/>
      <c r="R88" s="13"/>
      <c r="S88" s="1"/>
    </row>
    <row r="89" spans="1:19" ht="18.75">
      <c r="A89" s="11"/>
      <c r="B89" s="11"/>
      <c r="C89" s="33"/>
      <c r="D89" s="33"/>
      <c r="E89" s="33"/>
      <c r="F89" s="33"/>
      <c r="G89" s="33"/>
      <c r="H89" s="33"/>
      <c r="I89" s="33"/>
      <c r="J89" s="33"/>
      <c r="K89" s="33"/>
      <c r="L89" s="13"/>
      <c r="M89" s="14"/>
      <c r="N89" s="13"/>
      <c r="O89" s="13"/>
      <c r="P89" s="13"/>
      <c r="Q89" s="13"/>
      <c r="R89" s="13"/>
      <c r="S89" s="1"/>
    </row>
    <row r="90" spans="1:19" ht="18.75">
      <c r="A90" s="11"/>
      <c r="B90" s="11"/>
      <c r="C90" s="33"/>
      <c r="D90" s="33"/>
      <c r="E90" s="33"/>
      <c r="F90" s="33"/>
      <c r="G90" s="33"/>
      <c r="H90" s="33"/>
      <c r="I90" s="33"/>
      <c r="J90" s="33"/>
      <c r="K90" s="33"/>
      <c r="L90" s="13"/>
      <c r="M90" s="14"/>
      <c r="N90" s="13"/>
      <c r="O90" s="13"/>
      <c r="P90" s="13"/>
      <c r="Q90" s="13"/>
      <c r="R90" s="13"/>
      <c r="S90" s="1"/>
    </row>
    <row r="91" spans="1:19" ht="18.75">
      <c r="A91" s="11"/>
      <c r="B91" s="11"/>
      <c r="C91" s="33"/>
      <c r="D91" s="33"/>
      <c r="E91" s="33"/>
      <c r="F91" s="33"/>
      <c r="G91" s="33"/>
      <c r="H91" s="33"/>
      <c r="I91" s="33"/>
      <c r="J91" s="33"/>
      <c r="K91" s="33"/>
      <c r="L91" s="13"/>
      <c r="M91" s="14"/>
      <c r="N91" s="13"/>
      <c r="O91" s="13"/>
      <c r="P91" s="32"/>
      <c r="Q91" s="13"/>
      <c r="R91" s="13"/>
      <c r="S91" s="1"/>
    </row>
    <row r="92" spans="1:19" ht="18.75">
      <c r="A92" s="11"/>
      <c r="B92" s="11"/>
      <c r="C92" s="33"/>
      <c r="D92" s="33"/>
      <c r="E92" s="33"/>
      <c r="F92" s="33"/>
      <c r="G92" s="33"/>
      <c r="H92" s="33"/>
      <c r="I92" s="33"/>
      <c r="J92" s="33"/>
      <c r="K92" s="34"/>
      <c r="L92" s="13"/>
      <c r="M92" s="14"/>
      <c r="N92" s="13"/>
      <c r="O92" s="13"/>
      <c r="P92" s="13"/>
      <c r="Q92" s="13"/>
      <c r="R92" s="13"/>
      <c r="S92" s="1"/>
    </row>
    <row r="93" spans="1:19" ht="18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3"/>
      <c r="M93" s="14"/>
      <c r="N93" s="13"/>
      <c r="O93" s="13"/>
      <c r="P93" s="13"/>
      <c r="Q93" s="13"/>
      <c r="R93" s="13"/>
      <c r="S93" s="1"/>
    </row>
    <row r="94" spans="1:19" ht="18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3"/>
      <c r="M94" s="14"/>
      <c r="N94" s="13"/>
      <c r="O94" s="13"/>
      <c r="P94" s="13"/>
      <c r="Q94" s="13"/>
      <c r="R94" s="13"/>
      <c r="S94" s="1"/>
    </row>
    <row r="95" spans="1:19" ht="18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3"/>
      <c r="M95" s="14"/>
      <c r="N95" s="13"/>
      <c r="O95" s="13"/>
      <c r="P95" s="13"/>
      <c r="Q95" s="13"/>
      <c r="R95" s="13"/>
      <c r="S95" s="1"/>
    </row>
    <row r="96" spans="1:19" ht="18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3"/>
      <c r="M96" s="14"/>
      <c r="N96" s="13"/>
      <c r="O96" s="13"/>
      <c r="P96" s="13"/>
      <c r="Q96" s="13"/>
      <c r="R96" s="13"/>
      <c r="S96" s="1"/>
    </row>
    <row r="97" spans="1:19" ht="18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3"/>
      <c r="M97" s="14"/>
      <c r="N97" s="13"/>
      <c r="O97" s="13"/>
      <c r="P97" s="13"/>
      <c r="Q97" s="13"/>
      <c r="R97" s="13"/>
      <c r="S97" s="1"/>
    </row>
    <row r="98" spans="1:19" ht="18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3"/>
      <c r="M98" s="14"/>
      <c r="N98" s="13"/>
      <c r="O98" s="13"/>
      <c r="P98" s="13"/>
      <c r="Q98" s="13"/>
      <c r="R98" s="13"/>
      <c r="S98" s="1"/>
    </row>
    <row r="99" spans="1:19" ht="18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3"/>
      <c r="M99" s="14"/>
      <c r="N99" s="13"/>
      <c r="O99" s="13"/>
      <c r="P99" s="13"/>
      <c r="Q99" s="13"/>
      <c r="R99" s="13"/>
      <c r="S99" s="1"/>
    </row>
    <row r="100" spans="1:19" ht="18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3"/>
      <c r="M100" s="14"/>
      <c r="N100" s="13"/>
      <c r="O100" s="13"/>
      <c r="P100" s="32"/>
      <c r="Q100" s="13"/>
      <c r="R100" s="13"/>
      <c r="S100" s="1"/>
    </row>
    <row r="101" spans="1:19" ht="18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3"/>
      <c r="M101" s="14"/>
      <c r="N101" s="13"/>
      <c r="O101" s="13"/>
      <c r="P101" s="13"/>
      <c r="Q101" s="13"/>
      <c r="R101" s="13"/>
      <c r="S101" s="1"/>
    </row>
    <row r="102" spans="1:19" ht="18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3"/>
      <c r="M102" s="14"/>
      <c r="N102" s="13"/>
      <c r="O102" s="13"/>
      <c r="P102" s="13"/>
      <c r="Q102" s="13"/>
      <c r="R102" s="13"/>
      <c r="S102" s="1"/>
    </row>
    <row r="103" spans="1:19" ht="18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3"/>
      <c r="M103" s="14"/>
      <c r="N103" s="13"/>
      <c r="O103" s="13"/>
      <c r="P103" s="13"/>
      <c r="Q103" s="13"/>
      <c r="R103" s="13"/>
      <c r="S103" s="1"/>
    </row>
    <row r="104" spans="1:19" ht="18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3"/>
      <c r="M104" s="14"/>
      <c r="N104" s="13"/>
      <c r="O104" s="13"/>
      <c r="P104" s="32"/>
      <c r="Q104" s="13"/>
      <c r="R104" s="13"/>
      <c r="S104" s="1"/>
    </row>
    <row r="105" spans="1:19" ht="18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3"/>
      <c r="M105" s="14"/>
      <c r="N105" s="13"/>
      <c r="O105" s="13"/>
      <c r="P105" s="13"/>
      <c r="Q105" s="13"/>
      <c r="R105" s="13"/>
      <c r="S105" s="1"/>
    </row>
    <row r="106" spans="1:19" ht="18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3"/>
      <c r="M106" s="14"/>
      <c r="N106" s="13"/>
      <c r="O106" s="13"/>
      <c r="P106" s="13"/>
      <c r="Q106" s="13"/>
      <c r="R106" s="13"/>
      <c r="S106" s="1"/>
    </row>
    <row r="107" spans="1:19" ht="18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3"/>
      <c r="M107" s="14"/>
      <c r="N107" s="13"/>
      <c r="O107" s="13"/>
      <c r="P107" s="13"/>
      <c r="Q107" s="13"/>
      <c r="R107" s="13"/>
      <c r="S107" s="1"/>
    </row>
    <row r="108" spans="1:19" ht="18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3"/>
      <c r="M108" s="14"/>
      <c r="N108" s="13"/>
      <c r="O108" s="13"/>
      <c r="P108" s="32"/>
      <c r="Q108" s="13"/>
      <c r="R108" s="13"/>
      <c r="S108" s="1"/>
    </row>
    <row r="109" spans="1:19" ht="18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3"/>
      <c r="M109" s="14"/>
      <c r="N109" s="13"/>
      <c r="O109" s="13"/>
      <c r="P109" s="13"/>
      <c r="Q109" s="22"/>
      <c r="R109" s="13"/>
      <c r="S109" s="1"/>
    </row>
    <row r="110" spans="1:19" ht="18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3"/>
      <c r="M110" s="14"/>
      <c r="N110" s="13"/>
      <c r="O110" s="13"/>
      <c r="P110" s="13"/>
      <c r="Q110" s="13"/>
      <c r="R110" s="13"/>
      <c r="S110" s="1"/>
    </row>
    <row r="111" spans="1:19" ht="18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3"/>
      <c r="M111" s="14"/>
      <c r="N111" s="13"/>
      <c r="O111" s="13"/>
      <c r="P111" s="13"/>
      <c r="Q111" s="13"/>
      <c r="R111" s="13"/>
      <c r="S111" s="1"/>
    </row>
    <row r="112" spans="1:19" ht="18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3"/>
      <c r="M112" s="14"/>
      <c r="N112" s="13"/>
      <c r="O112" s="13"/>
      <c r="P112" s="13"/>
      <c r="Q112" s="13"/>
      <c r="R112" s="13"/>
      <c r="S112" s="1"/>
    </row>
    <row r="113" spans="1:19" ht="18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3"/>
      <c r="M113" s="14"/>
      <c r="N113" s="13"/>
      <c r="O113" s="13"/>
      <c r="P113" s="13"/>
      <c r="Q113" s="13"/>
      <c r="R113" s="13"/>
      <c r="S113" s="1"/>
    </row>
    <row r="114" spans="1:19" ht="18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3"/>
      <c r="M114" s="14"/>
      <c r="N114" s="13"/>
      <c r="O114" s="33"/>
      <c r="P114" s="32"/>
      <c r="Q114" s="13"/>
      <c r="R114" s="33"/>
      <c r="S114" s="1"/>
    </row>
    <row r="115" spans="1:19" ht="18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3"/>
      <c r="M115" s="14"/>
      <c r="N115" s="13"/>
      <c r="O115" s="33"/>
      <c r="P115" s="13"/>
      <c r="Q115" s="13"/>
      <c r="R115" s="33"/>
      <c r="S115" s="1"/>
    </row>
    <row r="116" spans="1:19" ht="18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3"/>
      <c r="M116" s="14"/>
      <c r="N116" s="13"/>
      <c r="O116" s="33"/>
      <c r="P116" s="33"/>
      <c r="Q116" s="13"/>
      <c r="R116" s="33"/>
      <c r="S116" s="1"/>
    </row>
    <row r="117" spans="1:19" ht="18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3"/>
      <c r="M117" s="14"/>
      <c r="N117" s="13"/>
      <c r="O117" s="33"/>
      <c r="P117" s="33"/>
      <c r="Q117" s="13"/>
      <c r="R117" s="33"/>
      <c r="S117" s="1"/>
    </row>
    <row r="118" spans="1:19" ht="18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3"/>
      <c r="M118" s="14"/>
      <c r="N118" s="33"/>
      <c r="O118" s="33"/>
      <c r="P118" s="33"/>
      <c r="Q118" s="13"/>
      <c r="R118" s="33"/>
      <c r="S118" s="1"/>
    </row>
    <row r="119" spans="1:19" ht="18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3"/>
      <c r="M119" s="14"/>
      <c r="N119" s="33"/>
      <c r="O119" s="33"/>
      <c r="P119" s="32"/>
      <c r="Q119" s="13"/>
      <c r="R119" s="33"/>
      <c r="S119" s="1"/>
    </row>
    <row r="120" spans="1:19" ht="18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3"/>
      <c r="M120" s="14"/>
      <c r="N120" s="33"/>
      <c r="O120" s="33"/>
      <c r="P120" s="32"/>
      <c r="Q120" s="13"/>
      <c r="R120" s="33"/>
      <c r="S120" s="1"/>
    </row>
    <row r="121" spans="1:19" ht="18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3"/>
      <c r="M121" s="14"/>
      <c r="N121" s="33"/>
      <c r="O121" s="33"/>
      <c r="P121" s="33"/>
      <c r="Q121" s="13"/>
      <c r="R121" s="33"/>
      <c r="S121" s="1"/>
    </row>
    <row r="122" spans="1:19" ht="18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3"/>
      <c r="M122" s="14"/>
      <c r="N122" s="33"/>
      <c r="O122" s="33"/>
      <c r="P122" s="33"/>
      <c r="Q122" s="13"/>
      <c r="R122" s="33"/>
      <c r="S122" s="1"/>
    </row>
    <row r="123" spans="1:19" ht="18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3"/>
      <c r="M123" s="14"/>
      <c r="N123" s="33"/>
      <c r="O123" s="33"/>
      <c r="P123" s="32"/>
      <c r="Q123" s="13"/>
      <c r="R123" s="33"/>
      <c r="S123" s="1"/>
    </row>
    <row r="124" spans="1:19" ht="18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3"/>
      <c r="M124" s="14"/>
      <c r="N124" s="33"/>
      <c r="O124" s="33"/>
      <c r="P124" s="33"/>
      <c r="Q124" s="13"/>
      <c r="R124" s="33"/>
      <c r="S124" s="1"/>
    </row>
    <row r="125" spans="1:19" ht="18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3"/>
      <c r="M125" s="13"/>
      <c r="N125" s="33"/>
      <c r="O125" s="33"/>
      <c r="P125" s="33"/>
      <c r="Q125" s="13"/>
      <c r="R125" s="33"/>
      <c r="S125" s="1"/>
    </row>
    <row r="126" spans="1:19" ht="18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3"/>
      <c r="M126" s="13"/>
      <c r="N126" s="33"/>
      <c r="O126" s="33"/>
      <c r="P126" s="33"/>
      <c r="Q126" s="13"/>
      <c r="R126" s="33"/>
      <c r="S126" s="1"/>
    </row>
    <row r="127" spans="1:19" ht="18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3"/>
      <c r="M127" s="13"/>
      <c r="N127" s="33"/>
      <c r="O127" s="33"/>
      <c r="P127" s="33"/>
      <c r="Q127" s="13"/>
      <c r="R127" s="33"/>
      <c r="S127" s="1"/>
    </row>
    <row r="128" spans="1:19" ht="18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3"/>
      <c r="M128" s="13"/>
      <c r="N128" s="33"/>
      <c r="O128" s="33"/>
      <c r="P128" s="33"/>
      <c r="Q128" s="13"/>
      <c r="R128" s="33"/>
      <c r="S128" s="1"/>
    </row>
  </sheetData>
  <mergeCells count="4">
    <mergeCell ref="A1:R1"/>
    <mergeCell ref="A2:I2"/>
    <mergeCell ref="J2:Q2"/>
    <mergeCell ref="R2:R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66"/>
  <sheetViews>
    <sheetView workbookViewId="0">
      <selection activeCell="K5" sqref="K5"/>
    </sheetView>
  </sheetViews>
  <sheetFormatPr defaultRowHeight="13.5"/>
  <cols>
    <col min="3" max="3" width="9.875" customWidth="1"/>
    <col min="5" max="5" width="11.25" customWidth="1"/>
    <col min="7" max="7" width="9.25" bestFit="1" customWidth="1"/>
    <col min="10" max="10" width="16.125" customWidth="1"/>
    <col min="12" max="12" width="12.25" customWidth="1"/>
    <col min="17" max="17" width="33" customWidth="1"/>
    <col min="18" max="18" width="16.125" customWidth="1"/>
    <col min="19" max="19" width="10.25" customWidth="1"/>
  </cols>
  <sheetData>
    <row r="1" spans="1:19" ht="27">
      <c r="A1" s="84" t="s">
        <v>19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</row>
    <row r="2" spans="1:19" ht="18.75">
      <c r="A2" s="85" t="s">
        <v>0</v>
      </c>
      <c r="B2" s="86"/>
      <c r="C2" s="86"/>
      <c r="D2" s="86"/>
      <c r="E2" s="86"/>
      <c r="F2" s="86"/>
      <c r="G2" s="86"/>
      <c r="H2" s="86"/>
      <c r="I2" s="87"/>
      <c r="J2" s="85" t="s">
        <v>1</v>
      </c>
      <c r="K2" s="86"/>
      <c r="L2" s="86"/>
      <c r="M2" s="86"/>
      <c r="N2" s="86"/>
      <c r="O2" s="86"/>
      <c r="P2" s="86"/>
      <c r="Q2" s="87"/>
      <c r="R2" s="88" t="s">
        <v>2</v>
      </c>
      <c r="S2" s="1"/>
    </row>
    <row r="3" spans="1:19" ht="71.25">
      <c r="A3" s="38" t="s">
        <v>3</v>
      </c>
      <c r="B3" s="38" t="s">
        <v>4</v>
      </c>
      <c r="C3" s="38" t="s">
        <v>5</v>
      </c>
      <c r="D3" s="38" t="s">
        <v>6</v>
      </c>
      <c r="E3" s="39" t="s">
        <v>7</v>
      </c>
      <c r="F3" s="38" t="s">
        <v>8</v>
      </c>
      <c r="G3" s="39" t="s">
        <v>9</v>
      </c>
      <c r="H3" s="39" t="s">
        <v>10</v>
      </c>
      <c r="I3" s="39" t="s">
        <v>11</v>
      </c>
      <c r="J3" s="40" t="s">
        <v>12</v>
      </c>
      <c r="K3" s="5" t="s">
        <v>13</v>
      </c>
      <c r="L3" s="39" t="s">
        <v>14</v>
      </c>
      <c r="M3" s="39" t="s">
        <v>4</v>
      </c>
      <c r="N3" s="39" t="s">
        <v>5</v>
      </c>
      <c r="O3" s="39" t="s">
        <v>15</v>
      </c>
      <c r="P3" s="39" t="s">
        <v>16</v>
      </c>
      <c r="Q3" s="38" t="s">
        <v>17</v>
      </c>
      <c r="R3" s="93"/>
      <c r="S3" s="6" t="s">
        <v>984</v>
      </c>
    </row>
    <row r="4" spans="1:19" ht="20.25">
      <c r="A4" s="69">
        <v>10.15</v>
      </c>
      <c r="B4" s="60">
        <v>0.5</v>
      </c>
      <c r="C4" s="80" t="s">
        <v>123</v>
      </c>
      <c r="D4" s="61" t="s">
        <v>54</v>
      </c>
      <c r="E4" s="61" t="s">
        <v>55</v>
      </c>
      <c r="F4" s="61">
        <v>32.5</v>
      </c>
      <c r="G4" s="71">
        <v>0.21870000000000001</v>
      </c>
      <c r="H4" s="61">
        <v>2890</v>
      </c>
      <c r="I4" s="61" t="s">
        <v>609</v>
      </c>
      <c r="J4" s="61">
        <v>2918915007</v>
      </c>
      <c r="K4" s="68" t="s">
        <v>920</v>
      </c>
      <c r="L4" s="43">
        <v>10.1</v>
      </c>
      <c r="M4" s="66">
        <v>0.27777777777777779</v>
      </c>
      <c r="N4" s="52" t="s">
        <v>18</v>
      </c>
      <c r="O4" s="43">
        <v>120</v>
      </c>
      <c r="P4" s="43" t="s">
        <v>967</v>
      </c>
      <c r="Q4" s="43" t="s">
        <v>32</v>
      </c>
      <c r="R4" s="43">
        <v>3250</v>
      </c>
      <c r="S4" s="43"/>
    </row>
    <row r="5" spans="1:19" ht="20.25">
      <c r="A5" s="69">
        <v>10.28</v>
      </c>
      <c r="B5" s="60">
        <v>0.77083333333333337</v>
      </c>
      <c r="C5" s="80" t="s">
        <v>123</v>
      </c>
      <c r="D5" s="61" t="s">
        <v>54</v>
      </c>
      <c r="E5" s="61" t="s">
        <v>55</v>
      </c>
      <c r="F5" s="61">
        <v>30.2</v>
      </c>
      <c r="G5" s="71">
        <v>0.31850000000000001</v>
      </c>
      <c r="H5" s="61">
        <v>2400</v>
      </c>
      <c r="I5" s="61" t="s">
        <v>1028</v>
      </c>
      <c r="J5" s="61">
        <v>9625750779</v>
      </c>
      <c r="K5" s="68" t="s">
        <v>1091</v>
      </c>
      <c r="L5" s="43">
        <v>10.199999999999999</v>
      </c>
      <c r="M5" s="66">
        <v>0.56458333333333333</v>
      </c>
      <c r="N5" s="52" t="s">
        <v>968</v>
      </c>
      <c r="O5" s="43">
        <v>150</v>
      </c>
      <c r="P5" s="43" t="s">
        <v>969</v>
      </c>
      <c r="Q5" s="43" t="s">
        <v>970</v>
      </c>
      <c r="R5" s="43">
        <v>3100</v>
      </c>
      <c r="S5" s="43"/>
    </row>
    <row r="6" spans="1:19" ht="20.25">
      <c r="A6" s="61"/>
      <c r="B6" s="60"/>
      <c r="C6" s="61"/>
      <c r="D6" s="61"/>
      <c r="E6" s="61"/>
      <c r="F6" s="61">
        <f>SUM(F4:F5)</f>
        <v>62.7</v>
      </c>
      <c r="G6" s="71"/>
      <c r="H6" s="61"/>
      <c r="I6" s="61"/>
      <c r="J6" s="61"/>
      <c r="K6" s="68"/>
      <c r="L6" s="43">
        <v>10.199999999999999</v>
      </c>
      <c r="M6" s="66">
        <v>0.69444444444444453</v>
      </c>
      <c r="N6" s="52" t="s">
        <v>971</v>
      </c>
      <c r="O6" s="43">
        <v>150</v>
      </c>
      <c r="P6" s="43" t="s">
        <v>972</v>
      </c>
      <c r="Q6" s="43" t="s">
        <v>973</v>
      </c>
      <c r="R6" s="43">
        <v>2950</v>
      </c>
      <c r="S6" s="43"/>
    </row>
    <row r="7" spans="1:19" ht="20.25">
      <c r="A7" s="61"/>
      <c r="B7" s="60"/>
      <c r="C7" s="61"/>
      <c r="D7" s="61"/>
      <c r="E7" s="61"/>
      <c r="F7" s="61"/>
      <c r="G7" s="71"/>
      <c r="H7" s="61"/>
      <c r="I7" s="61"/>
      <c r="J7" s="61"/>
      <c r="K7" s="43"/>
      <c r="L7" s="43">
        <v>10.3</v>
      </c>
      <c r="M7" s="66">
        <v>0.15763888888888888</v>
      </c>
      <c r="N7" s="52" t="s">
        <v>18</v>
      </c>
      <c r="O7" s="43">
        <v>100</v>
      </c>
      <c r="P7" s="43" t="s">
        <v>974</v>
      </c>
      <c r="Q7" s="43" t="s">
        <v>32</v>
      </c>
      <c r="R7" s="43">
        <v>2850</v>
      </c>
      <c r="S7" s="43"/>
    </row>
    <row r="8" spans="1:19" ht="20.25">
      <c r="A8" s="61"/>
      <c r="B8" s="61"/>
      <c r="C8" s="61"/>
      <c r="D8" s="61"/>
      <c r="E8" s="61"/>
      <c r="F8" s="61"/>
      <c r="G8" s="61"/>
      <c r="H8" s="61"/>
      <c r="I8" s="61"/>
      <c r="J8" s="61"/>
      <c r="K8" s="43"/>
      <c r="L8" s="43">
        <v>10.4</v>
      </c>
      <c r="M8" s="66">
        <v>0.60416666666666663</v>
      </c>
      <c r="N8" s="52" t="s">
        <v>18</v>
      </c>
      <c r="O8" s="43">
        <v>100</v>
      </c>
      <c r="P8" s="43" t="s">
        <v>41</v>
      </c>
      <c r="Q8" s="43" t="s">
        <v>32</v>
      </c>
      <c r="R8" s="43">
        <v>2750</v>
      </c>
      <c r="S8" s="43"/>
    </row>
    <row r="9" spans="1:19" ht="20.25">
      <c r="A9" s="61"/>
      <c r="B9" s="61"/>
      <c r="C9" s="61"/>
      <c r="D9" s="61"/>
      <c r="E9" s="61"/>
      <c r="F9" s="61"/>
      <c r="G9" s="61"/>
      <c r="H9" s="61"/>
      <c r="I9" s="61"/>
      <c r="J9" s="61"/>
      <c r="K9" s="43"/>
      <c r="L9" s="43">
        <v>10.4</v>
      </c>
      <c r="M9" s="66">
        <v>0.85486111111111107</v>
      </c>
      <c r="N9" s="52" t="s">
        <v>18</v>
      </c>
      <c r="O9" s="43">
        <v>150</v>
      </c>
      <c r="P9" s="43" t="s">
        <v>975</v>
      </c>
      <c r="Q9" s="43" t="s">
        <v>976</v>
      </c>
      <c r="R9" s="43">
        <v>2600</v>
      </c>
      <c r="S9" s="43"/>
    </row>
    <row r="10" spans="1:19" ht="20.25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43"/>
      <c r="L10" s="43">
        <v>10.5</v>
      </c>
      <c r="M10" s="66">
        <v>0.27083333333333331</v>
      </c>
      <c r="N10" s="52" t="s">
        <v>977</v>
      </c>
      <c r="O10" s="43">
        <v>100</v>
      </c>
      <c r="P10" s="43" t="s">
        <v>978</v>
      </c>
      <c r="Q10" s="43" t="s">
        <v>979</v>
      </c>
      <c r="R10" s="43">
        <v>2500</v>
      </c>
      <c r="S10" s="43"/>
    </row>
    <row r="11" spans="1:19" ht="20.25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43"/>
      <c r="L11" s="43">
        <v>10.6</v>
      </c>
      <c r="M11" s="66">
        <v>9.0277777777777787E-3</v>
      </c>
      <c r="N11" s="52" t="s">
        <v>18</v>
      </c>
      <c r="O11" s="43">
        <v>100</v>
      </c>
      <c r="P11" s="43" t="s">
        <v>980</v>
      </c>
      <c r="Q11" s="43" t="s">
        <v>981</v>
      </c>
      <c r="R11" s="43">
        <v>2400</v>
      </c>
      <c r="S11" s="43"/>
    </row>
    <row r="12" spans="1:19" ht="20.25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43"/>
      <c r="L12" s="43">
        <v>10.6</v>
      </c>
      <c r="M12" s="66">
        <v>0.21180555555555555</v>
      </c>
      <c r="N12" s="52" t="s">
        <v>18</v>
      </c>
      <c r="O12" s="43">
        <v>100</v>
      </c>
      <c r="P12" s="43" t="s">
        <v>982</v>
      </c>
      <c r="Q12" s="43" t="s">
        <v>983</v>
      </c>
      <c r="R12" s="43">
        <v>2300</v>
      </c>
      <c r="S12" s="43"/>
    </row>
    <row r="13" spans="1:19" ht="20.25">
      <c r="A13" s="61"/>
      <c r="B13" s="61"/>
      <c r="C13" s="61"/>
      <c r="D13" s="61"/>
      <c r="E13" s="61"/>
      <c r="F13" s="61"/>
      <c r="G13" s="61"/>
      <c r="H13" s="61"/>
      <c r="I13" s="61"/>
      <c r="J13" s="61"/>
      <c r="K13" s="43"/>
      <c r="L13" s="43">
        <v>10.7</v>
      </c>
      <c r="M13" s="66">
        <v>0.51388888888888895</v>
      </c>
      <c r="N13" s="52" t="s">
        <v>18</v>
      </c>
      <c r="O13" s="43">
        <v>160</v>
      </c>
      <c r="P13" s="43" t="s">
        <v>985</v>
      </c>
      <c r="Q13" s="43" t="s">
        <v>986</v>
      </c>
      <c r="R13" s="43">
        <v>2140</v>
      </c>
      <c r="S13" s="43"/>
    </row>
    <row r="14" spans="1:19" ht="20.25">
      <c r="A14" s="61"/>
      <c r="B14" s="61"/>
      <c r="C14" s="61"/>
      <c r="D14" s="61"/>
      <c r="E14" s="61"/>
      <c r="F14" s="61"/>
      <c r="G14" s="61"/>
      <c r="H14" s="61"/>
      <c r="I14" s="61"/>
      <c r="J14" s="61"/>
      <c r="K14" s="43"/>
      <c r="L14" s="43">
        <v>10.8</v>
      </c>
      <c r="M14" s="66">
        <v>0.59027777777777779</v>
      </c>
      <c r="N14" s="52" t="s">
        <v>18</v>
      </c>
      <c r="O14" s="43">
        <v>120</v>
      </c>
      <c r="P14" s="43" t="s">
        <v>987</v>
      </c>
      <c r="Q14" s="43" t="s">
        <v>988</v>
      </c>
      <c r="R14" s="43">
        <v>2020</v>
      </c>
      <c r="S14" s="43"/>
    </row>
    <row r="15" spans="1:19" ht="20.25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43"/>
      <c r="L15" s="43">
        <v>10.8</v>
      </c>
      <c r="M15" s="66">
        <v>0.7583333333333333</v>
      </c>
      <c r="N15" s="52" t="s">
        <v>18</v>
      </c>
      <c r="O15" s="43">
        <v>220</v>
      </c>
      <c r="P15" s="43" t="s">
        <v>989</v>
      </c>
      <c r="Q15" s="43" t="s">
        <v>57</v>
      </c>
      <c r="R15" s="43">
        <v>1800</v>
      </c>
      <c r="S15" s="43"/>
    </row>
    <row r="16" spans="1:19" ht="20.25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43"/>
      <c r="L16" s="43">
        <v>10.9</v>
      </c>
      <c r="M16" s="66">
        <v>0.95486111111111116</v>
      </c>
      <c r="N16" s="52" t="s">
        <v>18</v>
      </c>
      <c r="O16" s="43">
        <v>120</v>
      </c>
      <c r="P16" s="43" t="s">
        <v>990</v>
      </c>
      <c r="Q16" s="43" t="s">
        <v>991</v>
      </c>
      <c r="R16" s="43">
        <v>1680</v>
      </c>
      <c r="S16" s="43"/>
    </row>
    <row r="17" spans="1:19" ht="20.25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43"/>
      <c r="L17" s="77">
        <v>10.1</v>
      </c>
      <c r="M17" s="66">
        <v>0.10833333333333334</v>
      </c>
      <c r="N17" s="52" t="s">
        <v>18</v>
      </c>
      <c r="O17" s="43">
        <v>110</v>
      </c>
      <c r="P17" s="43" t="s">
        <v>41</v>
      </c>
      <c r="Q17" s="43" t="s">
        <v>32</v>
      </c>
      <c r="R17" s="43">
        <v>1570</v>
      </c>
      <c r="S17" s="43"/>
    </row>
    <row r="18" spans="1:19" ht="20.25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43"/>
      <c r="L18" s="77">
        <v>10.1</v>
      </c>
      <c r="M18" s="66">
        <v>9</v>
      </c>
      <c r="N18" s="52" t="s">
        <v>18</v>
      </c>
      <c r="O18" s="43">
        <v>40</v>
      </c>
      <c r="P18" s="43" t="s">
        <v>992</v>
      </c>
      <c r="Q18" s="43" t="s">
        <v>993</v>
      </c>
      <c r="R18" s="43">
        <v>1530</v>
      </c>
      <c r="S18" s="43"/>
    </row>
    <row r="19" spans="1:19" ht="20.25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43"/>
      <c r="L19" s="77">
        <v>10.11</v>
      </c>
      <c r="M19" s="66">
        <v>0.51736111111111105</v>
      </c>
      <c r="N19" s="52" t="s">
        <v>18</v>
      </c>
      <c r="O19" s="43">
        <v>100</v>
      </c>
      <c r="P19" s="43" t="s">
        <v>41</v>
      </c>
      <c r="Q19" s="43" t="s">
        <v>66</v>
      </c>
      <c r="R19" s="43">
        <v>1430</v>
      </c>
      <c r="S19" s="43"/>
    </row>
    <row r="20" spans="1:19" ht="20.25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43"/>
      <c r="L20" s="76" t="s">
        <v>994</v>
      </c>
      <c r="M20" s="66" t="s">
        <v>995</v>
      </c>
      <c r="N20" s="52" t="s">
        <v>18</v>
      </c>
      <c r="O20" s="43">
        <f>R19-R20</f>
        <v>150</v>
      </c>
      <c r="P20" s="43" t="s">
        <v>992</v>
      </c>
      <c r="Q20" s="43" t="s">
        <v>278</v>
      </c>
      <c r="R20" s="43">
        <v>1280</v>
      </c>
      <c r="S20" s="43"/>
    </row>
    <row r="21" spans="1:19" ht="20.25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43"/>
      <c r="L21" s="76" t="s">
        <v>996</v>
      </c>
      <c r="M21" s="66">
        <v>0.92083333333333339</v>
      </c>
      <c r="N21" s="52" t="s">
        <v>18</v>
      </c>
      <c r="O21" s="43">
        <v>120</v>
      </c>
      <c r="P21" s="43" t="s">
        <v>997</v>
      </c>
      <c r="Q21" s="43" t="s">
        <v>364</v>
      </c>
      <c r="R21" s="43">
        <v>1160</v>
      </c>
      <c r="S21" s="43"/>
    </row>
    <row r="22" spans="1:19" ht="20.25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43"/>
      <c r="L22" s="76" t="s">
        <v>998</v>
      </c>
      <c r="M22" s="66">
        <v>2.0833333333333332E-2</v>
      </c>
      <c r="N22" s="52" t="s">
        <v>18</v>
      </c>
      <c r="O22" s="43">
        <v>60</v>
      </c>
      <c r="P22" s="43" t="s">
        <v>999</v>
      </c>
      <c r="Q22" s="43" t="s">
        <v>1000</v>
      </c>
      <c r="R22" s="43">
        <v>1100</v>
      </c>
      <c r="S22" s="43"/>
    </row>
    <row r="23" spans="1:19" ht="20.25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43"/>
      <c r="L23" s="76" t="s">
        <v>1001</v>
      </c>
      <c r="M23" s="66">
        <v>2.0833333333333332E-2</v>
      </c>
      <c r="N23" s="52" t="s">
        <v>18</v>
      </c>
      <c r="O23" s="43">
        <v>280</v>
      </c>
      <c r="P23" s="43" t="s">
        <v>609</v>
      </c>
      <c r="Q23" s="43" t="s">
        <v>1003</v>
      </c>
      <c r="R23" s="43">
        <v>820</v>
      </c>
      <c r="S23" s="43"/>
    </row>
    <row r="24" spans="1:19" ht="20.25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43"/>
      <c r="L24" s="43">
        <v>10.14</v>
      </c>
      <c r="M24" s="66">
        <v>0.55555555555555558</v>
      </c>
      <c r="N24" s="52" t="s">
        <v>18</v>
      </c>
      <c r="O24" s="43">
        <v>100</v>
      </c>
      <c r="P24" s="43" t="s">
        <v>992</v>
      </c>
      <c r="Q24" s="43" t="s">
        <v>1002</v>
      </c>
      <c r="R24" s="43">
        <v>720</v>
      </c>
      <c r="S24" s="43"/>
    </row>
    <row r="25" spans="1:19" ht="20.25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43"/>
      <c r="L25" s="43">
        <v>10.15</v>
      </c>
      <c r="M25" s="66">
        <v>4.1666666666666664E-2</v>
      </c>
      <c r="N25" s="52" t="s">
        <v>18</v>
      </c>
      <c r="O25" s="43">
        <v>100</v>
      </c>
      <c r="P25" s="43" t="s">
        <v>997</v>
      </c>
      <c r="Q25" s="43" t="s">
        <v>1004</v>
      </c>
      <c r="R25" s="43">
        <v>620</v>
      </c>
      <c r="S25" s="43"/>
    </row>
    <row r="26" spans="1:19" ht="20.25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43"/>
      <c r="L26" s="43">
        <v>10.15</v>
      </c>
      <c r="M26" s="66">
        <v>0.5</v>
      </c>
      <c r="N26" s="52" t="s">
        <v>18</v>
      </c>
      <c r="O26" s="43"/>
      <c r="P26" s="43" t="s">
        <v>609</v>
      </c>
      <c r="Q26" s="43" t="s">
        <v>1005</v>
      </c>
      <c r="R26" s="43">
        <v>2890</v>
      </c>
      <c r="S26" s="43"/>
    </row>
    <row r="27" spans="1:19" ht="20.25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43"/>
      <c r="L27" s="43">
        <v>10.15</v>
      </c>
      <c r="M27" s="66">
        <v>0.79861111111111116</v>
      </c>
      <c r="N27" s="52" t="s">
        <v>18</v>
      </c>
      <c r="O27" s="43">
        <v>60</v>
      </c>
      <c r="P27" s="43" t="s">
        <v>1006</v>
      </c>
      <c r="Q27" s="43" t="s">
        <v>34</v>
      </c>
      <c r="R27" s="43">
        <v>2830</v>
      </c>
      <c r="S27" s="43"/>
    </row>
    <row r="28" spans="1:19" ht="20.25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43"/>
      <c r="L28" s="43">
        <v>10.16</v>
      </c>
      <c r="M28" s="66">
        <v>0.35833333333333334</v>
      </c>
      <c r="N28" s="52" t="s">
        <v>18</v>
      </c>
      <c r="O28" s="43">
        <f>R27-R28</f>
        <v>140</v>
      </c>
      <c r="P28" s="43" t="s">
        <v>868</v>
      </c>
      <c r="Q28" s="43" t="s">
        <v>1007</v>
      </c>
      <c r="R28" s="43">
        <f>1330+1360</f>
        <v>2690</v>
      </c>
      <c r="S28" s="43"/>
    </row>
    <row r="29" spans="1:19" ht="20.25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43"/>
      <c r="L29" s="43">
        <v>10.16</v>
      </c>
      <c r="M29" s="66">
        <v>0.66666666666666663</v>
      </c>
      <c r="N29" s="52" t="s">
        <v>18</v>
      </c>
      <c r="O29" s="43">
        <v>120</v>
      </c>
      <c r="P29" s="43" t="s">
        <v>1008</v>
      </c>
      <c r="Q29" s="43" t="s">
        <v>364</v>
      </c>
      <c r="R29" s="43">
        <v>2570</v>
      </c>
      <c r="S29" s="43"/>
    </row>
    <row r="30" spans="1:19" ht="20.25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43"/>
      <c r="L30" s="43">
        <v>10.17</v>
      </c>
      <c r="M30" s="66">
        <v>0.29166666666666669</v>
      </c>
      <c r="N30" s="52" t="s">
        <v>18</v>
      </c>
      <c r="O30" s="43">
        <v>30</v>
      </c>
      <c r="P30" s="43" t="s">
        <v>609</v>
      </c>
      <c r="Q30" s="43" t="s">
        <v>34</v>
      </c>
      <c r="R30" s="43">
        <v>2540</v>
      </c>
      <c r="S30" s="43"/>
    </row>
    <row r="31" spans="1:19" ht="20.25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43"/>
      <c r="L31" s="43">
        <v>10.17</v>
      </c>
      <c r="M31" s="66">
        <v>0.94444444444444453</v>
      </c>
      <c r="N31" s="52" t="s">
        <v>1009</v>
      </c>
      <c r="O31" s="43">
        <v>90</v>
      </c>
      <c r="P31" s="43" t="s">
        <v>1010</v>
      </c>
      <c r="Q31" s="43" t="s">
        <v>1011</v>
      </c>
      <c r="R31" s="43">
        <v>2450</v>
      </c>
      <c r="S31" s="43"/>
    </row>
    <row r="32" spans="1:19" ht="20.25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>
        <v>10.18</v>
      </c>
      <c r="M32" s="66">
        <v>0.29166666666666669</v>
      </c>
      <c r="N32" s="52" t="s">
        <v>18</v>
      </c>
      <c r="O32" s="43">
        <v>50</v>
      </c>
      <c r="P32" s="43" t="s">
        <v>609</v>
      </c>
      <c r="Q32" s="43" t="s">
        <v>34</v>
      </c>
      <c r="R32" s="43">
        <v>2400</v>
      </c>
      <c r="S32" s="43"/>
    </row>
    <row r="33" spans="1:19" ht="20.25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>
        <v>10.18</v>
      </c>
      <c r="M33" s="66">
        <v>0.39305555555555555</v>
      </c>
      <c r="N33" s="52" t="s">
        <v>1012</v>
      </c>
      <c r="O33" s="43">
        <v>90</v>
      </c>
      <c r="P33" s="43" t="s">
        <v>1013</v>
      </c>
      <c r="Q33" s="43" t="s">
        <v>23</v>
      </c>
      <c r="R33" s="43">
        <v>2310</v>
      </c>
      <c r="S33" s="43"/>
    </row>
    <row r="34" spans="1:19" ht="20.25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>
        <v>10.18</v>
      </c>
      <c r="M34" s="66">
        <v>0.88888888888888884</v>
      </c>
      <c r="N34" s="52" t="s">
        <v>1014</v>
      </c>
      <c r="O34" s="43">
        <v>160</v>
      </c>
      <c r="P34" s="43" t="s">
        <v>1015</v>
      </c>
      <c r="Q34" s="43" t="s">
        <v>1016</v>
      </c>
      <c r="R34" s="43">
        <v>2150</v>
      </c>
      <c r="S34" s="43"/>
    </row>
    <row r="35" spans="1:19" ht="20.2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>
        <v>10.19</v>
      </c>
      <c r="M35" s="66">
        <v>0.15972222222222224</v>
      </c>
      <c r="N35" s="52" t="s">
        <v>18</v>
      </c>
      <c r="O35" s="43">
        <v>150</v>
      </c>
      <c r="P35" s="43" t="s">
        <v>1017</v>
      </c>
      <c r="Q35" s="43" t="s">
        <v>57</v>
      </c>
      <c r="R35" s="43">
        <v>2000</v>
      </c>
      <c r="S35" s="43"/>
    </row>
    <row r="36" spans="1:19" ht="20.2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81">
        <v>10.199999999999999</v>
      </c>
      <c r="M36" s="66">
        <v>0.4236111111111111</v>
      </c>
      <c r="N36" s="52" t="s">
        <v>18</v>
      </c>
      <c r="O36" s="43">
        <v>110</v>
      </c>
      <c r="P36" s="43" t="s">
        <v>868</v>
      </c>
      <c r="Q36" s="43" t="s">
        <v>364</v>
      </c>
      <c r="R36" s="43">
        <v>1890</v>
      </c>
      <c r="S36" s="43"/>
    </row>
    <row r="37" spans="1:19" ht="20.25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81">
        <v>10.199999999999999</v>
      </c>
      <c r="M37" s="66">
        <v>0.64652777777777781</v>
      </c>
      <c r="N37" s="52" t="s">
        <v>18</v>
      </c>
      <c r="O37" s="43">
        <v>90</v>
      </c>
      <c r="P37" s="43" t="s">
        <v>868</v>
      </c>
      <c r="Q37" s="43" t="s">
        <v>23</v>
      </c>
      <c r="R37" s="43">
        <v>1800</v>
      </c>
      <c r="S37" s="43"/>
    </row>
    <row r="38" spans="1:19" ht="20.25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81">
        <v>10.210000000000001</v>
      </c>
      <c r="M38" s="66">
        <v>0.72916666666666663</v>
      </c>
      <c r="N38" s="52" t="s">
        <v>18</v>
      </c>
      <c r="O38" s="43">
        <v>130</v>
      </c>
      <c r="P38" s="43" t="s">
        <v>1018</v>
      </c>
      <c r="Q38" s="43" t="s">
        <v>57</v>
      </c>
      <c r="R38" s="43">
        <v>1520</v>
      </c>
      <c r="S38" s="43"/>
    </row>
    <row r="39" spans="1:19" ht="20.25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81">
        <v>10.220000000000001</v>
      </c>
      <c r="M39" s="66">
        <v>6.5972222222222224E-2</v>
      </c>
      <c r="N39" s="52" t="s">
        <v>1019</v>
      </c>
      <c r="O39" s="43">
        <v>160</v>
      </c>
      <c r="P39" s="43" t="s">
        <v>1020</v>
      </c>
      <c r="Q39" s="43" t="s">
        <v>1021</v>
      </c>
      <c r="R39" s="43">
        <v>1360</v>
      </c>
      <c r="S39" s="43"/>
    </row>
    <row r="40" spans="1:19" ht="20.25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81">
        <v>10.220000000000001</v>
      </c>
      <c r="M40" s="66">
        <v>0.90972222222222221</v>
      </c>
      <c r="N40" s="52" t="s">
        <v>157</v>
      </c>
      <c r="O40" s="43">
        <v>100</v>
      </c>
      <c r="P40" s="43" t="s">
        <v>609</v>
      </c>
      <c r="Q40" s="43" t="s">
        <v>101</v>
      </c>
      <c r="R40" s="43">
        <v>1260</v>
      </c>
      <c r="S40" s="43"/>
    </row>
    <row r="41" spans="1:19" ht="20.25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81">
        <v>10.24</v>
      </c>
      <c r="M41" s="66">
        <v>0.32291666666666669</v>
      </c>
      <c r="N41" s="52" t="s">
        <v>18</v>
      </c>
      <c r="O41" s="43">
        <v>180</v>
      </c>
      <c r="P41" s="43" t="s">
        <v>1022</v>
      </c>
      <c r="Q41" s="43" t="s">
        <v>57</v>
      </c>
      <c r="R41" s="43">
        <v>1080</v>
      </c>
      <c r="S41" s="43"/>
    </row>
    <row r="42" spans="1:19" ht="20.25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81">
        <v>10.24</v>
      </c>
      <c r="M42" s="66">
        <v>0.58333333333333337</v>
      </c>
      <c r="N42" s="52" t="s">
        <v>18</v>
      </c>
      <c r="O42" s="43">
        <v>120</v>
      </c>
      <c r="P42" s="43" t="s">
        <v>1023</v>
      </c>
      <c r="Q42" s="43" t="s">
        <v>1024</v>
      </c>
      <c r="R42" s="43">
        <v>960</v>
      </c>
      <c r="S42" s="43"/>
    </row>
    <row r="43" spans="1:19" ht="20.2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81">
        <v>10.24</v>
      </c>
      <c r="M43" s="66">
        <v>0.95833333333333337</v>
      </c>
      <c r="N43" s="52" t="s">
        <v>18</v>
      </c>
      <c r="O43" s="43">
        <v>60</v>
      </c>
      <c r="P43" s="43" t="s">
        <v>1025</v>
      </c>
      <c r="Q43" s="43" t="s">
        <v>97</v>
      </c>
      <c r="R43" s="43">
        <v>900</v>
      </c>
      <c r="S43" s="43"/>
    </row>
    <row r="44" spans="1:19" ht="20.25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>
        <v>10.25</v>
      </c>
      <c r="M44" s="66">
        <v>0.625</v>
      </c>
      <c r="N44" s="52" t="s">
        <v>18</v>
      </c>
      <c r="O44" s="43">
        <v>150</v>
      </c>
      <c r="P44" s="43" t="s">
        <v>1026</v>
      </c>
      <c r="Q44" s="43" t="s">
        <v>57</v>
      </c>
      <c r="R44" s="43">
        <v>750</v>
      </c>
      <c r="S44" s="43"/>
    </row>
    <row r="45" spans="1:19" ht="20.2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>
        <v>10.27</v>
      </c>
      <c r="M45" s="66">
        <v>6.9444444444444434E-2</v>
      </c>
      <c r="N45" s="52" t="s">
        <v>18</v>
      </c>
      <c r="O45" s="43">
        <v>180</v>
      </c>
      <c r="P45" s="43" t="s">
        <v>1027</v>
      </c>
      <c r="Q45" s="43" t="s">
        <v>51</v>
      </c>
      <c r="R45" s="43">
        <v>570</v>
      </c>
      <c r="S45" s="43"/>
    </row>
    <row r="46" spans="1:19" ht="20.25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>
        <v>10.27</v>
      </c>
      <c r="M46" s="66">
        <v>0.21597222222222223</v>
      </c>
      <c r="N46" s="52" t="s">
        <v>18</v>
      </c>
      <c r="O46" s="43">
        <v>120</v>
      </c>
      <c r="P46" s="43" t="s">
        <v>1027</v>
      </c>
      <c r="Q46" s="43" t="s">
        <v>32</v>
      </c>
      <c r="R46" s="43">
        <v>450</v>
      </c>
      <c r="S46" s="43"/>
    </row>
    <row r="47" spans="1:19" ht="20.25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>
        <v>10.28</v>
      </c>
      <c r="M47" s="66">
        <v>0.35347222222222219</v>
      </c>
      <c r="N47" s="52" t="s">
        <v>18</v>
      </c>
      <c r="O47" s="43">
        <v>120</v>
      </c>
      <c r="P47" s="43" t="s">
        <v>868</v>
      </c>
      <c r="Q47" s="43" t="s">
        <v>32</v>
      </c>
      <c r="R47" s="43">
        <f>450-120</f>
        <v>330</v>
      </c>
      <c r="S47" s="43"/>
    </row>
    <row r="48" spans="1:19" ht="20.25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>
        <v>10.28</v>
      </c>
      <c r="M48" s="66">
        <v>0.77083333333333337</v>
      </c>
      <c r="N48" s="52" t="s">
        <v>18</v>
      </c>
      <c r="O48" s="43"/>
      <c r="P48" s="43" t="s">
        <v>1026</v>
      </c>
      <c r="Q48" s="43" t="s">
        <v>1005</v>
      </c>
      <c r="R48" s="43">
        <v>2400</v>
      </c>
      <c r="S48" s="43"/>
    </row>
    <row r="49" spans="1:19" ht="20.25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>
        <v>10.29</v>
      </c>
      <c r="M49" s="66">
        <v>0.17361111111111113</v>
      </c>
      <c r="N49" s="52" t="s">
        <v>1029</v>
      </c>
      <c r="O49" s="43">
        <v>90</v>
      </c>
      <c r="P49" s="43" t="s">
        <v>1030</v>
      </c>
      <c r="Q49" s="43" t="s">
        <v>1031</v>
      </c>
      <c r="R49" s="43">
        <v>2310</v>
      </c>
      <c r="S49" s="43"/>
    </row>
    <row r="50" spans="1:19" ht="20.25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>
        <v>10.29</v>
      </c>
      <c r="M50" s="66">
        <v>0.50416666666666665</v>
      </c>
      <c r="N50" s="52" t="s">
        <v>18</v>
      </c>
      <c r="O50" s="43">
        <f>R49-R50</f>
        <v>140</v>
      </c>
      <c r="P50" s="43" t="s">
        <v>868</v>
      </c>
      <c r="Q50" s="43" t="s">
        <v>1032</v>
      </c>
      <c r="R50" s="43">
        <f>1070+1100</f>
        <v>2170</v>
      </c>
      <c r="S50" s="43"/>
    </row>
    <row r="51" spans="1:19" ht="20.2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>
        <v>10.29</v>
      </c>
      <c r="M51" s="66">
        <v>0.89583333333333337</v>
      </c>
      <c r="N51" s="52" t="s">
        <v>1033</v>
      </c>
      <c r="O51" s="43">
        <v>100</v>
      </c>
      <c r="P51" s="43" t="s">
        <v>1034</v>
      </c>
      <c r="Q51" s="43" t="s">
        <v>1035</v>
      </c>
      <c r="R51" s="43">
        <v>2070</v>
      </c>
      <c r="S51" s="43"/>
    </row>
    <row r="52" spans="1:19" ht="20.2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81">
        <v>10.3</v>
      </c>
      <c r="M52" s="66">
        <v>0.84722222222222221</v>
      </c>
      <c r="N52" s="52" t="s">
        <v>1033</v>
      </c>
      <c r="O52" s="43">
        <v>120</v>
      </c>
      <c r="P52" s="43" t="s">
        <v>1026</v>
      </c>
      <c r="Q52" s="43" t="s">
        <v>1032</v>
      </c>
      <c r="R52" s="43">
        <v>1950</v>
      </c>
      <c r="S52" s="43"/>
    </row>
    <row r="53" spans="1:19" ht="20.2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>
        <v>10.31</v>
      </c>
      <c r="M53" s="66">
        <v>3.3333333333333333E-2</v>
      </c>
      <c r="N53" s="52" t="s">
        <v>53</v>
      </c>
      <c r="O53" s="43">
        <v>130</v>
      </c>
      <c r="P53" s="43" t="s">
        <v>1036</v>
      </c>
      <c r="Q53" s="43" t="s">
        <v>1037</v>
      </c>
      <c r="R53" s="43">
        <v>1820</v>
      </c>
      <c r="S53" s="43"/>
    </row>
    <row r="54" spans="1:19" ht="20.2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>
        <v>10.31</v>
      </c>
      <c r="M54" s="66">
        <v>0.70833333333333337</v>
      </c>
      <c r="N54" s="52" t="s">
        <v>18</v>
      </c>
      <c r="O54" s="43">
        <v>20</v>
      </c>
      <c r="P54" s="43" t="s">
        <v>1038</v>
      </c>
      <c r="Q54" s="43" t="s">
        <v>1039</v>
      </c>
      <c r="R54" s="43">
        <v>1800</v>
      </c>
      <c r="S54" s="43"/>
    </row>
    <row r="55" spans="1:19" ht="20.2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77"/>
      <c r="M55" s="66"/>
      <c r="N55" s="52"/>
      <c r="O55" s="43"/>
      <c r="P55" s="43"/>
      <c r="Q55" s="43"/>
      <c r="R55" s="43"/>
      <c r="S55" s="43"/>
    </row>
    <row r="56" spans="1:19" ht="20.2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66"/>
      <c r="N56" s="52"/>
      <c r="O56" s="43"/>
      <c r="P56" s="43"/>
      <c r="Q56" s="43"/>
      <c r="R56" s="43"/>
      <c r="S56" s="43"/>
    </row>
    <row r="57" spans="1:19" ht="20.2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78"/>
      <c r="M57" s="79"/>
      <c r="N57" s="52"/>
      <c r="O57" s="78"/>
      <c r="P57" s="78"/>
      <c r="Q57" s="78"/>
      <c r="R57" s="78"/>
      <c r="S57" s="43"/>
    </row>
    <row r="58" spans="1:19" ht="20.2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66"/>
      <c r="N58" s="52"/>
      <c r="O58" s="43"/>
      <c r="P58" s="43"/>
      <c r="Q58" s="43"/>
      <c r="R58" s="43"/>
      <c r="S58" s="43"/>
    </row>
    <row r="59" spans="1:19" ht="20.2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66"/>
      <c r="N59" s="52"/>
      <c r="O59" s="43"/>
      <c r="P59" s="43"/>
      <c r="Q59" s="78"/>
      <c r="R59" s="43"/>
      <c r="S59" s="43"/>
    </row>
    <row r="60" spans="1:19" ht="20.2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66"/>
      <c r="N60" s="52"/>
      <c r="O60" s="43"/>
      <c r="P60" s="43"/>
      <c r="Q60" s="43"/>
      <c r="R60" s="43"/>
      <c r="S60" s="43"/>
    </row>
    <row r="61" spans="1:19" ht="20.2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77"/>
      <c r="M61" s="66"/>
      <c r="N61" s="43"/>
      <c r="O61" s="43"/>
      <c r="P61" s="43"/>
      <c r="Q61" s="43"/>
      <c r="R61" s="43"/>
      <c r="S61" s="43"/>
    </row>
    <row r="62" spans="1:19" ht="20.2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77"/>
      <c r="M62" s="66"/>
      <c r="N62" s="43"/>
      <c r="O62" s="43"/>
      <c r="P62" s="43"/>
      <c r="Q62" s="43"/>
      <c r="R62" s="43"/>
      <c r="S62" s="43"/>
    </row>
    <row r="63" spans="1:19" ht="20.2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66"/>
      <c r="N63" s="43"/>
      <c r="O63" s="43"/>
      <c r="P63" s="43"/>
      <c r="Q63" s="43"/>
      <c r="R63" s="43"/>
      <c r="S63" s="43"/>
    </row>
    <row r="64" spans="1:19" ht="20.25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72"/>
      <c r="M64" s="67"/>
      <c r="N64" s="72"/>
      <c r="O64" s="42"/>
      <c r="P64" s="42"/>
      <c r="Q64" s="42"/>
      <c r="R64" s="42"/>
      <c r="S64" s="42"/>
    </row>
    <row r="65" spans="1:19" ht="20.2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72"/>
      <c r="M65" s="67"/>
      <c r="N65" s="72"/>
      <c r="O65" s="42"/>
      <c r="P65" s="72"/>
      <c r="Q65" s="72"/>
      <c r="R65" s="42"/>
      <c r="S65" s="42"/>
    </row>
    <row r="66" spans="1:19" ht="20.25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72"/>
      <c r="M66" s="67"/>
      <c r="N66" s="72"/>
      <c r="O66" s="42"/>
      <c r="P66" s="42"/>
      <c r="Q66" s="42"/>
      <c r="R66" s="42"/>
      <c r="S66" s="42"/>
    </row>
  </sheetData>
  <mergeCells count="4">
    <mergeCell ref="A1:R1"/>
    <mergeCell ref="A2:I2"/>
    <mergeCell ref="J2:Q2"/>
    <mergeCell ref="R2:R3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S54"/>
  <sheetViews>
    <sheetView workbookViewId="0">
      <selection activeCell="K5" sqref="K5"/>
    </sheetView>
  </sheetViews>
  <sheetFormatPr defaultRowHeight="13.5"/>
  <cols>
    <col min="5" max="5" width="11.5" customWidth="1"/>
    <col min="7" max="7" width="9.25" bestFit="1" customWidth="1"/>
    <col min="10" max="10" width="14.625" bestFit="1" customWidth="1"/>
    <col min="12" max="12" width="11.5" bestFit="1" customWidth="1"/>
    <col min="17" max="17" width="37.875" customWidth="1"/>
    <col min="18" max="18" width="16.75" customWidth="1"/>
    <col min="19" max="19" width="13.375" customWidth="1"/>
  </cols>
  <sheetData>
    <row r="1" spans="1:19" ht="27">
      <c r="A1" s="84" t="s">
        <v>19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</row>
    <row r="2" spans="1:19" ht="18.75">
      <c r="A2" s="85" t="s">
        <v>0</v>
      </c>
      <c r="B2" s="86"/>
      <c r="C2" s="86"/>
      <c r="D2" s="86"/>
      <c r="E2" s="86"/>
      <c r="F2" s="86"/>
      <c r="G2" s="86"/>
      <c r="H2" s="86"/>
      <c r="I2" s="87"/>
      <c r="J2" s="85" t="s">
        <v>1</v>
      </c>
      <c r="K2" s="86"/>
      <c r="L2" s="86"/>
      <c r="M2" s="86"/>
      <c r="N2" s="86"/>
      <c r="O2" s="86"/>
      <c r="P2" s="86"/>
      <c r="Q2" s="87"/>
      <c r="R2" s="88" t="s">
        <v>2</v>
      </c>
      <c r="S2" s="1"/>
    </row>
    <row r="3" spans="1:19" ht="71.25">
      <c r="A3" s="38" t="s">
        <v>3</v>
      </c>
      <c r="B3" s="38" t="s">
        <v>4</v>
      </c>
      <c r="C3" s="38" t="s">
        <v>5</v>
      </c>
      <c r="D3" s="38" t="s">
        <v>6</v>
      </c>
      <c r="E3" s="39" t="s">
        <v>7</v>
      </c>
      <c r="F3" s="38" t="s">
        <v>8</v>
      </c>
      <c r="G3" s="39" t="s">
        <v>9</v>
      </c>
      <c r="H3" s="39" t="s">
        <v>10</v>
      </c>
      <c r="I3" s="39" t="s">
        <v>11</v>
      </c>
      <c r="J3" s="40" t="s">
        <v>12</v>
      </c>
      <c r="K3" s="5" t="s">
        <v>13</v>
      </c>
      <c r="L3" s="39" t="s">
        <v>14</v>
      </c>
      <c r="M3" s="39" t="s">
        <v>4</v>
      </c>
      <c r="N3" s="39" t="s">
        <v>5</v>
      </c>
      <c r="O3" s="39" t="s">
        <v>15</v>
      </c>
      <c r="P3" s="39" t="s">
        <v>16</v>
      </c>
      <c r="Q3" s="38" t="s">
        <v>17</v>
      </c>
      <c r="R3" s="93"/>
      <c r="S3" s="6" t="s">
        <v>1040</v>
      </c>
    </row>
    <row r="4" spans="1:19" ht="20.25">
      <c r="A4" s="69">
        <v>11.6</v>
      </c>
      <c r="B4" s="60">
        <v>0.5</v>
      </c>
      <c r="C4" s="52" t="s">
        <v>18</v>
      </c>
      <c r="D4" s="61" t="s">
        <v>1050</v>
      </c>
      <c r="E4" s="61" t="s">
        <v>1051</v>
      </c>
      <c r="F4" s="61">
        <v>48.1</v>
      </c>
      <c r="G4" s="71">
        <v>0.32179999999999997</v>
      </c>
      <c r="H4" s="61">
        <v>2160</v>
      </c>
      <c r="I4" s="61" t="s">
        <v>1052</v>
      </c>
      <c r="J4" s="61">
        <v>6938032746</v>
      </c>
      <c r="K4" s="68" t="s">
        <v>920</v>
      </c>
      <c r="L4" s="43">
        <v>11.1</v>
      </c>
      <c r="M4" s="66">
        <v>3.4722222222222224E-2</v>
      </c>
      <c r="N4" s="52" t="s">
        <v>18</v>
      </c>
      <c r="O4" s="43">
        <v>100</v>
      </c>
      <c r="P4" s="43" t="s">
        <v>35</v>
      </c>
      <c r="Q4" s="43" t="s">
        <v>32</v>
      </c>
      <c r="R4" s="43">
        <v>1700</v>
      </c>
      <c r="S4" s="43"/>
    </row>
    <row r="5" spans="1:19" ht="20.25">
      <c r="A5" s="69">
        <v>11.21</v>
      </c>
      <c r="B5" s="60">
        <v>0.625</v>
      </c>
      <c r="C5" s="52" t="s">
        <v>18</v>
      </c>
      <c r="D5" s="61" t="s">
        <v>54</v>
      </c>
      <c r="E5" s="61" t="s">
        <v>1080</v>
      </c>
      <c r="F5" s="61">
        <v>30.85</v>
      </c>
      <c r="G5" s="71">
        <v>0.3226</v>
      </c>
      <c r="H5" s="61">
        <v>2700</v>
      </c>
      <c r="I5" s="61" t="s">
        <v>1084</v>
      </c>
      <c r="J5" s="61">
        <v>9587507221</v>
      </c>
      <c r="K5" s="68" t="s">
        <v>1116</v>
      </c>
      <c r="L5" s="43">
        <v>11.1</v>
      </c>
      <c r="M5" s="66">
        <v>0.89583333333333337</v>
      </c>
      <c r="N5" s="52" t="s">
        <v>18</v>
      </c>
      <c r="O5" s="43">
        <v>150</v>
      </c>
      <c r="P5" s="43" t="s">
        <v>1041</v>
      </c>
      <c r="Q5" s="43" t="s">
        <v>81</v>
      </c>
      <c r="R5" s="43">
        <v>1550</v>
      </c>
      <c r="S5" s="43"/>
    </row>
    <row r="6" spans="1:19" ht="20.25">
      <c r="A6" s="61"/>
      <c r="B6" s="60"/>
      <c r="C6" s="61"/>
      <c r="D6" s="61"/>
      <c r="E6" s="61"/>
      <c r="F6" s="61"/>
      <c r="G6" s="71"/>
      <c r="H6" s="61"/>
      <c r="I6" s="61"/>
      <c r="J6" s="61"/>
      <c r="K6" s="68"/>
      <c r="L6" s="43">
        <v>11.2</v>
      </c>
      <c r="M6" s="66">
        <v>0.55069444444444449</v>
      </c>
      <c r="N6" s="52" t="s">
        <v>18</v>
      </c>
      <c r="O6" s="43">
        <f>R5-R6</f>
        <v>140</v>
      </c>
      <c r="P6" s="43" t="s">
        <v>1042</v>
      </c>
      <c r="Q6" s="43" t="s">
        <v>1057</v>
      </c>
      <c r="R6" s="43">
        <f>690+720</f>
        <v>1410</v>
      </c>
      <c r="S6" s="43"/>
    </row>
    <row r="7" spans="1:19" ht="20.25">
      <c r="A7" s="61"/>
      <c r="B7" s="60"/>
      <c r="C7" s="61"/>
      <c r="D7" s="61"/>
      <c r="E7" s="61"/>
      <c r="F7" s="61"/>
      <c r="G7" s="71"/>
      <c r="H7" s="61"/>
      <c r="I7" s="61"/>
      <c r="J7" s="61"/>
      <c r="K7" s="43"/>
      <c r="L7" s="43">
        <v>11.3</v>
      </c>
      <c r="M7" s="66">
        <v>0.75</v>
      </c>
      <c r="N7" s="52" t="s">
        <v>1043</v>
      </c>
      <c r="O7" s="43">
        <v>180</v>
      </c>
      <c r="P7" s="43" t="s">
        <v>1044</v>
      </c>
      <c r="Q7" s="43" t="s">
        <v>581</v>
      </c>
      <c r="R7" s="43">
        <v>1230</v>
      </c>
      <c r="S7" s="43"/>
    </row>
    <row r="8" spans="1:19" ht="20.25">
      <c r="A8" s="61"/>
      <c r="B8" s="61"/>
      <c r="C8" s="61"/>
      <c r="D8" s="61"/>
      <c r="E8" s="61"/>
      <c r="F8" s="61"/>
      <c r="G8" s="61"/>
      <c r="H8" s="61"/>
      <c r="I8" s="61"/>
      <c r="J8" s="61"/>
      <c r="K8" s="43"/>
      <c r="L8" s="43">
        <v>11.4</v>
      </c>
      <c r="M8" s="66">
        <v>0.17430555555555557</v>
      </c>
      <c r="N8" s="52" t="s">
        <v>18</v>
      </c>
      <c r="O8" s="43">
        <v>160</v>
      </c>
      <c r="P8" s="43" t="s">
        <v>1045</v>
      </c>
      <c r="Q8" s="43" t="s">
        <v>51</v>
      </c>
      <c r="R8" s="43">
        <v>1070</v>
      </c>
      <c r="S8" s="43"/>
    </row>
    <row r="9" spans="1:19" ht="20.25">
      <c r="A9" s="61"/>
      <c r="B9" s="61"/>
      <c r="C9" s="61"/>
      <c r="D9" s="61"/>
      <c r="E9" s="61"/>
      <c r="F9" s="61"/>
      <c r="G9" s="61"/>
      <c r="H9" s="61"/>
      <c r="I9" s="61"/>
      <c r="J9" s="61"/>
      <c r="K9" s="43"/>
      <c r="L9" s="43">
        <v>11.4</v>
      </c>
      <c r="M9" s="66">
        <v>0.69097222222222221</v>
      </c>
      <c r="N9" s="52" t="s">
        <v>18</v>
      </c>
      <c r="O9" s="43">
        <v>170</v>
      </c>
      <c r="P9" s="43" t="s">
        <v>1046</v>
      </c>
      <c r="Q9" s="43" t="s">
        <v>1055</v>
      </c>
      <c r="R9" s="43">
        <v>900</v>
      </c>
      <c r="S9" s="43"/>
    </row>
    <row r="10" spans="1:19" ht="20.25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43"/>
      <c r="L10" s="43">
        <v>11.5</v>
      </c>
      <c r="M10" s="66">
        <v>0.19444444444444445</v>
      </c>
      <c r="N10" s="52" t="s">
        <v>18</v>
      </c>
      <c r="O10" s="43" t="s">
        <v>1048</v>
      </c>
      <c r="P10" s="43" t="s">
        <v>1047</v>
      </c>
      <c r="Q10" s="43" t="s">
        <v>1049</v>
      </c>
      <c r="R10" s="43">
        <v>900</v>
      </c>
      <c r="S10" s="43"/>
    </row>
    <row r="11" spans="1:19" ht="20.25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43"/>
      <c r="L11" s="43">
        <v>11.5</v>
      </c>
      <c r="M11" s="66">
        <v>0.3520833333333333</v>
      </c>
      <c r="N11" s="52" t="s">
        <v>18</v>
      </c>
      <c r="O11" s="43">
        <f>R10-R11</f>
        <v>280</v>
      </c>
      <c r="P11" s="43" t="s">
        <v>992</v>
      </c>
      <c r="Q11" s="43" t="s">
        <v>1003</v>
      </c>
      <c r="R11" s="43">
        <v>620</v>
      </c>
      <c r="S11" s="43"/>
    </row>
    <row r="12" spans="1:19" ht="20.25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43"/>
      <c r="L12" s="43">
        <v>11.6</v>
      </c>
      <c r="M12" s="66">
        <v>0.5</v>
      </c>
      <c r="N12" s="52" t="s">
        <v>18</v>
      </c>
      <c r="O12" s="43"/>
      <c r="P12" s="78" t="s">
        <v>1054</v>
      </c>
      <c r="Q12" s="43" t="s">
        <v>1053</v>
      </c>
      <c r="R12" s="43">
        <f>1380+1400</f>
        <v>2780</v>
      </c>
      <c r="S12" s="43"/>
    </row>
    <row r="13" spans="1:19" ht="20.25">
      <c r="A13" s="61"/>
      <c r="B13" s="61"/>
      <c r="C13" s="61"/>
      <c r="D13" s="61"/>
      <c r="E13" s="61"/>
      <c r="F13" s="61"/>
      <c r="G13" s="61"/>
      <c r="H13" s="61"/>
      <c r="I13" s="61"/>
      <c r="J13" s="61"/>
      <c r="K13" s="43"/>
      <c r="L13" s="43">
        <v>11.7</v>
      </c>
      <c r="M13" s="66">
        <v>0.29166666666666669</v>
      </c>
      <c r="N13" s="52" t="s">
        <v>18</v>
      </c>
      <c r="O13" s="43">
        <v>130</v>
      </c>
      <c r="P13" s="43" t="s">
        <v>1044</v>
      </c>
      <c r="Q13" s="43" t="s">
        <v>1056</v>
      </c>
      <c r="R13" s="43">
        <v>2650</v>
      </c>
      <c r="S13" s="43"/>
    </row>
    <row r="14" spans="1:19" ht="20.25">
      <c r="A14" s="61"/>
      <c r="B14" s="61"/>
      <c r="C14" s="61"/>
      <c r="D14" s="61"/>
      <c r="E14" s="61"/>
      <c r="F14" s="61"/>
      <c r="G14" s="61"/>
      <c r="H14" s="61"/>
      <c r="I14" s="61"/>
      <c r="J14" s="61"/>
      <c r="K14" s="43"/>
      <c r="L14" s="43">
        <v>11.7</v>
      </c>
      <c r="M14" s="66">
        <v>0.86111111111111116</v>
      </c>
      <c r="N14" s="52" t="s">
        <v>18</v>
      </c>
      <c r="O14" s="43">
        <v>100</v>
      </c>
      <c r="P14" s="43" t="s">
        <v>1058</v>
      </c>
      <c r="Q14" s="43" t="s">
        <v>1059</v>
      </c>
      <c r="R14" s="43">
        <v>2550</v>
      </c>
      <c r="S14" s="43"/>
    </row>
    <row r="15" spans="1:19" ht="20.25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43"/>
      <c r="L15" s="43">
        <v>11.8</v>
      </c>
      <c r="M15" s="66">
        <v>0.23263888888888887</v>
      </c>
      <c r="N15" s="52" t="s">
        <v>18</v>
      </c>
      <c r="O15" s="43">
        <v>150</v>
      </c>
      <c r="P15" s="43" t="s">
        <v>1060</v>
      </c>
      <c r="Q15" s="43" t="s">
        <v>1056</v>
      </c>
      <c r="R15" s="43">
        <v>2400</v>
      </c>
      <c r="S15" s="43"/>
    </row>
    <row r="16" spans="1:19" ht="20.25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43"/>
      <c r="L16" s="43">
        <v>11.9</v>
      </c>
      <c r="M16" s="66">
        <v>0.70833333333333337</v>
      </c>
      <c r="N16" s="52" t="s">
        <v>18</v>
      </c>
      <c r="O16" s="43">
        <v>100</v>
      </c>
      <c r="P16" s="43" t="s">
        <v>1062</v>
      </c>
      <c r="Q16" s="43" t="s">
        <v>81</v>
      </c>
      <c r="R16" s="43">
        <v>2100</v>
      </c>
      <c r="S16" s="43"/>
    </row>
    <row r="17" spans="1:19" ht="20.25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43"/>
      <c r="L17" s="43">
        <v>11.9</v>
      </c>
      <c r="M17" s="66">
        <v>0.875</v>
      </c>
      <c r="N17" s="52" t="s">
        <v>18</v>
      </c>
      <c r="O17" s="43">
        <v>100</v>
      </c>
      <c r="P17" s="43" t="s">
        <v>1062</v>
      </c>
      <c r="Q17" s="43" t="s">
        <v>1061</v>
      </c>
      <c r="R17" s="43">
        <v>2200</v>
      </c>
      <c r="S17" s="43"/>
    </row>
    <row r="18" spans="1:19" ht="20.25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43"/>
      <c r="L18" s="77">
        <v>11.1</v>
      </c>
      <c r="M18" s="66">
        <v>0.53472222222222221</v>
      </c>
      <c r="N18" s="52" t="s">
        <v>18</v>
      </c>
      <c r="O18" s="43">
        <v>10</v>
      </c>
      <c r="P18" s="43" t="s">
        <v>868</v>
      </c>
      <c r="Q18" s="43" t="s">
        <v>1063</v>
      </c>
      <c r="R18" s="43">
        <f>1090+1100</f>
        <v>2190</v>
      </c>
      <c r="S18" s="43"/>
    </row>
    <row r="19" spans="1:19" ht="20.25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43"/>
      <c r="L19" s="77">
        <v>11.11</v>
      </c>
      <c r="M19" s="66">
        <v>3.125E-2</v>
      </c>
      <c r="N19" s="52" t="s">
        <v>18</v>
      </c>
      <c r="O19" s="43">
        <v>110</v>
      </c>
      <c r="P19" s="43" t="s">
        <v>1065</v>
      </c>
      <c r="Q19" s="43" t="s">
        <v>51</v>
      </c>
      <c r="R19" s="43">
        <v>2080</v>
      </c>
      <c r="S19" s="43"/>
    </row>
    <row r="20" spans="1:19" ht="20.25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43"/>
      <c r="L20" s="76" t="s">
        <v>1064</v>
      </c>
      <c r="M20" s="66">
        <v>0.30208333333333331</v>
      </c>
      <c r="N20" s="52" t="s">
        <v>18</v>
      </c>
      <c r="O20" s="43">
        <v>100</v>
      </c>
      <c r="P20" s="43" t="s">
        <v>1065</v>
      </c>
      <c r="Q20" s="43" t="s">
        <v>1066</v>
      </c>
      <c r="R20" s="43">
        <v>1980</v>
      </c>
      <c r="S20" s="43"/>
    </row>
    <row r="21" spans="1:19" ht="20.25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43"/>
      <c r="L21" s="76" t="s">
        <v>1067</v>
      </c>
      <c r="M21" s="66">
        <v>0.88611111111111107</v>
      </c>
      <c r="N21" s="52" t="s">
        <v>18</v>
      </c>
      <c r="O21" s="43">
        <v>130</v>
      </c>
      <c r="P21" s="43" t="s">
        <v>1068</v>
      </c>
      <c r="Q21" s="43" t="s">
        <v>32</v>
      </c>
      <c r="R21" s="43">
        <v>1850</v>
      </c>
      <c r="S21" s="43"/>
    </row>
    <row r="22" spans="1:19" ht="20.25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43"/>
      <c r="L22" s="76" t="s">
        <v>1069</v>
      </c>
      <c r="M22" s="66">
        <v>0.4375</v>
      </c>
      <c r="N22" s="52" t="s">
        <v>18</v>
      </c>
      <c r="O22" s="43">
        <f>R21-R22</f>
        <v>130</v>
      </c>
      <c r="P22" s="43" t="s">
        <v>1065</v>
      </c>
      <c r="Q22" s="43" t="s">
        <v>1070</v>
      </c>
      <c r="R22" s="43">
        <f>860+860</f>
        <v>1720</v>
      </c>
      <c r="S22" s="43"/>
    </row>
    <row r="23" spans="1:19" ht="20.25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43"/>
      <c r="L23" s="76" t="s">
        <v>1071</v>
      </c>
      <c r="M23" s="66">
        <v>0.59722222222222221</v>
      </c>
      <c r="N23" s="52" t="s">
        <v>18</v>
      </c>
      <c r="O23" s="43">
        <v>110</v>
      </c>
      <c r="P23" s="43" t="s">
        <v>1062</v>
      </c>
      <c r="Q23" s="43" t="s">
        <v>32</v>
      </c>
      <c r="R23" s="43">
        <v>1610</v>
      </c>
      <c r="S23" s="43"/>
    </row>
    <row r="24" spans="1:19" ht="20.25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43"/>
      <c r="L24" s="43">
        <v>11.15</v>
      </c>
      <c r="M24" s="66">
        <v>0.6875</v>
      </c>
      <c r="N24" s="52" t="s">
        <v>18</v>
      </c>
      <c r="O24" s="43">
        <v>100</v>
      </c>
      <c r="P24" s="43" t="s">
        <v>1072</v>
      </c>
      <c r="Q24" s="43" t="s">
        <v>1073</v>
      </c>
      <c r="R24" s="43">
        <v>1510</v>
      </c>
      <c r="S24" s="43"/>
    </row>
    <row r="25" spans="1:19" ht="20.25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43"/>
      <c r="L25" s="43">
        <v>11.15</v>
      </c>
      <c r="M25" s="66">
        <v>0.93055555555555547</v>
      </c>
      <c r="N25" s="52" t="s">
        <v>18</v>
      </c>
      <c r="O25" s="43">
        <v>130</v>
      </c>
      <c r="P25" s="43" t="s">
        <v>1072</v>
      </c>
      <c r="Q25" s="43" t="s">
        <v>1074</v>
      </c>
      <c r="R25" s="43">
        <v>1380</v>
      </c>
      <c r="S25" s="43"/>
    </row>
    <row r="26" spans="1:19" ht="20.25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43"/>
      <c r="L26" s="43">
        <v>11.16</v>
      </c>
      <c r="M26" s="66">
        <v>0.54166666666666663</v>
      </c>
      <c r="N26" s="52" t="s">
        <v>18</v>
      </c>
      <c r="O26" s="43">
        <v>20</v>
      </c>
      <c r="P26" s="43" t="s">
        <v>868</v>
      </c>
      <c r="Q26" s="43" t="s">
        <v>34</v>
      </c>
      <c r="R26" s="43">
        <f>670+690</f>
        <v>1360</v>
      </c>
      <c r="S26" s="43"/>
    </row>
    <row r="27" spans="1:19" ht="20.25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43"/>
      <c r="L27" s="43">
        <v>11.17</v>
      </c>
      <c r="M27" s="66">
        <v>2.8472222222222222E-2</v>
      </c>
      <c r="N27" s="52" t="s">
        <v>18</v>
      </c>
      <c r="O27" s="43">
        <v>110</v>
      </c>
      <c r="P27" s="43" t="s">
        <v>1075</v>
      </c>
      <c r="Q27" s="43" t="s">
        <v>1076</v>
      </c>
      <c r="R27" s="43">
        <v>1250</v>
      </c>
      <c r="S27" s="43"/>
    </row>
    <row r="28" spans="1:19" ht="20.25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43"/>
      <c r="L28" s="43">
        <v>11.17</v>
      </c>
      <c r="M28" s="66">
        <v>0.57361111111111118</v>
      </c>
      <c r="N28" s="52" t="s">
        <v>18</v>
      </c>
      <c r="O28" s="43">
        <f>R27-R28</f>
        <v>170</v>
      </c>
      <c r="P28" s="43" t="s">
        <v>868</v>
      </c>
      <c r="Q28" s="43" t="s">
        <v>245</v>
      </c>
      <c r="R28" s="43">
        <f>520+560</f>
        <v>1080</v>
      </c>
      <c r="S28" s="43"/>
    </row>
    <row r="29" spans="1:19" ht="20.25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43"/>
      <c r="L29" s="43">
        <v>11.19</v>
      </c>
      <c r="M29" s="66">
        <v>2.9861111111111113E-2</v>
      </c>
      <c r="N29" s="52" t="s">
        <v>1077</v>
      </c>
      <c r="O29" s="43">
        <v>200</v>
      </c>
      <c r="P29" s="43" t="s">
        <v>1078</v>
      </c>
      <c r="Q29" s="43" t="s">
        <v>57</v>
      </c>
      <c r="R29" s="43">
        <v>880</v>
      </c>
      <c r="S29" s="43"/>
    </row>
    <row r="30" spans="1:19" ht="20.25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43"/>
      <c r="L30" s="43">
        <v>11.19</v>
      </c>
      <c r="M30" s="66">
        <v>0.18055555555555555</v>
      </c>
      <c r="N30" s="52" t="s">
        <v>1077</v>
      </c>
      <c r="O30" s="43">
        <v>130</v>
      </c>
      <c r="P30" s="43" t="s">
        <v>1078</v>
      </c>
      <c r="Q30" s="43" t="s">
        <v>1079</v>
      </c>
      <c r="R30" s="43">
        <v>750</v>
      </c>
      <c r="S30" s="43"/>
    </row>
    <row r="31" spans="1:19" ht="20.25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43"/>
      <c r="L31" s="43">
        <v>11.19</v>
      </c>
      <c r="M31" s="66">
        <v>0.4375</v>
      </c>
      <c r="N31" s="52" t="s">
        <v>18</v>
      </c>
      <c r="O31" s="43">
        <v>60</v>
      </c>
      <c r="P31" s="43" t="s">
        <v>868</v>
      </c>
      <c r="Q31" s="43" t="s">
        <v>34</v>
      </c>
      <c r="R31" s="43">
        <f>340+350</f>
        <v>690</v>
      </c>
      <c r="S31" s="43"/>
    </row>
    <row r="32" spans="1:19" ht="20.25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77">
        <v>11.2</v>
      </c>
      <c r="M32" s="66">
        <v>0.51527777777777783</v>
      </c>
      <c r="N32" s="52" t="s">
        <v>18</v>
      </c>
      <c r="O32" s="43">
        <f>R31-R32</f>
        <v>130</v>
      </c>
      <c r="P32" s="43" t="s">
        <v>868</v>
      </c>
      <c r="Q32" s="43" t="s">
        <v>32</v>
      </c>
      <c r="R32" s="43">
        <v>560</v>
      </c>
      <c r="S32" s="43"/>
    </row>
    <row r="33" spans="1:19" ht="20.25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>
        <v>11.21</v>
      </c>
      <c r="M33" s="66">
        <v>0.45833333333333331</v>
      </c>
      <c r="N33" s="52" t="s">
        <v>18</v>
      </c>
      <c r="O33" s="43">
        <v>110</v>
      </c>
      <c r="P33" s="43" t="s">
        <v>1083</v>
      </c>
      <c r="Q33" s="43" t="s">
        <v>1082</v>
      </c>
      <c r="R33" s="43">
        <v>450</v>
      </c>
      <c r="S33" s="43"/>
    </row>
    <row r="34" spans="1:19" ht="20.25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>
        <v>11.21</v>
      </c>
      <c r="M34" s="66">
        <v>0.58333333333333337</v>
      </c>
      <c r="N34" s="52" t="s">
        <v>18</v>
      </c>
      <c r="O34" s="43"/>
      <c r="P34" s="43" t="s">
        <v>1083</v>
      </c>
      <c r="Q34" s="43" t="s">
        <v>1081</v>
      </c>
      <c r="R34" s="43">
        <v>2700</v>
      </c>
      <c r="S34" s="43"/>
    </row>
    <row r="35" spans="1:19" ht="20.2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>
        <v>11.21</v>
      </c>
      <c r="M35" s="66">
        <v>0.85069444444444453</v>
      </c>
      <c r="N35" s="52" t="s">
        <v>18</v>
      </c>
      <c r="O35" s="43">
        <v>120</v>
      </c>
      <c r="P35" s="43" t="s">
        <v>1085</v>
      </c>
      <c r="Q35" s="43" t="s">
        <v>32</v>
      </c>
      <c r="R35" s="43">
        <v>2580</v>
      </c>
      <c r="S35" s="43"/>
    </row>
    <row r="36" spans="1:19" ht="20.2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>
        <v>11.22</v>
      </c>
      <c r="M36" s="66">
        <v>0.19444444444444445</v>
      </c>
      <c r="N36" s="52" t="s">
        <v>18</v>
      </c>
      <c r="O36" s="43" t="s">
        <v>1048</v>
      </c>
      <c r="P36" s="43" t="s">
        <v>1086</v>
      </c>
      <c r="Q36" s="43" t="s">
        <v>1087</v>
      </c>
      <c r="R36" s="43">
        <v>2580</v>
      </c>
      <c r="S36" s="43"/>
    </row>
    <row r="37" spans="1:19" ht="20.25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81">
        <v>11.23</v>
      </c>
      <c r="M37" s="66">
        <v>6.9444444444444434E-2</v>
      </c>
      <c r="N37" s="52" t="s">
        <v>18</v>
      </c>
      <c r="O37" s="43">
        <v>160</v>
      </c>
      <c r="P37" s="43" t="s">
        <v>1086</v>
      </c>
      <c r="Q37" s="43" t="s">
        <v>32</v>
      </c>
      <c r="R37" s="43">
        <v>2420</v>
      </c>
      <c r="S37" s="43"/>
    </row>
    <row r="38" spans="1:19" ht="20.25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81">
        <v>11.23</v>
      </c>
      <c r="M38" s="66">
        <v>0.3888888888888889</v>
      </c>
      <c r="N38" s="52" t="s">
        <v>18</v>
      </c>
      <c r="O38" s="43">
        <v>20</v>
      </c>
      <c r="P38" s="43" t="s">
        <v>868</v>
      </c>
      <c r="Q38" s="43" t="s">
        <v>34</v>
      </c>
      <c r="R38" s="43">
        <f>1200+1200</f>
        <v>2400</v>
      </c>
      <c r="S38" s="43"/>
    </row>
    <row r="39" spans="1:19" ht="20.25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81">
        <v>11.24</v>
      </c>
      <c r="M39" s="66">
        <v>0.10902777777777778</v>
      </c>
      <c r="N39" s="52" t="s">
        <v>18</v>
      </c>
      <c r="O39" s="43">
        <v>100</v>
      </c>
      <c r="P39" s="43" t="s">
        <v>1088</v>
      </c>
      <c r="Q39" s="43" t="s">
        <v>1089</v>
      </c>
      <c r="R39" s="43">
        <v>2300</v>
      </c>
      <c r="S39" s="43"/>
    </row>
    <row r="40" spans="1:19" ht="20.25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81">
        <v>11.24</v>
      </c>
      <c r="M40" s="66">
        <v>0.4375</v>
      </c>
      <c r="N40" s="52" t="s">
        <v>18</v>
      </c>
      <c r="O40" s="43">
        <f>R39-R40</f>
        <v>130</v>
      </c>
      <c r="P40" s="43" t="s">
        <v>868</v>
      </c>
      <c r="Q40" s="43" t="s">
        <v>51</v>
      </c>
      <c r="R40" s="43">
        <v>2170</v>
      </c>
      <c r="S40" s="43"/>
    </row>
    <row r="41" spans="1:19" ht="20.25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81">
        <v>11.25</v>
      </c>
      <c r="M41" s="66">
        <v>0.17777777777777778</v>
      </c>
      <c r="N41" s="52" t="s">
        <v>18</v>
      </c>
      <c r="O41" s="43">
        <v>170</v>
      </c>
      <c r="P41" s="43" t="s">
        <v>1090</v>
      </c>
      <c r="Q41" s="43" t="s">
        <v>57</v>
      </c>
      <c r="R41" s="43">
        <v>2000</v>
      </c>
      <c r="S41" s="43"/>
    </row>
    <row r="42" spans="1:19" ht="20.25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81">
        <v>11.26</v>
      </c>
      <c r="M42" s="66">
        <v>0.48680555555555555</v>
      </c>
      <c r="N42" s="52" t="s">
        <v>18</v>
      </c>
      <c r="O42" s="43">
        <v>120</v>
      </c>
      <c r="P42" s="43" t="s">
        <v>868</v>
      </c>
      <c r="Q42" s="43" t="s">
        <v>32</v>
      </c>
      <c r="R42" s="43">
        <v>1880</v>
      </c>
      <c r="S42" s="43"/>
    </row>
    <row r="43" spans="1:19" ht="20.2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81">
        <v>11.27</v>
      </c>
      <c r="M43" s="66">
        <v>0.3520833333333333</v>
      </c>
      <c r="N43" s="52" t="s">
        <v>18</v>
      </c>
      <c r="O43" s="43">
        <v>100</v>
      </c>
      <c r="P43" s="43" t="s">
        <v>868</v>
      </c>
      <c r="Q43" s="43" t="s">
        <v>51</v>
      </c>
      <c r="R43" s="43">
        <f>880+900</f>
        <v>1780</v>
      </c>
      <c r="S43" s="43"/>
    </row>
    <row r="44" spans="1:19" ht="20.25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>
        <v>11.27</v>
      </c>
      <c r="M44" s="66">
        <v>0.80208333333333337</v>
      </c>
      <c r="N44" s="52" t="s">
        <v>18</v>
      </c>
      <c r="O44" s="43">
        <v>150</v>
      </c>
      <c r="P44" s="43" t="s">
        <v>1092</v>
      </c>
      <c r="Q44" s="43" t="s">
        <v>57</v>
      </c>
      <c r="R44" s="43">
        <v>1630</v>
      </c>
      <c r="S44" s="43"/>
    </row>
    <row r="45" spans="1:19" ht="20.2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>
        <v>11.28</v>
      </c>
      <c r="M45" s="66">
        <v>0.71180555555555547</v>
      </c>
      <c r="N45" s="52" t="s">
        <v>18</v>
      </c>
      <c r="O45" s="43">
        <v>180</v>
      </c>
      <c r="P45" s="43" t="s">
        <v>1093</v>
      </c>
      <c r="Q45" s="43" t="s">
        <v>568</v>
      </c>
      <c r="R45" s="43">
        <v>1450</v>
      </c>
      <c r="S45" s="43"/>
    </row>
    <row r="46" spans="1:19" ht="20.25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>
        <v>11.29</v>
      </c>
      <c r="M46" s="66">
        <v>0.2638888888888889</v>
      </c>
      <c r="N46" s="52" t="s">
        <v>18</v>
      </c>
      <c r="O46" s="43">
        <v>100</v>
      </c>
      <c r="P46" s="43" t="s">
        <v>1094</v>
      </c>
      <c r="Q46" s="43" t="s">
        <v>32</v>
      </c>
      <c r="R46" s="43">
        <v>1350</v>
      </c>
      <c r="S46" s="43"/>
    </row>
    <row r="47" spans="1:19" ht="20.25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82">
        <v>11.3</v>
      </c>
      <c r="M47" s="66">
        <v>2.6388888888888889E-2</v>
      </c>
      <c r="N47" s="52" t="s">
        <v>18</v>
      </c>
      <c r="O47" s="43">
        <v>120</v>
      </c>
      <c r="P47" s="43" t="s">
        <v>1095</v>
      </c>
      <c r="Q47" s="43" t="s">
        <v>23</v>
      </c>
      <c r="R47" s="43">
        <v>1230</v>
      </c>
      <c r="S47" s="43"/>
    </row>
    <row r="48" spans="1:19" ht="20.25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82">
        <v>11.3</v>
      </c>
      <c r="M48" s="66">
        <v>0.90833333333333333</v>
      </c>
      <c r="N48" s="52" t="s">
        <v>18</v>
      </c>
      <c r="O48" s="43">
        <v>150</v>
      </c>
      <c r="P48" s="43" t="s">
        <v>1096</v>
      </c>
      <c r="Q48" s="43" t="s">
        <v>57</v>
      </c>
      <c r="R48" s="43">
        <v>1080</v>
      </c>
      <c r="S48" s="43"/>
    </row>
    <row r="49" spans="1:19" ht="20.25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66"/>
      <c r="M49" s="66"/>
      <c r="N49" s="52"/>
      <c r="O49" s="43"/>
      <c r="P49" s="43"/>
      <c r="Q49" s="43"/>
      <c r="R49" s="43"/>
      <c r="S49" s="43"/>
    </row>
    <row r="50" spans="1:19" ht="20.25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66"/>
      <c r="N50" s="52"/>
      <c r="O50" s="43"/>
      <c r="P50" s="43"/>
      <c r="Q50" s="43"/>
      <c r="R50" s="43"/>
      <c r="S50" s="43"/>
    </row>
    <row r="51" spans="1:19" ht="20.2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66"/>
      <c r="N51" s="52"/>
      <c r="O51" s="43"/>
      <c r="P51" s="43"/>
      <c r="Q51" s="43"/>
      <c r="R51" s="43"/>
      <c r="S51" s="43"/>
    </row>
    <row r="52" spans="1:19" ht="20.2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81"/>
      <c r="M52" s="66"/>
      <c r="N52" s="52"/>
      <c r="O52" s="43"/>
      <c r="P52" s="43"/>
      <c r="Q52" s="43"/>
      <c r="R52" s="43"/>
      <c r="S52" s="43"/>
    </row>
    <row r="53" spans="1:19" ht="20.2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66"/>
      <c r="N53" s="52"/>
      <c r="O53" s="43"/>
      <c r="P53" s="43"/>
      <c r="Q53" s="43"/>
      <c r="R53" s="43"/>
      <c r="S53" s="43"/>
    </row>
    <row r="54" spans="1:19" ht="20.2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66"/>
      <c r="N54" s="52"/>
      <c r="O54" s="43"/>
      <c r="P54" s="43"/>
      <c r="Q54" s="43"/>
      <c r="R54" s="43"/>
      <c r="S54" s="43"/>
    </row>
  </sheetData>
  <mergeCells count="4">
    <mergeCell ref="A1:R1"/>
    <mergeCell ref="A2:I2"/>
    <mergeCell ref="J2:Q2"/>
    <mergeCell ref="R2:R3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S59"/>
  <sheetViews>
    <sheetView tabSelected="1" topLeftCell="A40" workbookViewId="0">
      <selection activeCell="M62" sqref="M62"/>
    </sheetView>
  </sheetViews>
  <sheetFormatPr defaultRowHeight="13.5"/>
  <cols>
    <col min="5" max="5" width="11.5" customWidth="1"/>
    <col min="7" max="7" width="9.25" bestFit="1" customWidth="1"/>
    <col min="10" max="10" width="14.625" bestFit="1" customWidth="1"/>
    <col min="12" max="12" width="11.5" bestFit="1" customWidth="1"/>
    <col min="17" max="17" width="37.875" customWidth="1"/>
    <col min="18" max="18" width="16.75" customWidth="1"/>
    <col min="19" max="19" width="13.375" customWidth="1"/>
  </cols>
  <sheetData>
    <row r="1" spans="1:19" ht="27">
      <c r="A1" s="84" t="s">
        <v>19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</row>
    <row r="2" spans="1:19" ht="18.75">
      <c r="A2" s="85" t="s">
        <v>0</v>
      </c>
      <c r="B2" s="86"/>
      <c r="C2" s="86"/>
      <c r="D2" s="86"/>
      <c r="E2" s="86"/>
      <c r="F2" s="86"/>
      <c r="G2" s="86"/>
      <c r="H2" s="86"/>
      <c r="I2" s="87"/>
      <c r="J2" s="85" t="s">
        <v>1</v>
      </c>
      <c r="K2" s="86"/>
      <c r="L2" s="86"/>
      <c r="M2" s="86"/>
      <c r="N2" s="86"/>
      <c r="O2" s="86"/>
      <c r="P2" s="86"/>
      <c r="Q2" s="87"/>
      <c r="R2" s="88" t="s">
        <v>2</v>
      </c>
      <c r="S2" s="1"/>
    </row>
    <row r="3" spans="1:19" ht="71.25">
      <c r="A3" s="38" t="s">
        <v>3</v>
      </c>
      <c r="B3" s="38" t="s">
        <v>4</v>
      </c>
      <c r="C3" s="38" t="s">
        <v>5</v>
      </c>
      <c r="D3" s="38" t="s">
        <v>6</v>
      </c>
      <c r="E3" s="39" t="s">
        <v>7</v>
      </c>
      <c r="F3" s="38" t="s">
        <v>8</v>
      </c>
      <c r="G3" s="39" t="s">
        <v>9</v>
      </c>
      <c r="H3" s="39" t="s">
        <v>10</v>
      </c>
      <c r="I3" s="39" t="s">
        <v>11</v>
      </c>
      <c r="J3" s="40" t="s">
        <v>12</v>
      </c>
      <c r="K3" s="5" t="s">
        <v>13</v>
      </c>
      <c r="L3" s="39" t="s">
        <v>14</v>
      </c>
      <c r="M3" s="39" t="s">
        <v>4</v>
      </c>
      <c r="N3" s="39" t="s">
        <v>5</v>
      </c>
      <c r="O3" s="39" t="s">
        <v>15</v>
      </c>
      <c r="P3" s="39" t="s">
        <v>16</v>
      </c>
      <c r="Q3" s="38" t="s">
        <v>17</v>
      </c>
      <c r="R3" s="93"/>
      <c r="S3" s="6" t="s">
        <v>1098</v>
      </c>
    </row>
    <row r="4" spans="1:19" ht="20.25">
      <c r="A4" s="69">
        <v>12.4</v>
      </c>
      <c r="B4" s="60">
        <v>0.35416666666666669</v>
      </c>
      <c r="C4" s="52" t="s">
        <v>1107</v>
      </c>
      <c r="D4" s="61" t="s">
        <v>1104</v>
      </c>
      <c r="E4" s="61" t="s">
        <v>1105</v>
      </c>
      <c r="F4" s="61">
        <v>21.45</v>
      </c>
      <c r="G4" s="71">
        <v>0.31979999999999997</v>
      </c>
      <c r="H4" s="61">
        <v>2290</v>
      </c>
      <c r="I4" s="61" t="s">
        <v>1106</v>
      </c>
      <c r="J4" s="61">
        <v>7006901155</v>
      </c>
      <c r="K4" s="68" t="s">
        <v>1117</v>
      </c>
      <c r="L4" s="43">
        <v>12.1</v>
      </c>
      <c r="M4" s="66">
        <v>0.55208333333333337</v>
      </c>
      <c r="N4" s="52" t="s">
        <v>18</v>
      </c>
      <c r="O4" s="43">
        <v>50</v>
      </c>
      <c r="P4" s="43" t="s">
        <v>868</v>
      </c>
      <c r="Q4" s="43" t="s">
        <v>34</v>
      </c>
      <c r="R4" s="43">
        <v>1030</v>
      </c>
      <c r="S4" s="43"/>
    </row>
    <row r="5" spans="1:19" ht="20.25">
      <c r="A5" s="69">
        <v>12.16</v>
      </c>
      <c r="B5" s="60">
        <v>0.52083333333333337</v>
      </c>
      <c r="C5" s="52" t="s">
        <v>123</v>
      </c>
      <c r="D5" s="61" t="s">
        <v>54</v>
      </c>
      <c r="E5" s="61" t="s">
        <v>1125</v>
      </c>
      <c r="F5" s="61">
        <v>31.7</v>
      </c>
      <c r="G5" s="71">
        <v>0.32069999999999999</v>
      </c>
      <c r="H5" s="61">
        <v>2230</v>
      </c>
      <c r="I5" s="61" t="s">
        <v>1126</v>
      </c>
      <c r="J5" s="61">
        <v>7565156500</v>
      </c>
      <c r="K5" s="68" t="s">
        <v>168</v>
      </c>
      <c r="L5" s="43">
        <v>12.2</v>
      </c>
      <c r="M5" s="66">
        <v>0.55555555555555558</v>
      </c>
      <c r="N5" s="52" t="s">
        <v>18</v>
      </c>
      <c r="O5" s="43">
        <v>110</v>
      </c>
      <c r="P5" s="43" t="s">
        <v>868</v>
      </c>
      <c r="Q5" s="43" t="s">
        <v>1097</v>
      </c>
      <c r="R5" s="43">
        <v>930</v>
      </c>
      <c r="S5" s="43"/>
    </row>
    <row r="6" spans="1:19" ht="20.25">
      <c r="A6" s="61">
        <v>12.27</v>
      </c>
      <c r="B6" s="60">
        <v>0.95833333333333337</v>
      </c>
      <c r="C6" s="52" t="s">
        <v>123</v>
      </c>
      <c r="D6" s="61" t="s">
        <v>54</v>
      </c>
      <c r="E6" s="61" t="s">
        <v>1153</v>
      </c>
      <c r="F6" s="61">
        <v>31.15</v>
      </c>
      <c r="G6" s="71">
        <v>0.32190000000000002</v>
      </c>
      <c r="H6" s="61">
        <v>2400</v>
      </c>
      <c r="I6" s="61" t="s">
        <v>1154</v>
      </c>
      <c r="J6" s="61">
        <v>7009623724</v>
      </c>
      <c r="K6" s="68"/>
      <c r="L6" s="43">
        <v>12.2</v>
      </c>
      <c r="M6" s="66">
        <v>0.83333333333333337</v>
      </c>
      <c r="N6" s="52" t="s">
        <v>18</v>
      </c>
      <c r="O6" s="43">
        <v>130</v>
      </c>
      <c r="P6" s="43" t="s">
        <v>1099</v>
      </c>
      <c r="Q6" s="43" t="s">
        <v>1100</v>
      </c>
      <c r="R6" s="43">
        <v>800</v>
      </c>
      <c r="S6" s="43"/>
    </row>
    <row r="7" spans="1:19" ht="20.25">
      <c r="A7" s="61"/>
      <c r="B7" s="60"/>
      <c r="C7" s="61"/>
      <c r="D7" s="61"/>
      <c r="E7" s="61"/>
      <c r="F7" s="61"/>
      <c r="G7" s="71"/>
      <c r="H7" s="61"/>
      <c r="I7" s="61"/>
      <c r="J7" s="61"/>
      <c r="K7" s="43"/>
      <c r="L7" s="43">
        <v>12.2</v>
      </c>
      <c r="M7" s="66">
        <v>0.88541666666666663</v>
      </c>
      <c r="N7" s="52" t="s">
        <v>18</v>
      </c>
      <c r="O7" s="43">
        <v>120</v>
      </c>
      <c r="P7" s="43" t="s">
        <v>1099</v>
      </c>
      <c r="Q7" s="43" t="s">
        <v>23</v>
      </c>
      <c r="R7" s="43">
        <v>680</v>
      </c>
      <c r="S7" s="43"/>
    </row>
    <row r="8" spans="1:19" ht="20.25">
      <c r="A8" s="61"/>
      <c r="B8" s="61"/>
      <c r="C8" s="61"/>
      <c r="D8" s="61"/>
      <c r="E8" s="61"/>
      <c r="F8" s="61"/>
      <c r="G8" s="61"/>
      <c r="H8" s="61"/>
      <c r="I8" s="61"/>
      <c r="J8" s="61"/>
      <c r="K8" s="43"/>
      <c r="L8" s="43">
        <v>12.3</v>
      </c>
      <c r="M8" s="66">
        <v>0.9916666666666667</v>
      </c>
      <c r="N8" s="52" t="s">
        <v>18</v>
      </c>
      <c r="O8" s="43">
        <v>30</v>
      </c>
      <c r="P8" s="43" t="s">
        <v>1101</v>
      </c>
      <c r="Q8" s="43" t="s">
        <v>1102</v>
      </c>
      <c r="R8" s="43">
        <v>650</v>
      </c>
      <c r="S8" s="43"/>
    </row>
    <row r="9" spans="1:19" ht="20.25">
      <c r="A9" s="61"/>
      <c r="B9" s="61"/>
      <c r="C9" s="61"/>
      <c r="D9" s="61"/>
      <c r="E9" s="61"/>
      <c r="F9" s="61"/>
      <c r="G9" s="61"/>
      <c r="H9" s="61"/>
      <c r="I9" s="61"/>
      <c r="J9" s="61"/>
      <c r="K9" s="43"/>
      <c r="L9" s="43">
        <v>12.4</v>
      </c>
      <c r="M9" s="66">
        <v>0.17708333333333334</v>
      </c>
      <c r="N9" s="52" t="s">
        <v>18</v>
      </c>
      <c r="O9" s="43">
        <v>200</v>
      </c>
      <c r="P9" s="43" t="s">
        <v>1103</v>
      </c>
      <c r="Q9" s="43" t="s">
        <v>57</v>
      </c>
      <c r="R9" s="43">
        <v>450</v>
      </c>
      <c r="S9" s="43"/>
    </row>
    <row r="10" spans="1:19" ht="20.25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43"/>
      <c r="L10" s="43">
        <v>12.4</v>
      </c>
      <c r="M10" s="66">
        <v>0.35416666666666669</v>
      </c>
      <c r="N10" s="52" t="s">
        <v>336</v>
      </c>
      <c r="O10" s="43"/>
      <c r="P10" s="43" t="s">
        <v>1109</v>
      </c>
      <c r="Q10" s="43" t="s">
        <v>406</v>
      </c>
      <c r="R10" s="43">
        <v>2740</v>
      </c>
      <c r="S10" s="43"/>
    </row>
    <row r="11" spans="1:19" ht="20.25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43"/>
      <c r="L11" s="43">
        <v>12.5</v>
      </c>
      <c r="M11" s="66">
        <v>9.5138888888888884E-2</v>
      </c>
      <c r="N11" s="52" t="s">
        <v>336</v>
      </c>
      <c r="O11" s="43">
        <v>130</v>
      </c>
      <c r="P11" s="43" t="s">
        <v>1108</v>
      </c>
      <c r="Q11" s="43" t="s">
        <v>81</v>
      </c>
      <c r="R11" s="43">
        <v>2610</v>
      </c>
      <c r="S11" s="43"/>
    </row>
    <row r="12" spans="1:19" ht="20.25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43"/>
      <c r="L12" s="43">
        <v>12.5</v>
      </c>
      <c r="M12" s="66">
        <v>0.60416666666666663</v>
      </c>
      <c r="N12" s="52" t="s">
        <v>336</v>
      </c>
      <c r="O12" s="43">
        <v>10</v>
      </c>
      <c r="P12" s="43" t="s">
        <v>143</v>
      </c>
      <c r="Q12" s="43" t="s">
        <v>1111</v>
      </c>
      <c r="R12" s="43">
        <v>2600</v>
      </c>
      <c r="S12" s="43"/>
    </row>
    <row r="13" spans="1:19" ht="20.25">
      <c r="A13" s="61"/>
      <c r="B13" s="61"/>
      <c r="C13" s="61"/>
      <c r="D13" s="61"/>
      <c r="E13" s="61"/>
      <c r="F13" s="61"/>
      <c r="G13" s="61"/>
      <c r="H13" s="61"/>
      <c r="I13" s="61"/>
      <c r="J13" s="61"/>
      <c r="K13" s="43"/>
      <c r="L13" s="43">
        <v>12.5</v>
      </c>
      <c r="M13" s="66">
        <v>0.68819444444444444</v>
      </c>
      <c r="N13" s="52" t="s">
        <v>336</v>
      </c>
      <c r="O13" s="43">
        <v>120</v>
      </c>
      <c r="P13" s="78" t="s">
        <v>1110</v>
      </c>
      <c r="Q13" s="43" t="s">
        <v>32</v>
      </c>
      <c r="R13" s="43">
        <v>2480</v>
      </c>
      <c r="S13" s="43"/>
    </row>
    <row r="14" spans="1:19" ht="20.25">
      <c r="A14" s="61"/>
      <c r="B14" s="61"/>
      <c r="C14" s="61"/>
      <c r="D14" s="61"/>
      <c r="E14" s="61"/>
      <c r="F14" s="61"/>
      <c r="G14" s="61"/>
      <c r="H14" s="61"/>
      <c r="I14" s="61"/>
      <c r="J14" s="61"/>
      <c r="K14" s="43"/>
      <c r="L14" s="43">
        <v>12.6</v>
      </c>
      <c r="M14" s="66">
        <v>0.46180555555555558</v>
      </c>
      <c r="N14" s="52" t="s">
        <v>336</v>
      </c>
      <c r="O14" s="43">
        <v>80</v>
      </c>
      <c r="P14" s="43" t="s">
        <v>1112</v>
      </c>
      <c r="Q14" s="43" t="s">
        <v>81</v>
      </c>
      <c r="R14" s="43">
        <v>2400</v>
      </c>
      <c r="S14" s="43"/>
    </row>
    <row r="15" spans="1:19" ht="20.25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43"/>
      <c r="L15" s="43">
        <v>12.7</v>
      </c>
      <c r="M15" s="66">
        <v>0.11458333333333333</v>
      </c>
      <c r="N15" s="52" t="s">
        <v>336</v>
      </c>
      <c r="O15" s="43">
        <v>100</v>
      </c>
      <c r="P15" s="43" t="s">
        <v>1113</v>
      </c>
      <c r="Q15" s="43" t="s">
        <v>44</v>
      </c>
      <c r="R15" s="43">
        <v>2300</v>
      </c>
      <c r="S15" s="43"/>
    </row>
    <row r="16" spans="1:19" ht="20.25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43"/>
      <c r="L16" s="43">
        <v>12.7</v>
      </c>
      <c r="M16" s="66">
        <v>0.57638888888888895</v>
      </c>
      <c r="N16" s="52" t="s">
        <v>336</v>
      </c>
      <c r="O16" s="43">
        <v>30</v>
      </c>
      <c r="P16" s="43" t="s">
        <v>1109</v>
      </c>
      <c r="Q16" s="43" t="s">
        <v>40</v>
      </c>
      <c r="R16" s="43">
        <f>1120+1150</f>
        <v>2270</v>
      </c>
      <c r="S16" s="43"/>
    </row>
    <row r="17" spans="1:19" ht="20.25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43"/>
      <c r="L17" s="43">
        <v>12.8</v>
      </c>
      <c r="M17" s="66">
        <v>0.35416666666666669</v>
      </c>
      <c r="N17" s="52" t="s">
        <v>336</v>
      </c>
      <c r="O17" s="43">
        <f>R16-R17</f>
        <v>180</v>
      </c>
      <c r="P17" s="43" t="s">
        <v>868</v>
      </c>
      <c r="Q17" s="43" t="s">
        <v>1114</v>
      </c>
      <c r="R17" s="43">
        <f>1030+1060</f>
        <v>2090</v>
      </c>
      <c r="S17" s="43"/>
    </row>
    <row r="18" spans="1:19" ht="20.25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43"/>
      <c r="L18" s="43">
        <v>12.9</v>
      </c>
      <c r="M18" s="66">
        <v>0.24861111111111112</v>
      </c>
      <c r="N18" s="52" t="s">
        <v>336</v>
      </c>
      <c r="O18" s="43">
        <v>260</v>
      </c>
      <c r="P18" s="43" t="s">
        <v>1115</v>
      </c>
      <c r="Q18" s="43" t="s">
        <v>189</v>
      </c>
      <c r="R18" s="43">
        <v>1830</v>
      </c>
      <c r="S18" s="43"/>
    </row>
    <row r="19" spans="1:19" ht="20.25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43"/>
      <c r="L19" s="83">
        <v>12.1</v>
      </c>
      <c r="M19" s="66">
        <v>3.2638888888888891E-2</v>
      </c>
      <c r="N19" s="52" t="s">
        <v>336</v>
      </c>
      <c r="O19" s="43">
        <v>80</v>
      </c>
      <c r="P19" s="43" t="s">
        <v>1119</v>
      </c>
      <c r="Q19" s="43" t="s">
        <v>1118</v>
      </c>
      <c r="R19" s="43">
        <v>1750</v>
      </c>
      <c r="S19" s="43"/>
    </row>
    <row r="20" spans="1:19" ht="20.25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43"/>
      <c r="L20" s="83">
        <v>12.1</v>
      </c>
      <c r="M20" s="66">
        <v>0.59027777777777779</v>
      </c>
      <c r="N20" s="52" t="s">
        <v>336</v>
      </c>
      <c r="O20" s="43">
        <f>R19-R20</f>
        <v>60</v>
      </c>
      <c r="P20" s="43" t="s">
        <v>868</v>
      </c>
      <c r="Q20" s="43" t="s">
        <v>34</v>
      </c>
      <c r="R20" s="43">
        <f>830+860</f>
        <v>1690</v>
      </c>
      <c r="S20" s="43"/>
    </row>
    <row r="21" spans="1:19" ht="20.25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43"/>
      <c r="L21" s="83">
        <v>12.1</v>
      </c>
      <c r="M21" s="66">
        <v>0.86805555555555547</v>
      </c>
      <c r="N21" s="52" t="s">
        <v>336</v>
      </c>
      <c r="O21" s="43">
        <v>140</v>
      </c>
      <c r="P21" s="43" t="s">
        <v>922</v>
      </c>
      <c r="Q21" s="43" t="s">
        <v>81</v>
      </c>
      <c r="R21" s="43">
        <v>1550</v>
      </c>
      <c r="S21" s="43"/>
    </row>
    <row r="22" spans="1:19" ht="20.25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43"/>
      <c r="L22" s="81">
        <v>12.11</v>
      </c>
      <c r="M22" s="66">
        <v>0.48402777777777778</v>
      </c>
      <c r="N22" s="52" t="s">
        <v>336</v>
      </c>
      <c r="O22" s="43">
        <f>R21-R22</f>
        <v>140</v>
      </c>
      <c r="P22" s="43" t="s">
        <v>868</v>
      </c>
      <c r="Q22" s="43" t="s">
        <v>32</v>
      </c>
      <c r="R22" s="43">
        <v>1410</v>
      </c>
      <c r="S22" s="43"/>
    </row>
    <row r="23" spans="1:19" ht="20.25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43"/>
      <c r="L23" s="81">
        <v>12.11</v>
      </c>
      <c r="M23" s="66">
        <v>0.47500000000000003</v>
      </c>
      <c r="N23" s="52" t="s">
        <v>336</v>
      </c>
      <c r="O23" s="43">
        <v>60</v>
      </c>
      <c r="P23" s="43" t="s">
        <v>1120</v>
      </c>
      <c r="Q23" s="43" t="s">
        <v>81</v>
      </c>
      <c r="R23" s="43">
        <v>1350</v>
      </c>
      <c r="S23" s="43"/>
    </row>
    <row r="24" spans="1:19" ht="20.25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43"/>
      <c r="L24" s="81">
        <v>12.12</v>
      </c>
      <c r="M24" s="66">
        <v>0.87777777777777777</v>
      </c>
      <c r="N24" s="52" t="s">
        <v>336</v>
      </c>
      <c r="O24" s="43">
        <v>150</v>
      </c>
      <c r="P24" s="43" t="s">
        <v>58</v>
      </c>
      <c r="Q24" s="43" t="s">
        <v>32</v>
      </c>
      <c r="R24" s="43">
        <v>1200</v>
      </c>
      <c r="S24" s="43"/>
    </row>
    <row r="25" spans="1:19" ht="20.25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43"/>
      <c r="L25" s="81">
        <v>12.14</v>
      </c>
      <c r="M25" s="66">
        <v>0.13194444444444445</v>
      </c>
      <c r="N25" s="52" t="s">
        <v>336</v>
      </c>
      <c r="O25" s="43">
        <v>100</v>
      </c>
      <c r="P25" s="43" t="s">
        <v>869</v>
      </c>
      <c r="Q25" s="43" t="s">
        <v>1121</v>
      </c>
      <c r="R25" s="43">
        <v>1100</v>
      </c>
      <c r="S25" s="43"/>
    </row>
    <row r="26" spans="1:19" ht="20.25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43"/>
      <c r="L26" s="81">
        <v>12.14</v>
      </c>
      <c r="M26" s="66">
        <v>0.52013888888888882</v>
      </c>
      <c r="N26" s="52" t="s">
        <v>336</v>
      </c>
      <c r="O26" s="43">
        <f>R25-R26</f>
        <v>140</v>
      </c>
      <c r="P26" s="43" t="s">
        <v>868</v>
      </c>
      <c r="Q26" s="43" t="s">
        <v>900</v>
      </c>
      <c r="R26" s="43">
        <f>450+510</f>
        <v>960</v>
      </c>
      <c r="S26" s="43"/>
    </row>
    <row r="27" spans="1:19" ht="20.25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43"/>
      <c r="L27" s="81">
        <v>12.15</v>
      </c>
      <c r="M27" s="66">
        <v>0.91388888888888886</v>
      </c>
      <c r="N27" s="52" t="s">
        <v>336</v>
      </c>
      <c r="O27" s="43">
        <v>130</v>
      </c>
      <c r="P27" s="43" t="s">
        <v>1122</v>
      </c>
      <c r="Q27" s="43" t="s">
        <v>32</v>
      </c>
      <c r="R27" s="43">
        <v>830</v>
      </c>
      <c r="S27" s="43"/>
    </row>
    <row r="28" spans="1:19" ht="20.25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43"/>
      <c r="L28" s="81">
        <v>12.16</v>
      </c>
      <c r="M28" s="66">
        <v>0.28263888888888888</v>
      </c>
      <c r="N28" s="52" t="s">
        <v>336</v>
      </c>
      <c r="O28" s="43">
        <v>130</v>
      </c>
      <c r="P28" s="43" t="s">
        <v>58</v>
      </c>
      <c r="Q28" s="43" t="s">
        <v>51</v>
      </c>
      <c r="R28" s="43">
        <v>700</v>
      </c>
      <c r="S28" s="43"/>
    </row>
    <row r="29" spans="1:19" ht="20.25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43"/>
      <c r="L29" s="81">
        <v>12.16</v>
      </c>
      <c r="M29" s="66">
        <v>0.375</v>
      </c>
      <c r="N29" s="52" t="s">
        <v>336</v>
      </c>
      <c r="O29" s="43">
        <v>160</v>
      </c>
      <c r="P29" s="43" t="s">
        <v>868</v>
      </c>
      <c r="Q29" s="43" t="s">
        <v>1123</v>
      </c>
      <c r="R29" s="43">
        <v>2830</v>
      </c>
      <c r="S29" s="43"/>
    </row>
    <row r="30" spans="1:19" ht="20.25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43"/>
      <c r="L30" s="81">
        <v>12.16</v>
      </c>
      <c r="M30" s="66">
        <v>0.52083333333333337</v>
      </c>
      <c r="N30" s="52" t="s">
        <v>336</v>
      </c>
      <c r="O30" s="43"/>
      <c r="P30" s="43" t="s">
        <v>868</v>
      </c>
      <c r="Q30" s="43" t="s">
        <v>1124</v>
      </c>
      <c r="R30" s="43">
        <v>2830</v>
      </c>
      <c r="S30" s="43"/>
    </row>
    <row r="31" spans="1:19" ht="20.25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43"/>
      <c r="L31" s="81">
        <v>12.17</v>
      </c>
      <c r="M31" s="66">
        <v>0.28541666666666665</v>
      </c>
      <c r="N31" s="52" t="s">
        <v>336</v>
      </c>
      <c r="O31" s="43">
        <v>100</v>
      </c>
      <c r="P31" s="43" t="s">
        <v>58</v>
      </c>
      <c r="Q31" s="43" t="s">
        <v>32</v>
      </c>
      <c r="R31" s="43">
        <v>2730</v>
      </c>
      <c r="S31" s="43"/>
    </row>
    <row r="32" spans="1:19" ht="20.25">
      <c r="A32" s="61"/>
      <c r="B32" s="61"/>
      <c r="C32" s="61"/>
      <c r="D32" s="61"/>
      <c r="E32" s="61"/>
      <c r="F32" s="61"/>
      <c r="G32" s="61"/>
      <c r="H32" s="61"/>
      <c r="I32" s="61"/>
      <c r="J32" s="61"/>
      <c r="K32" s="43"/>
      <c r="L32" s="81">
        <v>12.17</v>
      </c>
      <c r="M32" s="66">
        <v>0.64583333333333337</v>
      </c>
      <c r="N32" s="52" t="s">
        <v>336</v>
      </c>
      <c r="O32" s="43">
        <v>30</v>
      </c>
      <c r="P32" s="43" t="s">
        <v>868</v>
      </c>
      <c r="Q32" s="43" t="s">
        <v>1127</v>
      </c>
      <c r="R32" s="43">
        <f>1320+1380</f>
        <v>2700</v>
      </c>
      <c r="S32" s="43"/>
    </row>
    <row r="33" spans="1:19" ht="20.25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81">
        <v>12.18</v>
      </c>
      <c r="M33" s="66">
        <v>0.38194444444444442</v>
      </c>
      <c r="N33" s="52" t="s">
        <v>336</v>
      </c>
      <c r="O33" s="43">
        <f>R32-R33</f>
        <v>170</v>
      </c>
      <c r="P33" s="43" t="s">
        <v>868</v>
      </c>
      <c r="Q33" s="43" t="s">
        <v>1128</v>
      </c>
      <c r="R33" s="43">
        <v>2530</v>
      </c>
      <c r="S33" s="43"/>
    </row>
    <row r="34" spans="1:19" ht="20.25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81">
        <v>12.19</v>
      </c>
      <c r="M34" s="66">
        <v>0.44305555555555554</v>
      </c>
      <c r="N34" s="52" t="s">
        <v>336</v>
      </c>
      <c r="O34" s="43">
        <v>150</v>
      </c>
      <c r="P34" s="43" t="s">
        <v>58</v>
      </c>
      <c r="Q34" s="43" t="s">
        <v>1129</v>
      </c>
      <c r="R34" s="43">
        <v>2380</v>
      </c>
      <c r="S34" s="43"/>
    </row>
    <row r="35" spans="1:19" ht="20.2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81">
        <v>12.19</v>
      </c>
      <c r="M35" s="66">
        <v>0.6479166666666667</v>
      </c>
      <c r="N35" s="52" t="s">
        <v>336</v>
      </c>
      <c r="O35" s="43">
        <v>100</v>
      </c>
      <c r="P35" s="43" t="s">
        <v>58</v>
      </c>
      <c r="Q35" s="43" t="s">
        <v>32</v>
      </c>
      <c r="R35" s="43">
        <v>2280</v>
      </c>
      <c r="S35" s="43"/>
    </row>
    <row r="36" spans="1:19" ht="20.2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81">
        <v>12.19</v>
      </c>
      <c r="M36" s="66">
        <v>0.91666666666666663</v>
      </c>
      <c r="N36" s="52" t="s">
        <v>336</v>
      </c>
      <c r="O36" s="43">
        <v>50</v>
      </c>
      <c r="P36" s="43" t="s">
        <v>869</v>
      </c>
      <c r="Q36" s="43" t="s">
        <v>91</v>
      </c>
      <c r="R36" s="43">
        <v>2230</v>
      </c>
      <c r="S36" s="43"/>
    </row>
    <row r="37" spans="1:19" ht="20.25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81">
        <v>12.2</v>
      </c>
      <c r="M37" s="66">
        <v>1.3888888888888888E-2</v>
      </c>
      <c r="N37" s="52" t="s">
        <v>1130</v>
      </c>
      <c r="O37" s="43">
        <v>100</v>
      </c>
      <c r="P37" s="43" t="s">
        <v>1131</v>
      </c>
      <c r="Q37" s="43" t="s">
        <v>1132</v>
      </c>
      <c r="R37" s="43">
        <v>2130</v>
      </c>
      <c r="S37" s="43"/>
    </row>
    <row r="38" spans="1:19" ht="20.25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81">
        <v>12.2</v>
      </c>
      <c r="M38" s="66">
        <v>0.17777777777777778</v>
      </c>
      <c r="N38" s="52" t="s">
        <v>1133</v>
      </c>
      <c r="O38" s="43">
        <v>80</v>
      </c>
      <c r="P38" s="43" t="s">
        <v>1134</v>
      </c>
      <c r="Q38" s="43" t="s">
        <v>1135</v>
      </c>
      <c r="R38" s="43">
        <v>2050</v>
      </c>
      <c r="S38" s="43"/>
    </row>
    <row r="39" spans="1:19" ht="20.25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81">
        <v>12.2</v>
      </c>
      <c r="M39" s="66">
        <v>0.8666666666666667</v>
      </c>
      <c r="N39" s="52" t="s">
        <v>18</v>
      </c>
      <c r="O39" s="43">
        <v>200</v>
      </c>
      <c r="P39" s="43" t="s">
        <v>58</v>
      </c>
      <c r="Q39" s="43" t="s">
        <v>146</v>
      </c>
      <c r="R39" s="43">
        <v>1850</v>
      </c>
      <c r="S39" s="43"/>
    </row>
    <row r="40" spans="1:19" ht="20.25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81">
        <v>12.21</v>
      </c>
      <c r="M40" s="66">
        <v>0.47916666666666669</v>
      </c>
      <c r="N40" s="52" t="s">
        <v>18</v>
      </c>
      <c r="O40" s="43">
        <f>R39-R40</f>
        <v>90</v>
      </c>
      <c r="P40" s="43" t="s">
        <v>868</v>
      </c>
      <c r="Q40" s="43" t="s">
        <v>1132</v>
      </c>
      <c r="R40" s="43">
        <f>860+900</f>
        <v>1760</v>
      </c>
      <c r="S40" s="43"/>
    </row>
    <row r="41" spans="1:19" ht="20.25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81">
        <v>12.22</v>
      </c>
      <c r="M41" s="66">
        <v>1.1805555555555555E-2</v>
      </c>
      <c r="N41" s="52" t="s">
        <v>18</v>
      </c>
      <c r="O41" s="43">
        <f t="shared" ref="O41:O47" si="0">R40-R41</f>
        <v>80</v>
      </c>
      <c r="P41" s="43" t="s">
        <v>869</v>
      </c>
      <c r="Q41" s="43" t="s">
        <v>1135</v>
      </c>
      <c r="R41" s="43">
        <v>1680</v>
      </c>
      <c r="S41" s="43"/>
    </row>
    <row r="42" spans="1:19" ht="20.25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81">
        <v>12.22</v>
      </c>
      <c r="M42" s="66">
        <v>0.47916666666666669</v>
      </c>
      <c r="N42" s="52" t="s">
        <v>18</v>
      </c>
      <c r="O42" s="43">
        <f t="shared" si="0"/>
        <v>10</v>
      </c>
      <c r="P42" s="43" t="s">
        <v>868</v>
      </c>
      <c r="Q42" s="43" t="s">
        <v>34</v>
      </c>
      <c r="R42" s="43">
        <v>1670</v>
      </c>
      <c r="S42" s="43"/>
    </row>
    <row r="43" spans="1:19" ht="20.2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81">
        <v>12.22</v>
      </c>
      <c r="M43" s="66">
        <v>0.77777777777777779</v>
      </c>
      <c r="N43" s="52" t="s">
        <v>336</v>
      </c>
      <c r="O43" s="43">
        <v>100</v>
      </c>
      <c r="P43" s="43" t="s">
        <v>1136</v>
      </c>
      <c r="Q43" s="43" t="s">
        <v>364</v>
      </c>
      <c r="R43" s="43">
        <v>1570</v>
      </c>
      <c r="S43" s="43"/>
    </row>
    <row r="44" spans="1:19" ht="20.25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81">
        <v>12.23</v>
      </c>
      <c r="M44" s="66">
        <v>0.51388888888888895</v>
      </c>
      <c r="N44" s="52" t="s">
        <v>336</v>
      </c>
      <c r="O44" s="43">
        <f t="shared" si="0"/>
        <v>130</v>
      </c>
      <c r="P44" s="43" t="s">
        <v>868</v>
      </c>
      <c r="Q44" s="43" t="s">
        <v>364</v>
      </c>
      <c r="R44" s="43">
        <f>690+750</f>
        <v>1440</v>
      </c>
      <c r="S44" s="43"/>
    </row>
    <row r="45" spans="1:19" ht="20.2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81">
        <v>12.23</v>
      </c>
      <c r="M45" s="66">
        <v>0.66597222222222219</v>
      </c>
      <c r="N45" s="52" t="s">
        <v>336</v>
      </c>
      <c r="O45" s="43">
        <f t="shared" si="0"/>
        <v>150</v>
      </c>
      <c r="P45" s="43" t="s">
        <v>1137</v>
      </c>
      <c r="Q45" s="43" t="s">
        <v>1138</v>
      </c>
      <c r="R45" s="43">
        <v>1290</v>
      </c>
      <c r="S45" s="43"/>
    </row>
    <row r="46" spans="1:19" ht="20.25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>
        <v>12.25</v>
      </c>
      <c r="M46" s="66">
        <v>0.27291666666666664</v>
      </c>
      <c r="N46" s="52" t="s">
        <v>336</v>
      </c>
      <c r="O46" s="43">
        <f t="shared" si="0"/>
        <v>100</v>
      </c>
      <c r="P46" s="43" t="s">
        <v>58</v>
      </c>
      <c r="Q46" s="43" t="s">
        <v>364</v>
      </c>
      <c r="R46" s="43">
        <v>1190</v>
      </c>
      <c r="S46" s="43"/>
    </row>
    <row r="47" spans="1:19" ht="20.25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>
        <v>12.25</v>
      </c>
      <c r="M47" s="66">
        <v>0.60416666666666663</v>
      </c>
      <c r="N47" s="52" t="s">
        <v>1139</v>
      </c>
      <c r="O47" s="43">
        <f t="shared" si="0"/>
        <v>30</v>
      </c>
      <c r="P47" s="43" t="s">
        <v>1140</v>
      </c>
      <c r="Q47" s="43" t="s">
        <v>91</v>
      </c>
      <c r="R47" s="43">
        <v>1160</v>
      </c>
      <c r="S47" s="43"/>
    </row>
    <row r="48" spans="1:19" ht="20.25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>
        <v>12.25</v>
      </c>
      <c r="M48" s="66">
        <v>0.68194444444444446</v>
      </c>
      <c r="N48" s="52" t="s">
        <v>1141</v>
      </c>
      <c r="O48" s="43">
        <v>110</v>
      </c>
      <c r="P48" s="43" t="s">
        <v>1142</v>
      </c>
      <c r="Q48" s="43" t="s">
        <v>1143</v>
      </c>
      <c r="R48" s="43">
        <v>1050</v>
      </c>
      <c r="S48" s="43"/>
    </row>
    <row r="49" spans="1:19" ht="20.25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82">
        <v>12.26</v>
      </c>
      <c r="M49" s="66">
        <v>0.19166666666666665</v>
      </c>
      <c r="N49" s="52" t="s">
        <v>18</v>
      </c>
      <c r="O49" s="43">
        <v>200</v>
      </c>
      <c r="P49" s="43" t="s">
        <v>1144</v>
      </c>
      <c r="Q49" s="43" t="s">
        <v>51</v>
      </c>
      <c r="R49" s="43">
        <v>850</v>
      </c>
      <c r="S49" s="43"/>
    </row>
    <row r="50" spans="1:19" ht="20.25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>
        <v>12.26</v>
      </c>
      <c r="M50" s="66">
        <v>13.43</v>
      </c>
      <c r="N50" s="52" t="s">
        <v>18</v>
      </c>
      <c r="O50" s="43">
        <v>150</v>
      </c>
      <c r="P50" s="43" t="s">
        <v>58</v>
      </c>
      <c r="Q50" s="43" t="s">
        <v>1148</v>
      </c>
      <c r="R50" s="43">
        <v>700</v>
      </c>
      <c r="S50" s="43"/>
    </row>
    <row r="51" spans="1:19" ht="20.2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>
        <v>12.26</v>
      </c>
      <c r="M51" s="66">
        <v>0.8125</v>
      </c>
      <c r="N51" s="52" t="s">
        <v>18</v>
      </c>
      <c r="O51" s="43">
        <f>700-460</f>
        <v>240</v>
      </c>
      <c r="P51" s="43" t="s">
        <v>1145</v>
      </c>
      <c r="Q51" s="43" t="s">
        <v>1146</v>
      </c>
      <c r="R51" s="43">
        <v>460</v>
      </c>
      <c r="S51" s="43"/>
    </row>
    <row r="52" spans="1:19" ht="20.2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>
        <v>12.27</v>
      </c>
      <c r="M52" s="66">
        <v>0.2986111111111111</v>
      </c>
      <c r="N52" s="52" t="s">
        <v>18</v>
      </c>
      <c r="O52" s="43">
        <v>300</v>
      </c>
      <c r="P52" s="43" t="s">
        <v>1147</v>
      </c>
      <c r="Q52" s="43" t="s">
        <v>287</v>
      </c>
      <c r="R52" s="43">
        <v>160</v>
      </c>
      <c r="S52" s="43"/>
    </row>
    <row r="53" spans="1:19" ht="20.2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81">
        <v>12.27</v>
      </c>
      <c r="M53" s="66">
        <v>0.84930555555555554</v>
      </c>
      <c r="N53" s="52" t="s">
        <v>1150</v>
      </c>
      <c r="O53" s="43">
        <v>100</v>
      </c>
      <c r="P53" s="43" t="s">
        <v>1145</v>
      </c>
      <c r="Q53" s="43" t="s">
        <v>1149</v>
      </c>
      <c r="R53" s="43">
        <v>60</v>
      </c>
      <c r="S53" s="43"/>
    </row>
    <row r="54" spans="1:19" ht="20.2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>
        <v>12.27</v>
      </c>
      <c r="M54" s="66">
        <v>0.95833333333333337</v>
      </c>
      <c r="N54" s="52" t="s">
        <v>1150</v>
      </c>
      <c r="O54" s="43"/>
      <c r="P54" s="43" t="s">
        <v>1152</v>
      </c>
      <c r="Q54" s="43" t="s">
        <v>1151</v>
      </c>
      <c r="R54" s="43">
        <v>2400</v>
      </c>
      <c r="S54" s="43"/>
    </row>
    <row r="55" spans="1:19" ht="20.2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>
        <v>12.28</v>
      </c>
      <c r="M55" s="66">
        <v>0.34375</v>
      </c>
      <c r="N55" s="52" t="s">
        <v>76</v>
      </c>
      <c r="O55" s="43">
        <v>160</v>
      </c>
      <c r="P55" s="43" t="s">
        <v>868</v>
      </c>
      <c r="Q55" s="43" t="s">
        <v>65</v>
      </c>
      <c r="R55" s="43">
        <f>1120+1120</f>
        <v>2240</v>
      </c>
      <c r="S55" s="43"/>
    </row>
    <row r="56" spans="1:19" ht="20.25">
      <c r="L56" s="81">
        <v>12.29</v>
      </c>
      <c r="M56" s="66">
        <v>0.375</v>
      </c>
      <c r="N56" s="52" t="s">
        <v>18</v>
      </c>
      <c r="O56" s="43">
        <v>60</v>
      </c>
      <c r="P56" s="43" t="s">
        <v>868</v>
      </c>
      <c r="Q56" s="43" t="s">
        <v>101</v>
      </c>
      <c r="R56" s="43">
        <v>2180</v>
      </c>
      <c r="S56" s="43"/>
    </row>
    <row r="57" spans="1:19" ht="20.25">
      <c r="L57" s="43">
        <v>12.29</v>
      </c>
      <c r="M57" s="66">
        <v>0.86249999999999993</v>
      </c>
      <c r="N57" s="52" t="s">
        <v>18</v>
      </c>
      <c r="O57" s="43">
        <v>150</v>
      </c>
      <c r="P57" s="43" t="s">
        <v>58</v>
      </c>
      <c r="Q57" s="43" t="s">
        <v>23</v>
      </c>
      <c r="R57" s="43">
        <v>2030</v>
      </c>
      <c r="S57" s="43"/>
    </row>
    <row r="58" spans="1:19" ht="20.25">
      <c r="L58" s="81">
        <v>12.3</v>
      </c>
      <c r="M58" s="66">
        <v>0.85763888888888884</v>
      </c>
      <c r="N58" s="52" t="s">
        <v>18</v>
      </c>
      <c r="O58" s="43">
        <v>80</v>
      </c>
      <c r="P58" s="43" t="s">
        <v>1155</v>
      </c>
      <c r="Q58" s="43" t="s">
        <v>23</v>
      </c>
      <c r="R58" s="43">
        <v>1950</v>
      </c>
      <c r="S58" s="43"/>
    </row>
    <row r="59" spans="1:19" ht="20.25">
      <c r="L59" s="81">
        <v>12.3</v>
      </c>
      <c r="M59" s="66">
        <v>3.2638888888888891E-2</v>
      </c>
      <c r="N59" s="52" t="s">
        <v>18</v>
      </c>
      <c r="O59" s="43">
        <v>100</v>
      </c>
      <c r="P59" s="43" t="s">
        <v>1145</v>
      </c>
      <c r="Q59" s="43" t="s">
        <v>101</v>
      </c>
      <c r="R59" s="43">
        <v>1850</v>
      </c>
    </row>
  </sheetData>
  <mergeCells count="4">
    <mergeCell ref="A1:R1"/>
    <mergeCell ref="A2:I2"/>
    <mergeCell ref="J2:Q2"/>
    <mergeCell ref="R2:R3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28"/>
  <sheetViews>
    <sheetView topLeftCell="A31" workbookViewId="0">
      <selection activeCell="Q55" sqref="Q55"/>
    </sheetView>
  </sheetViews>
  <sheetFormatPr defaultRowHeight="13.5"/>
  <cols>
    <col min="1" max="1" width="17.125" customWidth="1"/>
    <col min="2" max="2" width="9" customWidth="1"/>
    <col min="3" max="3" width="12.375" customWidth="1"/>
    <col min="5" max="5" width="14.875" customWidth="1"/>
    <col min="6" max="7" width="9.25" bestFit="1" customWidth="1"/>
    <col min="10" max="10" width="11.625" bestFit="1" customWidth="1"/>
    <col min="12" max="12" width="16.875" customWidth="1"/>
    <col min="13" max="13" width="13.125" customWidth="1"/>
    <col min="15" max="15" width="11.5" customWidth="1"/>
    <col min="17" max="17" width="35.75" customWidth="1"/>
  </cols>
  <sheetData>
    <row r="1" spans="1:19" ht="27">
      <c r="A1" s="84" t="s">
        <v>19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</row>
    <row r="2" spans="1:19" ht="18.75">
      <c r="A2" s="85" t="s">
        <v>0</v>
      </c>
      <c r="B2" s="86"/>
      <c r="C2" s="86"/>
      <c r="D2" s="86"/>
      <c r="E2" s="86"/>
      <c r="F2" s="86"/>
      <c r="G2" s="86"/>
      <c r="H2" s="86"/>
      <c r="I2" s="87"/>
      <c r="J2" s="85" t="s">
        <v>1</v>
      </c>
      <c r="K2" s="86"/>
      <c r="L2" s="86"/>
      <c r="M2" s="86"/>
      <c r="N2" s="86"/>
      <c r="O2" s="86"/>
      <c r="P2" s="86"/>
      <c r="Q2" s="87"/>
      <c r="R2" s="88" t="s">
        <v>2</v>
      </c>
      <c r="S2" s="1"/>
    </row>
    <row r="3" spans="1:19" ht="75">
      <c r="A3" s="2" t="s">
        <v>3</v>
      </c>
      <c r="B3" s="2" t="s">
        <v>4</v>
      </c>
      <c r="C3" s="2" t="s">
        <v>5</v>
      </c>
      <c r="D3" s="2" t="s">
        <v>6</v>
      </c>
      <c r="E3" s="3" t="s">
        <v>7</v>
      </c>
      <c r="F3" s="2" t="s">
        <v>8</v>
      </c>
      <c r="G3" s="3" t="s">
        <v>9</v>
      </c>
      <c r="H3" s="3" t="s">
        <v>10</v>
      </c>
      <c r="I3" s="3" t="s">
        <v>11</v>
      </c>
      <c r="J3" s="37" t="s">
        <v>12</v>
      </c>
      <c r="K3" s="5" t="s">
        <v>13</v>
      </c>
      <c r="L3" s="3" t="s">
        <v>14</v>
      </c>
      <c r="M3" s="3" t="s">
        <v>4</v>
      </c>
      <c r="N3" s="3" t="s">
        <v>5</v>
      </c>
      <c r="O3" s="3" t="s">
        <v>15</v>
      </c>
      <c r="P3" s="3" t="s">
        <v>16</v>
      </c>
      <c r="Q3" s="2" t="s">
        <v>17</v>
      </c>
      <c r="R3" s="89"/>
      <c r="S3" s="6" t="s">
        <v>106</v>
      </c>
    </row>
    <row r="4" spans="1:19" ht="20.25">
      <c r="A4" s="7" t="s">
        <v>122</v>
      </c>
      <c r="B4" s="8">
        <v>0.44236111111111115</v>
      </c>
      <c r="C4" s="7" t="s">
        <v>123</v>
      </c>
      <c r="D4" s="7" t="s">
        <v>124</v>
      </c>
      <c r="E4" s="9">
        <v>52002050176</v>
      </c>
      <c r="F4" s="9">
        <v>18</v>
      </c>
      <c r="G4" s="10">
        <v>0.31869999999999998</v>
      </c>
      <c r="H4" s="9">
        <v>2920</v>
      </c>
      <c r="I4" s="9" t="s">
        <v>125</v>
      </c>
      <c r="J4" s="11">
        <v>7661320387</v>
      </c>
      <c r="K4" s="12" t="s">
        <v>169</v>
      </c>
      <c r="L4" s="13" t="s">
        <v>103</v>
      </c>
      <c r="M4" s="14">
        <v>0.20833333333333334</v>
      </c>
      <c r="N4" s="15" t="s">
        <v>18</v>
      </c>
      <c r="O4" s="13">
        <v>170</v>
      </c>
      <c r="P4" s="13" t="s">
        <v>104</v>
      </c>
      <c r="Q4" s="13" t="s">
        <v>105</v>
      </c>
      <c r="R4" s="13">
        <v>2260</v>
      </c>
      <c r="S4" s="1"/>
    </row>
    <row r="5" spans="1:19" ht="20.25">
      <c r="A5" s="7" t="s">
        <v>156</v>
      </c>
      <c r="B5" s="8">
        <v>0.45833333333333331</v>
      </c>
      <c r="C5" s="7" t="s">
        <v>123</v>
      </c>
      <c r="D5" s="7" t="s">
        <v>160</v>
      </c>
      <c r="E5" s="9" t="s">
        <v>161</v>
      </c>
      <c r="F5" s="9">
        <v>30.8</v>
      </c>
      <c r="G5" s="10">
        <v>0.3246</v>
      </c>
      <c r="H5" s="9">
        <v>2850</v>
      </c>
      <c r="I5" s="9" t="s">
        <v>158</v>
      </c>
      <c r="J5" s="11">
        <v>3406689577</v>
      </c>
      <c r="K5" s="12" t="s">
        <v>169</v>
      </c>
      <c r="L5" s="13" t="s">
        <v>107</v>
      </c>
      <c r="M5" s="14">
        <v>0.86388888888888893</v>
      </c>
      <c r="N5" s="15" t="s">
        <v>18</v>
      </c>
      <c r="O5" s="13">
        <v>90</v>
      </c>
      <c r="P5" s="13" t="s">
        <v>108</v>
      </c>
      <c r="Q5" s="13" t="s">
        <v>90</v>
      </c>
      <c r="R5" s="13">
        <v>2170</v>
      </c>
      <c r="S5" s="1"/>
    </row>
    <row r="6" spans="1:19" ht="20.25">
      <c r="A6" s="7" t="s">
        <v>238</v>
      </c>
      <c r="B6" s="8">
        <v>0.46111111111111108</v>
      </c>
      <c r="C6" s="7" t="s">
        <v>123</v>
      </c>
      <c r="D6" s="7" t="s">
        <v>54</v>
      </c>
      <c r="E6" s="9" t="s">
        <v>55</v>
      </c>
      <c r="F6" s="9">
        <v>30.9</v>
      </c>
      <c r="G6" s="10">
        <v>0.32490000000000002</v>
      </c>
      <c r="H6" s="9">
        <v>3940</v>
      </c>
      <c r="I6" s="9" t="s">
        <v>237</v>
      </c>
      <c r="J6" s="11">
        <v>2227147440</v>
      </c>
      <c r="K6" s="12" t="s">
        <v>254</v>
      </c>
      <c r="L6" s="13" t="s">
        <v>109</v>
      </c>
      <c r="M6" s="14">
        <v>0.57986111111111105</v>
      </c>
      <c r="N6" s="15" t="s">
        <v>18</v>
      </c>
      <c r="O6" s="13">
        <v>150</v>
      </c>
      <c r="P6" s="13" t="s">
        <v>110</v>
      </c>
      <c r="Q6" s="13" t="s">
        <v>111</v>
      </c>
      <c r="R6" s="13">
        <v>2020</v>
      </c>
      <c r="S6" s="1"/>
    </row>
    <row r="7" spans="1:19" ht="20.25">
      <c r="A7" s="7"/>
      <c r="B7" s="17"/>
      <c r="C7" s="7"/>
      <c r="D7" s="7"/>
      <c r="E7" s="9"/>
      <c r="F7" s="9"/>
      <c r="G7" s="10"/>
      <c r="H7" s="9"/>
      <c r="I7" s="9"/>
      <c r="J7" s="11"/>
      <c r="K7" s="12"/>
      <c r="L7" s="13" t="s">
        <v>112</v>
      </c>
      <c r="M7" s="14">
        <v>0.11319444444444444</v>
      </c>
      <c r="N7" s="15" t="s">
        <v>18</v>
      </c>
      <c r="O7" s="13">
        <v>170</v>
      </c>
      <c r="P7" s="13" t="s">
        <v>113</v>
      </c>
      <c r="Q7" s="13" t="s">
        <v>90</v>
      </c>
      <c r="R7" s="13">
        <v>1850</v>
      </c>
      <c r="S7" s="1"/>
    </row>
    <row r="8" spans="1:19" ht="20.25">
      <c r="A8" s="7"/>
      <c r="B8" s="17"/>
      <c r="C8" s="7"/>
      <c r="D8" s="7"/>
      <c r="E8" s="9"/>
      <c r="F8" s="9"/>
      <c r="G8" s="10"/>
      <c r="H8" s="9"/>
      <c r="I8" s="9"/>
      <c r="J8" s="11"/>
      <c r="K8" s="11"/>
      <c r="L8" s="13" t="s">
        <v>114</v>
      </c>
      <c r="M8" s="14">
        <v>0.4513888888888889</v>
      </c>
      <c r="N8" s="15" t="s">
        <v>18</v>
      </c>
      <c r="O8" s="13">
        <v>130</v>
      </c>
      <c r="P8" s="13" t="s">
        <v>115</v>
      </c>
      <c r="Q8" s="13" t="s">
        <v>43</v>
      </c>
      <c r="R8" s="13">
        <v>1720</v>
      </c>
      <c r="S8" s="1"/>
    </row>
    <row r="9" spans="1:19" ht="20.25">
      <c r="A9" s="7"/>
      <c r="B9" s="8"/>
      <c r="C9" s="7"/>
      <c r="D9" s="7"/>
      <c r="E9" s="9"/>
      <c r="F9" s="9"/>
      <c r="G9" s="10"/>
      <c r="H9" s="9"/>
      <c r="I9" s="9"/>
      <c r="J9" s="11"/>
      <c r="K9" s="11"/>
      <c r="L9" s="13" t="s">
        <v>116</v>
      </c>
      <c r="M9" s="14">
        <v>0.52083333333333337</v>
      </c>
      <c r="N9" s="15" t="s">
        <v>18</v>
      </c>
      <c r="O9" s="13"/>
      <c r="P9" s="13" t="s">
        <v>117</v>
      </c>
      <c r="Q9" s="13" t="s">
        <v>118</v>
      </c>
      <c r="R9" s="13">
        <v>2920</v>
      </c>
      <c r="S9" s="1"/>
    </row>
    <row r="10" spans="1:19" ht="20.25">
      <c r="A10" s="18"/>
      <c r="B10" s="19"/>
      <c r="C10" s="7"/>
      <c r="D10" s="7"/>
      <c r="E10" s="9"/>
      <c r="F10" s="20"/>
      <c r="G10" s="21"/>
      <c r="H10" s="20"/>
      <c r="I10" s="20"/>
      <c r="J10" s="11"/>
      <c r="K10" s="11"/>
      <c r="L10" s="13" t="s">
        <v>119</v>
      </c>
      <c r="M10" s="14">
        <v>0.51388888888888895</v>
      </c>
      <c r="N10" s="15" t="s">
        <v>18</v>
      </c>
      <c r="O10" s="13">
        <v>20</v>
      </c>
      <c r="P10" s="13" t="s">
        <v>121</v>
      </c>
      <c r="Q10" s="13" t="s">
        <v>120</v>
      </c>
      <c r="R10" s="13">
        <v>2900</v>
      </c>
      <c r="S10" s="1"/>
    </row>
    <row r="11" spans="1:19" ht="20.25">
      <c r="A11" s="7"/>
      <c r="B11" s="22"/>
      <c r="C11" s="7"/>
      <c r="D11" s="7"/>
      <c r="E11" s="9"/>
      <c r="F11" s="9"/>
      <c r="G11" s="9"/>
      <c r="H11" s="9"/>
      <c r="I11" s="9"/>
      <c r="J11" s="18"/>
      <c r="K11" s="18"/>
      <c r="L11" s="13" t="s">
        <v>119</v>
      </c>
      <c r="M11" s="14">
        <v>0.86597222222222225</v>
      </c>
      <c r="N11" s="15" t="s">
        <v>18</v>
      </c>
      <c r="O11" s="13">
        <v>70</v>
      </c>
      <c r="P11" s="13" t="s">
        <v>126</v>
      </c>
      <c r="Q11" s="13" t="s">
        <v>20</v>
      </c>
      <c r="R11" s="13">
        <v>2830</v>
      </c>
      <c r="S11" s="1"/>
    </row>
    <row r="12" spans="1:19" ht="20.25">
      <c r="A12" s="7"/>
      <c r="B12" s="22"/>
      <c r="C12" s="7"/>
      <c r="D12" s="7"/>
      <c r="E12" s="9"/>
      <c r="F12" s="9"/>
      <c r="G12" s="9"/>
      <c r="H12" s="9"/>
      <c r="I12" s="9"/>
      <c r="J12" s="18"/>
      <c r="K12" s="18"/>
      <c r="L12" s="13" t="s">
        <v>127</v>
      </c>
      <c r="M12" s="14">
        <v>0.20277777777777781</v>
      </c>
      <c r="N12" s="15" t="s">
        <v>18</v>
      </c>
      <c r="O12" s="13">
        <v>130</v>
      </c>
      <c r="P12" s="13" t="s">
        <v>21</v>
      </c>
      <c r="Q12" s="13" t="s">
        <v>129</v>
      </c>
      <c r="R12" s="7">
        <v>2700</v>
      </c>
      <c r="S12" s="1"/>
    </row>
    <row r="13" spans="1:19" ht="20.25">
      <c r="A13" s="7"/>
      <c r="B13" s="22"/>
      <c r="C13" s="7"/>
      <c r="D13" s="7"/>
      <c r="E13" s="9"/>
      <c r="F13" s="9"/>
      <c r="G13" s="9"/>
      <c r="H13" s="9"/>
      <c r="I13" s="9"/>
      <c r="J13" s="18"/>
      <c r="K13" s="18"/>
      <c r="L13" s="13" t="s">
        <v>128</v>
      </c>
      <c r="M13" s="23">
        <v>0.36944444444444446</v>
      </c>
      <c r="N13" s="15" t="s">
        <v>18</v>
      </c>
      <c r="O13" s="9">
        <v>130</v>
      </c>
      <c r="P13" s="13" t="s">
        <v>21</v>
      </c>
      <c r="Q13" s="13" t="s">
        <v>20</v>
      </c>
      <c r="R13" s="7">
        <v>2570</v>
      </c>
      <c r="S13" s="1"/>
    </row>
    <row r="14" spans="1:19" ht="20.25">
      <c r="A14" s="7"/>
      <c r="B14" s="22"/>
      <c r="C14" s="7"/>
      <c r="D14" s="7"/>
      <c r="E14" s="9"/>
      <c r="F14" s="9"/>
      <c r="G14" s="9"/>
      <c r="H14" s="9"/>
      <c r="I14" s="9"/>
      <c r="J14" s="18"/>
      <c r="K14" s="18"/>
      <c r="L14" s="13" t="s">
        <v>132</v>
      </c>
      <c r="M14" s="23">
        <v>0.73958333333333337</v>
      </c>
      <c r="N14" s="15" t="s">
        <v>18</v>
      </c>
      <c r="O14" s="9">
        <v>120</v>
      </c>
      <c r="P14" s="9" t="s">
        <v>131</v>
      </c>
      <c r="Q14" s="13" t="s">
        <v>130</v>
      </c>
      <c r="R14" s="7">
        <v>2450</v>
      </c>
      <c r="S14" s="1"/>
    </row>
    <row r="15" spans="1:19" ht="20.25">
      <c r="A15" s="7"/>
      <c r="B15" s="22"/>
      <c r="C15" s="7"/>
      <c r="D15" s="7"/>
      <c r="E15" s="9"/>
      <c r="F15" s="9"/>
      <c r="G15" s="24"/>
      <c r="H15" s="9"/>
      <c r="I15" s="9"/>
      <c r="J15" s="18"/>
      <c r="K15" s="18"/>
      <c r="L15" s="13" t="s">
        <v>133</v>
      </c>
      <c r="M15" s="14">
        <v>0.44375000000000003</v>
      </c>
      <c r="N15" s="15" t="s">
        <v>18</v>
      </c>
      <c r="O15" s="13">
        <v>130</v>
      </c>
      <c r="P15" s="9" t="s">
        <v>134</v>
      </c>
      <c r="Q15" s="13" t="s">
        <v>57</v>
      </c>
      <c r="R15" s="13">
        <v>2320</v>
      </c>
      <c r="S15" s="1"/>
    </row>
    <row r="16" spans="1:19" ht="20.25">
      <c r="A16" s="7"/>
      <c r="B16" s="22"/>
      <c r="C16" s="7"/>
      <c r="D16" s="7"/>
      <c r="E16" s="9"/>
      <c r="F16" s="9"/>
      <c r="G16" s="24"/>
      <c r="H16" s="9"/>
      <c r="I16" s="9"/>
      <c r="J16" s="18"/>
      <c r="K16" s="18"/>
      <c r="L16" s="13" t="s">
        <v>133</v>
      </c>
      <c r="M16" s="23">
        <v>0.8125</v>
      </c>
      <c r="N16" s="15" t="s">
        <v>18</v>
      </c>
      <c r="O16" s="9">
        <v>170</v>
      </c>
      <c r="P16" s="13" t="s">
        <v>21</v>
      </c>
      <c r="Q16" s="13" t="s">
        <v>27</v>
      </c>
      <c r="R16" s="7">
        <v>2150</v>
      </c>
      <c r="S16" s="1"/>
    </row>
    <row r="17" spans="1:19" ht="20.25">
      <c r="A17" s="7"/>
      <c r="B17" s="22"/>
      <c r="C17" s="7"/>
      <c r="D17" s="7"/>
      <c r="E17" s="9"/>
      <c r="F17" s="9"/>
      <c r="G17" s="24"/>
      <c r="H17" s="9"/>
      <c r="I17" s="9"/>
      <c r="J17" s="18"/>
      <c r="K17" s="18"/>
      <c r="L17" s="13" t="s">
        <v>135</v>
      </c>
      <c r="M17" s="23">
        <v>0.9277777777777777</v>
      </c>
      <c r="N17" s="15" t="s">
        <v>18</v>
      </c>
      <c r="O17" s="9">
        <v>150</v>
      </c>
      <c r="P17" s="13" t="s">
        <v>136</v>
      </c>
      <c r="Q17" s="13" t="s">
        <v>137</v>
      </c>
      <c r="R17" s="7">
        <v>2000</v>
      </c>
      <c r="S17" s="1"/>
    </row>
    <row r="18" spans="1:19" ht="20.25">
      <c r="A18" s="7"/>
      <c r="B18" s="22"/>
      <c r="C18" s="7"/>
      <c r="D18" s="7"/>
      <c r="E18" s="9"/>
      <c r="F18" s="9"/>
      <c r="G18" s="9"/>
      <c r="H18" s="9"/>
      <c r="I18" s="9"/>
      <c r="J18" s="18"/>
      <c r="K18" s="18"/>
      <c r="L18" s="13" t="s">
        <v>138</v>
      </c>
      <c r="M18" s="23">
        <v>0.375</v>
      </c>
      <c r="N18" s="15" t="s">
        <v>18</v>
      </c>
      <c r="O18" s="9">
        <v>110</v>
      </c>
      <c r="P18" s="13" t="s">
        <v>31</v>
      </c>
      <c r="Q18" s="13" t="s">
        <v>32</v>
      </c>
      <c r="R18" s="7">
        <v>1890</v>
      </c>
      <c r="S18" s="1"/>
    </row>
    <row r="19" spans="1:19" ht="20.25">
      <c r="A19" s="7"/>
      <c r="B19" s="22"/>
      <c r="C19" s="7"/>
      <c r="D19" s="7"/>
      <c r="E19" s="9"/>
      <c r="F19" s="9"/>
      <c r="G19" s="24"/>
      <c r="H19" s="9"/>
      <c r="I19" s="9"/>
      <c r="J19" s="18"/>
      <c r="K19" s="18"/>
      <c r="L19" s="13" t="s">
        <v>139</v>
      </c>
      <c r="M19" s="14">
        <v>0.43055555555555558</v>
      </c>
      <c r="N19" s="15" t="s">
        <v>18</v>
      </c>
      <c r="O19" s="13">
        <v>90</v>
      </c>
      <c r="P19" s="9" t="s">
        <v>140</v>
      </c>
      <c r="Q19" s="13" t="s">
        <v>141</v>
      </c>
      <c r="R19" s="13">
        <v>1800</v>
      </c>
      <c r="S19" s="1"/>
    </row>
    <row r="20" spans="1:19" ht="20.25">
      <c r="A20" s="7"/>
      <c r="B20" s="22"/>
      <c r="C20" s="7"/>
      <c r="D20" s="7"/>
      <c r="E20" s="9"/>
      <c r="F20" s="9"/>
      <c r="G20" s="9"/>
      <c r="H20" s="9"/>
      <c r="I20" s="9"/>
      <c r="J20" s="18"/>
      <c r="K20" s="18"/>
      <c r="L20" s="13" t="s">
        <v>142</v>
      </c>
      <c r="M20" s="23">
        <v>0.87708333333333333</v>
      </c>
      <c r="N20" s="15" t="s">
        <v>18</v>
      </c>
      <c r="O20" s="9">
        <v>150</v>
      </c>
      <c r="P20" s="13" t="s">
        <v>143</v>
      </c>
      <c r="Q20" s="13" t="s">
        <v>144</v>
      </c>
      <c r="R20" s="7">
        <v>1650</v>
      </c>
      <c r="S20" s="1"/>
    </row>
    <row r="21" spans="1:19" ht="20.25">
      <c r="A21" s="7"/>
      <c r="B21" s="22"/>
      <c r="C21" s="7"/>
      <c r="D21" s="7"/>
      <c r="E21" s="9"/>
      <c r="F21" s="9"/>
      <c r="G21" s="9"/>
      <c r="H21" s="9"/>
      <c r="I21" s="9"/>
      <c r="J21" s="18"/>
      <c r="K21" s="18"/>
      <c r="L21" s="13" t="s">
        <v>145</v>
      </c>
      <c r="M21" s="23">
        <v>4.2361111111111106E-2</v>
      </c>
      <c r="N21" s="15" t="s">
        <v>18</v>
      </c>
      <c r="O21" s="9">
        <v>90</v>
      </c>
      <c r="P21" s="13" t="s">
        <v>21</v>
      </c>
      <c r="Q21" s="13" t="s">
        <v>146</v>
      </c>
      <c r="R21" s="7">
        <v>1560</v>
      </c>
      <c r="S21" s="1"/>
    </row>
    <row r="22" spans="1:19" ht="20.25">
      <c r="A22" s="7"/>
      <c r="B22" s="22"/>
      <c r="C22" s="7"/>
      <c r="D22" s="7"/>
      <c r="E22" s="9"/>
      <c r="F22" s="9"/>
      <c r="G22" s="9"/>
      <c r="H22" s="9"/>
      <c r="I22" s="25"/>
      <c r="J22" s="18"/>
      <c r="K22" s="18"/>
      <c r="L22" s="9" t="s">
        <v>147</v>
      </c>
      <c r="M22" s="23">
        <v>0.40277777777777773</v>
      </c>
      <c r="N22" s="15" t="s">
        <v>18</v>
      </c>
      <c r="O22" s="9">
        <v>110</v>
      </c>
      <c r="P22" s="9" t="s">
        <v>148</v>
      </c>
      <c r="Q22" s="13" t="s">
        <v>60</v>
      </c>
      <c r="R22" s="7">
        <v>1450</v>
      </c>
      <c r="S22" s="1"/>
    </row>
    <row r="23" spans="1:19" ht="20.25">
      <c r="A23" s="7"/>
      <c r="B23" s="22"/>
      <c r="C23" s="7"/>
      <c r="D23" s="7"/>
      <c r="E23" s="9"/>
      <c r="F23" s="9"/>
      <c r="G23" s="9"/>
      <c r="H23" s="9"/>
      <c r="I23" s="9"/>
      <c r="J23" s="18"/>
      <c r="K23" s="18"/>
      <c r="L23" s="13" t="s">
        <v>145</v>
      </c>
      <c r="M23" s="14">
        <v>0.57291666666666663</v>
      </c>
      <c r="N23" s="15" t="s">
        <v>18</v>
      </c>
      <c r="O23" s="13">
        <v>100</v>
      </c>
      <c r="P23" s="9" t="s">
        <v>148</v>
      </c>
      <c r="Q23" s="13" t="s">
        <v>32</v>
      </c>
      <c r="R23" s="13">
        <v>1350</v>
      </c>
      <c r="S23" s="1"/>
    </row>
    <row r="24" spans="1:19" ht="20.25">
      <c r="A24" s="7"/>
      <c r="B24" s="22"/>
      <c r="C24" s="7"/>
      <c r="D24" s="7"/>
      <c r="E24" s="9"/>
      <c r="F24" s="9"/>
      <c r="G24" s="9"/>
      <c r="H24" s="9"/>
      <c r="I24" s="9"/>
      <c r="J24" s="18"/>
      <c r="K24" s="18"/>
      <c r="L24" s="13" t="s">
        <v>145</v>
      </c>
      <c r="M24" s="14">
        <v>0.77430555555555547</v>
      </c>
      <c r="N24" s="15" t="s">
        <v>18</v>
      </c>
      <c r="O24" s="13">
        <v>100</v>
      </c>
      <c r="P24" s="13" t="s">
        <v>31</v>
      </c>
      <c r="Q24" s="13" t="s">
        <v>23</v>
      </c>
      <c r="R24" s="13">
        <v>1250</v>
      </c>
      <c r="S24" s="1"/>
    </row>
    <row r="25" spans="1:19" ht="20.25">
      <c r="A25" s="7"/>
      <c r="B25" s="22"/>
      <c r="C25" s="7"/>
      <c r="D25" s="7"/>
      <c r="E25" s="9"/>
      <c r="F25" s="9"/>
      <c r="G25" s="9"/>
      <c r="H25" s="9"/>
      <c r="I25" s="9"/>
      <c r="J25" s="18"/>
      <c r="K25" s="18"/>
      <c r="L25" s="13" t="s">
        <v>149</v>
      </c>
      <c r="M25" s="14">
        <v>5.2083333333333336E-2</v>
      </c>
      <c r="N25" s="15" t="s">
        <v>18</v>
      </c>
      <c r="O25" s="13">
        <v>130</v>
      </c>
      <c r="P25" s="9" t="s">
        <v>150</v>
      </c>
      <c r="Q25" s="13" t="s">
        <v>27</v>
      </c>
      <c r="R25" s="7">
        <v>1120</v>
      </c>
      <c r="S25" s="1"/>
    </row>
    <row r="26" spans="1:19" ht="20.25">
      <c r="A26" s="7"/>
      <c r="B26" s="22"/>
      <c r="C26" s="7"/>
      <c r="D26" s="7"/>
      <c r="E26" s="9"/>
      <c r="F26" s="9"/>
      <c r="G26" s="24"/>
      <c r="H26" s="9"/>
      <c r="I26" s="9"/>
      <c r="J26" s="18"/>
      <c r="K26" s="18"/>
      <c r="L26" s="13" t="s">
        <v>149</v>
      </c>
      <c r="M26" s="23">
        <v>0.4513888888888889</v>
      </c>
      <c r="N26" s="15" t="s">
        <v>18</v>
      </c>
      <c r="O26" s="9">
        <v>120</v>
      </c>
      <c r="P26" s="9" t="s">
        <v>151</v>
      </c>
      <c r="Q26" s="13" t="s">
        <v>32</v>
      </c>
      <c r="R26" s="7">
        <v>1000</v>
      </c>
      <c r="S26" s="1"/>
    </row>
    <row r="27" spans="1:19" ht="20.25">
      <c r="A27" s="7"/>
      <c r="B27" s="22"/>
      <c r="C27" s="7"/>
      <c r="D27" s="7"/>
      <c r="E27" s="9"/>
      <c r="F27" s="9"/>
      <c r="G27" s="24"/>
      <c r="H27" s="9"/>
      <c r="I27" s="9"/>
      <c r="J27" s="18"/>
      <c r="K27" s="18"/>
      <c r="L27" s="13" t="s">
        <v>149</v>
      </c>
      <c r="M27" s="23">
        <v>0.78472222222222221</v>
      </c>
      <c r="N27" s="15" t="s">
        <v>18</v>
      </c>
      <c r="O27" s="9">
        <v>50</v>
      </c>
      <c r="P27" s="13" t="s">
        <v>152</v>
      </c>
      <c r="Q27" s="13" t="s">
        <v>164</v>
      </c>
      <c r="R27" s="7">
        <v>950</v>
      </c>
      <c r="S27" s="1"/>
    </row>
    <row r="28" spans="1:19" ht="20.25">
      <c r="A28" s="7"/>
      <c r="B28" s="22"/>
      <c r="C28" s="7"/>
      <c r="D28" s="7"/>
      <c r="E28" s="9"/>
      <c r="F28" s="9"/>
      <c r="G28" s="24"/>
      <c r="H28" s="9"/>
      <c r="I28" s="9"/>
      <c r="J28" s="18"/>
      <c r="K28" s="18"/>
      <c r="L28" s="13" t="s">
        <v>153</v>
      </c>
      <c r="M28" s="23">
        <v>0.21527777777777779</v>
      </c>
      <c r="N28" s="15" t="s">
        <v>18</v>
      </c>
      <c r="O28" s="13">
        <v>240</v>
      </c>
      <c r="P28" s="9" t="s">
        <v>154</v>
      </c>
      <c r="Q28" s="13" t="s">
        <v>155</v>
      </c>
      <c r="R28" s="13">
        <v>710</v>
      </c>
      <c r="S28" s="1"/>
    </row>
    <row r="29" spans="1:19" ht="20.25">
      <c r="A29" s="7"/>
      <c r="B29" s="22"/>
      <c r="C29" s="7"/>
      <c r="D29" s="7"/>
      <c r="E29" s="9"/>
      <c r="F29" s="9"/>
      <c r="G29" s="9"/>
      <c r="H29" s="9"/>
      <c r="I29" s="9"/>
      <c r="J29" s="18"/>
      <c r="K29" s="18"/>
      <c r="L29" s="9" t="s">
        <v>156</v>
      </c>
      <c r="M29" s="23">
        <v>0.45833333333333331</v>
      </c>
      <c r="N29" s="15" t="s">
        <v>157</v>
      </c>
      <c r="O29" s="9"/>
      <c r="P29" s="9" t="s">
        <v>158</v>
      </c>
      <c r="Q29" s="22" t="s">
        <v>159</v>
      </c>
      <c r="R29" s="7">
        <v>2850</v>
      </c>
      <c r="S29" s="1"/>
    </row>
    <row r="30" spans="1:19" ht="20.25">
      <c r="A30" s="7"/>
      <c r="B30" s="22"/>
      <c r="C30" s="7"/>
      <c r="D30" s="7"/>
      <c r="E30" s="9"/>
      <c r="F30" s="9"/>
      <c r="G30" s="24"/>
      <c r="H30" s="9"/>
      <c r="I30" s="9"/>
      <c r="J30" s="18"/>
      <c r="K30" s="18"/>
      <c r="L30" s="9" t="s">
        <v>156</v>
      </c>
      <c r="M30" s="23">
        <v>0.6875</v>
      </c>
      <c r="N30" s="15" t="s">
        <v>18</v>
      </c>
      <c r="O30" s="9">
        <v>100</v>
      </c>
      <c r="P30" s="13" t="s">
        <v>21</v>
      </c>
      <c r="Q30" s="13" t="s">
        <v>20</v>
      </c>
      <c r="R30" s="7">
        <v>2750</v>
      </c>
      <c r="S30" s="1"/>
    </row>
    <row r="31" spans="1:19" ht="20.25">
      <c r="A31" s="7"/>
      <c r="B31" s="22"/>
      <c r="C31" s="7"/>
      <c r="D31" s="7"/>
      <c r="E31" s="9"/>
      <c r="F31" s="9"/>
      <c r="G31" s="24"/>
      <c r="H31" s="9"/>
      <c r="I31" s="9"/>
      <c r="J31" s="18"/>
      <c r="K31" s="18"/>
      <c r="L31" s="9" t="s">
        <v>162</v>
      </c>
      <c r="M31" s="23">
        <v>0.1875</v>
      </c>
      <c r="N31" s="15" t="s">
        <v>18</v>
      </c>
      <c r="O31" s="13">
        <v>100</v>
      </c>
      <c r="P31" s="9" t="s">
        <v>163</v>
      </c>
      <c r="Q31" s="13" t="s">
        <v>165</v>
      </c>
      <c r="R31" s="7">
        <v>2650</v>
      </c>
      <c r="S31" s="1"/>
    </row>
    <row r="32" spans="1:19" ht="20.25">
      <c r="A32" s="7"/>
      <c r="B32" s="22"/>
      <c r="C32" s="7"/>
      <c r="D32" s="7"/>
      <c r="E32" s="9"/>
      <c r="F32" s="9"/>
      <c r="G32" s="9"/>
      <c r="H32" s="9"/>
      <c r="I32" s="9"/>
      <c r="J32" s="18"/>
      <c r="K32" s="18"/>
      <c r="L32" s="9" t="s">
        <v>162</v>
      </c>
      <c r="M32" s="23">
        <v>0.76111111111111107</v>
      </c>
      <c r="N32" s="15" t="s">
        <v>18</v>
      </c>
      <c r="O32" s="13">
        <v>150</v>
      </c>
      <c r="P32" s="13" t="s">
        <v>21</v>
      </c>
      <c r="Q32" s="13" t="s">
        <v>170</v>
      </c>
      <c r="R32" s="7">
        <v>2500</v>
      </c>
      <c r="S32" s="1"/>
    </row>
    <row r="33" spans="1:19" ht="20.25">
      <c r="A33" s="7"/>
      <c r="B33" s="26"/>
      <c r="C33" s="7"/>
      <c r="D33" s="7"/>
      <c r="E33" s="9"/>
      <c r="F33" s="9"/>
      <c r="G33" s="24"/>
      <c r="H33" s="9"/>
      <c r="I33" s="9"/>
      <c r="J33" s="11"/>
      <c r="K33" s="11"/>
      <c r="L33" s="9" t="s">
        <v>167</v>
      </c>
      <c r="M33" s="23">
        <v>0.26041666666666669</v>
      </c>
      <c r="N33" s="15" t="s">
        <v>18</v>
      </c>
      <c r="O33" s="9">
        <v>70</v>
      </c>
      <c r="P33" s="9" t="s">
        <v>166</v>
      </c>
      <c r="Q33" s="13" t="s">
        <v>32</v>
      </c>
      <c r="R33" s="7">
        <v>2430</v>
      </c>
      <c r="S33" s="1"/>
    </row>
    <row r="34" spans="1:19" ht="22.5" customHeight="1">
      <c r="A34" s="7"/>
      <c r="B34" s="26"/>
      <c r="C34" s="7"/>
      <c r="D34" s="7"/>
      <c r="E34" s="9"/>
      <c r="F34" s="9"/>
      <c r="G34" s="24"/>
      <c r="H34" s="9"/>
      <c r="I34" s="9"/>
      <c r="J34" s="11"/>
      <c r="K34" s="11"/>
      <c r="L34" s="9" t="s">
        <v>173</v>
      </c>
      <c r="M34" s="23">
        <v>0.13541666666666666</v>
      </c>
      <c r="N34" s="15" t="s">
        <v>18</v>
      </c>
      <c r="O34" s="9">
        <v>130</v>
      </c>
      <c r="P34" s="9" t="s">
        <v>172</v>
      </c>
      <c r="Q34" s="22" t="s">
        <v>171</v>
      </c>
      <c r="R34" s="7">
        <v>2300</v>
      </c>
      <c r="S34" s="1"/>
    </row>
    <row r="35" spans="1:19" ht="20.25">
      <c r="A35" s="7"/>
      <c r="B35" s="27"/>
      <c r="C35" s="7"/>
      <c r="D35" s="7"/>
      <c r="E35" s="9"/>
      <c r="F35" s="9"/>
      <c r="G35" s="24"/>
      <c r="H35" s="9"/>
      <c r="I35" s="9"/>
      <c r="J35" s="11"/>
      <c r="K35" s="11"/>
      <c r="L35" s="9" t="s">
        <v>174</v>
      </c>
      <c r="M35" s="23">
        <v>0.27083333333333331</v>
      </c>
      <c r="N35" s="15" t="s">
        <v>18</v>
      </c>
      <c r="O35" s="9">
        <v>80</v>
      </c>
      <c r="P35" s="13" t="s">
        <v>21</v>
      </c>
      <c r="Q35" s="13" t="s">
        <v>34</v>
      </c>
      <c r="R35" s="7">
        <v>2220</v>
      </c>
      <c r="S35" s="1"/>
    </row>
    <row r="36" spans="1:19" ht="20.25">
      <c r="A36" s="7"/>
      <c r="B36" s="26"/>
      <c r="C36" s="7"/>
      <c r="D36" s="7"/>
      <c r="E36" s="9"/>
      <c r="F36" s="9"/>
      <c r="G36" s="9"/>
      <c r="H36" s="9"/>
      <c r="I36" s="9"/>
      <c r="J36" s="11"/>
      <c r="K36" s="11"/>
      <c r="L36" s="9" t="s">
        <v>174</v>
      </c>
      <c r="M36" s="14">
        <v>0.40277777777777773</v>
      </c>
      <c r="N36" s="15" t="s">
        <v>18</v>
      </c>
      <c r="O36" s="13">
        <v>100</v>
      </c>
      <c r="P36" s="13" t="s">
        <v>175</v>
      </c>
      <c r="Q36" s="13" t="s">
        <v>176</v>
      </c>
      <c r="R36" s="28">
        <v>2120</v>
      </c>
      <c r="S36" s="29"/>
    </row>
    <row r="37" spans="1:19" ht="20.25">
      <c r="A37" s="11"/>
      <c r="B37" s="11"/>
      <c r="C37" s="11"/>
      <c r="D37" s="11"/>
      <c r="E37" s="30"/>
      <c r="F37" s="30"/>
      <c r="G37" s="30"/>
      <c r="H37" s="30"/>
      <c r="I37" s="30"/>
      <c r="J37" s="11"/>
      <c r="K37" s="11"/>
      <c r="L37" s="13" t="s">
        <v>177</v>
      </c>
      <c r="M37" s="31">
        <v>0.18055555555555555</v>
      </c>
      <c r="N37" s="15" t="s">
        <v>18</v>
      </c>
      <c r="O37" s="32">
        <v>40</v>
      </c>
      <c r="P37" s="13" t="s">
        <v>178</v>
      </c>
      <c r="Q37" s="22" t="s">
        <v>179</v>
      </c>
      <c r="R37" s="28">
        <v>2080</v>
      </c>
      <c r="S37" s="1"/>
    </row>
    <row r="38" spans="1:19" ht="20.25">
      <c r="A38" s="11"/>
      <c r="B38" s="11"/>
      <c r="C38" s="11"/>
      <c r="D38" s="11"/>
      <c r="E38" s="30"/>
      <c r="F38" s="30"/>
      <c r="G38" s="30"/>
      <c r="H38" s="30"/>
      <c r="I38" s="30"/>
      <c r="J38" s="11"/>
      <c r="K38" s="11"/>
      <c r="L38" s="13" t="s">
        <v>177</v>
      </c>
      <c r="M38" s="14">
        <v>0.62847222222222221</v>
      </c>
      <c r="N38" s="15" t="s">
        <v>18</v>
      </c>
      <c r="O38" s="13">
        <v>70</v>
      </c>
      <c r="P38" s="13" t="s">
        <v>21</v>
      </c>
      <c r="Q38" s="13" t="s">
        <v>32</v>
      </c>
      <c r="R38" s="13">
        <v>2010</v>
      </c>
      <c r="S38" s="1"/>
    </row>
    <row r="39" spans="1:19" ht="2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3" t="s">
        <v>180</v>
      </c>
      <c r="M39" s="23" t="s">
        <v>181</v>
      </c>
      <c r="N39" s="15" t="s">
        <v>18</v>
      </c>
      <c r="O39" s="9">
        <v>90</v>
      </c>
      <c r="P39" s="13" t="s">
        <v>182</v>
      </c>
      <c r="Q39" s="13" t="s">
        <v>20</v>
      </c>
      <c r="R39" s="7">
        <v>1920</v>
      </c>
      <c r="S39" s="1"/>
    </row>
    <row r="40" spans="1:19" ht="2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3" t="s">
        <v>184</v>
      </c>
      <c r="M40" s="31">
        <v>0.59027777777777779</v>
      </c>
      <c r="N40" s="15" t="s">
        <v>18</v>
      </c>
      <c r="O40" s="32">
        <v>120</v>
      </c>
      <c r="P40" s="32" t="s">
        <v>183</v>
      </c>
      <c r="Q40" s="13" t="s">
        <v>189</v>
      </c>
      <c r="R40" s="28">
        <v>1800</v>
      </c>
      <c r="S40" s="1"/>
    </row>
    <row r="41" spans="1:19" ht="2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3" t="s">
        <v>185</v>
      </c>
      <c r="M41" s="31">
        <v>0.35416666666666669</v>
      </c>
      <c r="N41" s="15" t="s">
        <v>18</v>
      </c>
      <c r="O41" s="32"/>
      <c r="P41" s="32" t="s">
        <v>186</v>
      </c>
      <c r="Q41" s="22" t="s">
        <v>29</v>
      </c>
      <c r="R41" s="28">
        <v>3940</v>
      </c>
      <c r="S41" s="1"/>
    </row>
    <row r="42" spans="1:19" ht="2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3" t="s">
        <v>187</v>
      </c>
      <c r="M42" s="31">
        <v>0.3125</v>
      </c>
      <c r="N42" s="15" t="s">
        <v>18</v>
      </c>
      <c r="O42" s="32">
        <v>130</v>
      </c>
      <c r="P42" s="32" t="s">
        <v>188</v>
      </c>
      <c r="Q42" s="13" t="s">
        <v>57</v>
      </c>
      <c r="R42" s="13">
        <v>3810</v>
      </c>
      <c r="S42" s="1"/>
    </row>
    <row r="43" spans="1:19" ht="2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3" t="s">
        <v>190</v>
      </c>
      <c r="M43" s="31" t="s">
        <v>191</v>
      </c>
      <c r="N43" s="15" t="s">
        <v>18</v>
      </c>
      <c r="O43" s="32">
        <v>100</v>
      </c>
      <c r="P43" s="9" t="s">
        <v>192</v>
      </c>
      <c r="Q43" s="13" t="s">
        <v>193</v>
      </c>
      <c r="R43" s="13">
        <v>3710</v>
      </c>
      <c r="S43" s="1"/>
    </row>
    <row r="44" spans="1:19" ht="2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3" t="s">
        <v>194</v>
      </c>
      <c r="M44" s="14">
        <v>0.56388888888888888</v>
      </c>
      <c r="N44" s="15" t="s">
        <v>18</v>
      </c>
      <c r="O44" s="13">
        <v>110</v>
      </c>
      <c r="P44" s="32" t="s">
        <v>195</v>
      </c>
      <c r="Q44" s="13" t="s">
        <v>196</v>
      </c>
      <c r="R44" s="13">
        <v>3600</v>
      </c>
      <c r="S44" s="1"/>
    </row>
    <row r="45" spans="1:19" ht="2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3" t="s">
        <v>194</v>
      </c>
      <c r="M45" s="14">
        <v>0.77222222222222225</v>
      </c>
      <c r="N45" s="15" t="s">
        <v>18</v>
      </c>
      <c r="O45" s="13">
        <v>130</v>
      </c>
      <c r="P45" s="13" t="s">
        <v>21</v>
      </c>
      <c r="Q45" s="13" t="s">
        <v>44</v>
      </c>
      <c r="R45" s="13">
        <v>3470</v>
      </c>
      <c r="S45" s="1"/>
    </row>
    <row r="46" spans="1:19" ht="2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3" t="s">
        <v>197</v>
      </c>
      <c r="M46" s="31">
        <v>0.40138888888888885</v>
      </c>
      <c r="N46" s="15" t="s">
        <v>18</v>
      </c>
      <c r="O46" s="32">
        <v>570</v>
      </c>
      <c r="P46" s="32" t="s">
        <v>198</v>
      </c>
      <c r="Q46" s="13" t="s">
        <v>199</v>
      </c>
      <c r="R46" s="28">
        <v>2900</v>
      </c>
      <c r="S46" s="1"/>
    </row>
    <row r="47" spans="1:19" ht="2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3" t="s">
        <v>200</v>
      </c>
      <c r="M47" s="14">
        <v>0.81944444444444453</v>
      </c>
      <c r="N47" s="15" t="s">
        <v>18</v>
      </c>
      <c r="O47" s="13">
        <v>270</v>
      </c>
      <c r="P47" s="13" t="s">
        <v>201</v>
      </c>
      <c r="Q47" s="22" t="s">
        <v>202</v>
      </c>
      <c r="R47" s="13">
        <v>2630</v>
      </c>
      <c r="S47" s="1"/>
    </row>
    <row r="48" spans="1:19" ht="2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3" t="s">
        <v>204</v>
      </c>
      <c r="M48" s="14">
        <v>0.97361111111111109</v>
      </c>
      <c r="N48" s="15" t="s">
        <v>18</v>
      </c>
      <c r="O48" s="1"/>
      <c r="P48" s="32" t="s">
        <v>203</v>
      </c>
      <c r="Q48" s="22" t="s">
        <v>20</v>
      </c>
      <c r="R48" s="13">
        <v>2630</v>
      </c>
      <c r="S48" s="1"/>
    </row>
    <row r="49" spans="1:19" ht="2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3" t="s">
        <v>205</v>
      </c>
      <c r="M49" s="14">
        <v>0.3263888888888889</v>
      </c>
      <c r="N49" s="15" t="s">
        <v>18</v>
      </c>
      <c r="O49" s="13">
        <v>160</v>
      </c>
      <c r="P49" s="9" t="s">
        <v>206</v>
      </c>
      <c r="Q49" s="22" t="s">
        <v>202</v>
      </c>
      <c r="R49" s="13">
        <v>2470</v>
      </c>
      <c r="S49" s="1"/>
    </row>
    <row r="50" spans="1:19" ht="2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3" t="s">
        <v>207</v>
      </c>
      <c r="M50" s="14">
        <v>0.3611111111111111</v>
      </c>
      <c r="N50" s="15" t="s">
        <v>18</v>
      </c>
      <c r="O50" s="13">
        <v>170</v>
      </c>
      <c r="P50" s="9" t="s">
        <v>208</v>
      </c>
      <c r="Q50" s="13" t="s">
        <v>209</v>
      </c>
      <c r="R50" s="13">
        <v>2300</v>
      </c>
      <c r="S50" s="1"/>
    </row>
    <row r="51" spans="1:19" ht="20.25">
      <c r="A51" s="11"/>
      <c r="B51" s="11"/>
      <c r="C51" s="33"/>
      <c r="D51" s="33"/>
      <c r="E51" s="33"/>
      <c r="F51" s="33"/>
      <c r="G51" s="33"/>
      <c r="H51" s="33"/>
      <c r="I51" s="33"/>
      <c r="J51" s="33"/>
      <c r="K51" s="33"/>
      <c r="L51" s="13" t="s">
        <v>210</v>
      </c>
      <c r="M51" s="14">
        <v>0.82638888888888884</v>
      </c>
      <c r="N51" s="15" t="s">
        <v>18</v>
      </c>
      <c r="O51" s="13">
        <v>100</v>
      </c>
      <c r="P51" s="32" t="s">
        <v>211</v>
      </c>
      <c r="Q51" s="22" t="s">
        <v>212</v>
      </c>
      <c r="R51" s="13">
        <v>2200</v>
      </c>
      <c r="S51" s="1"/>
    </row>
    <row r="52" spans="1:19">
      <c r="A52" s="11"/>
      <c r="B52" s="11"/>
      <c r="C52" s="33"/>
      <c r="D52" s="33"/>
      <c r="E52" s="33"/>
      <c r="F52" s="33"/>
      <c r="G52" s="33"/>
      <c r="H52" s="33"/>
      <c r="I52" s="33"/>
      <c r="J52" s="33"/>
      <c r="K52" s="33"/>
      <c r="S52" s="1"/>
    </row>
    <row r="53" spans="1:19" ht="20.25">
      <c r="A53" s="11"/>
      <c r="B53" s="11"/>
      <c r="C53" s="33"/>
      <c r="D53" s="33"/>
      <c r="E53" s="33"/>
      <c r="F53" s="33"/>
      <c r="G53" s="33"/>
      <c r="H53" s="33"/>
      <c r="I53" s="33"/>
      <c r="J53" s="33"/>
      <c r="K53" s="33"/>
      <c r="L53" s="13"/>
      <c r="M53" s="14"/>
      <c r="N53" s="15" t="s">
        <v>18</v>
      </c>
      <c r="O53" s="13"/>
      <c r="P53" s="32"/>
      <c r="Q53" s="22"/>
      <c r="R53" s="13"/>
      <c r="S53" s="1"/>
    </row>
    <row r="54" spans="1:19" ht="20.25">
      <c r="A54" s="11"/>
      <c r="B54" s="11"/>
      <c r="C54" s="33"/>
      <c r="D54" s="33"/>
      <c r="E54" s="33"/>
      <c r="F54" s="33"/>
      <c r="G54" s="33"/>
      <c r="H54" s="33"/>
      <c r="I54" s="33"/>
      <c r="J54" s="33"/>
      <c r="K54" s="33"/>
      <c r="L54" s="9"/>
      <c r="M54" s="31"/>
      <c r="N54" s="15" t="s">
        <v>18</v>
      </c>
      <c r="O54" s="32"/>
      <c r="P54" s="32"/>
      <c r="Q54" s="13"/>
      <c r="R54" s="28"/>
      <c r="S54" s="1"/>
    </row>
    <row r="55" spans="1:19" ht="20.25">
      <c r="A55" s="11"/>
      <c r="B55" s="11"/>
      <c r="C55" s="33"/>
      <c r="D55" s="33"/>
      <c r="E55" s="33"/>
      <c r="F55" s="33"/>
      <c r="G55" s="33"/>
      <c r="H55" s="33"/>
      <c r="I55" s="33"/>
      <c r="J55" s="33"/>
      <c r="K55" s="33"/>
      <c r="L55" s="13"/>
      <c r="M55" s="14"/>
      <c r="N55" s="15" t="s">
        <v>18</v>
      </c>
      <c r="O55" s="13"/>
      <c r="P55" s="9"/>
      <c r="Q55" s="13"/>
      <c r="R55" s="13"/>
      <c r="S55" s="1"/>
    </row>
    <row r="56" spans="1:19" ht="20.25">
      <c r="A56" s="11"/>
      <c r="B56" s="11"/>
      <c r="C56" s="33"/>
      <c r="D56" s="33"/>
      <c r="E56" s="33"/>
      <c r="F56" s="33"/>
      <c r="G56" s="33"/>
      <c r="H56" s="33"/>
      <c r="I56" s="33"/>
      <c r="J56" s="33"/>
      <c r="K56" s="33"/>
      <c r="L56" s="13"/>
      <c r="M56" s="14"/>
      <c r="N56" s="15" t="s">
        <v>18</v>
      </c>
      <c r="O56" s="13"/>
      <c r="P56" s="32"/>
      <c r="Q56" s="13"/>
      <c r="R56" s="13"/>
      <c r="S56" s="1"/>
    </row>
    <row r="57" spans="1:19" ht="20.25">
      <c r="A57" s="11"/>
      <c r="B57" s="11"/>
      <c r="C57" s="33"/>
      <c r="D57" s="33"/>
      <c r="E57" s="33"/>
      <c r="F57" s="33"/>
      <c r="G57" s="33"/>
      <c r="H57" s="33"/>
      <c r="I57" s="33"/>
      <c r="J57" s="33"/>
      <c r="K57" s="33"/>
      <c r="L57" s="9"/>
      <c r="M57" s="14"/>
      <c r="N57" s="15" t="s">
        <v>18</v>
      </c>
      <c r="O57" s="13"/>
      <c r="P57" s="13"/>
      <c r="Q57" s="22"/>
      <c r="R57" s="13"/>
      <c r="S57" s="1"/>
    </row>
    <row r="58" spans="1:19" ht="20.25">
      <c r="A58" s="11"/>
      <c r="B58" s="11"/>
      <c r="C58" s="33"/>
      <c r="D58" s="33"/>
      <c r="E58" s="33"/>
      <c r="F58" s="33"/>
      <c r="G58" s="33"/>
      <c r="H58" s="33"/>
      <c r="I58" s="33"/>
      <c r="J58" s="33"/>
      <c r="K58" s="33"/>
      <c r="L58" s="13"/>
      <c r="M58" s="14"/>
      <c r="N58" s="15" t="s">
        <v>18</v>
      </c>
      <c r="O58" s="13"/>
      <c r="P58" s="9"/>
      <c r="Q58" s="13"/>
      <c r="R58" s="13"/>
      <c r="S58" s="1"/>
    </row>
    <row r="59" spans="1:19" ht="20.25">
      <c r="A59" s="11"/>
      <c r="B59" s="11"/>
      <c r="C59" s="33"/>
      <c r="D59" s="33"/>
      <c r="E59" s="33"/>
      <c r="F59" s="33"/>
      <c r="G59" s="33"/>
      <c r="H59" s="33"/>
      <c r="I59" s="33"/>
      <c r="J59" s="33"/>
      <c r="K59" s="33"/>
      <c r="L59" s="13"/>
      <c r="M59" s="14"/>
      <c r="N59" s="15" t="s">
        <v>18</v>
      </c>
      <c r="O59" s="13"/>
      <c r="P59" s="32"/>
      <c r="Q59" s="13"/>
      <c r="R59" s="13"/>
      <c r="S59" s="1"/>
    </row>
    <row r="60" spans="1:19" ht="20.25">
      <c r="A60" s="11"/>
      <c r="B60" s="11"/>
      <c r="C60" s="33"/>
      <c r="D60" s="33"/>
      <c r="E60" s="33"/>
      <c r="F60" s="33"/>
      <c r="G60" s="33"/>
      <c r="H60" s="33"/>
      <c r="I60" s="33"/>
      <c r="J60" s="33"/>
      <c r="K60" s="33"/>
      <c r="L60" s="13"/>
      <c r="M60" s="14"/>
      <c r="N60" s="15" t="s">
        <v>18</v>
      </c>
      <c r="O60" s="13"/>
      <c r="P60" s="32"/>
      <c r="Q60" s="22"/>
      <c r="R60" s="13"/>
      <c r="S60" s="1"/>
    </row>
    <row r="61" spans="1:19" ht="20.25">
      <c r="A61" s="11"/>
      <c r="B61" s="11"/>
      <c r="C61" s="33"/>
      <c r="D61" s="33"/>
      <c r="E61" s="33"/>
      <c r="F61" s="33"/>
      <c r="G61" s="33"/>
      <c r="H61" s="33"/>
      <c r="I61" s="33"/>
      <c r="J61" s="33"/>
      <c r="K61" s="33"/>
      <c r="L61" s="9"/>
      <c r="M61" s="23"/>
      <c r="N61" s="15" t="s">
        <v>18</v>
      </c>
      <c r="O61" s="9"/>
      <c r="P61" s="9"/>
      <c r="Q61" s="22"/>
      <c r="R61" s="7"/>
      <c r="S61" s="1"/>
    </row>
    <row r="62" spans="1:19" ht="20.25">
      <c r="A62" s="11"/>
      <c r="B62" s="11"/>
      <c r="C62" s="33"/>
      <c r="D62" s="33"/>
      <c r="E62" s="33"/>
      <c r="F62" s="33"/>
      <c r="G62" s="33"/>
      <c r="H62" s="33"/>
      <c r="I62" s="33"/>
      <c r="J62" s="33"/>
      <c r="K62" s="33"/>
      <c r="L62" s="9"/>
      <c r="M62" s="14"/>
      <c r="N62" s="15" t="s">
        <v>18</v>
      </c>
      <c r="O62" s="13"/>
      <c r="P62" s="9"/>
      <c r="Q62" s="13"/>
      <c r="R62" s="7"/>
      <c r="S62" s="1"/>
    </row>
    <row r="63" spans="1:19" ht="20.25">
      <c r="A63" s="11"/>
      <c r="B63" s="11"/>
      <c r="C63" s="33"/>
      <c r="D63" s="33"/>
      <c r="E63" s="33"/>
      <c r="F63" s="33"/>
      <c r="G63" s="33"/>
      <c r="H63" s="33"/>
      <c r="I63" s="33"/>
      <c r="J63" s="33"/>
      <c r="K63" s="33"/>
      <c r="L63" s="13"/>
      <c r="M63" s="14"/>
      <c r="N63" s="15" t="s">
        <v>18</v>
      </c>
      <c r="O63" s="13"/>
      <c r="P63" s="13"/>
      <c r="Q63" s="13"/>
      <c r="R63" s="13"/>
      <c r="S63" s="1"/>
    </row>
    <row r="64" spans="1:19" ht="20.25">
      <c r="A64" s="11"/>
      <c r="B64" s="11"/>
      <c r="C64" s="33"/>
      <c r="D64" s="33"/>
      <c r="E64" s="33"/>
      <c r="F64" s="33"/>
      <c r="G64" s="33"/>
      <c r="H64" s="33"/>
      <c r="I64" s="33"/>
      <c r="J64" s="33"/>
      <c r="K64" s="33"/>
      <c r="L64" s="13"/>
      <c r="M64" s="14"/>
      <c r="N64" s="15" t="s">
        <v>18</v>
      </c>
      <c r="O64" s="13"/>
      <c r="P64" s="13"/>
      <c r="Q64" s="22"/>
      <c r="R64" s="13"/>
      <c r="S64" s="1"/>
    </row>
    <row r="65" spans="1:19" ht="20.25">
      <c r="A65" s="11"/>
      <c r="B65" s="11"/>
      <c r="C65" s="33"/>
      <c r="D65" s="33"/>
      <c r="E65" s="33"/>
      <c r="F65" s="33"/>
      <c r="G65" s="33"/>
      <c r="H65" s="33"/>
      <c r="I65" s="33"/>
      <c r="J65" s="33"/>
      <c r="K65" s="33"/>
      <c r="L65" s="13"/>
      <c r="M65" s="14"/>
      <c r="N65" s="15" t="s">
        <v>18</v>
      </c>
      <c r="O65" s="13"/>
      <c r="P65" s="32"/>
      <c r="Q65" s="13"/>
      <c r="R65" s="13"/>
      <c r="S65" s="1"/>
    </row>
    <row r="66" spans="1:19" ht="20.25">
      <c r="A66" s="11"/>
      <c r="B66" s="11"/>
      <c r="C66" s="33"/>
      <c r="D66" s="33"/>
      <c r="E66" s="33"/>
      <c r="F66" s="33"/>
      <c r="G66" s="33"/>
      <c r="H66" s="33"/>
      <c r="I66" s="33"/>
      <c r="J66" s="33"/>
      <c r="K66" s="33"/>
      <c r="L66" s="13"/>
      <c r="M66" s="14"/>
      <c r="N66" s="15" t="s">
        <v>18</v>
      </c>
      <c r="O66" s="9"/>
      <c r="P66" s="9"/>
      <c r="Q66" s="22"/>
      <c r="R66" s="13"/>
      <c r="S66" s="1"/>
    </row>
    <row r="67" spans="1:19" ht="20.25">
      <c r="A67" s="11"/>
      <c r="B67" s="11"/>
      <c r="C67" s="33"/>
      <c r="D67" s="33"/>
      <c r="E67" s="33"/>
      <c r="F67" s="33"/>
      <c r="G67" s="33"/>
      <c r="H67" s="33"/>
      <c r="I67" s="33"/>
      <c r="J67" s="33"/>
      <c r="K67" s="33"/>
      <c r="L67" s="13"/>
      <c r="M67" s="14"/>
      <c r="N67" s="15" t="s">
        <v>18</v>
      </c>
      <c r="O67" s="13"/>
      <c r="P67" s="32"/>
      <c r="Q67" s="13"/>
      <c r="R67" s="7"/>
      <c r="S67" s="1"/>
    </row>
    <row r="68" spans="1:19" ht="20.25">
      <c r="A68" s="11"/>
      <c r="B68" s="11"/>
      <c r="C68" s="33"/>
      <c r="D68" s="33"/>
      <c r="E68" s="33"/>
      <c r="F68" s="33"/>
      <c r="G68" s="33"/>
      <c r="H68" s="33"/>
      <c r="I68" s="33"/>
      <c r="J68" s="33"/>
      <c r="K68" s="33"/>
      <c r="L68" s="13"/>
      <c r="M68" s="14"/>
      <c r="N68" s="15" t="s">
        <v>18</v>
      </c>
      <c r="O68" s="13"/>
      <c r="P68" s="13"/>
      <c r="Q68" s="13"/>
      <c r="R68" s="13"/>
      <c r="S68" s="1"/>
    </row>
    <row r="69" spans="1:19" ht="20.25">
      <c r="A69" s="11"/>
      <c r="B69" s="11"/>
      <c r="C69" s="33"/>
      <c r="D69" s="33"/>
      <c r="E69" s="33"/>
      <c r="F69" s="33"/>
      <c r="G69" s="33"/>
      <c r="H69" s="33"/>
      <c r="I69" s="33"/>
      <c r="J69" s="33"/>
      <c r="K69" s="33"/>
      <c r="L69" s="13"/>
      <c r="M69" s="14"/>
      <c r="N69" s="15" t="s">
        <v>18</v>
      </c>
      <c r="O69" s="13"/>
      <c r="P69" s="13"/>
      <c r="Q69" s="22"/>
      <c r="R69" s="13"/>
      <c r="S69" s="1"/>
    </row>
    <row r="70" spans="1:19" ht="20.25">
      <c r="A70" s="11"/>
      <c r="B70" s="11"/>
      <c r="C70" s="33"/>
      <c r="D70" s="33"/>
      <c r="E70" s="33"/>
      <c r="F70" s="33"/>
      <c r="G70" s="33"/>
      <c r="H70" s="33"/>
      <c r="I70" s="33"/>
      <c r="J70" s="33"/>
      <c r="K70" s="33"/>
      <c r="L70" s="13"/>
      <c r="M70" s="14"/>
      <c r="N70" s="15" t="s">
        <v>18</v>
      </c>
      <c r="O70" s="13"/>
      <c r="P70" s="13"/>
      <c r="Q70" s="22"/>
      <c r="R70" s="13"/>
      <c r="S70" s="1"/>
    </row>
    <row r="71" spans="1:19" ht="20.25">
      <c r="A71" s="11"/>
      <c r="B71" s="11"/>
      <c r="C71" s="33"/>
      <c r="D71" s="33"/>
      <c r="E71" s="33"/>
      <c r="F71" s="33"/>
      <c r="G71" s="33"/>
      <c r="H71" s="33"/>
      <c r="I71" s="33"/>
      <c r="J71" s="33"/>
      <c r="K71" s="33"/>
      <c r="L71" s="13"/>
      <c r="M71" s="14"/>
      <c r="N71" s="15" t="s">
        <v>18</v>
      </c>
      <c r="O71" s="13"/>
      <c r="P71" s="9"/>
      <c r="Q71" s="13"/>
      <c r="R71" s="13"/>
      <c r="S71" s="1"/>
    </row>
    <row r="72" spans="1:19" ht="20.25">
      <c r="A72" s="11"/>
      <c r="B72" s="11"/>
      <c r="C72" s="33"/>
      <c r="D72" s="33"/>
      <c r="E72" s="33"/>
      <c r="F72" s="33"/>
      <c r="G72" s="33"/>
      <c r="H72" s="33"/>
      <c r="I72" s="33"/>
      <c r="J72" s="33"/>
      <c r="K72" s="33"/>
      <c r="L72" s="13"/>
      <c r="M72" s="14"/>
      <c r="N72" s="15" t="s">
        <v>18</v>
      </c>
      <c r="O72" s="13"/>
      <c r="P72" s="9"/>
      <c r="Q72" s="13"/>
      <c r="R72" s="13"/>
      <c r="S72" s="1"/>
    </row>
    <row r="73" spans="1:19" ht="20.25">
      <c r="A73" s="11"/>
      <c r="B73" s="11"/>
      <c r="C73" s="33"/>
      <c r="D73" s="33"/>
      <c r="E73" s="33"/>
      <c r="F73" s="33"/>
      <c r="G73" s="33"/>
      <c r="H73" s="33"/>
      <c r="I73" s="33"/>
      <c r="J73" s="33"/>
      <c r="K73" s="33"/>
      <c r="L73" s="13"/>
      <c r="M73" s="14"/>
      <c r="N73" s="15" t="s">
        <v>18</v>
      </c>
      <c r="O73" s="13"/>
      <c r="P73" s="32"/>
      <c r="Q73" s="22"/>
      <c r="R73" s="13"/>
      <c r="S73" s="1"/>
    </row>
    <row r="74" spans="1:19" ht="20.25">
      <c r="A74" s="11"/>
      <c r="B74" s="11"/>
      <c r="C74" s="33"/>
      <c r="D74" s="33"/>
      <c r="E74" s="33"/>
      <c r="F74" s="33"/>
      <c r="G74" s="33"/>
      <c r="H74" s="33"/>
      <c r="I74" s="33"/>
      <c r="J74" s="33"/>
      <c r="K74" s="33"/>
      <c r="L74" s="13"/>
      <c r="M74" s="14"/>
      <c r="N74" s="15" t="s">
        <v>18</v>
      </c>
      <c r="O74" s="13"/>
      <c r="P74" s="9"/>
      <c r="Q74" s="13"/>
      <c r="R74" s="13"/>
      <c r="S74" s="1"/>
    </row>
    <row r="75" spans="1:19" ht="20.25">
      <c r="A75" s="11"/>
      <c r="B75" s="11"/>
      <c r="C75" s="33"/>
      <c r="D75" s="33"/>
      <c r="E75" s="33"/>
      <c r="F75" s="33"/>
      <c r="G75" s="33"/>
      <c r="H75" s="33"/>
      <c r="I75" s="33"/>
      <c r="J75" s="33"/>
      <c r="K75" s="33"/>
      <c r="L75" s="13"/>
      <c r="M75" s="23"/>
      <c r="N75" s="15" t="s">
        <v>18</v>
      </c>
      <c r="O75" s="9"/>
      <c r="P75" s="32"/>
      <c r="Q75" s="22"/>
      <c r="R75" s="7"/>
      <c r="S75" s="1"/>
    </row>
    <row r="76" spans="1:19" ht="20.25">
      <c r="A76" s="11"/>
      <c r="B76" s="11"/>
      <c r="C76" s="33"/>
      <c r="D76" s="33"/>
      <c r="E76" s="33"/>
      <c r="F76" s="33"/>
      <c r="G76" s="33"/>
      <c r="H76" s="33"/>
      <c r="I76" s="33"/>
      <c r="J76" s="33"/>
      <c r="K76" s="33"/>
      <c r="L76" s="13"/>
      <c r="M76" s="14"/>
      <c r="N76" s="15" t="s">
        <v>18</v>
      </c>
      <c r="O76" s="13"/>
      <c r="P76" s="9"/>
      <c r="Q76" s="13"/>
      <c r="R76" s="13"/>
      <c r="S76" s="1"/>
    </row>
    <row r="77" spans="1:19" ht="20.25">
      <c r="A77" s="11"/>
      <c r="B77" s="11"/>
      <c r="C77" s="33"/>
      <c r="D77" s="33"/>
      <c r="E77" s="33"/>
      <c r="F77" s="33"/>
      <c r="G77" s="33"/>
      <c r="H77" s="33"/>
      <c r="I77" s="33"/>
      <c r="J77" s="33"/>
      <c r="K77" s="33"/>
      <c r="L77" s="13"/>
      <c r="M77" s="14"/>
      <c r="N77" s="15" t="s">
        <v>18</v>
      </c>
      <c r="O77" s="13"/>
      <c r="P77" s="13"/>
      <c r="Q77" s="22"/>
      <c r="R77" s="13"/>
      <c r="S77" s="1"/>
    </row>
    <row r="78" spans="1:19" ht="20.25">
      <c r="A78" s="11"/>
      <c r="B78" s="11"/>
      <c r="C78" s="33"/>
      <c r="D78" s="33"/>
      <c r="E78" s="33"/>
      <c r="F78" s="33"/>
      <c r="G78" s="33"/>
      <c r="H78" s="33"/>
      <c r="I78" s="33"/>
      <c r="J78" s="33"/>
      <c r="K78" s="33"/>
      <c r="L78" s="13"/>
      <c r="M78" s="14"/>
      <c r="N78" s="15" t="s">
        <v>18</v>
      </c>
      <c r="O78" s="13"/>
      <c r="P78" s="13"/>
      <c r="Q78" s="13"/>
      <c r="R78" s="13"/>
      <c r="S78" s="1"/>
    </row>
    <row r="79" spans="1:19" ht="20.25">
      <c r="A79" s="11"/>
      <c r="B79" s="11"/>
      <c r="C79" s="33"/>
      <c r="D79" s="33"/>
      <c r="E79" s="33"/>
      <c r="F79" s="33"/>
      <c r="G79" s="33"/>
      <c r="H79" s="33"/>
      <c r="I79" s="33"/>
      <c r="J79" s="33"/>
      <c r="K79" s="33"/>
      <c r="L79" s="13"/>
      <c r="M79" s="14"/>
      <c r="N79" s="15" t="s">
        <v>18</v>
      </c>
      <c r="O79" s="13"/>
      <c r="P79" s="13"/>
      <c r="Q79" s="13"/>
      <c r="R79" s="13"/>
      <c r="S79" s="1"/>
    </row>
    <row r="80" spans="1:19" ht="20.25">
      <c r="A80" s="11"/>
      <c r="B80" s="11"/>
      <c r="C80" s="33"/>
      <c r="D80" s="33"/>
      <c r="E80" s="33"/>
      <c r="F80" s="33"/>
      <c r="G80" s="33"/>
      <c r="H80" s="33"/>
      <c r="I80" s="33"/>
      <c r="J80" s="33"/>
      <c r="K80" s="33"/>
      <c r="L80" s="13"/>
      <c r="M80" s="14"/>
      <c r="N80" s="15" t="s">
        <v>18</v>
      </c>
      <c r="O80" s="13"/>
      <c r="P80" s="13"/>
      <c r="Q80" s="13"/>
      <c r="R80" s="13"/>
      <c r="S80" s="1"/>
    </row>
    <row r="81" spans="1:19" ht="20.25">
      <c r="A81" s="11"/>
      <c r="B81" s="11"/>
      <c r="C81" s="33"/>
      <c r="D81" s="33"/>
      <c r="E81" s="33"/>
      <c r="F81" s="33"/>
      <c r="G81" s="33"/>
      <c r="H81" s="33"/>
      <c r="I81" s="33"/>
      <c r="J81" s="33"/>
      <c r="K81" s="33"/>
      <c r="L81" s="13"/>
      <c r="M81" s="14"/>
      <c r="N81" s="15" t="s">
        <v>18</v>
      </c>
      <c r="O81" s="13"/>
      <c r="P81" s="32"/>
      <c r="Q81" s="13"/>
      <c r="R81" s="13"/>
      <c r="S81" s="1"/>
    </row>
    <row r="82" spans="1:19" ht="20.25">
      <c r="A82" s="11"/>
      <c r="B82" s="11"/>
      <c r="C82" s="33"/>
      <c r="D82" s="33"/>
      <c r="E82" s="33"/>
      <c r="F82" s="33"/>
      <c r="G82" s="33"/>
      <c r="H82" s="33"/>
      <c r="I82" s="33"/>
      <c r="J82" s="33"/>
      <c r="K82" s="33"/>
      <c r="L82" s="13"/>
      <c r="M82" s="14"/>
      <c r="N82" s="15" t="s">
        <v>18</v>
      </c>
      <c r="O82" s="13"/>
      <c r="P82" s="13"/>
      <c r="Q82" s="13"/>
      <c r="R82" s="13"/>
      <c r="S82" s="1"/>
    </row>
    <row r="83" spans="1:19" ht="20.25">
      <c r="A83" s="11"/>
      <c r="B83" s="11"/>
      <c r="C83" s="33"/>
      <c r="D83" s="33"/>
      <c r="E83" s="33"/>
      <c r="F83" s="33"/>
      <c r="G83" s="33"/>
      <c r="H83" s="33"/>
      <c r="I83" s="33"/>
      <c r="J83" s="33"/>
      <c r="K83" s="33"/>
      <c r="L83" s="13"/>
      <c r="M83" s="14"/>
      <c r="N83" s="15" t="s">
        <v>18</v>
      </c>
      <c r="O83" s="13"/>
      <c r="P83" s="13"/>
      <c r="Q83" s="13"/>
      <c r="R83" s="13"/>
      <c r="S83" s="1"/>
    </row>
    <row r="84" spans="1:19" ht="20.25">
      <c r="A84" s="11"/>
      <c r="B84" s="11"/>
      <c r="C84" s="33"/>
      <c r="D84" s="33"/>
      <c r="E84" s="33"/>
      <c r="F84" s="33"/>
      <c r="G84" s="33"/>
      <c r="H84" s="33"/>
      <c r="I84" s="33"/>
      <c r="J84" s="33"/>
      <c r="K84" s="33"/>
      <c r="L84" s="13"/>
      <c r="M84" s="14"/>
      <c r="N84" s="15" t="s">
        <v>18</v>
      </c>
      <c r="O84" s="13"/>
      <c r="P84" s="13"/>
      <c r="Q84" s="13"/>
      <c r="R84" s="13"/>
      <c r="S84" s="1"/>
    </row>
    <row r="85" spans="1:19" ht="20.25">
      <c r="A85" s="11"/>
      <c r="B85" s="11"/>
      <c r="C85" s="33"/>
      <c r="D85" s="33"/>
      <c r="E85" s="33"/>
      <c r="F85" s="33"/>
      <c r="G85" s="33"/>
      <c r="H85" s="33"/>
      <c r="I85" s="33"/>
      <c r="J85" s="33"/>
      <c r="K85" s="33"/>
      <c r="L85" s="13"/>
      <c r="M85" s="14"/>
      <c r="N85" s="15" t="s">
        <v>18</v>
      </c>
      <c r="O85" s="13"/>
      <c r="P85" s="13"/>
      <c r="Q85" s="13"/>
      <c r="R85" s="13"/>
      <c r="S85" s="1"/>
    </row>
    <row r="86" spans="1:19" ht="20.25">
      <c r="A86" s="11"/>
      <c r="B86" s="11"/>
      <c r="C86" s="33"/>
      <c r="D86" s="33"/>
      <c r="E86" s="33"/>
      <c r="F86" s="33"/>
      <c r="G86" s="33"/>
      <c r="H86" s="33"/>
      <c r="I86" s="33"/>
      <c r="J86" s="33"/>
      <c r="K86" s="33"/>
      <c r="L86" s="13"/>
      <c r="M86" s="14"/>
      <c r="N86" s="15" t="s">
        <v>18</v>
      </c>
      <c r="O86" s="13"/>
      <c r="P86" s="32"/>
      <c r="Q86" s="13"/>
      <c r="R86" s="13"/>
      <c r="S86" s="1"/>
    </row>
    <row r="87" spans="1:19" ht="20.25">
      <c r="A87" s="11"/>
      <c r="B87" s="11"/>
      <c r="C87" s="33"/>
      <c r="D87" s="33"/>
      <c r="E87" s="33"/>
      <c r="F87" s="33"/>
      <c r="G87" s="33"/>
      <c r="H87" s="33"/>
      <c r="I87" s="33"/>
      <c r="J87" s="33"/>
      <c r="K87" s="33"/>
      <c r="L87" s="13"/>
      <c r="M87" s="14"/>
      <c r="N87" s="15" t="s">
        <v>18</v>
      </c>
      <c r="O87" s="13"/>
      <c r="P87" s="32"/>
      <c r="Q87" s="13"/>
      <c r="R87" s="13"/>
      <c r="S87" s="1"/>
    </row>
    <row r="88" spans="1:19" ht="20.25">
      <c r="A88" s="11"/>
      <c r="B88" s="11"/>
      <c r="C88" s="33"/>
      <c r="D88" s="33"/>
      <c r="E88" s="33"/>
      <c r="F88" s="33"/>
      <c r="G88" s="33"/>
      <c r="H88" s="33"/>
      <c r="I88" s="33"/>
      <c r="J88" s="33"/>
      <c r="K88" s="33"/>
      <c r="L88" s="13"/>
      <c r="M88" s="14"/>
      <c r="N88" s="15" t="s">
        <v>18</v>
      </c>
      <c r="O88" s="13"/>
      <c r="P88" s="13"/>
      <c r="Q88" s="13"/>
      <c r="R88" s="13"/>
      <c r="S88" s="1"/>
    </row>
    <row r="89" spans="1:19" ht="20.25">
      <c r="A89" s="11"/>
      <c r="B89" s="11"/>
      <c r="C89" s="33"/>
      <c r="D89" s="33"/>
      <c r="E89" s="33"/>
      <c r="F89" s="33"/>
      <c r="G89" s="33"/>
      <c r="H89" s="33"/>
      <c r="I89" s="33"/>
      <c r="J89" s="33"/>
      <c r="K89" s="33"/>
      <c r="L89" s="13"/>
      <c r="M89" s="14"/>
      <c r="N89" s="15" t="s">
        <v>18</v>
      </c>
      <c r="O89" s="13"/>
      <c r="P89" s="13"/>
      <c r="Q89" s="13"/>
      <c r="R89" s="13"/>
      <c r="S89" s="1"/>
    </row>
    <row r="90" spans="1:19" ht="20.25">
      <c r="A90" s="11"/>
      <c r="B90" s="11"/>
      <c r="C90" s="33"/>
      <c r="D90" s="33"/>
      <c r="E90" s="33"/>
      <c r="F90" s="33"/>
      <c r="G90" s="33"/>
      <c r="H90" s="33"/>
      <c r="I90" s="33"/>
      <c r="J90" s="33"/>
      <c r="K90" s="33"/>
      <c r="L90" s="13"/>
      <c r="M90" s="14"/>
      <c r="N90" s="15" t="s">
        <v>18</v>
      </c>
      <c r="O90" s="13"/>
      <c r="P90" s="13"/>
      <c r="Q90" s="13"/>
      <c r="R90" s="13"/>
      <c r="S90" s="1"/>
    </row>
    <row r="91" spans="1:19" ht="18.75">
      <c r="A91" s="11"/>
      <c r="B91" s="11"/>
      <c r="C91" s="33"/>
      <c r="D91" s="33"/>
      <c r="E91" s="33"/>
      <c r="F91" s="33"/>
      <c r="G91" s="33"/>
      <c r="H91" s="33"/>
      <c r="I91" s="33"/>
      <c r="J91" s="33"/>
      <c r="K91" s="33"/>
      <c r="L91" s="13"/>
      <c r="M91" s="14"/>
      <c r="N91" s="13"/>
      <c r="O91" s="13"/>
      <c r="P91" s="32"/>
      <c r="Q91" s="13"/>
      <c r="R91" s="13"/>
      <c r="S91" s="1"/>
    </row>
    <row r="92" spans="1:19" ht="18.75">
      <c r="A92" s="11"/>
      <c r="B92" s="11"/>
      <c r="C92" s="33"/>
      <c r="D92" s="33"/>
      <c r="E92" s="33"/>
      <c r="F92" s="33"/>
      <c r="G92" s="33"/>
      <c r="H92" s="33"/>
      <c r="I92" s="33"/>
      <c r="J92" s="33"/>
      <c r="K92" s="34"/>
      <c r="L92" s="13"/>
      <c r="M92" s="14"/>
      <c r="N92" s="13"/>
      <c r="O92" s="13"/>
      <c r="P92" s="13"/>
      <c r="Q92" s="13"/>
      <c r="R92" s="13"/>
      <c r="S92" s="1"/>
    </row>
    <row r="93" spans="1:19" ht="18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3"/>
      <c r="M93" s="14"/>
      <c r="N93" s="13"/>
      <c r="O93" s="13"/>
      <c r="P93" s="13"/>
      <c r="Q93" s="13"/>
      <c r="R93" s="13"/>
      <c r="S93" s="1"/>
    </row>
    <row r="94" spans="1:19" ht="18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3"/>
      <c r="M94" s="14"/>
      <c r="N94" s="13"/>
      <c r="O94" s="13"/>
      <c r="P94" s="13"/>
      <c r="Q94" s="13"/>
      <c r="R94" s="13"/>
      <c r="S94" s="1"/>
    </row>
    <row r="95" spans="1:19" ht="18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3"/>
      <c r="M95" s="14"/>
      <c r="N95" s="13"/>
      <c r="O95" s="13"/>
      <c r="P95" s="13"/>
      <c r="Q95" s="13"/>
      <c r="R95" s="13"/>
      <c r="S95" s="1"/>
    </row>
    <row r="96" spans="1:19" ht="18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3"/>
      <c r="M96" s="14"/>
      <c r="N96" s="13"/>
      <c r="O96" s="13"/>
      <c r="P96" s="13"/>
      <c r="Q96" s="13"/>
      <c r="R96" s="13"/>
      <c r="S96" s="1"/>
    </row>
    <row r="97" spans="1:19" ht="18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3"/>
      <c r="M97" s="14"/>
      <c r="N97" s="13"/>
      <c r="O97" s="13"/>
      <c r="P97" s="13"/>
      <c r="Q97" s="13"/>
      <c r="R97" s="13"/>
      <c r="S97" s="1"/>
    </row>
    <row r="98" spans="1:19" ht="18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3"/>
      <c r="M98" s="14"/>
      <c r="N98" s="13"/>
      <c r="O98" s="13"/>
      <c r="P98" s="13"/>
      <c r="Q98" s="13"/>
      <c r="R98" s="13"/>
      <c r="S98" s="1"/>
    </row>
    <row r="99" spans="1:19" ht="18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3"/>
      <c r="M99" s="14"/>
      <c r="N99" s="13"/>
      <c r="O99" s="13"/>
      <c r="P99" s="13"/>
      <c r="Q99" s="13"/>
      <c r="R99" s="13"/>
      <c r="S99" s="1"/>
    </row>
    <row r="100" spans="1:19" ht="18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3"/>
      <c r="M100" s="14"/>
      <c r="N100" s="13"/>
      <c r="O100" s="13"/>
      <c r="P100" s="32"/>
      <c r="Q100" s="13"/>
      <c r="R100" s="13"/>
      <c r="S100" s="1"/>
    </row>
    <row r="101" spans="1:19" ht="18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3"/>
      <c r="M101" s="14"/>
      <c r="N101" s="13"/>
      <c r="O101" s="13"/>
      <c r="P101" s="13"/>
      <c r="Q101" s="13"/>
      <c r="R101" s="13"/>
      <c r="S101" s="1"/>
    </row>
    <row r="102" spans="1:19" ht="18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3"/>
      <c r="M102" s="14"/>
      <c r="N102" s="13"/>
      <c r="O102" s="13"/>
      <c r="P102" s="13"/>
      <c r="Q102" s="13"/>
      <c r="R102" s="13"/>
      <c r="S102" s="1"/>
    </row>
    <row r="103" spans="1:19" ht="18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3"/>
      <c r="M103" s="14"/>
      <c r="N103" s="13"/>
      <c r="O103" s="13"/>
      <c r="P103" s="13"/>
      <c r="Q103" s="13"/>
      <c r="R103" s="13"/>
      <c r="S103" s="1"/>
    </row>
    <row r="104" spans="1:19" ht="18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3"/>
      <c r="M104" s="14"/>
      <c r="N104" s="13"/>
      <c r="O104" s="13"/>
      <c r="P104" s="32"/>
      <c r="Q104" s="13"/>
      <c r="R104" s="13"/>
      <c r="S104" s="1"/>
    </row>
    <row r="105" spans="1:19" ht="18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3"/>
      <c r="M105" s="14"/>
      <c r="N105" s="13"/>
      <c r="O105" s="13"/>
      <c r="P105" s="13"/>
      <c r="Q105" s="13"/>
      <c r="R105" s="13"/>
      <c r="S105" s="1"/>
    </row>
    <row r="106" spans="1:19" ht="18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3"/>
      <c r="M106" s="14"/>
      <c r="N106" s="13"/>
      <c r="O106" s="13"/>
      <c r="P106" s="13"/>
      <c r="Q106" s="13"/>
      <c r="R106" s="13"/>
      <c r="S106" s="1"/>
    </row>
    <row r="107" spans="1:19" ht="18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3"/>
      <c r="M107" s="14"/>
      <c r="N107" s="13"/>
      <c r="O107" s="13"/>
      <c r="P107" s="13"/>
      <c r="Q107" s="13"/>
      <c r="R107" s="13"/>
      <c r="S107" s="1"/>
    </row>
    <row r="108" spans="1:19" ht="18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3"/>
      <c r="M108" s="14"/>
      <c r="N108" s="13"/>
      <c r="O108" s="13"/>
      <c r="P108" s="32"/>
      <c r="Q108" s="13"/>
      <c r="R108" s="13"/>
      <c r="S108" s="1"/>
    </row>
    <row r="109" spans="1:19" ht="18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3"/>
      <c r="M109" s="14"/>
      <c r="N109" s="13"/>
      <c r="O109" s="13"/>
      <c r="P109" s="13"/>
      <c r="Q109" s="22"/>
      <c r="R109" s="13"/>
      <c r="S109" s="1"/>
    </row>
    <row r="110" spans="1:19" ht="18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3"/>
      <c r="M110" s="14"/>
      <c r="N110" s="13"/>
      <c r="O110" s="13"/>
      <c r="P110" s="13"/>
      <c r="Q110" s="13"/>
      <c r="R110" s="13"/>
      <c r="S110" s="1"/>
    </row>
    <row r="111" spans="1:19" ht="18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3"/>
      <c r="M111" s="14"/>
      <c r="N111" s="13"/>
      <c r="O111" s="13"/>
      <c r="P111" s="13"/>
      <c r="Q111" s="13"/>
      <c r="R111" s="13"/>
      <c r="S111" s="1"/>
    </row>
    <row r="112" spans="1:19" ht="18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3"/>
      <c r="M112" s="14"/>
      <c r="N112" s="13"/>
      <c r="O112" s="13"/>
      <c r="P112" s="13"/>
      <c r="Q112" s="13"/>
      <c r="R112" s="13"/>
      <c r="S112" s="1"/>
    </row>
    <row r="113" spans="1:19" ht="18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3"/>
      <c r="M113" s="14"/>
      <c r="N113" s="13"/>
      <c r="O113" s="13"/>
      <c r="P113" s="13"/>
      <c r="Q113" s="13"/>
      <c r="R113" s="13"/>
      <c r="S113" s="1"/>
    </row>
    <row r="114" spans="1:19" ht="18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3"/>
      <c r="M114" s="14"/>
      <c r="N114" s="13"/>
      <c r="O114" s="33"/>
      <c r="P114" s="32"/>
      <c r="Q114" s="13"/>
      <c r="R114" s="33"/>
      <c r="S114" s="1"/>
    </row>
    <row r="115" spans="1:19" ht="18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3"/>
      <c r="M115" s="14"/>
      <c r="N115" s="13"/>
      <c r="O115" s="33"/>
      <c r="P115" s="13"/>
      <c r="Q115" s="13"/>
      <c r="R115" s="33"/>
      <c r="S115" s="1"/>
    </row>
    <row r="116" spans="1:19" ht="18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3"/>
      <c r="M116" s="14"/>
      <c r="N116" s="13"/>
      <c r="O116" s="33"/>
      <c r="P116" s="33"/>
      <c r="Q116" s="13"/>
      <c r="R116" s="33"/>
      <c r="S116" s="1"/>
    </row>
    <row r="117" spans="1:19" ht="18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3"/>
      <c r="M117" s="14"/>
      <c r="N117" s="13"/>
      <c r="O117" s="33"/>
      <c r="P117" s="33"/>
      <c r="Q117" s="13"/>
      <c r="R117" s="33"/>
      <c r="S117" s="1"/>
    </row>
    <row r="118" spans="1:19" ht="18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3"/>
      <c r="M118" s="14"/>
      <c r="N118" s="33"/>
      <c r="O118" s="33"/>
      <c r="P118" s="33"/>
      <c r="Q118" s="13"/>
      <c r="R118" s="33"/>
      <c r="S118" s="1"/>
    </row>
    <row r="119" spans="1:19" ht="18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3"/>
      <c r="M119" s="14"/>
      <c r="N119" s="33"/>
      <c r="O119" s="33"/>
      <c r="P119" s="32"/>
      <c r="Q119" s="13"/>
      <c r="R119" s="33"/>
      <c r="S119" s="1"/>
    </row>
    <row r="120" spans="1:19" ht="18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3"/>
      <c r="M120" s="14"/>
      <c r="N120" s="33"/>
      <c r="O120" s="33"/>
      <c r="P120" s="32"/>
      <c r="Q120" s="13"/>
      <c r="R120" s="33"/>
      <c r="S120" s="1"/>
    </row>
    <row r="121" spans="1:19" ht="18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3"/>
      <c r="M121" s="14"/>
      <c r="N121" s="33"/>
      <c r="O121" s="33"/>
      <c r="P121" s="33"/>
      <c r="Q121" s="13"/>
      <c r="R121" s="33"/>
      <c r="S121" s="1"/>
    </row>
    <row r="122" spans="1:19" ht="18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3"/>
      <c r="M122" s="14"/>
      <c r="N122" s="33"/>
      <c r="O122" s="33"/>
      <c r="P122" s="33"/>
      <c r="Q122" s="13"/>
      <c r="R122" s="33"/>
      <c r="S122" s="1"/>
    </row>
    <row r="123" spans="1:19" ht="18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3"/>
      <c r="M123" s="14"/>
      <c r="N123" s="33"/>
      <c r="O123" s="33"/>
      <c r="P123" s="32"/>
      <c r="Q123" s="13"/>
      <c r="R123" s="33"/>
      <c r="S123" s="1"/>
    </row>
    <row r="124" spans="1:19" ht="18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3"/>
      <c r="M124" s="14"/>
      <c r="N124" s="33"/>
      <c r="O124" s="33"/>
      <c r="P124" s="33"/>
      <c r="Q124" s="13"/>
      <c r="R124" s="33"/>
      <c r="S124" s="1"/>
    </row>
    <row r="125" spans="1:19" ht="18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3"/>
      <c r="M125" s="13"/>
      <c r="N125" s="33"/>
      <c r="O125" s="33"/>
      <c r="P125" s="33"/>
      <c r="Q125" s="13"/>
      <c r="R125" s="33"/>
      <c r="S125" s="1"/>
    </row>
    <row r="126" spans="1:19" ht="18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3"/>
      <c r="M126" s="13"/>
      <c r="N126" s="33"/>
      <c r="O126" s="33"/>
      <c r="P126" s="33"/>
      <c r="Q126" s="13"/>
      <c r="R126" s="33"/>
      <c r="S126" s="1"/>
    </row>
    <row r="127" spans="1:19" ht="18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3"/>
      <c r="M127" s="13"/>
      <c r="N127" s="33"/>
      <c r="O127" s="33"/>
      <c r="P127" s="33"/>
      <c r="Q127" s="13"/>
      <c r="R127" s="33"/>
      <c r="S127" s="1"/>
    </row>
    <row r="128" spans="1:19" ht="18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3"/>
      <c r="M128" s="13"/>
      <c r="N128" s="33"/>
      <c r="O128" s="33"/>
      <c r="P128" s="33"/>
      <c r="Q128" s="13"/>
      <c r="R128" s="33"/>
      <c r="S128" s="1"/>
    </row>
  </sheetData>
  <mergeCells count="4">
    <mergeCell ref="A1:R1"/>
    <mergeCell ref="A2:I2"/>
    <mergeCell ref="J2:Q2"/>
    <mergeCell ref="R2:R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28"/>
  <sheetViews>
    <sheetView topLeftCell="C1" workbookViewId="0">
      <selection activeCell="G18" sqref="G18"/>
    </sheetView>
  </sheetViews>
  <sheetFormatPr defaultRowHeight="13.5"/>
  <cols>
    <col min="1" max="1" width="13.875" customWidth="1"/>
    <col min="2" max="2" width="9.75" customWidth="1"/>
    <col min="3" max="3" width="11.25" customWidth="1"/>
    <col min="5" max="5" width="12.625" customWidth="1"/>
    <col min="7" max="7" width="9.25" bestFit="1" customWidth="1"/>
    <col min="8" max="8" width="10" customWidth="1"/>
    <col min="10" max="10" width="11.625" bestFit="1" customWidth="1"/>
    <col min="12" max="12" width="14.5" customWidth="1"/>
    <col min="13" max="13" width="10.375" customWidth="1"/>
    <col min="15" max="15" width="9" customWidth="1"/>
    <col min="17" max="17" width="37.5" customWidth="1"/>
  </cols>
  <sheetData>
    <row r="1" spans="1:19" ht="27">
      <c r="A1" s="84" t="s">
        <v>19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</row>
    <row r="2" spans="1:19" ht="18.75">
      <c r="A2" s="85" t="s">
        <v>0</v>
      </c>
      <c r="B2" s="86"/>
      <c r="C2" s="86"/>
      <c r="D2" s="86"/>
      <c r="E2" s="86"/>
      <c r="F2" s="86"/>
      <c r="G2" s="86"/>
      <c r="H2" s="86"/>
      <c r="I2" s="87"/>
      <c r="J2" s="85" t="s">
        <v>1</v>
      </c>
      <c r="K2" s="86"/>
      <c r="L2" s="86"/>
      <c r="M2" s="86"/>
      <c r="N2" s="86"/>
      <c r="O2" s="86"/>
      <c r="P2" s="86"/>
      <c r="Q2" s="87"/>
      <c r="R2" s="88" t="s">
        <v>2</v>
      </c>
      <c r="S2" s="1"/>
    </row>
    <row r="3" spans="1:19" ht="75">
      <c r="A3" s="2" t="s">
        <v>3</v>
      </c>
      <c r="B3" s="2" t="s">
        <v>4</v>
      </c>
      <c r="C3" s="2" t="s">
        <v>5</v>
      </c>
      <c r="D3" s="2" t="s">
        <v>6</v>
      </c>
      <c r="E3" s="3" t="s">
        <v>7</v>
      </c>
      <c r="F3" s="2" t="s">
        <v>8</v>
      </c>
      <c r="G3" s="3" t="s">
        <v>9</v>
      </c>
      <c r="H3" s="3" t="s">
        <v>10</v>
      </c>
      <c r="I3" s="3" t="s">
        <v>11</v>
      </c>
      <c r="J3" s="4" t="s">
        <v>12</v>
      </c>
      <c r="K3" s="5" t="s">
        <v>13</v>
      </c>
      <c r="L3" s="3" t="s">
        <v>14</v>
      </c>
      <c r="M3" s="3" t="s">
        <v>4</v>
      </c>
      <c r="N3" s="3" t="s">
        <v>5</v>
      </c>
      <c r="O3" s="3" t="s">
        <v>15</v>
      </c>
      <c r="P3" s="3" t="s">
        <v>16</v>
      </c>
      <c r="Q3" s="2" t="s">
        <v>17</v>
      </c>
      <c r="R3" s="89"/>
      <c r="S3" s="6" t="s">
        <v>216</v>
      </c>
    </row>
    <row r="4" spans="1:19" ht="20.25">
      <c r="A4" s="7" t="s">
        <v>233</v>
      </c>
      <c r="B4" s="8">
        <v>0.4694444444444445</v>
      </c>
      <c r="C4" s="7" t="s">
        <v>234</v>
      </c>
      <c r="D4" s="7" t="s">
        <v>235</v>
      </c>
      <c r="E4" s="9" t="s">
        <v>236</v>
      </c>
      <c r="F4" s="9">
        <v>7.95</v>
      </c>
      <c r="G4" s="10">
        <v>0.32500000000000001</v>
      </c>
      <c r="H4" s="9">
        <v>1300</v>
      </c>
      <c r="I4" s="9" t="s">
        <v>239</v>
      </c>
      <c r="J4" s="11">
        <v>4594566380</v>
      </c>
      <c r="K4" s="12" t="s">
        <v>255</v>
      </c>
      <c r="L4" s="13" t="s">
        <v>215</v>
      </c>
      <c r="M4" s="14">
        <v>0.63888888888888895</v>
      </c>
      <c r="N4" s="15" t="s">
        <v>18</v>
      </c>
      <c r="O4" s="13">
        <v>80</v>
      </c>
      <c r="P4" s="13" t="s">
        <v>214</v>
      </c>
      <c r="Q4" s="13" t="s">
        <v>213</v>
      </c>
      <c r="R4" s="13">
        <v>2120</v>
      </c>
      <c r="S4" s="1"/>
    </row>
    <row r="5" spans="1:19" ht="20.25">
      <c r="A5" s="7" t="s">
        <v>263</v>
      </c>
      <c r="B5" s="8">
        <v>0.62222222222222223</v>
      </c>
      <c r="C5" s="7" t="s">
        <v>123</v>
      </c>
      <c r="D5" s="7" t="s">
        <v>264</v>
      </c>
      <c r="E5" s="9" t="s">
        <v>265</v>
      </c>
      <c r="F5" s="9">
        <v>14.1</v>
      </c>
      <c r="G5" s="10">
        <v>0.31690000000000002</v>
      </c>
      <c r="H5" s="9">
        <v>1430</v>
      </c>
      <c r="I5" s="9" t="s">
        <v>266</v>
      </c>
      <c r="J5" s="11">
        <v>6726967344</v>
      </c>
      <c r="K5" s="12" t="s">
        <v>168</v>
      </c>
      <c r="L5" s="13" t="s">
        <v>218</v>
      </c>
      <c r="M5" s="14">
        <v>0.68055555555555602</v>
      </c>
      <c r="N5" s="15" t="s">
        <v>18</v>
      </c>
      <c r="O5" s="13">
        <v>370</v>
      </c>
      <c r="P5" s="13" t="s">
        <v>219</v>
      </c>
      <c r="Q5" s="16" t="s">
        <v>217</v>
      </c>
      <c r="R5" s="13">
        <v>1750</v>
      </c>
      <c r="S5" s="1"/>
    </row>
    <row r="6" spans="1:19" ht="20.25">
      <c r="A6" s="7" t="s">
        <v>282</v>
      </c>
      <c r="B6" s="8">
        <v>0.47222222222222227</v>
      </c>
      <c r="C6" s="7" t="s">
        <v>123</v>
      </c>
      <c r="D6" s="7" t="s">
        <v>54</v>
      </c>
      <c r="E6" s="9" t="s">
        <v>306</v>
      </c>
      <c r="F6" s="9">
        <v>13.8</v>
      </c>
      <c r="G6" s="10">
        <v>0.31900000000000001</v>
      </c>
      <c r="H6" s="9">
        <v>1750</v>
      </c>
      <c r="I6" s="9" t="s">
        <v>283</v>
      </c>
      <c r="J6" s="11">
        <v>6876902586</v>
      </c>
      <c r="K6" s="12" t="s">
        <v>168</v>
      </c>
      <c r="L6" s="13" t="s">
        <v>220</v>
      </c>
      <c r="M6" s="14">
        <v>0.82638888888888884</v>
      </c>
      <c r="N6" s="15" t="s">
        <v>18</v>
      </c>
      <c r="O6" s="13">
        <v>150</v>
      </c>
      <c r="P6" s="13" t="s">
        <v>221</v>
      </c>
      <c r="Q6" s="13" t="s">
        <v>222</v>
      </c>
      <c r="R6" s="13">
        <v>1600</v>
      </c>
      <c r="S6" s="1"/>
    </row>
    <row r="7" spans="1:19" ht="20.25">
      <c r="A7" s="7" t="s">
        <v>304</v>
      </c>
      <c r="B7" s="17">
        <v>0.55208333333333337</v>
      </c>
      <c r="C7" s="7" t="s">
        <v>123</v>
      </c>
      <c r="D7" s="7" t="s">
        <v>54</v>
      </c>
      <c r="E7" s="9" t="s">
        <v>305</v>
      </c>
      <c r="F7" s="9">
        <v>13.95</v>
      </c>
      <c r="G7" s="10">
        <v>0.32129999999999997</v>
      </c>
      <c r="H7" s="9">
        <v>1850</v>
      </c>
      <c r="I7" s="9" t="s">
        <v>307</v>
      </c>
      <c r="J7" s="11">
        <v>4564882820</v>
      </c>
      <c r="K7" s="12" t="s">
        <v>168</v>
      </c>
      <c r="L7" s="13" t="s">
        <v>223</v>
      </c>
      <c r="M7" s="14">
        <v>0.3756944444444445</v>
      </c>
      <c r="N7" s="15" t="s">
        <v>18</v>
      </c>
      <c r="O7" s="13">
        <v>230</v>
      </c>
      <c r="P7" s="13" t="s">
        <v>224</v>
      </c>
      <c r="Q7" s="16" t="s">
        <v>85</v>
      </c>
      <c r="R7" s="13">
        <v>1370</v>
      </c>
      <c r="S7" s="1"/>
    </row>
    <row r="8" spans="1:19" ht="20.25">
      <c r="A8" s="7" t="s">
        <v>334</v>
      </c>
      <c r="B8" s="17">
        <v>0.70833333333333337</v>
      </c>
      <c r="C8" s="7" t="s">
        <v>123</v>
      </c>
      <c r="D8" s="7" t="s">
        <v>54</v>
      </c>
      <c r="E8" s="9" t="s">
        <v>305</v>
      </c>
      <c r="F8" s="9">
        <v>14.05</v>
      </c>
      <c r="G8" s="10">
        <v>0.32400000000000001</v>
      </c>
      <c r="H8" s="9">
        <v>1480</v>
      </c>
      <c r="I8" s="9" t="s">
        <v>335</v>
      </c>
      <c r="J8" s="11">
        <v>8240502229</v>
      </c>
      <c r="K8" s="12" t="s">
        <v>438</v>
      </c>
      <c r="L8" s="13" t="s">
        <v>225</v>
      </c>
      <c r="M8" s="14">
        <v>0.35000000000000003</v>
      </c>
      <c r="N8" s="15" t="s">
        <v>18</v>
      </c>
      <c r="O8" s="13">
        <v>200</v>
      </c>
      <c r="P8" s="13" t="s">
        <v>21</v>
      </c>
      <c r="Q8" s="16" t="s">
        <v>226</v>
      </c>
      <c r="R8" s="13">
        <v>1170</v>
      </c>
      <c r="S8" s="1"/>
    </row>
    <row r="9" spans="1:19" ht="20.25">
      <c r="A9" s="7"/>
      <c r="B9" s="8"/>
      <c r="C9" s="7"/>
      <c r="D9" s="7"/>
      <c r="E9" s="9"/>
      <c r="F9" s="9"/>
      <c r="G9" s="10"/>
      <c r="H9" s="9"/>
      <c r="I9" s="9"/>
      <c r="J9" s="11"/>
      <c r="K9" s="11"/>
      <c r="L9" s="13" t="s">
        <v>228</v>
      </c>
      <c r="M9" s="14">
        <v>0.70138888888888884</v>
      </c>
      <c r="N9" s="15" t="s">
        <v>18</v>
      </c>
      <c r="O9" s="13">
        <v>110</v>
      </c>
      <c r="P9" s="13" t="s">
        <v>227</v>
      </c>
      <c r="Q9" s="13" t="s">
        <v>23</v>
      </c>
      <c r="R9" s="13">
        <v>1060</v>
      </c>
      <c r="S9" s="1"/>
    </row>
    <row r="10" spans="1:19" ht="20.25">
      <c r="A10" s="18"/>
      <c r="B10" s="19"/>
      <c r="C10" s="7"/>
      <c r="D10" s="7"/>
      <c r="E10" s="9"/>
      <c r="F10" s="20"/>
      <c r="G10" s="21"/>
      <c r="H10" s="20"/>
      <c r="I10" s="20"/>
      <c r="J10" s="11"/>
      <c r="K10" s="11"/>
      <c r="L10" s="13" t="s">
        <v>229</v>
      </c>
      <c r="M10" s="14">
        <v>0.70833333333333337</v>
      </c>
      <c r="N10" s="15" t="s">
        <v>18</v>
      </c>
      <c r="O10" s="13">
        <v>60</v>
      </c>
      <c r="P10" s="13" t="s">
        <v>21</v>
      </c>
      <c r="Q10" s="13" t="s">
        <v>34</v>
      </c>
      <c r="R10" s="13">
        <v>1000</v>
      </c>
      <c r="S10" s="1"/>
    </row>
    <row r="11" spans="1:19" ht="20.25">
      <c r="A11" s="7"/>
      <c r="B11" s="22"/>
      <c r="C11" s="7"/>
      <c r="D11" s="7"/>
      <c r="E11" s="9"/>
      <c r="F11" s="9"/>
      <c r="G11" s="9"/>
      <c r="H11" s="9"/>
      <c r="I11" s="9"/>
      <c r="J11" s="18"/>
      <c r="K11" s="18"/>
      <c r="L11" s="13" t="s">
        <v>230</v>
      </c>
      <c r="M11" s="14">
        <v>0.57986111111111105</v>
      </c>
      <c r="N11" s="15" t="s">
        <v>18</v>
      </c>
      <c r="O11" s="13">
        <v>130</v>
      </c>
      <c r="P11" s="13" t="s">
        <v>231</v>
      </c>
      <c r="Q11" s="13" t="s">
        <v>232</v>
      </c>
      <c r="R11" s="13">
        <v>870</v>
      </c>
      <c r="S11" s="1"/>
    </row>
    <row r="12" spans="1:19" ht="20.25">
      <c r="A12" s="7"/>
      <c r="B12" s="22"/>
      <c r="C12" s="7"/>
      <c r="D12" s="7"/>
      <c r="E12" s="9"/>
      <c r="F12" s="9"/>
      <c r="G12" s="9"/>
      <c r="H12" s="9"/>
      <c r="I12" s="9"/>
      <c r="J12" s="18"/>
      <c r="K12" s="18"/>
      <c r="L12" s="13" t="s">
        <v>233</v>
      </c>
      <c r="M12" s="14">
        <v>0.5625</v>
      </c>
      <c r="N12" s="15" t="s">
        <v>18</v>
      </c>
      <c r="O12" s="13"/>
      <c r="P12" s="13" t="s">
        <v>239</v>
      </c>
      <c r="Q12" s="13" t="s">
        <v>29</v>
      </c>
      <c r="R12" s="7">
        <v>1300</v>
      </c>
      <c r="S12" s="1"/>
    </row>
    <row r="13" spans="1:19" ht="20.25">
      <c r="A13" s="7"/>
      <c r="B13" s="22"/>
      <c r="C13" s="7"/>
      <c r="D13" s="7"/>
      <c r="E13" s="9"/>
      <c r="F13" s="9"/>
      <c r="G13" s="9"/>
      <c r="H13" s="9"/>
      <c r="I13" s="9"/>
      <c r="J13" s="18"/>
      <c r="K13" s="18"/>
      <c r="L13" s="13" t="s">
        <v>242</v>
      </c>
      <c r="M13" s="23">
        <v>6.25E-2</v>
      </c>
      <c r="N13" s="15" t="s">
        <v>18</v>
      </c>
      <c r="O13" s="9">
        <v>30</v>
      </c>
      <c r="P13" s="9" t="s">
        <v>241</v>
      </c>
      <c r="Q13" s="7" t="s">
        <v>240</v>
      </c>
      <c r="R13" s="7">
        <v>1270</v>
      </c>
      <c r="S13" s="1"/>
    </row>
    <row r="14" spans="1:19" ht="20.25">
      <c r="A14" s="7"/>
      <c r="B14" s="22"/>
      <c r="C14" s="7"/>
      <c r="D14" s="7"/>
      <c r="E14" s="9"/>
      <c r="F14" s="9"/>
      <c r="G14" s="9"/>
      <c r="H14" s="9"/>
      <c r="I14" s="9"/>
      <c r="J14" s="18"/>
      <c r="K14" s="18"/>
      <c r="L14" s="9" t="s">
        <v>243</v>
      </c>
      <c r="M14" s="23">
        <v>0.45624999999999999</v>
      </c>
      <c r="N14" s="15" t="s">
        <v>18</v>
      </c>
      <c r="O14" s="9">
        <v>120</v>
      </c>
      <c r="P14" s="9" t="s">
        <v>244</v>
      </c>
      <c r="Q14" s="13" t="s">
        <v>245</v>
      </c>
      <c r="R14" s="7">
        <v>1150</v>
      </c>
      <c r="S14" s="1"/>
    </row>
    <row r="15" spans="1:19" ht="20.25">
      <c r="A15" s="7"/>
      <c r="B15" s="22"/>
      <c r="C15" s="7"/>
      <c r="D15" s="7"/>
      <c r="E15" s="9"/>
      <c r="F15" s="9"/>
      <c r="G15" s="24"/>
      <c r="H15" s="9"/>
      <c r="I15" s="9"/>
      <c r="J15" s="18"/>
      <c r="K15" s="18"/>
      <c r="L15" s="9" t="s">
        <v>246</v>
      </c>
      <c r="M15" s="23">
        <v>0.5395833333333333</v>
      </c>
      <c r="N15" s="15" t="s">
        <v>18</v>
      </c>
      <c r="O15" s="13">
        <v>100</v>
      </c>
      <c r="P15" s="13" t="s">
        <v>28</v>
      </c>
      <c r="Q15" s="13" t="s">
        <v>23</v>
      </c>
      <c r="R15" s="13">
        <v>1050</v>
      </c>
      <c r="S15" s="1"/>
    </row>
    <row r="16" spans="1:19" ht="20.25">
      <c r="A16" s="7"/>
      <c r="B16" s="22"/>
      <c r="C16" s="7"/>
      <c r="D16" s="7"/>
      <c r="E16" s="9"/>
      <c r="F16" s="9"/>
      <c r="G16" s="24"/>
      <c r="H16" s="9"/>
      <c r="I16" s="9"/>
      <c r="J16" s="18"/>
      <c r="K16" s="18"/>
      <c r="L16" s="9" t="s">
        <v>247</v>
      </c>
      <c r="M16" s="23">
        <v>5.4166666666666669E-2</v>
      </c>
      <c r="N16" s="15" t="s">
        <v>18</v>
      </c>
      <c r="O16" s="13">
        <v>110</v>
      </c>
      <c r="P16" s="13" t="s">
        <v>21</v>
      </c>
      <c r="Q16" s="16" t="s">
        <v>20</v>
      </c>
      <c r="R16" s="7">
        <v>940</v>
      </c>
      <c r="S16" s="1"/>
    </row>
    <row r="17" spans="1:19" ht="20.25">
      <c r="A17" s="7"/>
      <c r="B17" s="22"/>
      <c r="C17" s="7"/>
      <c r="D17" s="7"/>
      <c r="E17" s="9"/>
      <c r="F17" s="9"/>
      <c r="G17" s="24"/>
      <c r="H17" s="9"/>
      <c r="I17" s="9"/>
      <c r="J17" s="18"/>
      <c r="K17" s="18"/>
      <c r="L17" s="13" t="s">
        <v>250</v>
      </c>
      <c r="M17" s="23">
        <v>0.52083333333333337</v>
      </c>
      <c r="N17" s="15" t="s">
        <v>18</v>
      </c>
      <c r="O17" s="9">
        <v>80</v>
      </c>
      <c r="P17" s="13" t="s">
        <v>249</v>
      </c>
      <c r="Q17" s="13" t="s">
        <v>248</v>
      </c>
      <c r="R17" s="7">
        <v>860</v>
      </c>
      <c r="S17" s="1"/>
    </row>
    <row r="18" spans="1:19" ht="20.25">
      <c r="A18" s="7"/>
      <c r="B18" s="22"/>
      <c r="C18" s="7"/>
      <c r="D18" s="7"/>
      <c r="E18" s="9"/>
      <c r="F18" s="9"/>
      <c r="G18" s="9"/>
      <c r="H18" s="9"/>
      <c r="I18" s="9"/>
      <c r="J18" s="18"/>
      <c r="K18" s="18"/>
      <c r="L18" s="13" t="s">
        <v>251</v>
      </c>
      <c r="M18" s="23">
        <v>0.14930555555555555</v>
      </c>
      <c r="N18" s="15" t="s">
        <v>18</v>
      </c>
      <c r="O18" s="9">
        <v>120</v>
      </c>
      <c r="P18" s="13" t="s">
        <v>252</v>
      </c>
      <c r="Q18" s="22" t="s">
        <v>253</v>
      </c>
      <c r="R18" s="7">
        <v>740</v>
      </c>
      <c r="S18" s="1"/>
    </row>
    <row r="19" spans="1:19" ht="20.25">
      <c r="A19" s="7"/>
      <c r="B19" s="22"/>
      <c r="C19" s="7"/>
      <c r="D19" s="7"/>
      <c r="E19" s="9"/>
      <c r="F19" s="9"/>
      <c r="G19" s="24"/>
      <c r="H19" s="9"/>
      <c r="I19" s="9"/>
      <c r="J19" s="18"/>
      <c r="K19" s="18"/>
      <c r="L19" s="9" t="s">
        <v>259</v>
      </c>
      <c r="M19" s="23">
        <v>0.87847222222222221</v>
      </c>
      <c r="N19" s="15" t="s">
        <v>18</v>
      </c>
      <c r="O19" s="13" t="s">
        <v>258</v>
      </c>
      <c r="P19" s="9" t="s">
        <v>257</v>
      </c>
      <c r="Q19" s="13" t="s">
        <v>256</v>
      </c>
      <c r="R19" s="13">
        <v>740</v>
      </c>
      <c r="S19" s="1"/>
    </row>
    <row r="20" spans="1:19" ht="20.25">
      <c r="A20" s="7"/>
      <c r="B20" s="22"/>
      <c r="C20" s="7"/>
      <c r="D20" s="7"/>
      <c r="E20" s="9"/>
      <c r="F20" s="9"/>
      <c r="G20" s="9"/>
      <c r="H20" s="9"/>
      <c r="I20" s="9"/>
      <c r="J20" s="18"/>
      <c r="K20" s="18"/>
      <c r="L20" s="9" t="s">
        <v>260</v>
      </c>
      <c r="M20" s="23">
        <v>0.41041666666666665</v>
      </c>
      <c r="N20" s="15" t="s">
        <v>18</v>
      </c>
      <c r="O20" s="9">
        <v>110</v>
      </c>
      <c r="P20" s="13" t="s">
        <v>21</v>
      </c>
      <c r="Q20" s="16" t="s">
        <v>20</v>
      </c>
      <c r="R20" s="7">
        <v>630</v>
      </c>
      <c r="S20" s="1"/>
    </row>
    <row r="21" spans="1:19" ht="20.25">
      <c r="A21" s="7"/>
      <c r="B21" s="22"/>
      <c r="C21" s="7"/>
      <c r="D21" s="7"/>
      <c r="E21" s="9"/>
      <c r="F21" s="9"/>
      <c r="G21" s="9"/>
      <c r="H21" s="9"/>
      <c r="I21" s="9"/>
      <c r="J21" s="18"/>
      <c r="K21" s="18"/>
      <c r="L21" s="9" t="s">
        <v>260</v>
      </c>
      <c r="M21" s="23">
        <v>0.62777777777777777</v>
      </c>
      <c r="N21" s="15" t="s">
        <v>18</v>
      </c>
      <c r="O21" s="9">
        <v>100</v>
      </c>
      <c r="P21" s="13" t="s">
        <v>21</v>
      </c>
      <c r="Q21" s="13" t="s">
        <v>23</v>
      </c>
      <c r="R21" s="7">
        <v>530</v>
      </c>
      <c r="S21" s="1"/>
    </row>
    <row r="22" spans="1:19" ht="20.25">
      <c r="A22" s="7"/>
      <c r="B22" s="22"/>
      <c r="C22" s="7"/>
      <c r="D22" s="7"/>
      <c r="E22" s="9"/>
      <c r="F22" s="9"/>
      <c r="G22" s="9"/>
      <c r="H22" s="9"/>
      <c r="I22" s="25"/>
      <c r="J22" s="18"/>
      <c r="K22" s="18"/>
      <c r="L22" s="9" t="s">
        <v>261</v>
      </c>
      <c r="M22" s="23">
        <v>0.62152777777777779</v>
      </c>
      <c r="N22" s="15" t="s">
        <v>18</v>
      </c>
      <c r="O22" s="9"/>
      <c r="P22" s="9" t="s">
        <v>262</v>
      </c>
      <c r="Q22" s="22" t="s">
        <v>29</v>
      </c>
      <c r="R22" s="7">
        <v>1430</v>
      </c>
      <c r="S22" s="1"/>
    </row>
    <row r="23" spans="1:19" ht="20.25">
      <c r="A23" s="7"/>
      <c r="B23" s="22"/>
      <c r="C23" s="7"/>
      <c r="D23" s="7"/>
      <c r="E23" s="9"/>
      <c r="F23" s="9"/>
      <c r="G23" s="9"/>
      <c r="H23" s="9"/>
      <c r="I23" s="9"/>
      <c r="J23" s="18"/>
      <c r="K23" s="18"/>
      <c r="L23" s="9" t="s">
        <v>267</v>
      </c>
      <c r="M23" s="23">
        <v>0.16666666666666666</v>
      </c>
      <c r="N23" s="15" t="s">
        <v>18</v>
      </c>
      <c r="O23" s="13">
        <v>100</v>
      </c>
      <c r="P23" s="9" t="s">
        <v>268</v>
      </c>
      <c r="Q23" s="13" t="s">
        <v>269</v>
      </c>
      <c r="R23" s="13">
        <v>1330</v>
      </c>
      <c r="S23" s="1"/>
    </row>
    <row r="24" spans="1:19" ht="20.25">
      <c r="A24" s="7"/>
      <c r="B24" s="22"/>
      <c r="C24" s="7"/>
      <c r="D24" s="7"/>
      <c r="E24" s="9"/>
      <c r="F24" s="9"/>
      <c r="G24" s="9"/>
      <c r="H24" s="9"/>
      <c r="I24" s="9"/>
      <c r="J24" s="18"/>
      <c r="K24" s="18"/>
      <c r="L24" s="9" t="s">
        <v>267</v>
      </c>
      <c r="M24" s="14">
        <v>0.66666666666666663</v>
      </c>
      <c r="N24" s="15" t="s">
        <v>18</v>
      </c>
      <c r="O24" s="13">
        <v>30</v>
      </c>
      <c r="P24" s="13" t="s">
        <v>21</v>
      </c>
      <c r="Q24" s="13" t="s">
        <v>34</v>
      </c>
      <c r="R24" s="13">
        <v>1300</v>
      </c>
      <c r="S24" s="1"/>
    </row>
    <row r="25" spans="1:19" ht="20.25">
      <c r="A25" s="7"/>
      <c r="B25" s="22"/>
      <c r="C25" s="7"/>
      <c r="D25" s="7"/>
      <c r="E25" s="9"/>
      <c r="F25" s="9"/>
      <c r="G25" s="9"/>
      <c r="H25" s="9"/>
      <c r="I25" s="9"/>
      <c r="J25" s="18"/>
      <c r="K25" s="18"/>
      <c r="L25" s="13" t="s">
        <v>271</v>
      </c>
      <c r="M25" s="14">
        <v>0.19513888888888889</v>
      </c>
      <c r="N25" s="15" t="s">
        <v>18</v>
      </c>
      <c r="O25" s="13">
        <v>100</v>
      </c>
      <c r="P25" s="9" t="s">
        <v>270</v>
      </c>
      <c r="Q25" s="22" t="s">
        <v>32</v>
      </c>
      <c r="R25" s="7">
        <v>1200</v>
      </c>
      <c r="S25" s="1"/>
    </row>
    <row r="26" spans="1:19" ht="20.25">
      <c r="A26" s="7"/>
      <c r="B26" s="22"/>
      <c r="C26" s="7"/>
      <c r="D26" s="7"/>
      <c r="E26" s="9"/>
      <c r="F26" s="9"/>
      <c r="G26" s="24"/>
      <c r="H26" s="9"/>
      <c r="I26" s="9"/>
      <c r="J26" s="18"/>
      <c r="K26" s="18"/>
      <c r="L26" s="9" t="s">
        <v>272</v>
      </c>
      <c r="M26" s="23">
        <v>0.3833333333333333</v>
      </c>
      <c r="N26" s="15" t="s">
        <v>18</v>
      </c>
      <c r="O26" s="9">
        <v>150</v>
      </c>
      <c r="P26" s="9" t="s">
        <v>274</v>
      </c>
      <c r="Q26" s="22" t="s">
        <v>273</v>
      </c>
      <c r="R26" s="7">
        <v>1050</v>
      </c>
      <c r="S26" s="1"/>
    </row>
    <row r="27" spans="1:19" ht="18.75">
      <c r="A27" s="7"/>
      <c r="B27" s="22"/>
      <c r="C27" s="7"/>
      <c r="D27" s="7"/>
      <c r="E27" s="9"/>
      <c r="F27" s="9"/>
      <c r="G27" s="24"/>
      <c r="H27" s="9"/>
      <c r="I27" s="9"/>
      <c r="J27" s="18"/>
      <c r="K27" s="18"/>
      <c r="L27" s="9" t="s">
        <v>275</v>
      </c>
      <c r="M27" s="23">
        <v>1.1805555555555555E-2</v>
      </c>
      <c r="N27" s="9" t="s">
        <v>276</v>
      </c>
      <c r="O27" s="13">
        <v>150</v>
      </c>
      <c r="P27" s="13" t="s">
        <v>277</v>
      </c>
      <c r="Q27" s="7" t="s">
        <v>278</v>
      </c>
      <c r="R27" s="7">
        <v>900</v>
      </c>
      <c r="S27" s="1"/>
    </row>
    <row r="28" spans="1:19" ht="18.75">
      <c r="A28" s="7"/>
      <c r="B28" s="22"/>
      <c r="C28" s="7"/>
      <c r="D28" s="7"/>
      <c r="E28" s="9"/>
      <c r="F28" s="9"/>
      <c r="G28" s="24"/>
      <c r="H28" s="9"/>
      <c r="I28" s="9"/>
      <c r="J28" s="18"/>
      <c r="K28" s="18"/>
      <c r="L28" s="13" t="s">
        <v>279</v>
      </c>
      <c r="M28" s="14">
        <v>0.42638888888888887</v>
      </c>
      <c r="N28" s="9" t="s">
        <v>18</v>
      </c>
      <c r="O28" s="13">
        <v>100</v>
      </c>
      <c r="P28" s="9" t="s">
        <v>280</v>
      </c>
      <c r="Q28" s="13" t="s">
        <v>281</v>
      </c>
      <c r="R28" s="13">
        <v>800</v>
      </c>
      <c r="S28" s="1"/>
    </row>
    <row r="29" spans="1:19" ht="18.75">
      <c r="A29" s="7"/>
      <c r="B29" s="22"/>
      <c r="C29" s="7"/>
      <c r="D29" s="7"/>
      <c r="E29" s="9"/>
      <c r="F29" s="9"/>
      <c r="G29" s="9"/>
      <c r="H29" s="9"/>
      <c r="I29" s="9"/>
      <c r="J29" s="18"/>
      <c r="K29" s="18"/>
      <c r="L29" s="9" t="s">
        <v>282</v>
      </c>
      <c r="M29" s="23">
        <v>0.47222222222222227</v>
      </c>
      <c r="N29" s="9" t="s">
        <v>18</v>
      </c>
      <c r="O29" s="9"/>
      <c r="P29" s="9" t="s">
        <v>284</v>
      </c>
      <c r="Q29" s="22" t="s">
        <v>285</v>
      </c>
      <c r="R29" s="7">
        <v>1750</v>
      </c>
      <c r="S29" s="1"/>
    </row>
    <row r="30" spans="1:19" ht="20.25">
      <c r="A30" s="7"/>
      <c r="B30" s="22"/>
      <c r="C30" s="7"/>
      <c r="D30" s="7"/>
      <c r="E30" s="9"/>
      <c r="F30" s="9"/>
      <c r="G30" s="24"/>
      <c r="H30" s="9"/>
      <c r="I30" s="9"/>
      <c r="J30" s="18"/>
      <c r="K30" s="18"/>
      <c r="L30" s="9" t="s">
        <v>286</v>
      </c>
      <c r="M30" s="23">
        <v>3.4722222222222224E-2</v>
      </c>
      <c r="N30" s="15" t="s">
        <v>18</v>
      </c>
      <c r="O30" s="9">
        <v>120</v>
      </c>
      <c r="P30" s="13" t="s">
        <v>21</v>
      </c>
      <c r="Q30" s="22" t="s">
        <v>32</v>
      </c>
      <c r="R30" s="7">
        <v>1630</v>
      </c>
      <c r="S30" s="1"/>
    </row>
    <row r="31" spans="1:19" ht="20.25">
      <c r="A31" s="7"/>
      <c r="B31" s="22"/>
      <c r="C31" s="7"/>
      <c r="D31" s="7"/>
      <c r="E31" s="9"/>
      <c r="F31" s="9"/>
      <c r="G31" s="24"/>
      <c r="H31" s="9"/>
      <c r="I31" s="9"/>
      <c r="J31" s="18"/>
      <c r="K31" s="18"/>
      <c r="L31" s="9" t="s">
        <v>286</v>
      </c>
      <c r="M31" s="14">
        <v>0.96527777777777779</v>
      </c>
      <c r="N31" s="15" t="s">
        <v>18</v>
      </c>
      <c r="O31" s="13">
        <v>30</v>
      </c>
      <c r="P31" s="9" t="s">
        <v>288</v>
      </c>
      <c r="Q31" s="13" t="s">
        <v>287</v>
      </c>
      <c r="R31" s="7">
        <v>1600</v>
      </c>
      <c r="S31" s="1"/>
    </row>
    <row r="32" spans="1:19" ht="20.25">
      <c r="A32" s="7"/>
      <c r="B32" s="22"/>
      <c r="C32" s="7"/>
      <c r="D32" s="7"/>
      <c r="E32" s="9"/>
      <c r="F32" s="9"/>
      <c r="G32" s="9"/>
      <c r="H32" s="9"/>
      <c r="I32" s="9"/>
      <c r="J32" s="18"/>
      <c r="K32" s="18"/>
      <c r="L32" s="9" t="s">
        <v>289</v>
      </c>
      <c r="M32" s="23">
        <v>0.3611111111111111</v>
      </c>
      <c r="N32" s="15" t="s">
        <v>18</v>
      </c>
      <c r="O32" s="13">
        <v>200</v>
      </c>
      <c r="P32" s="13" t="s">
        <v>21</v>
      </c>
      <c r="Q32" s="13" t="s">
        <v>27</v>
      </c>
      <c r="R32" s="7">
        <v>1400</v>
      </c>
      <c r="S32" s="1"/>
    </row>
    <row r="33" spans="1:19" ht="20.25">
      <c r="A33" s="7"/>
      <c r="B33" s="26"/>
      <c r="C33" s="7"/>
      <c r="D33" s="7"/>
      <c r="E33" s="9"/>
      <c r="F33" s="9"/>
      <c r="G33" s="24"/>
      <c r="H33" s="9"/>
      <c r="I33" s="9"/>
      <c r="J33" s="11"/>
      <c r="K33" s="11"/>
      <c r="L33" s="9" t="s">
        <v>289</v>
      </c>
      <c r="M33" s="23">
        <v>0.72916666666666663</v>
      </c>
      <c r="N33" s="15" t="s">
        <v>18</v>
      </c>
      <c r="O33" s="9">
        <v>100</v>
      </c>
      <c r="P33" s="9" t="s">
        <v>290</v>
      </c>
      <c r="Q33" s="22" t="s">
        <v>291</v>
      </c>
      <c r="R33" s="7">
        <v>1300</v>
      </c>
      <c r="S33" s="1"/>
    </row>
    <row r="34" spans="1:19" ht="20.25">
      <c r="A34" s="7"/>
      <c r="B34" s="26"/>
      <c r="C34" s="7"/>
      <c r="D34" s="7"/>
      <c r="E34" s="9"/>
      <c r="F34" s="9"/>
      <c r="G34" s="24"/>
      <c r="H34" s="9"/>
      <c r="I34" s="9"/>
      <c r="J34" s="11"/>
      <c r="K34" s="11"/>
      <c r="L34" s="9" t="s">
        <v>294</v>
      </c>
      <c r="M34" s="23">
        <v>0.96527777777777779</v>
      </c>
      <c r="N34" s="15" t="s">
        <v>18</v>
      </c>
      <c r="O34" s="9">
        <v>50</v>
      </c>
      <c r="P34" s="9" t="s">
        <v>293</v>
      </c>
      <c r="Q34" s="22" t="s">
        <v>292</v>
      </c>
      <c r="R34" s="7">
        <v>1250</v>
      </c>
      <c r="S34" s="1"/>
    </row>
    <row r="35" spans="1:19" ht="20.25">
      <c r="A35" s="7"/>
      <c r="B35" s="27"/>
      <c r="C35" s="7"/>
      <c r="D35" s="7"/>
      <c r="E35" s="9"/>
      <c r="F35" s="9"/>
      <c r="G35" s="24"/>
      <c r="H35" s="9"/>
      <c r="I35" s="9"/>
      <c r="J35" s="11"/>
      <c r="K35" s="11"/>
      <c r="L35" s="9" t="s">
        <v>295</v>
      </c>
      <c r="M35" s="23">
        <v>0.12708333333333333</v>
      </c>
      <c r="N35" s="15" t="s">
        <v>18</v>
      </c>
      <c r="O35" s="9">
        <v>100</v>
      </c>
      <c r="P35" s="9" t="s">
        <v>296</v>
      </c>
      <c r="Q35" s="22" t="s">
        <v>297</v>
      </c>
      <c r="R35" s="7">
        <v>1150</v>
      </c>
      <c r="S35" s="1"/>
    </row>
    <row r="36" spans="1:19" ht="20.25">
      <c r="A36" s="7"/>
      <c r="B36" s="26"/>
      <c r="C36" s="7"/>
      <c r="D36" s="7"/>
      <c r="E36" s="9"/>
      <c r="F36" s="9"/>
      <c r="G36" s="9"/>
      <c r="H36" s="9"/>
      <c r="I36" s="9"/>
      <c r="J36" s="11"/>
      <c r="K36" s="11"/>
      <c r="L36" s="13" t="s">
        <v>298</v>
      </c>
      <c r="M36" s="14">
        <v>0.59583333333333333</v>
      </c>
      <c r="N36" s="15" t="s">
        <v>18</v>
      </c>
      <c r="O36" s="13">
        <v>150</v>
      </c>
      <c r="P36" s="13" t="s">
        <v>299</v>
      </c>
      <c r="Q36" s="13" t="s">
        <v>300</v>
      </c>
      <c r="R36" s="28">
        <v>1000</v>
      </c>
      <c r="S36" s="29"/>
    </row>
    <row r="37" spans="1:19" ht="20.25">
      <c r="A37" s="11"/>
      <c r="B37" s="11"/>
      <c r="C37" s="11"/>
      <c r="D37" s="11"/>
      <c r="E37" s="30"/>
      <c r="F37" s="30"/>
      <c r="G37" s="30"/>
      <c r="H37" s="30"/>
      <c r="I37" s="30"/>
      <c r="J37" s="11"/>
      <c r="K37" s="11"/>
      <c r="L37" s="13" t="s">
        <v>301</v>
      </c>
      <c r="M37" s="31">
        <v>0.53472222222222221</v>
      </c>
      <c r="N37" s="15" t="s">
        <v>18</v>
      </c>
      <c r="O37" s="32"/>
      <c r="P37" s="13" t="s">
        <v>302</v>
      </c>
      <c r="Q37" s="22" t="s">
        <v>303</v>
      </c>
      <c r="R37" s="28">
        <v>1850</v>
      </c>
      <c r="S37" s="1"/>
    </row>
    <row r="38" spans="1:19" ht="20.25">
      <c r="A38" s="11"/>
      <c r="B38" s="11"/>
      <c r="C38" s="11"/>
      <c r="D38" s="11"/>
      <c r="E38" s="30"/>
      <c r="F38" s="30"/>
      <c r="G38" s="30"/>
      <c r="H38" s="30"/>
      <c r="I38" s="30"/>
      <c r="J38" s="11"/>
      <c r="K38" s="11"/>
      <c r="L38" s="13" t="s">
        <v>308</v>
      </c>
      <c r="M38" s="14">
        <v>0.79999999999999993</v>
      </c>
      <c r="N38" s="15" t="s">
        <v>18</v>
      </c>
      <c r="O38" s="13">
        <v>170</v>
      </c>
      <c r="P38" s="13" t="s">
        <v>309</v>
      </c>
      <c r="Q38" s="22" t="s">
        <v>27</v>
      </c>
      <c r="R38" s="13">
        <v>1680</v>
      </c>
      <c r="S38" s="1"/>
    </row>
    <row r="39" spans="1:19" ht="2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3" t="s">
        <v>312</v>
      </c>
      <c r="M39" s="23">
        <v>0.27777777777777779</v>
      </c>
      <c r="N39" s="15" t="s">
        <v>18</v>
      </c>
      <c r="O39" s="9">
        <v>50</v>
      </c>
      <c r="P39" s="13" t="s">
        <v>311</v>
      </c>
      <c r="Q39" s="13" t="s">
        <v>310</v>
      </c>
      <c r="R39" s="7">
        <v>1630</v>
      </c>
      <c r="S39" s="1"/>
    </row>
    <row r="40" spans="1:19" ht="2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3" t="s">
        <v>313</v>
      </c>
      <c r="M40" s="31">
        <v>0.38611111111111113</v>
      </c>
      <c r="N40" s="15" t="s">
        <v>18</v>
      </c>
      <c r="O40" s="32">
        <v>120</v>
      </c>
      <c r="P40" s="32" t="s">
        <v>314</v>
      </c>
      <c r="Q40" s="13" t="s">
        <v>315</v>
      </c>
      <c r="R40" s="28">
        <v>1510</v>
      </c>
      <c r="S40" s="1"/>
    </row>
    <row r="41" spans="1:19" ht="2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3" t="s">
        <v>316</v>
      </c>
      <c r="M41" s="31">
        <v>0.90972222222222221</v>
      </c>
      <c r="N41" s="15" t="s">
        <v>18</v>
      </c>
      <c r="O41" s="32">
        <v>140</v>
      </c>
      <c r="P41" s="32" t="s">
        <v>317</v>
      </c>
      <c r="Q41" s="13" t="s">
        <v>318</v>
      </c>
      <c r="R41" s="28">
        <v>1370</v>
      </c>
      <c r="S41" s="1"/>
    </row>
    <row r="42" spans="1:19" ht="2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3" t="s">
        <v>319</v>
      </c>
      <c r="M42" s="31">
        <v>5.5555555555555552E-2</v>
      </c>
      <c r="N42" s="15" t="s">
        <v>18</v>
      </c>
      <c r="O42" s="32">
        <v>100</v>
      </c>
      <c r="P42" s="32" t="s">
        <v>320</v>
      </c>
      <c r="Q42" s="13" t="s">
        <v>20</v>
      </c>
      <c r="R42" s="13">
        <v>1270</v>
      </c>
      <c r="S42" s="1"/>
    </row>
    <row r="43" spans="1:19" ht="2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3" t="s">
        <v>321</v>
      </c>
      <c r="M43" s="31">
        <v>0.47222222222222227</v>
      </c>
      <c r="N43" s="15" t="s">
        <v>18</v>
      </c>
      <c r="O43" s="32">
        <v>30</v>
      </c>
      <c r="P43" s="9" t="s">
        <v>322</v>
      </c>
      <c r="Q43" s="13" t="s">
        <v>323</v>
      </c>
      <c r="R43" s="13">
        <v>1240</v>
      </c>
      <c r="S43" s="1"/>
    </row>
    <row r="44" spans="1:19" ht="2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3" t="s">
        <v>324</v>
      </c>
      <c r="M44" s="14">
        <v>3.8194444444444441E-2</v>
      </c>
      <c r="N44" s="15" t="s">
        <v>18</v>
      </c>
      <c r="O44" s="13">
        <v>120</v>
      </c>
      <c r="P44" s="32" t="s">
        <v>325</v>
      </c>
      <c r="Q44" s="13" t="s">
        <v>326</v>
      </c>
      <c r="R44" s="13">
        <v>1120</v>
      </c>
      <c r="S44" s="1"/>
    </row>
    <row r="45" spans="1:19" ht="2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3" t="s">
        <v>327</v>
      </c>
      <c r="M45" s="14">
        <v>0.49305555555555558</v>
      </c>
      <c r="N45" s="15" t="s">
        <v>18</v>
      </c>
      <c r="O45" s="13">
        <v>120</v>
      </c>
      <c r="P45" s="32" t="s">
        <v>328</v>
      </c>
      <c r="Q45" s="13" t="s">
        <v>43</v>
      </c>
      <c r="R45" s="13">
        <v>1000</v>
      </c>
      <c r="S45" s="1"/>
    </row>
    <row r="46" spans="1:19" ht="2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3" t="s">
        <v>329</v>
      </c>
      <c r="M46" s="31">
        <v>0.39583333333333331</v>
      </c>
      <c r="N46" s="15" t="s">
        <v>18</v>
      </c>
      <c r="O46" s="32">
        <v>60</v>
      </c>
      <c r="P46" s="32" t="s">
        <v>330</v>
      </c>
      <c r="Q46" s="13" t="s">
        <v>34</v>
      </c>
      <c r="R46" s="28">
        <v>940</v>
      </c>
      <c r="S46" s="1"/>
    </row>
    <row r="47" spans="1:19" ht="2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3" t="s">
        <v>329</v>
      </c>
      <c r="M47" s="14">
        <v>0.67013888888888884</v>
      </c>
      <c r="N47" s="15" t="s">
        <v>18</v>
      </c>
      <c r="O47" s="13">
        <v>160</v>
      </c>
      <c r="P47" s="32" t="s">
        <v>58</v>
      </c>
      <c r="Q47" s="13" t="s">
        <v>20</v>
      </c>
      <c r="R47" s="13">
        <v>780</v>
      </c>
      <c r="S47" s="1"/>
    </row>
    <row r="48" spans="1:19" ht="2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3" t="s">
        <v>331</v>
      </c>
      <c r="M48" s="14">
        <v>0.91875000000000007</v>
      </c>
      <c r="N48" s="15" t="s">
        <v>18</v>
      </c>
      <c r="O48" s="36">
        <v>130</v>
      </c>
      <c r="P48" s="32" t="s">
        <v>58</v>
      </c>
      <c r="Q48" s="13" t="s">
        <v>43</v>
      </c>
      <c r="R48" s="13">
        <v>650</v>
      </c>
      <c r="S48" s="1"/>
    </row>
    <row r="49" spans="1:19" ht="2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3" t="s">
        <v>332</v>
      </c>
      <c r="M49" s="14">
        <v>0.17013888888888887</v>
      </c>
      <c r="N49" s="15" t="s">
        <v>18</v>
      </c>
      <c r="O49" s="13">
        <v>130</v>
      </c>
      <c r="P49" s="9" t="s">
        <v>333</v>
      </c>
      <c r="Q49" s="13" t="s">
        <v>20</v>
      </c>
      <c r="R49" s="13">
        <v>520</v>
      </c>
      <c r="S49" s="1"/>
    </row>
    <row r="50" spans="1:19" ht="2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3" t="s">
        <v>334</v>
      </c>
      <c r="M50" s="14">
        <v>0.70833333333333337</v>
      </c>
      <c r="N50" s="15" t="s">
        <v>18</v>
      </c>
      <c r="O50" s="13"/>
      <c r="P50" s="9" t="s">
        <v>335</v>
      </c>
      <c r="Q50" s="13" t="s">
        <v>29</v>
      </c>
      <c r="R50" s="13">
        <v>1480</v>
      </c>
      <c r="S50" s="1"/>
    </row>
    <row r="51" spans="1:19">
      <c r="A51" s="11"/>
      <c r="B51" s="11"/>
      <c r="C51" s="33"/>
      <c r="D51" s="33"/>
      <c r="E51" s="33"/>
      <c r="F51" s="33"/>
      <c r="G51" s="33"/>
      <c r="H51" s="33"/>
      <c r="I51" s="33"/>
      <c r="J51" s="33"/>
      <c r="K51" s="33"/>
      <c r="L51" s="41"/>
      <c r="M51" s="41"/>
      <c r="N51" s="41"/>
      <c r="O51" s="41"/>
      <c r="P51" s="41"/>
      <c r="Q51" s="41"/>
      <c r="R51" s="41"/>
      <c r="S51" s="1"/>
    </row>
    <row r="52" spans="1:19">
      <c r="A52" s="11"/>
      <c r="B52" s="11"/>
      <c r="C52" s="33"/>
      <c r="D52" s="33"/>
      <c r="E52" s="33"/>
      <c r="F52" s="33"/>
      <c r="G52" s="33"/>
      <c r="H52" s="33"/>
      <c r="I52" s="33"/>
      <c r="J52" s="33"/>
      <c r="K52" s="33"/>
      <c r="L52" s="41"/>
      <c r="M52" s="41"/>
      <c r="N52" s="41"/>
      <c r="O52" s="41"/>
      <c r="P52" s="41"/>
      <c r="Q52" s="41"/>
      <c r="R52" s="41"/>
      <c r="S52" s="1"/>
    </row>
    <row r="53" spans="1:19" ht="20.25">
      <c r="A53" s="11"/>
      <c r="B53" s="11"/>
      <c r="C53" s="33"/>
      <c r="D53" s="33"/>
      <c r="E53" s="33"/>
      <c r="F53" s="33"/>
      <c r="G53" s="33"/>
      <c r="H53" s="33"/>
      <c r="I53" s="33"/>
      <c r="J53" s="33"/>
      <c r="K53" s="33"/>
      <c r="L53" s="13"/>
      <c r="M53" s="14"/>
      <c r="N53" s="15"/>
      <c r="O53" s="13"/>
      <c r="P53" s="32"/>
      <c r="Q53" s="22"/>
      <c r="R53" s="13"/>
      <c r="S53" s="1"/>
    </row>
    <row r="54" spans="1:19" ht="20.25">
      <c r="A54" s="11"/>
      <c r="B54" s="11"/>
      <c r="C54" s="33"/>
      <c r="D54" s="33"/>
      <c r="E54" s="33"/>
      <c r="F54" s="33"/>
      <c r="G54" s="33"/>
      <c r="H54" s="33"/>
      <c r="I54" s="33"/>
      <c r="J54" s="33"/>
      <c r="K54" s="33"/>
      <c r="L54" s="9"/>
      <c r="M54" s="31"/>
      <c r="N54" s="15"/>
      <c r="O54" s="32"/>
      <c r="P54" s="32"/>
      <c r="Q54" s="13"/>
      <c r="R54" s="28"/>
      <c r="S54" s="1"/>
    </row>
    <row r="55" spans="1:19" ht="18.75">
      <c r="A55" s="11"/>
      <c r="B55" s="11"/>
      <c r="C55" s="33"/>
      <c r="D55" s="33"/>
      <c r="E55" s="33"/>
      <c r="F55" s="33"/>
      <c r="G55" s="33"/>
      <c r="H55" s="33"/>
      <c r="I55" s="33"/>
      <c r="J55" s="33"/>
      <c r="K55" s="33"/>
      <c r="L55" s="13"/>
      <c r="M55" s="14"/>
      <c r="N55" s="9"/>
      <c r="O55" s="13"/>
      <c r="P55" s="9"/>
      <c r="Q55" s="13"/>
      <c r="R55" s="13"/>
      <c r="S55" s="1"/>
    </row>
    <row r="56" spans="1:19" ht="18.75">
      <c r="A56" s="11"/>
      <c r="B56" s="11"/>
      <c r="C56" s="33"/>
      <c r="D56" s="33"/>
      <c r="E56" s="33"/>
      <c r="F56" s="33"/>
      <c r="G56" s="33"/>
      <c r="H56" s="33"/>
      <c r="I56" s="33"/>
      <c r="J56" s="33"/>
      <c r="K56" s="33"/>
      <c r="L56" s="13"/>
      <c r="M56" s="14"/>
      <c r="N56" s="9"/>
      <c r="O56" s="13"/>
      <c r="P56" s="32"/>
      <c r="Q56" s="13"/>
      <c r="R56" s="13"/>
      <c r="S56" s="1"/>
    </row>
    <row r="57" spans="1:19" ht="18.75">
      <c r="A57" s="11"/>
      <c r="B57" s="11"/>
      <c r="C57" s="33"/>
      <c r="D57" s="33"/>
      <c r="E57" s="33"/>
      <c r="F57" s="33"/>
      <c r="G57" s="33"/>
      <c r="H57" s="33"/>
      <c r="I57" s="33"/>
      <c r="J57" s="33"/>
      <c r="K57" s="33"/>
      <c r="L57" s="9"/>
      <c r="M57" s="14"/>
      <c r="N57" s="9"/>
      <c r="O57" s="13"/>
      <c r="P57" s="13"/>
      <c r="Q57" s="22"/>
      <c r="R57" s="13"/>
      <c r="S57" s="1"/>
    </row>
    <row r="58" spans="1:19" ht="18.75">
      <c r="A58" s="11"/>
      <c r="B58" s="11"/>
      <c r="C58" s="33"/>
      <c r="D58" s="33"/>
      <c r="E58" s="33"/>
      <c r="F58" s="33"/>
      <c r="G58" s="33"/>
      <c r="H58" s="33"/>
      <c r="I58" s="33"/>
      <c r="J58" s="33"/>
      <c r="K58" s="33"/>
      <c r="L58" s="13"/>
      <c r="M58" s="14"/>
      <c r="N58" s="9"/>
      <c r="O58" s="13"/>
      <c r="P58" s="9"/>
      <c r="Q58" s="13"/>
      <c r="R58" s="13"/>
      <c r="S58" s="1"/>
    </row>
    <row r="59" spans="1:19" ht="18.75">
      <c r="A59" s="11"/>
      <c r="B59" s="11"/>
      <c r="C59" s="33"/>
      <c r="D59" s="33"/>
      <c r="E59" s="33"/>
      <c r="F59" s="33"/>
      <c r="G59" s="33"/>
      <c r="H59" s="33"/>
      <c r="I59" s="33"/>
      <c r="J59" s="33"/>
      <c r="K59" s="33"/>
      <c r="L59" s="13"/>
      <c r="M59" s="14"/>
      <c r="N59" s="9"/>
      <c r="O59" s="13"/>
      <c r="P59" s="32"/>
      <c r="Q59" s="13"/>
      <c r="R59" s="13"/>
      <c r="S59" s="1"/>
    </row>
    <row r="60" spans="1:19" ht="18.75">
      <c r="A60" s="11"/>
      <c r="B60" s="11"/>
      <c r="C60" s="33"/>
      <c r="D60" s="33"/>
      <c r="E60" s="33"/>
      <c r="F60" s="33"/>
      <c r="G60" s="33"/>
      <c r="H60" s="33"/>
      <c r="I60" s="33"/>
      <c r="J60" s="33"/>
      <c r="K60" s="33"/>
      <c r="L60" s="13"/>
      <c r="M60" s="14"/>
      <c r="N60" s="9"/>
      <c r="O60" s="13"/>
      <c r="P60" s="32"/>
      <c r="Q60" s="22"/>
      <c r="R60" s="13"/>
      <c r="S60" s="1"/>
    </row>
    <row r="61" spans="1:19" ht="18.75">
      <c r="A61" s="11"/>
      <c r="B61" s="11"/>
      <c r="C61" s="33"/>
      <c r="D61" s="33"/>
      <c r="E61" s="33"/>
      <c r="F61" s="33"/>
      <c r="G61" s="33"/>
      <c r="H61" s="33"/>
      <c r="I61" s="33"/>
      <c r="J61" s="33"/>
      <c r="K61" s="33"/>
      <c r="L61" s="9"/>
      <c r="M61" s="23"/>
      <c r="N61" s="9"/>
      <c r="O61" s="9"/>
      <c r="P61" s="9"/>
      <c r="Q61" s="22"/>
      <c r="R61" s="7"/>
      <c r="S61" s="1"/>
    </row>
    <row r="62" spans="1:19" ht="18.75">
      <c r="A62" s="11"/>
      <c r="B62" s="11"/>
      <c r="C62" s="33"/>
      <c r="D62" s="33"/>
      <c r="E62" s="33"/>
      <c r="F62" s="33"/>
      <c r="G62" s="33"/>
      <c r="H62" s="33"/>
      <c r="I62" s="33"/>
      <c r="J62" s="33"/>
      <c r="K62" s="33"/>
      <c r="L62" s="9"/>
      <c r="M62" s="14"/>
      <c r="N62" s="9"/>
      <c r="O62" s="13"/>
      <c r="P62" s="9"/>
      <c r="Q62" s="13"/>
      <c r="R62" s="7"/>
      <c r="S62" s="1"/>
    </row>
    <row r="63" spans="1:19" ht="18.75">
      <c r="A63" s="11"/>
      <c r="B63" s="11"/>
      <c r="C63" s="33"/>
      <c r="D63" s="33"/>
      <c r="E63" s="33"/>
      <c r="F63" s="33"/>
      <c r="G63" s="33"/>
      <c r="H63" s="33"/>
      <c r="I63" s="33"/>
      <c r="J63" s="33"/>
      <c r="K63" s="33"/>
      <c r="L63" s="13"/>
      <c r="M63" s="14"/>
      <c r="N63" s="9"/>
      <c r="O63" s="13"/>
      <c r="P63" s="13"/>
      <c r="Q63" s="13"/>
      <c r="R63" s="13"/>
      <c r="S63" s="1"/>
    </row>
    <row r="64" spans="1:19" ht="18.75">
      <c r="A64" s="11"/>
      <c r="B64" s="11"/>
      <c r="C64" s="33"/>
      <c r="D64" s="33"/>
      <c r="E64" s="33"/>
      <c r="F64" s="33"/>
      <c r="G64" s="33"/>
      <c r="H64" s="33"/>
      <c r="I64" s="33"/>
      <c r="J64" s="33"/>
      <c r="K64" s="33"/>
      <c r="L64" s="13"/>
      <c r="M64" s="14"/>
      <c r="N64" s="9"/>
      <c r="O64" s="13"/>
      <c r="P64" s="13"/>
      <c r="Q64" s="22"/>
      <c r="R64" s="13"/>
      <c r="S64" s="1"/>
    </row>
    <row r="65" spans="1:19" ht="18.75">
      <c r="A65" s="11"/>
      <c r="B65" s="11"/>
      <c r="C65" s="33"/>
      <c r="D65" s="33"/>
      <c r="E65" s="33"/>
      <c r="F65" s="33"/>
      <c r="G65" s="33"/>
      <c r="H65" s="33"/>
      <c r="I65" s="33"/>
      <c r="J65" s="33"/>
      <c r="K65" s="33"/>
      <c r="L65" s="13"/>
      <c r="M65" s="14"/>
      <c r="N65" s="9"/>
      <c r="O65" s="13"/>
      <c r="P65" s="32"/>
      <c r="Q65" s="13"/>
      <c r="R65" s="13"/>
      <c r="S65" s="1"/>
    </row>
    <row r="66" spans="1:19" ht="18.75">
      <c r="A66" s="11"/>
      <c r="B66" s="11"/>
      <c r="C66" s="33"/>
      <c r="D66" s="33"/>
      <c r="E66" s="33"/>
      <c r="F66" s="33"/>
      <c r="G66" s="33"/>
      <c r="H66" s="33"/>
      <c r="I66" s="33"/>
      <c r="J66" s="33"/>
      <c r="K66" s="33"/>
      <c r="L66" s="13"/>
      <c r="M66" s="14"/>
      <c r="N66" s="9"/>
      <c r="O66" s="9"/>
      <c r="P66" s="9"/>
      <c r="Q66" s="22"/>
      <c r="R66" s="13"/>
      <c r="S66" s="1"/>
    </row>
    <row r="67" spans="1:19" ht="18.75">
      <c r="A67" s="11"/>
      <c r="B67" s="11"/>
      <c r="C67" s="33"/>
      <c r="D67" s="33"/>
      <c r="E67" s="33"/>
      <c r="F67" s="33"/>
      <c r="G67" s="33"/>
      <c r="H67" s="33"/>
      <c r="I67" s="33"/>
      <c r="J67" s="33"/>
      <c r="K67" s="33"/>
      <c r="L67" s="13"/>
      <c r="M67" s="14"/>
      <c r="N67" s="9"/>
      <c r="O67" s="13"/>
      <c r="P67" s="32"/>
      <c r="Q67" s="13"/>
      <c r="R67" s="7"/>
      <c r="S67" s="1"/>
    </row>
    <row r="68" spans="1:19" ht="18.75">
      <c r="A68" s="11"/>
      <c r="B68" s="11"/>
      <c r="C68" s="33"/>
      <c r="D68" s="33"/>
      <c r="E68" s="33"/>
      <c r="F68" s="33"/>
      <c r="G68" s="33"/>
      <c r="H68" s="33"/>
      <c r="I68" s="33"/>
      <c r="J68" s="33"/>
      <c r="K68" s="33"/>
      <c r="L68" s="13"/>
      <c r="M68" s="14"/>
      <c r="N68" s="9"/>
      <c r="O68" s="13"/>
      <c r="P68" s="13"/>
      <c r="Q68" s="13"/>
      <c r="R68" s="13"/>
      <c r="S68" s="1"/>
    </row>
    <row r="69" spans="1:19" ht="18.75">
      <c r="A69" s="11"/>
      <c r="B69" s="11"/>
      <c r="C69" s="33"/>
      <c r="D69" s="33"/>
      <c r="E69" s="33"/>
      <c r="F69" s="33"/>
      <c r="G69" s="33"/>
      <c r="H69" s="33"/>
      <c r="I69" s="33"/>
      <c r="J69" s="33"/>
      <c r="K69" s="33"/>
      <c r="L69" s="13"/>
      <c r="M69" s="14"/>
      <c r="N69" s="9"/>
      <c r="O69" s="13"/>
      <c r="P69" s="13"/>
      <c r="Q69" s="22"/>
      <c r="R69" s="13"/>
      <c r="S69" s="1"/>
    </row>
    <row r="70" spans="1:19" ht="18.75">
      <c r="A70" s="11"/>
      <c r="B70" s="11"/>
      <c r="C70" s="33"/>
      <c r="D70" s="33"/>
      <c r="E70" s="33"/>
      <c r="F70" s="33"/>
      <c r="G70" s="33"/>
      <c r="H70" s="33"/>
      <c r="I70" s="33"/>
      <c r="J70" s="33"/>
      <c r="K70" s="33"/>
      <c r="L70" s="13"/>
      <c r="M70" s="14"/>
      <c r="N70" s="9"/>
      <c r="O70" s="13"/>
      <c r="P70" s="13"/>
      <c r="Q70" s="22"/>
      <c r="R70" s="13"/>
      <c r="S70" s="1"/>
    </row>
    <row r="71" spans="1:19" ht="18.75">
      <c r="A71" s="11"/>
      <c r="B71" s="11"/>
      <c r="C71" s="33"/>
      <c r="D71" s="33"/>
      <c r="E71" s="33"/>
      <c r="F71" s="33"/>
      <c r="G71" s="33"/>
      <c r="H71" s="33"/>
      <c r="I71" s="33"/>
      <c r="J71" s="33"/>
      <c r="K71" s="33"/>
      <c r="L71" s="13"/>
      <c r="M71" s="14"/>
      <c r="N71" s="9"/>
      <c r="O71" s="13"/>
      <c r="P71" s="9"/>
      <c r="Q71" s="13"/>
      <c r="R71" s="13"/>
      <c r="S71" s="1"/>
    </row>
    <row r="72" spans="1:19" ht="18.75">
      <c r="A72" s="11"/>
      <c r="B72" s="11"/>
      <c r="C72" s="33"/>
      <c r="D72" s="33"/>
      <c r="E72" s="33"/>
      <c r="F72" s="33"/>
      <c r="G72" s="33"/>
      <c r="H72" s="33"/>
      <c r="I72" s="33"/>
      <c r="J72" s="33"/>
      <c r="K72" s="33"/>
      <c r="L72" s="13"/>
      <c r="M72" s="14"/>
      <c r="N72" s="9"/>
      <c r="O72" s="13"/>
      <c r="P72" s="9"/>
      <c r="Q72" s="13"/>
      <c r="R72" s="13"/>
      <c r="S72" s="1"/>
    </row>
    <row r="73" spans="1:19" ht="18.75">
      <c r="A73" s="11"/>
      <c r="B73" s="11"/>
      <c r="C73" s="33"/>
      <c r="D73" s="33"/>
      <c r="E73" s="33"/>
      <c r="F73" s="33"/>
      <c r="G73" s="33"/>
      <c r="H73" s="33"/>
      <c r="I73" s="33"/>
      <c r="J73" s="33"/>
      <c r="K73" s="33"/>
      <c r="L73" s="13"/>
      <c r="M73" s="14"/>
      <c r="N73" s="9"/>
      <c r="O73" s="13"/>
      <c r="P73" s="32"/>
      <c r="Q73" s="22"/>
      <c r="R73" s="13"/>
      <c r="S73" s="1"/>
    </row>
    <row r="74" spans="1:19" ht="18.75">
      <c r="A74" s="11"/>
      <c r="B74" s="11"/>
      <c r="C74" s="33"/>
      <c r="D74" s="33"/>
      <c r="E74" s="33"/>
      <c r="F74" s="33"/>
      <c r="G74" s="33"/>
      <c r="H74" s="33"/>
      <c r="I74" s="33"/>
      <c r="J74" s="33"/>
      <c r="K74" s="33"/>
      <c r="L74" s="13"/>
      <c r="M74" s="14"/>
      <c r="N74" s="9"/>
      <c r="O74" s="13"/>
      <c r="P74" s="9"/>
      <c r="Q74" s="13"/>
      <c r="R74" s="13"/>
      <c r="S74" s="1"/>
    </row>
    <row r="75" spans="1:19" ht="18.75">
      <c r="A75" s="11"/>
      <c r="B75" s="11"/>
      <c r="C75" s="33"/>
      <c r="D75" s="33"/>
      <c r="E75" s="33"/>
      <c r="F75" s="33"/>
      <c r="G75" s="33"/>
      <c r="H75" s="33"/>
      <c r="I75" s="33"/>
      <c r="J75" s="33"/>
      <c r="K75" s="33"/>
      <c r="L75" s="13"/>
      <c r="M75" s="23"/>
      <c r="N75" s="9"/>
      <c r="O75" s="9"/>
      <c r="P75" s="32"/>
      <c r="Q75" s="22"/>
      <c r="R75" s="7"/>
      <c r="S75" s="1"/>
    </row>
    <row r="76" spans="1:19" ht="18.75">
      <c r="A76" s="11"/>
      <c r="B76" s="11"/>
      <c r="C76" s="33"/>
      <c r="D76" s="33"/>
      <c r="E76" s="33"/>
      <c r="F76" s="33"/>
      <c r="G76" s="33"/>
      <c r="H76" s="33"/>
      <c r="I76" s="33"/>
      <c r="J76" s="33"/>
      <c r="K76" s="33"/>
      <c r="L76" s="13"/>
      <c r="M76" s="14"/>
      <c r="N76" s="9"/>
      <c r="O76" s="13"/>
      <c r="P76" s="9"/>
      <c r="Q76" s="13"/>
      <c r="R76" s="13"/>
      <c r="S76" s="1"/>
    </row>
    <row r="77" spans="1:19" ht="18.75">
      <c r="A77" s="11"/>
      <c r="B77" s="11"/>
      <c r="C77" s="33"/>
      <c r="D77" s="33"/>
      <c r="E77" s="33"/>
      <c r="F77" s="33"/>
      <c r="G77" s="33"/>
      <c r="H77" s="33"/>
      <c r="I77" s="33"/>
      <c r="J77" s="33"/>
      <c r="K77" s="33"/>
      <c r="L77" s="13"/>
      <c r="M77" s="14"/>
      <c r="N77" s="9"/>
      <c r="O77" s="13"/>
      <c r="P77" s="13"/>
      <c r="Q77" s="22"/>
      <c r="R77" s="13"/>
      <c r="S77" s="1"/>
    </row>
    <row r="78" spans="1:19" ht="18.75">
      <c r="A78" s="11"/>
      <c r="B78" s="11"/>
      <c r="C78" s="33"/>
      <c r="D78" s="33"/>
      <c r="E78" s="33"/>
      <c r="F78" s="33"/>
      <c r="G78" s="33"/>
      <c r="H78" s="33"/>
      <c r="I78" s="33"/>
      <c r="J78" s="33"/>
      <c r="K78" s="33"/>
      <c r="L78" s="13"/>
      <c r="M78" s="14"/>
      <c r="N78" s="9"/>
      <c r="O78" s="13"/>
      <c r="P78" s="13"/>
      <c r="Q78" s="13"/>
      <c r="R78" s="13"/>
      <c r="S78" s="1"/>
    </row>
    <row r="79" spans="1:19" ht="18.75">
      <c r="A79" s="11"/>
      <c r="B79" s="11"/>
      <c r="C79" s="33"/>
      <c r="D79" s="33"/>
      <c r="E79" s="33"/>
      <c r="F79" s="33"/>
      <c r="G79" s="33"/>
      <c r="H79" s="33"/>
      <c r="I79" s="33"/>
      <c r="J79" s="33"/>
      <c r="K79" s="33"/>
      <c r="L79" s="13"/>
      <c r="M79" s="14"/>
      <c r="N79" s="9"/>
      <c r="O79" s="13"/>
      <c r="P79" s="13"/>
      <c r="Q79" s="13"/>
      <c r="R79" s="13"/>
      <c r="S79" s="1"/>
    </row>
    <row r="80" spans="1:19" ht="18.75">
      <c r="A80" s="11"/>
      <c r="B80" s="11"/>
      <c r="C80" s="33"/>
      <c r="D80" s="33"/>
      <c r="E80" s="33"/>
      <c r="F80" s="33"/>
      <c r="G80" s="33"/>
      <c r="H80" s="33"/>
      <c r="I80" s="33"/>
      <c r="J80" s="33"/>
      <c r="K80" s="33"/>
      <c r="L80" s="13"/>
      <c r="M80" s="14"/>
      <c r="N80" s="13"/>
      <c r="O80" s="13"/>
      <c r="P80" s="13"/>
      <c r="Q80" s="13"/>
      <c r="R80" s="13"/>
      <c r="S80" s="1"/>
    </row>
    <row r="81" spans="1:19" ht="18.75">
      <c r="A81" s="11"/>
      <c r="B81" s="11"/>
      <c r="C81" s="33"/>
      <c r="D81" s="33"/>
      <c r="E81" s="33"/>
      <c r="F81" s="33"/>
      <c r="G81" s="33"/>
      <c r="H81" s="33"/>
      <c r="I81" s="33"/>
      <c r="J81" s="33"/>
      <c r="K81" s="33"/>
      <c r="L81" s="13"/>
      <c r="M81" s="14"/>
      <c r="N81" s="13"/>
      <c r="O81" s="13"/>
      <c r="P81" s="32"/>
      <c r="Q81" s="13"/>
      <c r="R81" s="13"/>
      <c r="S81" s="1"/>
    </row>
    <row r="82" spans="1:19" ht="18.75">
      <c r="A82" s="11"/>
      <c r="B82" s="11"/>
      <c r="C82" s="33"/>
      <c r="D82" s="33"/>
      <c r="E82" s="33"/>
      <c r="F82" s="33"/>
      <c r="G82" s="33"/>
      <c r="H82" s="33"/>
      <c r="I82" s="33"/>
      <c r="J82" s="33"/>
      <c r="K82" s="33"/>
      <c r="L82" s="13"/>
      <c r="M82" s="14"/>
      <c r="N82" s="13"/>
      <c r="O82" s="13"/>
      <c r="P82" s="13"/>
      <c r="Q82" s="13"/>
      <c r="R82" s="13"/>
      <c r="S82" s="1"/>
    </row>
    <row r="83" spans="1:19" ht="18.75">
      <c r="A83" s="11"/>
      <c r="B83" s="11"/>
      <c r="C83" s="33"/>
      <c r="D83" s="33"/>
      <c r="E83" s="33"/>
      <c r="F83" s="33"/>
      <c r="G83" s="33"/>
      <c r="H83" s="33"/>
      <c r="I83" s="33"/>
      <c r="J83" s="33"/>
      <c r="K83" s="33"/>
      <c r="L83" s="13"/>
      <c r="M83" s="14"/>
      <c r="N83" s="13"/>
      <c r="O83" s="13"/>
      <c r="P83" s="13"/>
      <c r="Q83" s="13"/>
      <c r="R83" s="13"/>
      <c r="S83" s="1"/>
    </row>
    <row r="84" spans="1:19" ht="18.75">
      <c r="A84" s="11"/>
      <c r="B84" s="11"/>
      <c r="C84" s="33"/>
      <c r="D84" s="33"/>
      <c r="E84" s="33"/>
      <c r="F84" s="33"/>
      <c r="G84" s="33"/>
      <c r="H84" s="33"/>
      <c r="I84" s="33"/>
      <c r="J84" s="33"/>
      <c r="K84" s="33"/>
      <c r="L84" s="13"/>
      <c r="M84" s="14"/>
      <c r="N84" s="13"/>
      <c r="O84" s="13"/>
      <c r="P84" s="13"/>
      <c r="Q84" s="13"/>
      <c r="R84" s="13"/>
      <c r="S84" s="1"/>
    </row>
    <row r="85" spans="1:19" ht="18.75">
      <c r="A85" s="11"/>
      <c r="B85" s="11"/>
      <c r="C85" s="33"/>
      <c r="D85" s="33"/>
      <c r="E85" s="33"/>
      <c r="F85" s="33"/>
      <c r="G85" s="33"/>
      <c r="H85" s="33"/>
      <c r="I85" s="33"/>
      <c r="J85" s="33"/>
      <c r="K85" s="33"/>
      <c r="L85" s="13"/>
      <c r="M85" s="14"/>
      <c r="N85" s="13"/>
      <c r="O85" s="13"/>
      <c r="P85" s="13"/>
      <c r="Q85" s="13"/>
      <c r="R85" s="13"/>
      <c r="S85" s="1"/>
    </row>
    <row r="86" spans="1:19" ht="18.75">
      <c r="A86" s="11"/>
      <c r="B86" s="11"/>
      <c r="C86" s="33"/>
      <c r="D86" s="33"/>
      <c r="E86" s="33"/>
      <c r="F86" s="33"/>
      <c r="G86" s="33"/>
      <c r="H86" s="33"/>
      <c r="I86" s="33"/>
      <c r="J86" s="33"/>
      <c r="K86" s="33"/>
      <c r="L86" s="13"/>
      <c r="M86" s="14"/>
      <c r="N86" s="13"/>
      <c r="O86" s="13"/>
      <c r="P86" s="32"/>
      <c r="Q86" s="13"/>
      <c r="R86" s="13"/>
      <c r="S86" s="1"/>
    </row>
    <row r="87" spans="1:19" ht="18.75">
      <c r="A87" s="11"/>
      <c r="B87" s="11"/>
      <c r="C87" s="33"/>
      <c r="D87" s="33"/>
      <c r="E87" s="33"/>
      <c r="F87" s="33"/>
      <c r="G87" s="33"/>
      <c r="H87" s="33"/>
      <c r="I87" s="33"/>
      <c r="J87" s="33"/>
      <c r="K87" s="33"/>
      <c r="L87" s="13"/>
      <c r="M87" s="14"/>
      <c r="N87" s="13"/>
      <c r="O87" s="13"/>
      <c r="P87" s="32"/>
      <c r="Q87" s="13"/>
      <c r="R87" s="13"/>
      <c r="S87" s="1"/>
    </row>
    <row r="88" spans="1:19" ht="18.75">
      <c r="A88" s="11"/>
      <c r="B88" s="11"/>
      <c r="C88" s="33"/>
      <c r="D88" s="33"/>
      <c r="E88" s="33"/>
      <c r="F88" s="33"/>
      <c r="G88" s="33"/>
      <c r="H88" s="33"/>
      <c r="I88" s="33"/>
      <c r="J88" s="33"/>
      <c r="K88" s="33"/>
      <c r="L88" s="13"/>
      <c r="M88" s="14"/>
      <c r="N88" s="13"/>
      <c r="O88" s="13"/>
      <c r="P88" s="13"/>
      <c r="Q88" s="13"/>
      <c r="R88" s="13"/>
      <c r="S88" s="1"/>
    </row>
    <row r="89" spans="1:19" ht="18.75">
      <c r="A89" s="11"/>
      <c r="B89" s="11"/>
      <c r="C89" s="33"/>
      <c r="D89" s="33"/>
      <c r="E89" s="33"/>
      <c r="F89" s="33"/>
      <c r="G89" s="33"/>
      <c r="H89" s="33"/>
      <c r="I89" s="33"/>
      <c r="J89" s="33"/>
      <c r="K89" s="33"/>
      <c r="L89" s="13"/>
      <c r="M89" s="14"/>
      <c r="N89" s="13"/>
      <c r="O89" s="13"/>
      <c r="P89" s="13"/>
      <c r="Q89" s="13"/>
      <c r="R89" s="13"/>
      <c r="S89" s="1"/>
    </row>
    <row r="90" spans="1:19" ht="18.75">
      <c r="A90" s="11"/>
      <c r="B90" s="11"/>
      <c r="C90" s="33"/>
      <c r="D90" s="33"/>
      <c r="E90" s="33"/>
      <c r="F90" s="33"/>
      <c r="G90" s="33"/>
      <c r="H90" s="33"/>
      <c r="I90" s="33"/>
      <c r="J90" s="33"/>
      <c r="K90" s="33"/>
      <c r="L90" s="13"/>
      <c r="M90" s="14"/>
      <c r="N90" s="13"/>
      <c r="O90" s="13"/>
      <c r="P90" s="13"/>
      <c r="Q90" s="13"/>
      <c r="R90" s="13"/>
      <c r="S90" s="1"/>
    </row>
    <row r="91" spans="1:19" ht="18.75">
      <c r="A91" s="11"/>
      <c r="B91" s="11"/>
      <c r="C91" s="33"/>
      <c r="D91" s="33"/>
      <c r="E91" s="33"/>
      <c r="F91" s="33"/>
      <c r="G91" s="33"/>
      <c r="H91" s="33"/>
      <c r="I91" s="33"/>
      <c r="J91" s="33"/>
      <c r="K91" s="33"/>
      <c r="L91" s="13"/>
      <c r="M91" s="14"/>
      <c r="N91" s="13"/>
      <c r="O91" s="13"/>
      <c r="P91" s="32"/>
      <c r="Q91" s="13"/>
      <c r="R91" s="13"/>
      <c r="S91" s="1"/>
    </row>
    <row r="92" spans="1:19" ht="18.75">
      <c r="A92" s="11"/>
      <c r="B92" s="11"/>
      <c r="C92" s="33"/>
      <c r="D92" s="33"/>
      <c r="E92" s="33"/>
      <c r="F92" s="33"/>
      <c r="G92" s="33"/>
      <c r="H92" s="33"/>
      <c r="I92" s="33"/>
      <c r="J92" s="33"/>
      <c r="K92" s="34"/>
      <c r="L92" s="13"/>
      <c r="M92" s="14"/>
      <c r="N92" s="13"/>
      <c r="O92" s="13"/>
      <c r="P92" s="13"/>
      <c r="Q92" s="13"/>
      <c r="R92" s="13"/>
      <c r="S92" s="1"/>
    </row>
    <row r="93" spans="1:19" ht="18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3"/>
      <c r="M93" s="14"/>
      <c r="N93" s="13"/>
      <c r="O93" s="13"/>
      <c r="P93" s="13"/>
      <c r="Q93" s="13"/>
      <c r="R93" s="13"/>
      <c r="S93" s="1"/>
    </row>
    <row r="94" spans="1:19" ht="18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3"/>
      <c r="M94" s="14"/>
      <c r="N94" s="13"/>
      <c r="O94" s="13"/>
      <c r="P94" s="13"/>
      <c r="Q94" s="13"/>
      <c r="R94" s="13"/>
      <c r="S94" s="1"/>
    </row>
    <row r="95" spans="1:19" ht="18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3"/>
      <c r="M95" s="14"/>
      <c r="N95" s="13"/>
      <c r="O95" s="13"/>
      <c r="P95" s="13"/>
      <c r="Q95" s="13"/>
      <c r="R95" s="13"/>
      <c r="S95" s="1"/>
    </row>
    <row r="96" spans="1:19" ht="18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3"/>
      <c r="M96" s="14"/>
      <c r="N96" s="13"/>
      <c r="O96" s="13"/>
      <c r="P96" s="13"/>
      <c r="Q96" s="13"/>
      <c r="R96" s="13"/>
      <c r="S96" s="1"/>
    </row>
    <row r="97" spans="1:19" ht="18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3"/>
      <c r="M97" s="14"/>
      <c r="N97" s="13"/>
      <c r="O97" s="13"/>
      <c r="P97" s="13"/>
      <c r="Q97" s="13"/>
      <c r="R97" s="13"/>
      <c r="S97" s="1"/>
    </row>
    <row r="98" spans="1:19" ht="18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3"/>
      <c r="M98" s="14"/>
      <c r="N98" s="13"/>
      <c r="O98" s="13"/>
      <c r="P98" s="13"/>
      <c r="Q98" s="13"/>
      <c r="R98" s="13"/>
      <c r="S98" s="1"/>
    </row>
    <row r="99" spans="1:19" ht="18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3"/>
      <c r="M99" s="14"/>
      <c r="N99" s="13"/>
      <c r="O99" s="13"/>
      <c r="P99" s="13"/>
      <c r="Q99" s="13"/>
      <c r="R99" s="13"/>
      <c r="S99" s="1"/>
    </row>
    <row r="100" spans="1:19" ht="18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3"/>
      <c r="M100" s="14"/>
      <c r="N100" s="13"/>
      <c r="O100" s="13"/>
      <c r="P100" s="32"/>
      <c r="Q100" s="13"/>
      <c r="R100" s="13"/>
      <c r="S100" s="1"/>
    </row>
    <row r="101" spans="1:19" ht="18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3"/>
      <c r="M101" s="14"/>
      <c r="N101" s="13"/>
      <c r="O101" s="13"/>
      <c r="P101" s="13"/>
      <c r="Q101" s="13"/>
      <c r="R101" s="13"/>
      <c r="S101" s="1"/>
    </row>
    <row r="102" spans="1:19" ht="18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3"/>
      <c r="M102" s="14"/>
      <c r="N102" s="13"/>
      <c r="O102" s="13"/>
      <c r="P102" s="13"/>
      <c r="Q102" s="13"/>
      <c r="R102" s="13"/>
      <c r="S102" s="1"/>
    </row>
    <row r="103" spans="1:19" ht="18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3"/>
      <c r="M103" s="14"/>
      <c r="N103" s="13"/>
      <c r="O103" s="13"/>
      <c r="P103" s="13"/>
      <c r="Q103" s="13"/>
      <c r="R103" s="13"/>
      <c r="S103" s="1"/>
    </row>
    <row r="104" spans="1:19" ht="18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3"/>
      <c r="M104" s="14"/>
      <c r="N104" s="13"/>
      <c r="O104" s="13"/>
      <c r="P104" s="32"/>
      <c r="Q104" s="13"/>
      <c r="R104" s="13"/>
      <c r="S104" s="1"/>
    </row>
    <row r="105" spans="1:19" ht="18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3"/>
      <c r="M105" s="14"/>
      <c r="N105" s="13"/>
      <c r="O105" s="13"/>
      <c r="P105" s="13"/>
      <c r="Q105" s="13"/>
      <c r="R105" s="13"/>
      <c r="S105" s="1"/>
    </row>
    <row r="106" spans="1:19" ht="18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3"/>
      <c r="M106" s="14"/>
      <c r="N106" s="13"/>
      <c r="O106" s="13"/>
      <c r="P106" s="13"/>
      <c r="Q106" s="13"/>
      <c r="R106" s="13"/>
      <c r="S106" s="1"/>
    </row>
    <row r="107" spans="1:19" ht="18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3"/>
      <c r="M107" s="14"/>
      <c r="N107" s="13"/>
      <c r="O107" s="13"/>
      <c r="P107" s="13"/>
      <c r="Q107" s="13"/>
      <c r="R107" s="13"/>
      <c r="S107" s="1"/>
    </row>
    <row r="108" spans="1:19" ht="18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3"/>
      <c r="M108" s="14"/>
      <c r="N108" s="13"/>
      <c r="O108" s="13"/>
      <c r="P108" s="32"/>
      <c r="Q108" s="13"/>
      <c r="R108" s="13"/>
      <c r="S108" s="1"/>
    </row>
    <row r="109" spans="1:19" ht="18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3"/>
      <c r="M109" s="14"/>
      <c r="N109" s="13"/>
      <c r="O109" s="13"/>
      <c r="P109" s="13"/>
      <c r="Q109" s="22"/>
      <c r="R109" s="13"/>
      <c r="S109" s="1"/>
    </row>
    <row r="110" spans="1:19" ht="18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3"/>
      <c r="M110" s="14"/>
      <c r="N110" s="13"/>
      <c r="O110" s="13"/>
      <c r="P110" s="13"/>
      <c r="Q110" s="13"/>
      <c r="R110" s="13"/>
      <c r="S110" s="1"/>
    </row>
    <row r="111" spans="1:19" ht="18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3"/>
      <c r="M111" s="14"/>
      <c r="N111" s="13"/>
      <c r="O111" s="13"/>
      <c r="P111" s="13"/>
      <c r="Q111" s="13"/>
      <c r="R111" s="13"/>
      <c r="S111" s="1"/>
    </row>
    <row r="112" spans="1:19" ht="18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3"/>
      <c r="M112" s="14"/>
      <c r="N112" s="13"/>
      <c r="O112" s="13"/>
      <c r="P112" s="13"/>
      <c r="Q112" s="13"/>
      <c r="R112" s="13"/>
      <c r="S112" s="1"/>
    </row>
    <row r="113" spans="1:19" ht="18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3"/>
      <c r="M113" s="14"/>
      <c r="N113" s="13"/>
      <c r="O113" s="13"/>
      <c r="P113" s="13"/>
      <c r="Q113" s="13"/>
      <c r="R113" s="13"/>
      <c r="S113" s="1"/>
    </row>
    <row r="114" spans="1:19" ht="18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3"/>
      <c r="M114" s="14"/>
      <c r="N114" s="13"/>
      <c r="O114" s="33"/>
      <c r="P114" s="32"/>
      <c r="Q114" s="13"/>
      <c r="R114" s="33"/>
      <c r="S114" s="1"/>
    </row>
    <row r="115" spans="1:19" ht="18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3"/>
      <c r="M115" s="14"/>
      <c r="N115" s="13"/>
      <c r="O115" s="33"/>
      <c r="P115" s="13"/>
      <c r="Q115" s="13"/>
      <c r="R115" s="33"/>
      <c r="S115" s="1"/>
    </row>
    <row r="116" spans="1:19" ht="18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3"/>
      <c r="M116" s="14"/>
      <c r="N116" s="13"/>
      <c r="O116" s="33"/>
      <c r="P116" s="33"/>
      <c r="Q116" s="13"/>
      <c r="R116" s="33"/>
      <c r="S116" s="1"/>
    </row>
    <row r="117" spans="1:19" ht="18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3"/>
      <c r="M117" s="14"/>
      <c r="N117" s="13"/>
      <c r="O117" s="33"/>
      <c r="P117" s="33"/>
      <c r="Q117" s="13"/>
      <c r="R117" s="33"/>
      <c r="S117" s="1"/>
    </row>
    <row r="118" spans="1:19" ht="18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3"/>
      <c r="M118" s="14"/>
      <c r="N118" s="33"/>
      <c r="O118" s="33"/>
      <c r="P118" s="33"/>
      <c r="Q118" s="13"/>
      <c r="R118" s="33"/>
      <c r="S118" s="1"/>
    </row>
    <row r="119" spans="1:19" ht="18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3"/>
      <c r="M119" s="14"/>
      <c r="N119" s="33"/>
      <c r="O119" s="33"/>
      <c r="P119" s="32"/>
      <c r="Q119" s="13"/>
      <c r="R119" s="33"/>
      <c r="S119" s="1"/>
    </row>
    <row r="120" spans="1:19" ht="18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3"/>
      <c r="M120" s="14"/>
      <c r="N120" s="33"/>
      <c r="O120" s="33"/>
      <c r="P120" s="32"/>
      <c r="Q120" s="13"/>
      <c r="R120" s="33"/>
      <c r="S120" s="1"/>
    </row>
    <row r="121" spans="1:19" ht="18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3"/>
      <c r="M121" s="14"/>
      <c r="N121" s="33"/>
      <c r="O121" s="33"/>
      <c r="P121" s="33"/>
      <c r="Q121" s="13"/>
      <c r="R121" s="33"/>
      <c r="S121" s="1"/>
    </row>
    <row r="122" spans="1:19" ht="18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3"/>
      <c r="M122" s="14"/>
      <c r="N122" s="33"/>
      <c r="O122" s="33"/>
      <c r="P122" s="33"/>
      <c r="Q122" s="13"/>
      <c r="R122" s="33"/>
      <c r="S122" s="1"/>
    </row>
    <row r="123" spans="1:19" ht="18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3"/>
      <c r="M123" s="14"/>
      <c r="N123" s="33"/>
      <c r="O123" s="33"/>
      <c r="P123" s="32"/>
      <c r="Q123" s="13"/>
      <c r="R123" s="33"/>
      <c r="S123" s="1"/>
    </row>
    <row r="124" spans="1:19" ht="18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3"/>
      <c r="M124" s="14"/>
      <c r="N124" s="33"/>
      <c r="O124" s="33"/>
      <c r="P124" s="33"/>
      <c r="Q124" s="13"/>
      <c r="R124" s="33"/>
      <c r="S124" s="1"/>
    </row>
    <row r="125" spans="1:19" ht="18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3"/>
      <c r="M125" s="13"/>
      <c r="N125" s="33"/>
      <c r="O125" s="33"/>
      <c r="P125" s="33"/>
      <c r="Q125" s="13"/>
      <c r="R125" s="33"/>
      <c r="S125" s="1"/>
    </row>
    <row r="126" spans="1:19" ht="18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3"/>
      <c r="M126" s="13"/>
      <c r="N126" s="33"/>
      <c r="O126" s="33"/>
      <c r="P126" s="33"/>
      <c r="Q126" s="13"/>
      <c r="R126" s="33"/>
      <c r="S126" s="1"/>
    </row>
    <row r="127" spans="1:19" ht="18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3"/>
      <c r="M127" s="13"/>
      <c r="N127" s="33"/>
      <c r="O127" s="33"/>
      <c r="P127" s="33"/>
      <c r="Q127" s="13"/>
      <c r="R127" s="33"/>
      <c r="S127" s="1"/>
    </row>
    <row r="128" spans="1:19" ht="18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3"/>
      <c r="M128" s="13"/>
      <c r="N128" s="33"/>
      <c r="O128" s="33"/>
      <c r="P128" s="33"/>
      <c r="Q128" s="13"/>
      <c r="R128" s="33"/>
      <c r="S128" s="1"/>
    </row>
  </sheetData>
  <mergeCells count="4">
    <mergeCell ref="A1:R1"/>
    <mergeCell ref="A2:I2"/>
    <mergeCell ref="J2:Q2"/>
    <mergeCell ref="R2:R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156"/>
  <sheetViews>
    <sheetView workbookViewId="0">
      <selection activeCell="H20" sqref="H20"/>
    </sheetView>
  </sheetViews>
  <sheetFormatPr defaultRowHeight="13.5"/>
  <cols>
    <col min="7" max="7" width="9.5" style="47" bestFit="1" customWidth="1"/>
    <col min="10" max="10" width="16.125" bestFit="1" customWidth="1"/>
    <col min="12" max="12" width="16.875" customWidth="1"/>
    <col min="17" max="17" width="40.25" customWidth="1"/>
    <col min="18" max="18" width="19.375" customWidth="1"/>
  </cols>
  <sheetData>
    <row r="1" spans="1:19" ht="27">
      <c r="A1" s="84" t="s">
        <v>19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</row>
    <row r="2" spans="1:19" ht="18.75">
      <c r="A2" s="90" t="s">
        <v>0</v>
      </c>
      <c r="B2" s="91"/>
      <c r="C2" s="91"/>
      <c r="D2" s="91"/>
      <c r="E2" s="91"/>
      <c r="F2" s="91"/>
      <c r="G2" s="91"/>
      <c r="H2" s="91"/>
      <c r="I2" s="92"/>
      <c r="J2" s="90" t="s">
        <v>1</v>
      </c>
      <c r="K2" s="91"/>
      <c r="L2" s="91"/>
      <c r="M2" s="91"/>
      <c r="N2" s="91"/>
      <c r="O2" s="91"/>
      <c r="P2" s="91"/>
      <c r="Q2" s="92"/>
      <c r="R2" s="88" t="s">
        <v>2</v>
      </c>
      <c r="S2" s="56"/>
    </row>
    <row r="3" spans="1:19" ht="75">
      <c r="A3" s="38" t="s">
        <v>3</v>
      </c>
      <c r="B3" s="38" t="s">
        <v>4</v>
      </c>
      <c r="C3" s="38" t="s">
        <v>5</v>
      </c>
      <c r="D3" s="38" t="s">
        <v>6</v>
      </c>
      <c r="E3" s="39" t="s">
        <v>7</v>
      </c>
      <c r="F3" s="38" t="s">
        <v>8</v>
      </c>
      <c r="G3" s="45" t="s">
        <v>9</v>
      </c>
      <c r="H3" s="39" t="s">
        <v>10</v>
      </c>
      <c r="I3" s="39" t="s">
        <v>11</v>
      </c>
      <c r="J3" s="44" t="s">
        <v>12</v>
      </c>
      <c r="K3" s="49" t="s">
        <v>13</v>
      </c>
      <c r="L3" s="39" t="s">
        <v>14</v>
      </c>
      <c r="M3" s="39" t="s">
        <v>4</v>
      </c>
      <c r="N3" s="39" t="s">
        <v>5</v>
      </c>
      <c r="O3" s="39" t="s">
        <v>15</v>
      </c>
      <c r="P3" s="39" t="s">
        <v>16</v>
      </c>
      <c r="Q3" s="38" t="s">
        <v>17</v>
      </c>
      <c r="R3" s="93"/>
      <c r="S3" s="63" t="s">
        <v>384</v>
      </c>
    </row>
    <row r="4" spans="1:19" ht="20.25">
      <c r="A4" s="50">
        <v>4.3</v>
      </c>
      <c r="B4" s="51">
        <v>0.75624999999999998</v>
      </c>
      <c r="C4" s="50" t="s">
        <v>339</v>
      </c>
      <c r="D4" s="52" t="s">
        <v>340</v>
      </c>
      <c r="E4" s="52" t="s">
        <v>55</v>
      </c>
      <c r="F4" s="52">
        <v>17.8</v>
      </c>
      <c r="G4" s="53">
        <v>0.31540000000000001</v>
      </c>
      <c r="H4" s="52">
        <v>2000</v>
      </c>
      <c r="I4" s="52" t="s">
        <v>341</v>
      </c>
      <c r="J4" s="50">
        <v>5276829835</v>
      </c>
      <c r="K4" s="68" t="s">
        <v>439</v>
      </c>
      <c r="L4" s="22" t="s">
        <v>338</v>
      </c>
      <c r="M4" s="57">
        <v>0.80555555555555547</v>
      </c>
      <c r="N4" s="58" t="s">
        <v>336</v>
      </c>
      <c r="O4" s="22">
        <v>180</v>
      </c>
      <c r="P4" s="59" t="s">
        <v>330</v>
      </c>
      <c r="Q4" s="22" t="s">
        <v>32</v>
      </c>
      <c r="R4" s="22">
        <v>1300</v>
      </c>
      <c r="S4" s="43"/>
    </row>
    <row r="5" spans="1:19" ht="20.25">
      <c r="A5" s="50">
        <v>4.9000000000000004</v>
      </c>
      <c r="B5" s="51">
        <v>0.50555555555555554</v>
      </c>
      <c r="C5" s="50" t="s">
        <v>123</v>
      </c>
      <c r="D5" s="52" t="s">
        <v>54</v>
      </c>
      <c r="E5" s="52" t="s">
        <v>377</v>
      </c>
      <c r="F5" s="52">
        <v>13.6</v>
      </c>
      <c r="G5" s="53">
        <v>0.32219999999999999</v>
      </c>
      <c r="H5" s="52">
        <v>1650</v>
      </c>
      <c r="I5" s="52" t="s">
        <v>341</v>
      </c>
      <c r="J5" s="52">
        <v>3820023169</v>
      </c>
      <c r="K5" s="68" t="s">
        <v>439</v>
      </c>
      <c r="L5" s="22" t="s">
        <v>337</v>
      </c>
      <c r="M5" s="57">
        <v>0.15</v>
      </c>
      <c r="N5" s="58" t="s">
        <v>336</v>
      </c>
      <c r="O5" s="22">
        <v>350</v>
      </c>
      <c r="P5" s="59" t="s">
        <v>58</v>
      </c>
      <c r="Q5" s="22" t="s">
        <v>90</v>
      </c>
      <c r="R5" s="22">
        <v>950</v>
      </c>
      <c r="S5" s="43"/>
    </row>
    <row r="6" spans="1:19" ht="20.25">
      <c r="A6" s="52">
        <v>4.1500000000000004</v>
      </c>
      <c r="B6" s="65">
        <v>0.4861111111111111</v>
      </c>
      <c r="C6" s="52" t="s">
        <v>407</v>
      </c>
      <c r="D6" s="52" t="s">
        <v>408</v>
      </c>
      <c r="E6" s="52" t="s">
        <v>409</v>
      </c>
      <c r="F6" s="52">
        <v>19.5</v>
      </c>
      <c r="G6" s="53">
        <v>0.3125</v>
      </c>
      <c r="H6" s="52">
        <v>2120</v>
      </c>
      <c r="I6" s="52" t="s">
        <v>405</v>
      </c>
      <c r="J6" s="52">
        <v>8237874650</v>
      </c>
      <c r="K6" s="68" t="s">
        <v>439</v>
      </c>
      <c r="L6" s="22" t="s">
        <v>337</v>
      </c>
      <c r="M6" s="60">
        <v>0.4375</v>
      </c>
      <c r="N6" s="22" t="s">
        <v>336</v>
      </c>
      <c r="O6" s="61">
        <v>130</v>
      </c>
      <c r="P6" s="61" t="s">
        <v>41</v>
      </c>
      <c r="Q6" s="61" t="s">
        <v>51</v>
      </c>
      <c r="R6" s="61">
        <v>820</v>
      </c>
      <c r="S6" s="43"/>
    </row>
    <row r="7" spans="1:19" ht="20.25">
      <c r="A7" s="52">
        <v>4.21</v>
      </c>
      <c r="B7" s="65">
        <v>0.45833333333333331</v>
      </c>
      <c r="C7" s="52" t="s">
        <v>407</v>
      </c>
      <c r="D7" s="52" t="s">
        <v>408</v>
      </c>
      <c r="E7" s="52" t="s">
        <v>265</v>
      </c>
      <c r="F7" s="52">
        <v>13.8</v>
      </c>
      <c r="G7" s="53">
        <v>0.30869999999999997</v>
      </c>
      <c r="H7" s="52">
        <v>1800</v>
      </c>
      <c r="I7" s="52" t="s">
        <v>434</v>
      </c>
      <c r="J7" s="52">
        <v>2599987052</v>
      </c>
      <c r="K7" s="68" t="s">
        <v>439</v>
      </c>
      <c r="L7" s="22" t="s">
        <v>342</v>
      </c>
      <c r="M7" s="60">
        <v>0.75624999999999998</v>
      </c>
      <c r="N7" s="22" t="s">
        <v>336</v>
      </c>
      <c r="O7" s="61"/>
      <c r="P7" s="61" t="s">
        <v>86</v>
      </c>
      <c r="Q7" s="61" t="s">
        <v>29</v>
      </c>
      <c r="R7" s="61">
        <v>2000</v>
      </c>
      <c r="S7" s="43"/>
    </row>
    <row r="8" spans="1:19" ht="20.25">
      <c r="A8" s="52">
        <v>4.26</v>
      </c>
      <c r="B8" s="65">
        <v>0.65833333333333333</v>
      </c>
      <c r="C8" s="52" t="s">
        <v>407</v>
      </c>
      <c r="D8" s="52" t="s">
        <v>408</v>
      </c>
      <c r="E8" s="52" t="s">
        <v>265</v>
      </c>
      <c r="F8" s="52">
        <v>14.1</v>
      </c>
      <c r="G8" s="53">
        <v>0.31119999999999998</v>
      </c>
      <c r="H8" s="52">
        <v>1750</v>
      </c>
      <c r="I8" s="52" t="s">
        <v>455</v>
      </c>
      <c r="J8" s="52">
        <v>6820701672</v>
      </c>
      <c r="K8" s="68" t="s">
        <v>168</v>
      </c>
      <c r="L8" s="61" t="s">
        <v>343</v>
      </c>
      <c r="M8" s="60">
        <v>0.97916666666666663</v>
      </c>
      <c r="N8" s="22" t="s">
        <v>346</v>
      </c>
      <c r="O8" s="61"/>
      <c r="P8" s="61" t="s">
        <v>86</v>
      </c>
      <c r="Q8" s="61" t="s">
        <v>344</v>
      </c>
      <c r="R8" s="61"/>
      <c r="S8" s="43"/>
    </row>
    <row r="9" spans="1:19" ht="20.25">
      <c r="A9" s="52"/>
      <c r="B9" s="52"/>
      <c r="C9" s="52"/>
      <c r="D9" s="52"/>
      <c r="E9" s="52"/>
      <c r="F9" s="52"/>
      <c r="G9" s="53"/>
      <c r="H9" s="52"/>
      <c r="I9" s="52"/>
      <c r="J9" s="52"/>
      <c r="K9" s="43"/>
      <c r="L9" s="61" t="s">
        <v>345</v>
      </c>
      <c r="M9" s="60">
        <v>0.22638888888888889</v>
      </c>
      <c r="N9" s="61" t="s">
        <v>336</v>
      </c>
      <c r="O9" s="61">
        <v>320</v>
      </c>
      <c r="P9" s="61" t="s">
        <v>347</v>
      </c>
      <c r="Q9" s="61" t="s">
        <v>348</v>
      </c>
      <c r="R9" s="61">
        <v>1680</v>
      </c>
      <c r="S9" s="43"/>
    </row>
    <row r="10" spans="1:19" ht="20.25">
      <c r="A10" s="52"/>
      <c r="B10" s="52"/>
      <c r="C10" s="52"/>
      <c r="D10" s="52"/>
      <c r="E10" s="52"/>
      <c r="F10" s="52"/>
      <c r="G10" s="53"/>
      <c r="H10" s="52"/>
      <c r="I10" s="52"/>
      <c r="J10" s="52"/>
      <c r="K10" s="43"/>
      <c r="L10" s="61" t="s">
        <v>349</v>
      </c>
      <c r="M10" s="60">
        <v>0.36805555555555558</v>
      </c>
      <c r="N10" s="61" t="s">
        <v>336</v>
      </c>
      <c r="O10" s="61">
        <v>80</v>
      </c>
      <c r="P10" s="61" t="s">
        <v>350</v>
      </c>
      <c r="Q10" s="61" t="s">
        <v>351</v>
      </c>
      <c r="R10" s="61">
        <v>1600</v>
      </c>
      <c r="S10" s="43"/>
    </row>
    <row r="11" spans="1:19" ht="20.25">
      <c r="A11" s="52"/>
      <c r="B11" s="52"/>
      <c r="C11" s="52"/>
      <c r="D11" s="52"/>
      <c r="E11" s="52"/>
      <c r="F11" s="52"/>
      <c r="G11" s="53"/>
      <c r="H11" s="52"/>
      <c r="I11" s="52"/>
      <c r="J11" s="52"/>
      <c r="K11" s="43"/>
      <c r="L11" s="61" t="s">
        <v>352</v>
      </c>
      <c r="M11" s="60">
        <v>0.98611111111111116</v>
      </c>
      <c r="N11" s="61" t="s">
        <v>336</v>
      </c>
      <c r="O11" s="61">
        <v>100</v>
      </c>
      <c r="P11" s="61" t="s">
        <v>41</v>
      </c>
      <c r="Q11" s="61" t="s">
        <v>91</v>
      </c>
      <c r="R11" s="61">
        <v>1500</v>
      </c>
      <c r="S11" s="43"/>
    </row>
    <row r="12" spans="1:19" ht="20.25">
      <c r="A12" s="52"/>
      <c r="B12" s="52"/>
      <c r="C12" s="52"/>
      <c r="D12" s="52"/>
      <c r="E12" s="52"/>
      <c r="F12" s="52"/>
      <c r="G12" s="53"/>
      <c r="H12" s="52"/>
      <c r="I12" s="52"/>
      <c r="J12" s="52"/>
      <c r="K12" s="43"/>
      <c r="L12" s="61" t="s">
        <v>353</v>
      </c>
      <c r="M12" s="60">
        <v>0.14583333333333334</v>
      </c>
      <c r="N12" s="61" t="s">
        <v>354</v>
      </c>
      <c r="O12" s="61" t="s">
        <v>355</v>
      </c>
      <c r="P12" s="61" t="s">
        <v>356</v>
      </c>
      <c r="Q12" s="61" t="s">
        <v>357</v>
      </c>
      <c r="R12" s="61">
        <v>1500</v>
      </c>
      <c r="S12" s="43"/>
    </row>
    <row r="13" spans="1:19" ht="20.25">
      <c r="A13" s="52"/>
      <c r="B13" s="52"/>
      <c r="C13" s="52"/>
      <c r="D13" s="52"/>
      <c r="E13" s="52"/>
      <c r="F13" s="52"/>
      <c r="G13" s="53"/>
      <c r="H13" s="52"/>
      <c r="I13" s="52"/>
      <c r="J13" s="52"/>
      <c r="K13" s="43"/>
      <c r="L13" s="61" t="s">
        <v>358</v>
      </c>
      <c r="M13" s="60">
        <v>0.51527777777777783</v>
      </c>
      <c r="N13" s="61" t="s">
        <v>18</v>
      </c>
      <c r="O13" s="61">
        <v>180</v>
      </c>
      <c r="P13" s="61" t="s">
        <v>359</v>
      </c>
      <c r="Q13" s="61" t="s">
        <v>43</v>
      </c>
      <c r="R13" s="61">
        <v>1320</v>
      </c>
      <c r="S13" s="43"/>
    </row>
    <row r="14" spans="1:19" ht="20.25">
      <c r="A14" s="43"/>
      <c r="B14" s="43"/>
      <c r="C14" s="43"/>
      <c r="D14" s="43"/>
      <c r="E14" s="43"/>
      <c r="F14" s="43"/>
      <c r="G14" s="54"/>
      <c r="H14" s="43"/>
      <c r="I14" s="43"/>
      <c r="J14" s="43"/>
      <c r="K14" s="43"/>
      <c r="L14" s="61" t="s">
        <v>362</v>
      </c>
      <c r="M14" s="60">
        <v>0.17013888888888887</v>
      </c>
      <c r="N14" s="61" t="s">
        <v>18</v>
      </c>
      <c r="O14" s="61">
        <v>80</v>
      </c>
      <c r="P14" s="61" t="s">
        <v>361</v>
      </c>
      <c r="Q14" s="61" t="s">
        <v>34</v>
      </c>
      <c r="R14" s="61">
        <v>1250</v>
      </c>
      <c r="S14" s="43"/>
    </row>
    <row r="15" spans="1:19" ht="20.25">
      <c r="A15" s="43"/>
      <c r="B15" s="43"/>
      <c r="C15" s="43"/>
      <c r="D15" s="43"/>
      <c r="E15" s="43"/>
      <c r="F15" s="43"/>
      <c r="G15" s="54"/>
      <c r="H15" s="43"/>
      <c r="I15" s="43"/>
      <c r="J15" s="43"/>
      <c r="K15" s="43"/>
      <c r="L15" s="61" t="s">
        <v>360</v>
      </c>
      <c r="M15" s="61" t="s">
        <v>363</v>
      </c>
      <c r="N15" s="61" t="s">
        <v>366</v>
      </c>
      <c r="O15" s="61">
        <v>70</v>
      </c>
      <c r="P15" s="61" t="s">
        <v>330</v>
      </c>
      <c r="Q15" s="61" t="s">
        <v>372</v>
      </c>
      <c r="R15" s="61">
        <v>1180</v>
      </c>
      <c r="S15" s="43"/>
    </row>
    <row r="16" spans="1:19" ht="20.25">
      <c r="A16" s="43"/>
      <c r="B16" s="43"/>
      <c r="C16" s="43"/>
      <c r="D16" s="43"/>
      <c r="E16" s="43"/>
      <c r="F16" s="43"/>
      <c r="G16" s="54"/>
      <c r="H16" s="43"/>
      <c r="I16" s="43"/>
      <c r="J16" s="43"/>
      <c r="K16" s="43"/>
      <c r="L16" s="61" t="s">
        <v>365</v>
      </c>
      <c r="M16" s="60">
        <v>0.65277777777777779</v>
      </c>
      <c r="N16" s="61" t="s">
        <v>366</v>
      </c>
      <c r="O16" s="61">
        <v>80</v>
      </c>
      <c r="P16" s="61" t="s">
        <v>371</v>
      </c>
      <c r="Q16" s="61" t="s">
        <v>97</v>
      </c>
      <c r="R16" s="61">
        <v>1100</v>
      </c>
      <c r="S16" s="43"/>
    </row>
    <row r="17" spans="1:19" ht="20.25">
      <c r="A17" s="43"/>
      <c r="B17" s="43"/>
      <c r="C17" s="43"/>
      <c r="D17" s="43"/>
      <c r="E17" s="43"/>
      <c r="F17" s="43"/>
      <c r="G17" s="54"/>
      <c r="H17" s="43"/>
      <c r="I17" s="43"/>
      <c r="J17" s="43"/>
      <c r="K17" s="43"/>
      <c r="L17" s="61" t="s">
        <v>367</v>
      </c>
      <c r="M17" s="60">
        <v>0.88958333333333339</v>
      </c>
      <c r="N17" s="61" t="s">
        <v>18</v>
      </c>
      <c r="O17" s="61">
        <v>120</v>
      </c>
      <c r="P17" s="61" t="s">
        <v>368</v>
      </c>
      <c r="Q17" s="22" t="s">
        <v>20</v>
      </c>
      <c r="R17" s="61">
        <v>980</v>
      </c>
      <c r="S17" s="43"/>
    </row>
    <row r="18" spans="1:19" ht="20.25">
      <c r="A18" s="43"/>
      <c r="B18" s="43"/>
      <c r="C18" s="43"/>
      <c r="D18" s="43"/>
      <c r="E18" s="43"/>
      <c r="F18" s="43"/>
      <c r="G18" s="54"/>
      <c r="H18" s="43"/>
      <c r="I18" s="43"/>
      <c r="J18" s="43"/>
      <c r="K18" s="43"/>
      <c r="L18" s="61" t="s">
        <v>370</v>
      </c>
      <c r="M18" s="60">
        <v>2.7777777777777776E-2</v>
      </c>
      <c r="N18" s="61" t="s">
        <v>18</v>
      </c>
      <c r="O18" s="61">
        <v>70</v>
      </c>
      <c r="P18" s="61" t="s">
        <v>41</v>
      </c>
      <c r="Q18" s="61" t="s">
        <v>91</v>
      </c>
      <c r="R18" s="61">
        <v>910</v>
      </c>
      <c r="S18" s="43"/>
    </row>
    <row r="19" spans="1:19" ht="20.25">
      <c r="A19" s="43"/>
      <c r="B19" s="43"/>
      <c r="C19" s="43"/>
      <c r="D19" s="43"/>
      <c r="E19" s="43"/>
      <c r="F19" s="43"/>
      <c r="G19" s="54"/>
      <c r="H19" s="43"/>
      <c r="I19" s="43"/>
      <c r="J19" s="43"/>
      <c r="K19" s="43"/>
      <c r="L19" s="61" t="s">
        <v>369</v>
      </c>
      <c r="M19" s="60">
        <v>0.69444444444444453</v>
      </c>
      <c r="N19" s="61" t="s">
        <v>336</v>
      </c>
      <c r="O19" s="61">
        <v>140</v>
      </c>
      <c r="P19" s="61" t="s">
        <v>330</v>
      </c>
      <c r="Q19" s="61" t="s">
        <v>364</v>
      </c>
      <c r="R19" s="61">
        <v>770</v>
      </c>
      <c r="S19" s="43"/>
    </row>
    <row r="20" spans="1:19" ht="20.25">
      <c r="A20" s="43"/>
      <c r="B20" s="43"/>
      <c r="C20" s="43"/>
      <c r="D20" s="43"/>
      <c r="E20" s="43"/>
      <c r="F20" s="43"/>
      <c r="G20" s="54"/>
      <c r="H20" s="43"/>
      <c r="I20" s="43"/>
      <c r="J20" s="43"/>
      <c r="K20" s="43"/>
      <c r="L20" s="61" t="s">
        <v>374</v>
      </c>
      <c r="M20" s="60">
        <v>0.30555555555555552</v>
      </c>
      <c r="N20" s="61" t="s">
        <v>336</v>
      </c>
      <c r="O20" s="61">
        <v>60</v>
      </c>
      <c r="P20" s="61" t="s">
        <v>373</v>
      </c>
      <c r="Q20" s="61" t="s">
        <v>34</v>
      </c>
      <c r="R20" s="61">
        <v>710</v>
      </c>
      <c r="S20" s="43"/>
    </row>
    <row r="21" spans="1:19" ht="20.25">
      <c r="A21" s="43"/>
      <c r="B21" s="43"/>
      <c r="C21" s="43"/>
      <c r="D21" s="43"/>
      <c r="E21" s="43"/>
      <c r="F21" s="43"/>
      <c r="G21" s="54"/>
      <c r="H21" s="43"/>
      <c r="I21" s="43"/>
      <c r="J21" s="43"/>
      <c r="K21" s="43"/>
      <c r="L21" s="61" t="s">
        <v>375</v>
      </c>
      <c r="M21" s="60">
        <v>0.50555555555555554</v>
      </c>
      <c r="N21" s="61" t="s">
        <v>336</v>
      </c>
      <c r="O21" s="61"/>
      <c r="P21" s="61" t="s">
        <v>376</v>
      </c>
      <c r="Q21" s="61" t="s">
        <v>29</v>
      </c>
      <c r="R21" s="61">
        <v>1650</v>
      </c>
      <c r="S21" s="43"/>
    </row>
    <row r="22" spans="1:19" ht="20.25">
      <c r="A22" s="43"/>
      <c r="B22" s="43"/>
      <c r="C22" s="43"/>
      <c r="D22" s="43"/>
      <c r="E22" s="43"/>
      <c r="F22" s="43"/>
      <c r="G22" s="54"/>
      <c r="H22" s="43"/>
      <c r="I22" s="43"/>
      <c r="J22" s="43"/>
      <c r="K22" s="43"/>
      <c r="L22" s="61" t="s">
        <v>375</v>
      </c>
      <c r="M22" s="60">
        <v>0.62291666666666667</v>
      </c>
      <c r="N22" s="61" t="s">
        <v>380</v>
      </c>
      <c r="O22" s="61">
        <v>100</v>
      </c>
      <c r="P22" s="61" t="s">
        <v>378</v>
      </c>
      <c r="Q22" s="61" t="s">
        <v>379</v>
      </c>
      <c r="R22" s="61">
        <v>1550</v>
      </c>
      <c r="S22" s="43"/>
    </row>
    <row r="23" spans="1:19" ht="20.25">
      <c r="A23" s="43"/>
      <c r="B23" s="43"/>
      <c r="C23" s="43"/>
      <c r="D23" s="43"/>
      <c r="E23" s="43"/>
      <c r="F23" s="43"/>
      <c r="G23" s="54"/>
      <c r="H23" s="43"/>
      <c r="I23" s="43"/>
      <c r="J23" s="43"/>
      <c r="K23" s="43"/>
      <c r="L23" s="61" t="s">
        <v>374</v>
      </c>
      <c r="M23" s="60">
        <v>0.9375</v>
      </c>
      <c r="N23" s="61" t="s">
        <v>336</v>
      </c>
      <c r="O23" s="61">
        <v>90</v>
      </c>
      <c r="P23" s="61" t="s">
        <v>347</v>
      </c>
      <c r="Q23" s="61" t="s">
        <v>97</v>
      </c>
      <c r="R23" s="61">
        <v>1460</v>
      </c>
      <c r="S23" s="43"/>
    </row>
    <row r="24" spans="1:19" ht="20.25">
      <c r="A24" s="43"/>
      <c r="B24" s="43"/>
      <c r="C24" s="43"/>
      <c r="D24" s="43"/>
      <c r="E24" s="43"/>
      <c r="F24" s="43"/>
      <c r="G24" s="54"/>
      <c r="H24" s="43"/>
      <c r="I24" s="43"/>
      <c r="J24" s="43"/>
      <c r="K24" s="43"/>
      <c r="L24" s="61" t="s">
        <v>381</v>
      </c>
      <c r="M24" s="60">
        <v>0.44444444444444442</v>
      </c>
      <c r="N24" s="61" t="s">
        <v>382</v>
      </c>
      <c r="O24" s="61">
        <v>130</v>
      </c>
      <c r="P24" s="61" t="s">
        <v>383</v>
      </c>
      <c r="Q24" s="61" t="s">
        <v>20</v>
      </c>
      <c r="R24" s="61">
        <v>1330</v>
      </c>
      <c r="S24" s="43"/>
    </row>
    <row r="25" spans="1:19" ht="20.25">
      <c r="A25" s="43"/>
      <c r="B25" s="43"/>
      <c r="C25" s="43"/>
      <c r="D25" s="43"/>
      <c r="E25" s="43"/>
      <c r="F25" s="43"/>
      <c r="G25" s="55"/>
      <c r="H25" s="43"/>
      <c r="I25" s="43"/>
      <c r="J25" s="43"/>
      <c r="K25" s="43"/>
      <c r="L25" s="61" t="s">
        <v>387</v>
      </c>
      <c r="M25" s="60">
        <v>0.9375</v>
      </c>
      <c r="N25" s="61" t="s">
        <v>18</v>
      </c>
      <c r="O25" s="61">
        <v>80</v>
      </c>
      <c r="P25" s="61" t="s">
        <v>385</v>
      </c>
      <c r="Q25" s="61" t="s">
        <v>386</v>
      </c>
      <c r="R25" s="61">
        <v>1250</v>
      </c>
      <c r="S25" s="43"/>
    </row>
    <row r="26" spans="1:19" ht="20.25">
      <c r="A26" s="43"/>
      <c r="B26" s="43"/>
      <c r="C26" s="43"/>
      <c r="D26" s="43"/>
      <c r="E26" s="43"/>
      <c r="F26" s="43"/>
      <c r="G26" s="55"/>
      <c r="H26" s="43"/>
      <c r="I26" s="43"/>
      <c r="J26" s="43"/>
      <c r="K26" s="43"/>
      <c r="L26" s="61" t="s">
        <v>388</v>
      </c>
      <c r="M26" s="60">
        <v>0.15277777777777776</v>
      </c>
      <c r="N26" s="61" t="s">
        <v>336</v>
      </c>
      <c r="O26" s="61">
        <v>90</v>
      </c>
      <c r="P26" s="61" t="s">
        <v>389</v>
      </c>
      <c r="Q26" s="61" t="s">
        <v>390</v>
      </c>
      <c r="R26" s="61">
        <v>1160</v>
      </c>
      <c r="S26" s="43"/>
    </row>
    <row r="27" spans="1:19" ht="20.25">
      <c r="A27" s="43"/>
      <c r="B27" s="43"/>
      <c r="C27" s="43"/>
      <c r="D27" s="43"/>
      <c r="E27" s="43"/>
      <c r="F27" s="43"/>
      <c r="G27" s="55"/>
      <c r="H27" s="43"/>
      <c r="I27" s="43"/>
      <c r="J27" s="43"/>
      <c r="K27" s="43"/>
      <c r="L27" s="61" t="s">
        <v>391</v>
      </c>
      <c r="M27" s="60">
        <v>0.52083333333333337</v>
      </c>
      <c r="N27" s="61" t="s">
        <v>18</v>
      </c>
      <c r="O27" s="61">
        <v>100</v>
      </c>
      <c r="P27" s="61" t="s">
        <v>392</v>
      </c>
      <c r="Q27" s="61" t="s">
        <v>20</v>
      </c>
      <c r="R27" s="61">
        <v>1060</v>
      </c>
      <c r="S27" s="43"/>
    </row>
    <row r="28" spans="1:19" ht="20.25">
      <c r="A28" s="42"/>
      <c r="B28" s="42"/>
      <c r="C28" s="42"/>
      <c r="D28" s="42"/>
      <c r="E28" s="42"/>
      <c r="F28" s="42"/>
      <c r="G28" s="48"/>
      <c r="H28" s="42"/>
      <c r="I28" s="42"/>
      <c r="J28" s="42"/>
      <c r="K28" s="42"/>
      <c r="L28" s="61" t="s">
        <v>394</v>
      </c>
      <c r="M28" s="64">
        <v>0.1111111111111111</v>
      </c>
      <c r="N28" s="61" t="s">
        <v>336</v>
      </c>
      <c r="O28" s="61">
        <v>110</v>
      </c>
      <c r="P28" s="62" t="s">
        <v>393</v>
      </c>
      <c r="Q28" s="61" t="s">
        <v>23</v>
      </c>
      <c r="R28" s="61">
        <v>950</v>
      </c>
      <c r="S28" s="42"/>
    </row>
    <row r="29" spans="1:19" ht="20.25">
      <c r="A29" s="42"/>
      <c r="B29" s="42"/>
      <c r="C29" s="42"/>
      <c r="D29" s="42"/>
      <c r="E29" s="42"/>
      <c r="F29" s="42"/>
      <c r="G29" s="48"/>
      <c r="H29" s="42"/>
      <c r="I29" s="42"/>
      <c r="J29" s="42"/>
      <c r="K29" s="42"/>
      <c r="L29" s="61" t="s">
        <v>398</v>
      </c>
      <c r="M29" s="60">
        <v>0.21527777777777779</v>
      </c>
      <c r="N29" s="61" t="s">
        <v>399</v>
      </c>
      <c r="O29" s="61">
        <v>100</v>
      </c>
      <c r="P29" s="61" t="s">
        <v>397</v>
      </c>
      <c r="Q29" s="61" t="s">
        <v>396</v>
      </c>
      <c r="R29" s="61">
        <v>850</v>
      </c>
      <c r="S29" s="42"/>
    </row>
    <row r="30" spans="1:19" ht="20.25">
      <c r="A30" s="42"/>
      <c r="B30" s="42"/>
      <c r="C30" s="42"/>
      <c r="D30" s="42"/>
      <c r="E30" s="42"/>
      <c r="F30" s="42"/>
      <c r="G30" s="48"/>
      <c r="H30" s="42"/>
      <c r="I30" s="42"/>
      <c r="J30" s="42"/>
      <c r="K30" s="42"/>
      <c r="L30" s="61" t="s">
        <v>395</v>
      </c>
      <c r="M30" s="60">
        <v>0.52777777777777779</v>
      </c>
      <c r="N30" s="61" t="s">
        <v>336</v>
      </c>
      <c r="O30" s="61">
        <v>90</v>
      </c>
      <c r="P30" s="61" t="s">
        <v>400</v>
      </c>
      <c r="Q30" s="61" t="s">
        <v>269</v>
      </c>
      <c r="R30" s="61">
        <v>760</v>
      </c>
      <c r="S30" s="42"/>
    </row>
    <row r="31" spans="1:19" ht="20.25">
      <c r="A31" s="42"/>
      <c r="B31" s="42"/>
      <c r="C31" s="42"/>
      <c r="D31" s="42"/>
      <c r="E31" s="42"/>
      <c r="F31" s="42"/>
      <c r="G31" s="48"/>
      <c r="H31" s="42"/>
      <c r="I31" s="42"/>
      <c r="J31" s="42"/>
      <c r="K31" s="42"/>
      <c r="L31" s="61" t="s">
        <v>403</v>
      </c>
      <c r="M31" s="60">
        <v>0.2986111111111111</v>
      </c>
      <c r="N31" s="61" t="s">
        <v>404</v>
      </c>
      <c r="O31" s="61">
        <v>100</v>
      </c>
      <c r="P31" s="61" t="s">
        <v>402</v>
      </c>
      <c r="Q31" s="61" t="s">
        <v>32</v>
      </c>
      <c r="R31" s="61">
        <v>650</v>
      </c>
      <c r="S31" s="42"/>
    </row>
    <row r="32" spans="1:19" ht="20.25">
      <c r="A32" s="42"/>
      <c r="B32" s="42"/>
      <c r="C32" s="42"/>
      <c r="D32" s="42"/>
      <c r="E32" s="42"/>
      <c r="F32" s="42"/>
      <c r="G32" s="48"/>
      <c r="H32" s="42"/>
      <c r="I32" s="42"/>
      <c r="J32" s="42"/>
      <c r="K32" s="42"/>
      <c r="L32" s="61" t="s">
        <v>401</v>
      </c>
      <c r="M32" s="60">
        <v>0.4861111111111111</v>
      </c>
      <c r="N32" s="61" t="s">
        <v>404</v>
      </c>
      <c r="O32" s="61"/>
      <c r="P32" s="61" t="s">
        <v>405</v>
      </c>
      <c r="Q32" s="61" t="s">
        <v>406</v>
      </c>
      <c r="R32" s="61">
        <v>2120</v>
      </c>
      <c r="S32" s="42"/>
    </row>
    <row r="33" spans="1:19" ht="20.25">
      <c r="A33" s="42"/>
      <c r="B33" s="42"/>
      <c r="C33" s="42"/>
      <c r="D33" s="42"/>
      <c r="E33" s="42"/>
      <c r="F33" s="42"/>
      <c r="G33" s="48"/>
      <c r="H33" s="42"/>
      <c r="I33" s="42"/>
      <c r="J33" s="42"/>
      <c r="K33" s="42"/>
      <c r="L33" s="61" t="s">
        <v>412</v>
      </c>
      <c r="M33" s="60">
        <v>4.8611111111111112E-2</v>
      </c>
      <c r="N33" s="61" t="s">
        <v>18</v>
      </c>
      <c r="O33" s="61">
        <v>220</v>
      </c>
      <c r="P33" s="61" t="s">
        <v>411</v>
      </c>
      <c r="Q33" s="61" t="s">
        <v>27</v>
      </c>
      <c r="R33" s="61">
        <v>1900</v>
      </c>
      <c r="S33" s="42"/>
    </row>
    <row r="34" spans="1:19" ht="20.25">
      <c r="A34" s="42"/>
      <c r="B34" s="42"/>
      <c r="C34" s="42"/>
      <c r="D34" s="42"/>
      <c r="E34" s="42"/>
      <c r="F34" s="42"/>
      <c r="G34" s="48"/>
      <c r="H34" s="42"/>
      <c r="I34" s="42"/>
      <c r="J34" s="42"/>
      <c r="K34" s="42"/>
      <c r="L34" s="61" t="s">
        <v>410</v>
      </c>
      <c r="M34" s="60">
        <v>0.85416666666666663</v>
      </c>
      <c r="N34" s="61" t="s">
        <v>336</v>
      </c>
      <c r="O34" s="61">
        <v>120</v>
      </c>
      <c r="P34" s="61" t="s">
        <v>413</v>
      </c>
      <c r="Q34" s="61" t="s">
        <v>414</v>
      </c>
      <c r="R34" s="61">
        <v>1780</v>
      </c>
      <c r="S34" s="42"/>
    </row>
    <row r="35" spans="1:19" ht="20.25">
      <c r="A35" s="42"/>
      <c r="B35" s="42"/>
      <c r="C35" s="42"/>
      <c r="D35" s="42"/>
      <c r="E35" s="42"/>
      <c r="F35" s="42"/>
      <c r="G35" s="48"/>
      <c r="H35" s="42"/>
      <c r="I35" s="42"/>
      <c r="J35" s="42"/>
      <c r="K35" s="42"/>
      <c r="L35" s="61" t="s">
        <v>415</v>
      </c>
      <c r="M35" s="60">
        <v>0.29236111111111113</v>
      </c>
      <c r="N35" s="61" t="s">
        <v>336</v>
      </c>
      <c r="O35" s="61">
        <v>80</v>
      </c>
      <c r="P35" s="61" t="s">
        <v>41</v>
      </c>
      <c r="Q35" s="61" t="s">
        <v>416</v>
      </c>
      <c r="R35" s="61">
        <v>1700</v>
      </c>
      <c r="S35" s="42"/>
    </row>
    <row r="36" spans="1:19" ht="20.25">
      <c r="A36" s="42"/>
      <c r="B36" s="42"/>
      <c r="C36" s="42"/>
      <c r="D36" s="42"/>
      <c r="E36" s="42"/>
      <c r="F36" s="42"/>
      <c r="G36" s="48"/>
      <c r="H36" s="42"/>
      <c r="I36" s="42"/>
      <c r="J36" s="42"/>
      <c r="K36" s="42"/>
      <c r="L36" s="61" t="s">
        <v>417</v>
      </c>
      <c r="M36" s="60">
        <v>0.40277777777777773</v>
      </c>
      <c r="N36" s="61" t="s">
        <v>336</v>
      </c>
      <c r="O36" s="61">
        <v>120</v>
      </c>
      <c r="P36" s="61" t="s">
        <v>418</v>
      </c>
      <c r="Q36" s="61" t="s">
        <v>419</v>
      </c>
      <c r="R36" s="61">
        <v>1580</v>
      </c>
      <c r="S36" s="42"/>
    </row>
    <row r="37" spans="1:19" ht="20.25">
      <c r="A37" s="42"/>
      <c r="B37" s="42"/>
      <c r="C37" s="42"/>
      <c r="D37" s="42"/>
      <c r="E37" s="42"/>
      <c r="F37" s="42"/>
      <c r="G37" s="46"/>
      <c r="H37" s="42"/>
      <c r="I37" s="42"/>
      <c r="J37" s="42"/>
      <c r="K37" s="42"/>
      <c r="L37" s="61" t="s">
        <v>420</v>
      </c>
      <c r="M37" s="65">
        <v>0.15694444444444444</v>
      </c>
      <c r="N37" s="61" t="s">
        <v>336</v>
      </c>
      <c r="O37" s="52">
        <v>180</v>
      </c>
      <c r="P37" s="52" t="s">
        <v>421</v>
      </c>
      <c r="Q37" s="52" t="s">
        <v>422</v>
      </c>
      <c r="R37" s="52">
        <v>1400</v>
      </c>
      <c r="S37" s="42"/>
    </row>
    <row r="38" spans="1:19" ht="20.25">
      <c r="A38" s="42"/>
      <c r="B38" s="42"/>
      <c r="C38" s="42"/>
      <c r="D38" s="42"/>
      <c r="E38" s="42"/>
      <c r="F38" s="42"/>
      <c r="G38" s="46"/>
      <c r="H38" s="42"/>
      <c r="I38" s="42"/>
      <c r="J38" s="42"/>
      <c r="K38" s="42"/>
      <c r="L38" s="61" t="s">
        <v>431</v>
      </c>
      <c r="M38" s="65">
        <v>0.83333333333333337</v>
      </c>
      <c r="N38" s="52" t="s">
        <v>423</v>
      </c>
      <c r="O38" s="52">
        <v>150</v>
      </c>
      <c r="P38" s="52" t="s">
        <v>424</v>
      </c>
      <c r="Q38" s="52" t="s">
        <v>425</v>
      </c>
      <c r="R38" s="52">
        <v>1250</v>
      </c>
      <c r="S38" s="42"/>
    </row>
    <row r="39" spans="1:19" ht="20.25">
      <c r="A39" s="42"/>
      <c r="B39" s="42"/>
      <c r="C39" s="42"/>
      <c r="D39" s="42"/>
      <c r="E39" s="42"/>
      <c r="F39" s="42"/>
      <c r="G39" s="46"/>
      <c r="H39" s="42"/>
      <c r="I39" s="42"/>
      <c r="J39" s="42"/>
      <c r="K39" s="42"/>
      <c r="L39" s="61" t="s">
        <v>426</v>
      </c>
      <c r="M39" s="66">
        <v>0.18541666666666667</v>
      </c>
      <c r="N39" s="52" t="s">
        <v>18</v>
      </c>
      <c r="O39" s="43">
        <v>100</v>
      </c>
      <c r="P39" s="52" t="s">
        <v>64</v>
      </c>
      <c r="Q39" s="61" t="s">
        <v>427</v>
      </c>
      <c r="R39" s="43">
        <v>1150</v>
      </c>
      <c r="S39" s="42"/>
    </row>
    <row r="40" spans="1:19" ht="20.25">
      <c r="A40" s="42"/>
      <c r="B40" s="42"/>
      <c r="C40" s="42"/>
      <c r="D40" s="42"/>
      <c r="E40" s="42"/>
      <c r="F40" s="42"/>
      <c r="G40" s="46"/>
      <c r="H40" s="42"/>
      <c r="I40" s="42"/>
      <c r="J40" s="42"/>
      <c r="K40" s="42"/>
      <c r="L40" s="61" t="s">
        <v>426</v>
      </c>
      <c r="M40" s="66">
        <v>0.8930555555555556</v>
      </c>
      <c r="N40" s="52" t="s">
        <v>18</v>
      </c>
      <c r="O40" s="43">
        <v>100</v>
      </c>
      <c r="P40" s="43" t="s">
        <v>428</v>
      </c>
      <c r="Q40" s="61" t="s">
        <v>32</v>
      </c>
      <c r="R40" s="43">
        <v>1050</v>
      </c>
      <c r="S40" s="42"/>
    </row>
    <row r="41" spans="1:19" ht="20.25">
      <c r="A41" s="42"/>
      <c r="B41" s="42"/>
      <c r="C41" s="42"/>
      <c r="D41" s="42"/>
      <c r="E41" s="42"/>
      <c r="F41" s="42"/>
      <c r="G41" s="46"/>
      <c r="H41" s="42"/>
      <c r="I41" s="42"/>
      <c r="J41" s="42"/>
      <c r="K41" s="42"/>
      <c r="L41" s="61" t="s">
        <v>429</v>
      </c>
      <c r="M41" s="66">
        <v>0.61805555555555558</v>
      </c>
      <c r="N41" s="52" t="s">
        <v>18</v>
      </c>
      <c r="O41" s="43">
        <v>70</v>
      </c>
      <c r="P41" s="52" t="s">
        <v>64</v>
      </c>
      <c r="Q41" s="61" t="s">
        <v>34</v>
      </c>
      <c r="R41" s="43">
        <v>980</v>
      </c>
      <c r="S41" s="42"/>
    </row>
    <row r="42" spans="1:19" ht="20.25">
      <c r="A42" s="42"/>
      <c r="B42" s="42"/>
      <c r="C42" s="42"/>
      <c r="D42" s="42"/>
      <c r="E42" s="42"/>
      <c r="F42" s="42"/>
      <c r="G42" s="46"/>
      <c r="H42" s="42"/>
      <c r="I42" s="42"/>
      <c r="J42" s="42"/>
      <c r="K42" s="42"/>
      <c r="L42" s="61" t="s">
        <v>429</v>
      </c>
      <c r="M42" s="66">
        <v>0.79166666666666663</v>
      </c>
      <c r="N42" s="52" t="s">
        <v>18</v>
      </c>
      <c r="O42" s="43">
        <v>130</v>
      </c>
      <c r="P42" s="43" t="s">
        <v>430</v>
      </c>
      <c r="Q42" s="61" t="s">
        <v>20</v>
      </c>
      <c r="R42" s="61">
        <v>850</v>
      </c>
      <c r="S42" s="42"/>
    </row>
    <row r="43" spans="1:19" ht="20.25">
      <c r="A43" s="42"/>
      <c r="B43" s="42"/>
      <c r="C43" s="42"/>
      <c r="D43" s="42"/>
      <c r="E43" s="42"/>
      <c r="F43" s="42"/>
      <c r="G43" s="46"/>
      <c r="H43" s="42"/>
      <c r="I43" s="42"/>
      <c r="J43" s="42"/>
      <c r="K43" s="42"/>
      <c r="L43" s="43" t="s">
        <v>432</v>
      </c>
      <c r="M43" s="66">
        <v>0.45833333333333331</v>
      </c>
      <c r="N43" s="52" t="s">
        <v>18</v>
      </c>
      <c r="O43" s="43"/>
      <c r="P43" s="43" t="s">
        <v>433</v>
      </c>
      <c r="Q43" s="61" t="s">
        <v>406</v>
      </c>
      <c r="R43" s="43">
        <v>1800</v>
      </c>
      <c r="S43" s="42"/>
    </row>
    <row r="44" spans="1:19" ht="20.25">
      <c r="A44" s="42"/>
      <c r="B44" s="42"/>
      <c r="C44" s="42"/>
      <c r="D44" s="42"/>
      <c r="E44" s="42"/>
      <c r="F44" s="42"/>
      <c r="G44" s="46"/>
      <c r="H44" s="42"/>
      <c r="I44" s="42"/>
      <c r="J44" s="42"/>
      <c r="K44" s="42"/>
      <c r="L44" s="43" t="s">
        <v>432</v>
      </c>
      <c r="M44" s="66">
        <v>0.97638888888888886</v>
      </c>
      <c r="N44" s="52" t="s">
        <v>18</v>
      </c>
      <c r="O44" s="43">
        <v>50</v>
      </c>
      <c r="P44" s="43" t="s">
        <v>175</v>
      </c>
      <c r="Q44" s="43" t="s">
        <v>34</v>
      </c>
      <c r="R44" s="43">
        <v>1750</v>
      </c>
      <c r="S44" s="42"/>
    </row>
    <row r="45" spans="1:19" ht="20.25">
      <c r="A45" s="42"/>
      <c r="B45" s="42"/>
      <c r="C45" s="42"/>
      <c r="D45" s="42"/>
      <c r="E45" s="42"/>
      <c r="F45" s="42"/>
      <c r="G45" s="46"/>
      <c r="H45" s="42"/>
      <c r="I45" s="42"/>
      <c r="J45" s="42"/>
      <c r="K45" s="42"/>
      <c r="L45" s="43" t="s">
        <v>440</v>
      </c>
      <c r="M45" s="67">
        <v>0.16874999999999998</v>
      </c>
      <c r="N45" s="52" t="s">
        <v>18</v>
      </c>
      <c r="O45" s="43">
        <v>100</v>
      </c>
      <c r="P45" s="42" t="s">
        <v>436</v>
      </c>
      <c r="Q45" s="43" t="s">
        <v>437</v>
      </c>
      <c r="R45" s="43">
        <v>1650</v>
      </c>
      <c r="S45" s="42"/>
    </row>
    <row r="46" spans="1:19" ht="20.25">
      <c r="A46" s="42"/>
      <c r="B46" s="42"/>
      <c r="C46" s="42"/>
      <c r="D46" s="42"/>
      <c r="E46" s="42"/>
      <c r="F46" s="42"/>
      <c r="G46" s="46"/>
      <c r="H46" s="42"/>
      <c r="I46" s="42"/>
      <c r="J46" s="42"/>
      <c r="K46" s="42"/>
      <c r="L46" s="43" t="s">
        <v>435</v>
      </c>
      <c r="M46" s="67">
        <v>0.66319444444444442</v>
      </c>
      <c r="N46" s="52" t="s">
        <v>18</v>
      </c>
      <c r="O46" s="43">
        <v>60</v>
      </c>
      <c r="P46" s="42" t="s">
        <v>441</v>
      </c>
      <c r="Q46" s="42" t="s">
        <v>451</v>
      </c>
      <c r="R46" s="43">
        <v>1590</v>
      </c>
      <c r="S46" s="42"/>
    </row>
    <row r="47" spans="1:19" ht="20.25">
      <c r="C47" s="42"/>
      <c r="D47" s="42"/>
      <c r="E47" s="42"/>
      <c r="F47" s="42"/>
      <c r="G47" s="46"/>
      <c r="H47" s="42"/>
      <c r="I47" s="42"/>
      <c r="J47" s="42"/>
      <c r="K47" s="42"/>
      <c r="L47" s="43" t="s">
        <v>442</v>
      </c>
      <c r="M47" s="66">
        <v>0.79861111111111116</v>
      </c>
      <c r="N47" s="52" t="s">
        <v>18</v>
      </c>
      <c r="O47" s="43">
        <v>120</v>
      </c>
      <c r="P47" s="43" t="s">
        <v>443</v>
      </c>
      <c r="Q47" s="61" t="s">
        <v>23</v>
      </c>
      <c r="R47" s="43">
        <v>1470</v>
      </c>
      <c r="S47" s="42"/>
    </row>
    <row r="48" spans="1:19" ht="20.25">
      <c r="C48" s="42"/>
      <c r="D48" s="42"/>
      <c r="E48" s="42"/>
      <c r="F48" s="42"/>
      <c r="G48" s="46"/>
      <c r="H48" s="42"/>
      <c r="I48" s="42"/>
      <c r="J48" s="42"/>
      <c r="K48" s="42"/>
      <c r="L48" s="43" t="s">
        <v>442</v>
      </c>
      <c r="M48" s="67">
        <v>0.89236111111111116</v>
      </c>
      <c r="N48" s="52" t="s">
        <v>18</v>
      </c>
      <c r="O48" s="43">
        <v>120</v>
      </c>
      <c r="P48" s="43" t="s">
        <v>443</v>
      </c>
      <c r="Q48" s="61" t="s">
        <v>20</v>
      </c>
      <c r="R48" s="43">
        <v>1350</v>
      </c>
      <c r="S48" s="42"/>
    </row>
    <row r="49" spans="3:19" ht="20.25">
      <c r="C49" s="42"/>
      <c r="D49" s="42"/>
      <c r="E49" s="42"/>
      <c r="F49" s="42"/>
      <c r="G49" s="46"/>
      <c r="H49" s="42"/>
      <c r="I49" s="42"/>
      <c r="J49" s="42"/>
      <c r="K49" s="42"/>
      <c r="L49" s="43" t="s">
        <v>444</v>
      </c>
      <c r="M49" s="67">
        <v>0.72499999999999998</v>
      </c>
      <c r="N49" s="52" t="s">
        <v>18</v>
      </c>
      <c r="O49" s="43">
        <v>150</v>
      </c>
      <c r="P49" s="43" t="s">
        <v>58</v>
      </c>
      <c r="Q49" s="43" t="s">
        <v>57</v>
      </c>
      <c r="R49" s="43">
        <v>1200</v>
      </c>
      <c r="S49" s="42"/>
    </row>
    <row r="50" spans="3:19" ht="20.25">
      <c r="C50" s="42"/>
      <c r="D50" s="42"/>
      <c r="E50" s="42"/>
      <c r="F50" s="42"/>
      <c r="G50" s="46"/>
      <c r="H50" s="42"/>
      <c r="I50" s="42"/>
      <c r="J50" s="42"/>
      <c r="K50" s="42"/>
      <c r="L50" s="43" t="s">
        <v>445</v>
      </c>
      <c r="M50" s="66">
        <v>0.39583333333333331</v>
      </c>
      <c r="N50" s="52" t="s">
        <v>18</v>
      </c>
      <c r="O50" s="43">
        <v>120</v>
      </c>
      <c r="P50" s="43" t="s">
        <v>31</v>
      </c>
      <c r="Q50" s="61" t="s">
        <v>23</v>
      </c>
      <c r="R50" s="43">
        <v>1080</v>
      </c>
      <c r="S50" s="42"/>
    </row>
    <row r="51" spans="3:19" ht="20.25">
      <c r="C51" s="42"/>
      <c r="D51" s="42"/>
      <c r="E51" s="42"/>
      <c r="F51" s="42"/>
      <c r="G51" s="46"/>
      <c r="H51" s="42"/>
      <c r="I51" s="42"/>
      <c r="J51" s="42"/>
      <c r="K51" s="42"/>
      <c r="L51" s="43" t="s">
        <v>446</v>
      </c>
      <c r="M51" s="67">
        <v>0.85902777777777783</v>
      </c>
      <c r="N51" s="52" t="s">
        <v>18</v>
      </c>
      <c r="O51" s="43">
        <v>160</v>
      </c>
      <c r="P51" s="42" t="s">
        <v>447</v>
      </c>
      <c r="Q51" s="43" t="s">
        <v>448</v>
      </c>
      <c r="R51" s="43">
        <v>920</v>
      </c>
      <c r="S51" s="42"/>
    </row>
    <row r="52" spans="3:19" ht="20.25">
      <c r="C52" s="42"/>
      <c r="D52" s="42"/>
      <c r="E52" s="42"/>
      <c r="F52" s="42"/>
      <c r="G52" s="46"/>
      <c r="H52" s="42"/>
      <c r="I52" s="42"/>
      <c r="J52" s="42"/>
      <c r="K52" s="42"/>
      <c r="L52" s="43" t="s">
        <v>445</v>
      </c>
      <c r="M52" s="67">
        <v>0.72916666666666663</v>
      </c>
      <c r="N52" s="52" t="s">
        <v>18</v>
      </c>
      <c r="O52" s="43">
        <v>120</v>
      </c>
      <c r="P52" s="42" t="s">
        <v>449</v>
      </c>
      <c r="Q52" s="42" t="s">
        <v>450</v>
      </c>
      <c r="R52" s="43">
        <v>800</v>
      </c>
      <c r="S52" s="42"/>
    </row>
    <row r="53" spans="3:19" ht="20.25">
      <c r="C53" s="42"/>
      <c r="D53" s="42"/>
      <c r="E53" s="42"/>
      <c r="F53" s="42"/>
      <c r="G53" s="46"/>
      <c r="H53" s="42"/>
      <c r="I53" s="42"/>
      <c r="J53" s="42"/>
      <c r="K53" s="42"/>
      <c r="L53" s="43" t="s">
        <v>454</v>
      </c>
      <c r="M53" s="66">
        <v>0.60416666666666663</v>
      </c>
      <c r="N53" s="52" t="s">
        <v>18</v>
      </c>
      <c r="O53" s="43">
        <v>40</v>
      </c>
      <c r="P53" s="43" t="s">
        <v>453</v>
      </c>
      <c r="Q53" s="43" t="s">
        <v>452</v>
      </c>
      <c r="R53" s="43">
        <v>760</v>
      </c>
      <c r="S53" s="42"/>
    </row>
    <row r="54" spans="3:19" ht="20.25">
      <c r="C54" s="42"/>
      <c r="D54" s="42"/>
      <c r="E54" s="42"/>
      <c r="F54" s="42"/>
      <c r="G54" s="46"/>
      <c r="H54" s="42"/>
      <c r="I54" s="42"/>
      <c r="J54" s="42"/>
      <c r="K54" s="42"/>
      <c r="L54" s="43" t="s">
        <v>454</v>
      </c>
      <c r="M54" s="67">
        <v>0.75694444444444453</v>
      </c>
      <c r="N54" s="52" t="s">
        <v>18</v>
      </c>
      <c r="O54" s="43"/>
      <c r="P54" s="42" t="s">
        <v>455</v>
      </c>
      <c r="Q54" s="43" t="s">
        <v>456</v>
      </c>
      <c r="R54" s="43">
        <v>1750</v>
      </c>
      <c r="S54" s="42"/>
    </row>
    <row r="55" spans="3:19" ht="20.25">
      <c r="C55" s="42"/>
      <c r="D55" s="42"/>
      <c r="E55" s="42"/>
      <c r="F55" s="42"/>
      <c r="G55" s="46"/>
      <c r="H55" s="42"/>
      <c r="I55" s="42"/>
      <c r="J55" s="42"/>
      <c r="K55" s="42"/>
      <c r="L55" s="43" t="s">
        <v>457</v>
      </c>
      <c r="M55" s="67">
        <v>0.86111111111111116</v>
      </c>
      <c r="N55" s="52" t="s">
        <v>18</v>
      </c>
      <c r="O55" s="43">
        <v>150</v>
      </c>
      <c r="P55" s="42" t="s">
        <v>458</v>
      </c>
      <c r="Q55" s="43" t="s">
        <v>459</v>
      </c>
      <c r="R55" s="43">
        <v>1600</v>
      </c>
      <c r="S55" s="42"/>
    </row>
    <row r="56" spans="3:19" ht="20.25">
      <c r="C56" s="42"/>
      <c r="D56" s="42"/>
      <c r="E56" s="42"/>
      <c r="F56" s="42"/>
      <c r="G56" s="46"/>
      <c r="H56" s="42"/>
      <c r="I56" s="42"/>
      <c r="J56" s="42"/>
      <c r="K56" s="42"/>
      <c r="L56" s="43" t="s">
        <v>460</v>
      </c>
      <c r="M56" s="66">
        <v>0.30555555555555552</v>
      </c>
      <c r="N56" s="52" t="s">
        <v>18</v>
      </c>
      <c r="O56" s="43">
        <v>50</v>
      </c>
      <c r="P56" s="43" t="s">
        <v>461</v>
      </c>
      <c r="Q56" s="43" t="s">
        <v>462</v>
      </c>
      <c r="R56" s="43">
        <v>1550</v>
      </c>
      <c r="S56" s="42"/>
    </row>
    <row r="57" spans="3:19" ht="20.25">
      <c r="C57" s="42"/>
      <c r="D57" s="42"/>
      <c r="E57" s="42"/>
      <c r="F57" s="42"/>
      <c r="G57" s="46"/>
      <c r="H57" s="42"/>
      <c r="I57" s="42"/>
      <c r="J57" s="42"/>
      <c r="K57" s="42"/>
      <c r="L57" s="43" t="s">
        <v>460</v>
      </c>
      <c r="M57" s="42" t="s">
        <v>463</v>
      </c>
      <c r="N57" s="52" t="s">
        <v>18</v>
      </c>
      <c r="O57" s="43">
        <v>100</v>
      </c>
      <c r="P57" s="42" t="s">
        <v>464</v>
      </c>
      <c r="Q57" s="61" t="s">
        <v>20</v>
      </c>
      <c r="R57" s="43">
        <v>1450</v>
      </c>
      <c r="S57" s="42"/>
    </row>
    <row r="58" spans="3:19" ht="20.25">
      <c r="C58" s="42"/>
      <c r="D58" s="42"/>
      <c r="E58" s="42"/>
      <c r="F58" s="42"/>
      <c r="G58" s="46"/>
      <c r="H58" s="42"/>
      <c r="I58" s="42"/>
      <c r="J58" s="42"/>
      <c r="K58" s="42"/>
      <c r="L58" s="43" t="s">
        <v>465</v>
      </c>
      <c r="M58" s="67">
        <v>9.1666666666666674E-2</v>
      </c>
      <c r="N58" s="52" t="s">
        <v>18</v>
      </c>
      <c r="O58" s="43">
        <v>100</v>
      </c>
      <c r="P58" s="42" t="s">
        <v>466</v>
      </c>
      <c r="Q58" s="43" t="s">
        <v>467</v>
      </c>
      <c r="R58" s="43">
        <v>1350</v>
      </c>
      <c r="S58" s="42"/>
    </row>
    <row r="59" spans="3:19" ht="20.25">
      <c r="C59" s="42"/>
      <c r="D59" s="42"/>
      <c r="E59" s="42"/>
      <c r="F59" s="42"/>
      <c r="G59" s="46"/>
      <c r="H59" s="42"/>
      <c r="I59" s="42"/>
      <c r="J59" s="42"/>
      <c r="K59" s="42"/>
      <c r="L59" s="43" t="s">
        <v>468</v>
      </c>
      <c r="M59" s="66">
        <v>0.20486111111111113</v>
      </c>
      <c r="N59" s="52" t="s">
        <v>18</v>
      </c>
      <c r="O59" s="43">
        <v>120</v>
      </c>
      <c r="P59" s="43" t="s">
        <v>469</v>
      </c>
      <c r="Q59" s="43" t="s">
        <v>470</v>
      </c>
      <c r="R59" s="43">
        <v>1230</v>
      </c>
      <c r="S59" s="42"/>
    </row>
    <row r="60" spans="3:19" ht="20.25">
      <c r="C60" s="42"/>
      <c r="D60" s="42"/>
      <c r="E60" s="42"/>
      <c r="F60" s="42"/>
      <c r="G60" s="46"/>
      <c r="H60" s="42"/>
      <c r="I60" s="42"/>
      <c r="J60" s="42"/>
      <c r="K60" s="42"/>
      <c r="L60" s="43" t="s">
        <v>474</v>
      </c>
      <c r="M60" s="66">
        <v>9.0277777777777776E-2</v>
      </c>
      <c r="N60" s="52" t="s">
        <v>18</v>
      </c>
      <c r="O60" s="43">
        <v>160</v>
      </c>
      <c r="P60" s="43" t="s">
        <v>472</v>
      </c>
      <c r="Q60" s="43" t="s">
        <v>473</v>
      </c>
      <c r="R60" s="43">
        <v>1070</v>
      </c>
      <c r="S60" s="42"/>
    </row>
    <row r="61" spans="3:19" ht="20.25">
      <c r="C61" s="42"/>
      <c r="D61" s="42"/>
      <c r="E61" s="42"/>
      <c r="F61" s="42"/>
      <c r="G61" s="46"/>
      <c r="H61" s="42"/>
      <c r="I61" s="42"/>
      <c r="J61" s="42"/>
      <c r="K61" s="42"/>
      <c r="L61" s="43" t="s">
        <v>471</v>
      </c>
      <c r="M61" s="66">
        <v>0.38194444444444442</v>
      </c>
      <c r="N61" s="52" t="s">
        <v>18</v>
      </c>
      <c r="O61" s="43">
        <v>90</v>
      </c>
      <c r="P61" s="43" t="s">
        <v>475</v>
      </c>
      <c r="Q61" s="43" t="s">
        <v>364</v>
      </c>
      <c r="R61" s="43">
        <v>980</v>
      </c>
      <c r="S61" s="42"/>
    </row>
    <row r="62" spans="3:19" ht="20.25">
      <c r="C62" s="42"/>
      <c r="D62" s="42"/>
      <c r="E62" s="42"/>
      <c r="F62" s="42"/>
      <c r="G62" s="46"/>
      <c r="H62" s="42"/>
      <c r="I62" s="42"/>
      <c r="J62" s="42"/>
      <c r="K62" s="42"/>
      <c r="L62" s="43"/>
      <c r="M62" s="43"/>
      <c r="N62" s="52" t="s">
        <v>18</v>
      </c>
      <c r="O62" s="43"/>
      <c r="P62" s="43"/>
      <c r="Q62" s="43"/>
      <c r="R62" s="43"/>
      <c r="S62" s="42"/>
    </row>
    <row r="63" spans="3:19" ht="20.25">
      <c r="C63" s="42"/>
      <c r="D63" s="42"/>
      <c r="E63" s="42"/>
      <c r="F63" s="42"/>
      <c r="G63" s="46"/>
      <c r="H63" s="42"/>
      <c r="I63" s="42"/>
      <c r="J63" s="42"/>
      <c r="K63" s="42"/>
      <c r="L63" s="43"/>
      <c r="M63" s="43"/>
      <c r="N63" s="52" t="s">
        <v>18</v>
      </c>
      <c r="O63" s="43"/>
      <c r="P63" s="43"/>
      <c r="Q63" s="43"/>
      <c r="R63" s="43"/>
      <c r="S63" s="42"/>
    </row>
    <row r="64" spans="3:19" ht="20.25">
      <c r="C64" s="42"/>
      <c r="D64" s="42"/>
      <c r="E64" s="42"/>
      <c r="F64" s="42"/>
      <c r="G64" s="46"/>
      <c r="H64" s="42"/>
      <c r="I64" s="42"/>
      <c r="J64" s="42"/>
      <c r="K64" s="42"/>
      <c r="L64" s="43"/>
      <c r="M64" s="43"/>
      <c r="N64" s="52" t="s">
        <v>18</v>
      </c>
      <c r="O64" s="43"/>
      <c r="P64" s="43"/>
      <c r="Q64" s="43"/>
      <c r="R64" s="43"/>
      <c r="S64" s="42"/>
    </row>
    <row r="65" spans="3:19" ht="20.25">
      <c r="C65" s="42"/>
      <c r="D65" s="42"/>
      <c r="E65" s="42"/>
      <c r="F65" s="42"/>
      <c r="G65" s="46"/>
      <c r="H65" s="42"/>
      <c r="I65" s="42"/>
      <c r="J65" s="42"/>
      <c r="K65" s="42"/>
      <c r="L65" s="43"/>
      <c r="M65" s="43"/>
      <c r="N65" s="52" t="s">
        <v>18</v>
      </c>
      <c r="O65" s="43"/>
      <c r="P65" s="43"/>
      <c r="Q65" s="43"/>
      <c r="R65" s="43"/>
      <c r="S65" s="42"/>
    </row>
    <row r="66" spans="3:19" ht="20.25">
      <c r="C66" s="42"/>
      <c r="D66" s="42"/>
      <c r="E66" s="42"/>
      <c r="F66" s="42"/>
      <c r="G66" s="46"/>
      <c r="H66" s="42"/>
      <c r="I66" s="42"/>
      <c r="J66" s="42"/>
      <c r="K66" s="42"/>
      <c r="L66" s="43"/>
      <c r="M66" s="43"/>
      <c r="N66" s="52" t="s">
        <v>18</v>
      </c>
      <c r="O66" s="43"/>
      <c r="P66" s="43"/>
      <c r="Q66" s="43"/>
      <c r="R66" s="43"/>
      <c r="S66" s="42"/>
    </row>
    <row r="67" spans="3:19" ht="20.25">
      <c r="C67" s="42"/>
      <c r="D67" s="42"/>
      <c r="E67" s="42"/>
      <c r="F67" s="42"/>
      <c r="G67" s="46"/>
      <c r="H67" s="42"/>
      <c r="I67" s="42"/>
      <c r="J67" s="42"/>
      <c r="K67" s="42"/>
      <c r="L67" s="43"/>
      <c r="M67" s="43"/>
      <c r="N67" s="52" t="s">
        <v>18</v>
      </c>
      <c r="O67" s="43"/>
      <c r="P67" s="43"/>
      <c r="Q67" s="43"/>
      <c r="R67" s="43"/>
      <c r="S67" s="42"/>
    </row>
    <row r="68" spans="3:19" ht="20.25">
      <c r="C68" s="42"/>
      <c r="D68" s="42"/>
      <c r="E68" s="42"/>
      <c r="F68" s="42"/>
      <c r="G68" s="46"/>
      <c r="H68" s="42"/>
      <c r="I68" s="42"/>
      <c r="J68" s="42"/>
      <c r="K68" s="42"/>
      <c r="L68" s="43"/>
      <c r="M68" s="43"/>
      <c r="N68" s="52" t="s">
        <v>18</v>
      </c>
      <c r="O68" s="43"/>
      <c r="P68" s="43"/>
      <c r="Q68" s="43"/>
      <c r="R68" s="43"/>
      <c r="S68" s="42"/>
    </row>
    <row r="69" spans="3:19" ht="20.25">
      <c r="C69" s="42"/>
      <c r="D69" s="42"/>
      <c r="E69" s="42"/>
      <c r="F69" s="42"/>
      <c r="G69" s="46"/>
      <c r="H69" s="42"/>
      <c r="I69" s="42"/>
      <c r="J69" s="42"/>
      <c r="K69" s="42"/>
      <c r="L69" s="42"/>
      <c r="M69" s="42"/>
      <c r="N69" s="52" t="s">
        <v>18</v>
      </c>
      <c r="O69" s="42"/>
      <c r="P69" s="42"/>
      <c r="Q69" s="42"/>
      <c r="R69" s="42"/>
      <c r="S69" s="42"/>
    </row>
    <row r="70" spans="3:19" ht="20.25">
      <c r="C70" s="42"/>
      <c r="D70" s="42"/>
      <c r="E70" s="42"/>
      <c r="F70" s="42"/>
      <c r="G70" s="46"/>
      <c r="H70" s="42"/>
      <c r="I70" s="42"/>
      <c r="J70" s="42"/>
      <c r="K70" s="42"/>
      <c r="L70" s="42"/>
      <c r="M70" s="42"/>
      <c r="N70" s="52" t="s">
        <v>18</v>
      </c>
      <c r="O70" s="42"/>
      <c r="P70" s="42"/>
      <c r="Q70" s="42"/>
      <c r="R70" s="42"/>
      <c r="S70" s="42"/>
    </row>
    <row r="71" spans="3:19" ht="20.25">
      <c r="C71" s="42"/>
      <c r="D71" s="42"/>
      <c r="E71" s="42"/>
      <c r="F71" s="42"/>
      <c r="G71" s="46"/>
      <c r="H71" s="42"/>
      <c r="I71" s="42"/>
      <c r="J71" s="42"/>
      <c r="K71" s="42"/>
      <c r="L71" s="43"/>
      <c r="M71" s="43"/>
      <c r="N71" s="52" t="s">
        <v>18</v>
      </c>
      <c r="O71" s="43"/>
      <c r="P71" s="43"/>
      <c r="Q71" s="43"/>
      <c r="R71" s="43"/>
      <c r="S71" s="42"/>
    </row>
    <row r="72" spans="3:19" ht="20.25">
      <c r="C72" s="42"/>
      <c r="D72" s="42"/>
      <c r="E72" s="42"/>
      <c r="F72" s="42"/>
      <c r="G72" s="46"/>
      <c r="H72" s="42"/>
      <c r="I72" s="42"/>
      <c r="J72" s="42"/>
      <c r="K72" s="42"/>
      <c r="L72" s="42"/>
      <c r="M72" s="42"/>
      <c r="N72" s="52" t="s">
        <v>18</v>
      </c>
      <c r="O72" s="42"/>
      <c r="P72" s="42"/>
      <c r="Q72" s="42"/>
      <c r="R72" s="42"/>
      <c r="S72" s="42"/>
    </row>
    <row r="73" spans="3:19" ht="20.25">
      <c r="C73" s="42"/>
      <c r="D73" s="42"/>
      <c r="E73" s="42"/>
      <c r="F73" s="42"/>
      <c r="G73" s="46"/>
      <c r="H73" s="42"/>
      <c r="I73" s="42"/>
      <c r="J73" s="42"/>
      <c r="K73" s="42"/>
      <c r="L73" s="42"/>
      <c r="M73" s="42"/>
      <c r="N73" s="52" t="s">
        <v>18</v>
      </c>
      <c r="O73" s="42"/>
      <c r="P73" s="42"/>
      <c r="Q73" s="42"/>
      <c r="R73" s="42"/>
      <c r="S73" s="42"/>
    </row>
    <row r="74" spans="3:19" ht="20.25">
      <c r="C74" s="42"/>
      <c r="D74" s="42"/>
      <c r="E74" s="42"/>
      <c r="F74" s="42"/>
      <c r="G74" s="46"/>
      <c r="H74" s="42"/>
      <c r="I74" s="42"/>
      <c r="J74" s="42"/>
      <c r="K74" s="42"/>
      <c r="L74" s="43"/>
      <c r="M74" s="43"/>
      <c r="N74" s="52" t="s">
        <v>18</v>
      </c>
      <c r="O74" s="43"/>
      <c r="P74" s="43"/>
      <c r="Q74" s="43"/>
      <c r="R74" s="43"/>
      <c r="S74" s="42"/>
    </row>
    <row r="75" spans="3:19" ht="20.25">
      <c r="C75" s="42"/>
      <c r="D75" s="42"/>
      <c r="E75" s="42"/>
      <c r="F75" s="42"/>
      <c r="G75" s="46"/>
      <c r="H75" s="42"/>
      <c r="I75" s="42"/>
      <c r="J75" s="42"/>
      <c r="K75" s="42"/>
      <c r="L75" s="42"/>
      <c r="M75" s="42"/>
      <c r="N75" s="52" t="s">
        <v>18</v>
      </c>
      <c r="O75" s="42"/>
      <c r="P75" s="42"/>
      <c r="Q75" s="42"/>
      <c r="R75" s="42"/>
      <c r="S75" s="42"/>
    </row>
    <row r="76" spans="3:19" ht="20.25">
      <c r="C76" s="42"/>
      <c r="D76" s="42"/>
      <c r="E76" s="42"/>
      <c r="F76" s="42"/>
      <c r="G76" s="46"/>
      <c r="H76" s="42"/>
      <c r="I76" s="42"/>
      <c r="J76" s="42"/>
      <c r="K76" s="42"/>
      <c r="L76" s="42"/>
      <c r="M76" s="42"/>
      <c r="N76" s="52" t="s">
        <v>18</v>
      </c>
      <c r="O76" s="42"/>
      <c r="P76" s="42"/>
      <c r="Q76" s="42"/>
      <c r="R76" s="42"/>
      <c r="S76" s="42"/>
    </row>
    <row r="77" spans="3:19" ht="20.25">
      <c r="C77" s="42"/>
      <c r="D77" s="42"/>
      <c r="E77" s="42"/>
      <c r="F77" s="42"/>
      <c r="G77" s="46"/>
      <c r="H77" s="42"/>
      <c r="I77" s="42"/>
      <c r="J77" s="42"/>
      <c r="K77" s="42"/>
      <c r="L77" s="43"/>
      <c r="M77" s="43"/>
      <c r="N77" s="52" t="s">
        <v>18</v>
      </c>
      <c r="O77" s="43"/>
      <c r="P77" s="43"/>
      <c r="Q77" s="43"/>
      <c r="R77" s="43"/>
      <c r="S77" s="42"/>
    </row>
    <row r="78" spans="3:19" ht="20.25">
      <c r="C78" s="42"/>
      <c r="D78" s="42"/>
      <c r="E78" s="42"/>
      <c r="F78" s="42"/>
      <c r="G78" s="46"/>
      <c r="H78" s="42"/>
      <c r="I78" s="42"/>
      <c r="J78" s="42"/>
      <c r="K78" s="42"/>
      <c r="L78" s="42"/>
      <c r="M78" s="42"/>
      <c r="N78" s="52" t="s">
        <v>18</v>
      </c>
      <c r="O78" s="42"/>
      <c r="P78" s="42"/>
      <c r="Q78" s="42"/>
      <c r="R78" s="42"/>
      <c r="S78" s="42"/>
    </row>
    <row r="79" spans="3:19" ht="20.25">
      <c r="C79" s="42"/>
      <c r="D79" s="42"/>
      <c r="E79" s="42"/>
      <c r="F79" s="42"/>
      <c r="G79" s="46"/>
      <c r="H79" s="42"/>
      <c r="I79" s="42"/>
      <c r="J79" s="42"/>
      <c r="K79" s="42"/>
      <c r="L79" s="42"/>
      <c r="M79" s="42"/>
      <c r="N79" s="52" t="s">
        <v>18</v>
      </c>
      <c r="O79" s="42"/>
      <c r="P79" s="42"/>
      <c r="Q79" s="42"/>
      <c r="R79" s="42"/>
      <c r="S79" s="42"/>
    </row>
    <row r="80" spans="3:19" ht="20.25">
      <c r="C80" s="42"/>
      <c r="D80" s="42"/>
      <c r="E80" s="42"/>
      <c r="F80" s="42"/>
      <c r="G80" s="46"/>
      <c r="H80" s="42"/>
      <c r="I80" s="42"/>
      <c r="J80" s="42"/>
      <c r="K80" s="42"/>
      <c r="L80" s="43"/>
      <c r="M80" s="43"/>
      <c r="N80" s="52" t="s">
        <v>18</v>
      </c>
      <c r="O80" s="43"/>
      <c r="P80" s="43"/>
      <c r="Q80" s="43"/>
      <c r="R80" s="43"/>
      <c r="S80" s="42"/>
    </row>
    <row r="81" spans="3:19" ht="20.25">
      <c r="C81" s="42"/>
      <c r="D81" s="42"/>
      <c r="E81" s="42"/>
      <c r="F81" s="42"/>
      <c r="G81" s="46"/>
      <c r="H81" s="42"/>
      <c r="I81" s="42"/>
      <c r="J81" s="42"/>
      <c r="K81" s="42"/>
      <c r="L81" s="42"/>
      <c r="M81" s="42"/>
      <c r="N81" s="52" t="s">
        <v>18</v>
      </c>
      <c r="O81" s="42"/>
      <c r="P81" s="42"/>
      <c r="Q81" s="42"/>
      <c r="R81" s="42"/>
      <c r="S81" s="42"/>
    </row>
    <row r="82" spans="3:19" ht="20.25">
      <c r="C82" s="42"/>
      <c r="D82" s="42"/>
      <c r="E82" s="42"/>
      <c r="F82" s="42"/>
      <c r="G82" s="46"/>
      <c r="H82" s="42"/>
      <c r="I82" s="42"/>
      <c r="J82" s="42"/>
      <c r="K82" s="42"/>
      <c r="L82" s="42"/>
      <c r="M82" s="42"/>
      <c r="N82" s="52" t="s">
        <v>18</v>
      </c>
      <c r="O82" s="42"/>
      <c r="P82" s="42"/>
      <c r="Q82" s="42"/>
      <c r="R82" s="42"/>
      <c r="S82" s="42"/>
    </row>
    <row r="83" spans="3:19" ht="20.25">
      <c r="C83" s="42"/>
      <c r="D83" s="42"/>
      <c r="E83" s="42"/>
      <c r="F83" s="42"/>
      <c r="G83" s="46"/>
      <c r="H83" s="42"/>
      <c r="I83" s="42"/>
      <c r="J83" s="42"/>
      <c r="K83" s="42"/>
      <c r="L83" s="43"/>
      <c r="M83" s="43"/>
      <c r="N83" s="52" t="s">
        <v>18</v>
      </c>
      <c r="O83" s="43"/>
      <c r="P83" s="43"/>
      <c r="Q83" s="43"/>
      <c r="R83" s="43"/>
      <c r="S83" s="42"/>
    </row>
    <row r="84" spans="3:19" ht="20.25">
      <c r="C84" s="42"/>
      <c r="D84" s="42"/>
      <c r="E84" s="42"/>
      <c r="F84" s="42"/>
      <c r="G84" s="46"/>
      <c r="H84" s="42"/>
      <c r="I84" s="42"/>
      <c r="J84" s="42"/>
      <c r="K84" s="42"/>
      <c r="L84" s="42"/>
      <c r="M84" s="42"/>
      <c r="N84" s="52" t="s">
        <v>18</v>
      </c>
      <c r="O84" s="42"/>
      <c r="P84" s="42"/>
      <c r="Q84" s="42"/>
      <c r="R84" s="42"/>
      <c r="S84" s="42"/>
    </row>
    <row r="85" spans="3:19" ht="20.25">
      <c r="C85" s="42"/>
      <c r="D85" s="42"/>
      <c r="E85" s="42"/>
      <c r="F85" s="42"/>
      <c r="G85" s="46"/>
      <c r="H85" s="42"/>
      <c r="I85" s="42"/>
      <c r="J85" s="42"/>
      <c r="K85" s="42"/>
      <c r="L85" s="42"/>
      <c r="M85" s="42"/>
      <c r="N85" s="52" t="s">
        <v>18</v>
      </c>
      <c r="O85" s="42"/>
      <c r="P85" s="42"/>
      <c r="Q85" s="42"/>
      <c r="R85" s="42"/>
      <c r="S85" s="42"/>
    </row>
    <row r="86" spans="3:19" ht="20.25">
      <c r="C86" s="42"/>
      <c r="D86" s="42"/>
      <c r="E86" s="42"/>
      <c r="F86" s="42"/>
      <c r="G86" s="46"/>
      <c r="H86" s="42"/>
      <c r="I86" s="42"/>
      <c r="J86" s="42"/>
      <c r="K86" s="42"/>
      <c r="L86" s="43"/>
      <c r="M86" s="43"/>
      <c r="N86" s="52" t="s">
        <v>18</v>
      </c>
      <c r="O86" s="43"/>
      <c r="P86" s="43"/>
      <c r="Q86" s="43"/>
      <c r="R86" s="43"/>
      <c r="S86" s="42"/>
    </row>
    <row r="87" spans="3:19" ht="20.25">
      <c r="C87" s="42"/>
      <c r="D87" s="42"/>
      <c r="E87" s="42"/>
      <c r="F87" s="42"/>
      <c r="G87" s="46"/>
      <c r="H87" s="42"/>
      <c r="I87" s="42"/>
      <c r="J87" s="42"/>
      <c r="K87" s="42"/>
      <c r="L87" s="42"/>
      <c r="M87" s="42"/>
      <c r="N87" s="52" t="s">
        <v>18</v>
      </c>
      <c r="O87" s="42"/>
      <c r="P87" s="42"/>
      <c r="Q87" s="42"/>
      <c r="R87" s="42"/>
      <c r="S87" s="42"/>
    </row>
    <row r="88" spans="3:19" ht="20.25">
      <c r="C88" s="42"/>
      <c r="D88" s="42"/>
      <c r="E88" s="42"/>
      <c r="F88" s="42"/>
      <c r="G88" s="46"/>
      <c r="H88" s="42"/>
      <c r="I88" s="42"/>
      <c r="J88" s="42"/>
      <c r="K88" s="42"/>
      <c r="L88" s="42"/>
      <c r="M88" s="42"/>
      <c r="N88" s="52" t="s">
        <v>18</v>
      </c>
      <c r="O88" s="42"/>
      <c r="P88" s="42"/>
      <c r="Q88" s="42"/>
      <c r="R88" s="42"/>
      <c r="S88" s="42"/>
    </row>
    <row r="89" spans="3:19" ht="20.25">
      <c r="C89" s="42"/>
      <c r="D89" s="42"/>
      <c r="E89" s="42"/>
      <c r="F89" s="42"/>
      <c r="G89" s="46"/>
      <c r="H89" s="42"/>
      <c r="I89" s="42"/>
      <c r="J89" s="42"/>
      <c r="K89" s="42"/>
      <c r="L89" s="43"/>
      <c r="M89" s="43"/>
      <c r="N89" s="52" t="s">
        <v>18</v>
      </c>
      <c r="O89" s="43"/>
      <c r="P89" s="43"/>
      <c r="Q89" s="43"/>
      <c r="R89" s="43"/>
      <c r="S89" s="42"/>
    </row>
    <row r="90" spans="3:19" ht="20.25">
      <c r="C90" s="42"/>
      <c r="D90" s="42"/>
      <c r="E90" s="42"/>
      <c r="F90" s="42"/>
      <c r="G90" s="46"/>
      <c r="H90" s="42"/>
      <c r="I90" s="42"/>
      <c r="J90" s="42"/>
      <c r="K90" s="42"/>
      <c r="L90" s="42"/>
      <c r="M90" s="42"/>
      <c r="N90" s="52" t="s">
        <v>18</v>
      </c>
      <c r="O90" s="42"/>
      <c r="P90" s="42"/>
      <c r="Q90" s="42"/>
      <c r="R90" s="42"/>
      <c r="S90" s="42"/>
    </row>
    <row r="91" spans="3:19" ht="20.25">
      <c r="C91" s="42"/>
      <c r="D91" s="42"/>
      <c r="E91" s="42"/>
      <c r="F91" s="42"/>
      <c r="G91" s="46"/>
      <c r="H91" s="42"/>
      <c r="I91" s="42"/>
      <c r="J91" s="42"/>
      <c r="K91" s="42"/>
      <c r="L91" s="42"/>
      <c r="M91" s="42"/>
      <c r="N91" s="52" t="s">
        <v>18</v>
      </c>
      <c r="O91" s="42"/>
      <c r="P91" s="42"/>
      <c r="Q91" s="42"/>
      <c r="R91" s="42"/>
      <c r="S91" s="42"/>
    </row>
    <row r="92" spans="3:19" ht="20.25">
      <c r="C92" s="42"/>
      <c r="D92" s="42"/>
      <c r="E92" s="42"/>
      <c r="F92" s="42"/>
      <c r="G92" s="46"/>
      <c r="H92" s="42"/>
      <c r="I92" s="42"/>
      <c r="J92" s="42"/>
      <c r="K92" s="42"/>
      <c r="L92" s="43"/>
      <c r="M92" s="43"/>
      <c r="N92" s="52" t="s">
        <v>18</v>
      </c>
      <c r="O92" s="43"/>
      <c r="P92" s="43"/>
      <c r="Q92" s="43"/>
      <c r="R92" s="43"/>
      <c r="S92" s="42"/>
    </row>
    <row r="93" spans="3:19" ht="20.25">
      <c r="C93" s="42"/>
      <c r="D93" s="42"/>
      <c r="E93" s="42"/>
      <c r="F93" s="42"/>
      <c r="G93" s="46"/>
      <c r="H93" s="42"/>
      <c r="I93" s="42"/>
      <c r="J93" s="42"/>
      <c r="K93" s="42"/>
      <c r="L93" s="42"/>
      <c r="M93" s="42"/>
      <c r="N93" s="52" t="s">
        <v>18</v>
      </c>
      <c r="O93" s="42"/>
      <c r="P93" s="42"/>
      <c r="Q93" s="42"/>
      <c r="R93" s="42"/>
      <c r="S93" s="42"/>
    </row>
    <row r="94" spans="3:19" ht="20.25">
      <c r="C94" s="42"/>
      <c r="D94" s="42"/>
      <c r="E94" s="42"/>
      <c r="F94" s="42"/>
      <c r="G94" s="46"/>
      <c r="H94" s="42"/>
      <c r="I94" s="42"/>
      <c r="J94" s="42"/>
      <c r="K94" s="42"/>
      <c r="L94" s="42"/>
      <c r="M94" s="42"/>
      <c r="N94" s="52" t="s">
        <v>18</v>
      </c>
      <c r="O94" s="42"/>
      <c r="P94" s="42"/>
      <c r="Q94" s="42"/>
      <c r="R94" s="42"/>
      <c r="S94" s="42"/>
    </row>
    <row r="95" spans="3:19" ht="20.25">
      <c r="C95" s="42"/>
      <c r="D95" s="42"/>
      <c r="E95" s="42"/>
      <c r="F95" s="42"/>
      <c r="G95" s="46"/>
      <c r="H95" s="42"/>
      <c r="I95" s="42"/>
      <c r="J95" s="42"/>
      <c r="K95" s="42"/>
      <c r="L95" s="43"/>
      <c r="M95" s="43"/>
      <c r="N95" s="52" t="s">
        <v>18</v>
      </c>
      <c r="O95" s="43"/>
      <c r="P95" s="43"/>
      <c r="Q95" s="43"/>
      <c r="R95" s="43"/>
      <c r="S95" s="42"/>
    </row>
    <row r="96" spans="3:19" ht="20.25">
      <c r="C96" s="42"/>
      <c r="D96" s="42"/>
      <c r="E96" s="42"/>
      <c r="F96" s="42"/>
      <c r="G96" s="46"/>
      <c r="H96" s="42"/>
      <c r="I96" s="42"/>
      <c r="J96" s="42"/>
      <c r="K96" s="42"/>
      <c r="L96" s="42"/>
      <c r="M96" s="42"/>
      <c r="N96" s="52" t="s">
        <v>18</v>
      </c>
      <c r="O96" s="42"/>
      <c r="P96" s="42"/>
      <c r="Q96" s="42"/>
      <c r="R96" s="42"/>
      <c r="S96" s="42"/>
    </row>
    <row r="97" spans="3:19" ht="20.25">
      <c r="C97" s="42"/>
      <c r="D97" s="42"/>
      <c r="E97" s="42"/>
      <c r="F97" s="42"/>
      <c r="G97" s="46"/>
      <c r="H97" s="42"/>
      <c r="I97" s="42"/>
      <c r="J97" s="42"/>
      <c r="K97" s="42"/>
      <c r="L97" s="42"/>
      <c r="M97" s="42"/>
      <c r="N97" s="52" t="s">
        <v>18</v>
      </c>
      <c r="O97" s="42"/>
      <c r="P97" s="42"/>
      <c r="Q97" s="42"/>
      <c r="R97" s="42"/>
      <c r="S97" s="42"/>
    </row>
    <row r="98" spans="3:19" ht="20.25">
      <c r="C98" s="42"/>
      <c r="D98" s="42"/>
      <c r="E98" s="42"/>
      <c r="F98" s="42"/>
      <c r="G98" s="46"/>
      <c r="H98" s="42"/>
      <c r="I98" s="42"/>
      <c r="J98" s="42"/>
      <c r="K98" s="42"/>
      <c r="L98" s="43"/>
      <c r="M98" s="43"/>
      <c r="N98" s="52" t="s">
        <v>18</v>
      </c>
      <c r="O98" s="43"/>
      <c r="P98" s="43"/>
      <c r="Q98" s="43"/>
      <c r="R98" s="43"/>
      <c r="S98" s="42"/>
    </row>
    <row r="99" spans="3:19" ht="20.25">
      <c r="C99" s="42"/>
      <c r="D99" s="42"/>
      <c r="E99" s="42"/>
      <c r="F99" s="42"/>
      <c r="G99" s="46"/>
      <c r="H99" s="42"/>
      <c r="I99" s="42"/>
      <c r="J99" s="42"/>
      <c r="K99" s="42"/>
      <c r="L99" s="42"/>
      <c r="M99" s="42"/>
      <c r="N99" s="52" t="s">
        <v>18</v>
      </c>
      <c r="O99" s="42"/>
      <c r="P99" s="42"/>
      <c r="Q99" s="42"/>
      <c r="R99" s="42"/>
      <c r="S99" s="42"/>
    </row>
    <row r="100" spans="3:19" ht="20.25">
      <c r="C100" s="42"/>
      <c r="D100" s="42"/>
      <c r="E100" s="42"/>
      <c r="F100" s="42"/>
      <c r="G100" s="46"/>
      <c r="H100" s="42"/>
      <c r="I100" s="42"/>
      <c r="J100" s="42"/>
      <c r="K100" s="42"/>
      <c r="L100" s="42"/>
      <c r="M100" s="42"/>
      <c r="N100" s="52" t="s">
        <v>18</v>
      </c>
      <c r="O100" s="42"/>
      <c r="P100" s="42"/>
      <c r="Q100" s="42"/>
      <c r="R100" s="42"/>
      <c r="S100" s="42"/>
    </row>
    <row r="101" spans="3:19" ht="20.25">
      <c r="C101" s="42"/>
      <c r="D101" s="42"/>
      <c r="E101" s="42"/>
      <c r="F101" s="42"/>
      <c r="G101" s="46"/>
      <c r="H101" s="42"/>
      <c r="I101" s="42"/>
      <c r="J101" s="42"/>
      <c r="K101" s="42"/>
      <c r="L101" s="43"/>
      <c r="M101" s="43"/>
      <c r="N101" s="52" t="s">
        <v>18</v>
      </c>
      <c r="O101" s="43"/>
      <c r="P101" s="43"/>
      <c r="Q101" s="43"/>
      <c r="R101" s="43"/>
      <c r="S101" s="42"/>
    </row>
    <row r="102" spans="3:19" ht="20.25">
      <c r="C102" s="42"/>
      <c r="D102" s="42"/>
      <c r="E102" s="42"/>
      <c r="F102" s="42"/>
      <c r="G102" s="46"/>
      <c r="H102" s="42"/>
      <c r="I102" s="42"/>
      <c r="J102" s="42"/>
      <c r="K102" s="42"/>
      <c r="L102" s="42"/>
      <c r="M102" s="42"/>
      <c r="N102" s="52" t="s">
        <v>18</v>
      </c>
      <c r="O102" s="42"/>
      <c r="P102" s="42"/>
      <c r="Q102" s="42"/>
      <c r="R102" s="42"/>
      <c r="S102" s="42"/>
    </row>
    <row r="103" spans="3:19" ht="20.25">
      <c r="C103" s="42"/>
      <c r="D103" s="42"/>
      <c r="E103" s="42"/>
      <c r="F103" s="42"/>
      <c r="G103" s="46"/>
      <c r="H103" s="42"/>
      <c r="I103" s="42"/>
      <c r="J103" s="42"/>
      <c r="K103" s="42"/>
      <c r="L103" s="42"/>
      <c r="M103" s="42"/>
      <c r="N103" s="52" t="s">
        <v>18</v>
      </c>
      <c r="O103" s="42"/>
      <c r="P103" s="42"/>
      <c r="Q103" s="42"/>
      <c r="R103" s="42"/>
      <c r="S103" s="42"/>
    </row>
    <row r="104" spans="3:19" ht="20.25">
      <c r="C104" s="42"/>
      <c r="D104" s="42"/>
      <c r="E104" s="42"/>
      <c r="F104" s="42"/>
      <c r="G104" s="46"/>
      <c r="H104" s="42"/>
      <c r="I104" s="42"/>
      <c r="J104" s="42"/>
      <c r="K104" s="42"/>
      <c r="L104" s="43"/>
      <c r="M104" s="43"/>
      <c r="N104" s="52" t="s">
        <v>18</v>
      </c>
      <c r="O104" s="43"/>
      <c r="P104" s="43"/>
      <c r="Q104" s="43"/>
      <c r="R104" s="43"/>
      <c r="S104" s="42"/>
    </row>
    <row r="105" spans="3:19" ht="20.25">
      <c r="C105" s="42"/>
      <c r="D105" s="42"/>
      <c r="E105" s="42"/>
      <c r="F105" s="42"/>
      <c r="G105" s="46"/>
      <c r="H105" s="42"/>
      <c r="I105" s="42"/>
      <c r="J105" s="42"/>
      <c r="K105" s="42"/>
      <c r="L105" s="42"/>
      <c r="M105" s="42"/>
      <c r="N105" s="52" t="s">
        <v>18</v>
      </c>
      <c r="O105" s="42"/>
      <c r="P105" s="42"/>
      <c r="Q105" s="42"/>
      <c r="R105" s="42"/>
      <c r="S105" s="42"/>
    </row>
    <row r="106" spans="3:19" ht="20.25">
      <c r="C106" s="42"/>
      <c r="D106" s="42"/>
      <c r="E106" s="42"/>
      <c r="F106" s="42"/>
      <c r="G106" s="46"/>
      <c r="H106" s="42"/>
      <c r="I106" s="42"/>
      <c r="J106" s="42"/>
      <c r="K106" s="42"/>
      <c r="L106" s="42"/>
      <c r="M106" s="42"/>
      <c r="N106" s="52" t="s">
        <v>18</v>
      </c>
      <c r="O106" s="42"/>
      <c r="P106" s="42"/>
      <c r="Q106" s="42"/>
      <c r="R106" s="42"/>
      <c r="S106" s="42"/>
    </row>
    <row r="107" spans="3:19" ht="20.25">
      <c r="C107" s="42"/>
      <c r="D107" s="42"/>
      <c r="E107" s="42"/>
      <c r="F107" s="42"/>
      <c r="G107" s="46"/>
      <c r="H107" s="42"/>
      <c r="I107" s="42"/>
      <c r="J107" s="42"/>
      <c r="K107" s="42"/>
      <c r="L107" s="43"/>
      <c r="M107" s="43"/>
      <c r="N107" s="52" t="s">
        <v>18</v>
      </c>
      <c r="O107" s="43"/>
      <c r="P107" s="43"/>
      <c r="Q107" s="43"/>
      <c r="R107" s="43"/>
      <c r="S107" s="42"/>
    </row>
    <row r="108" spans="3:19" ht="20.25">
      <c r="C108" s="42"/>
      <c r="D108" s="42"/>
      <c r="E108" s="42"/>
      <c r="F108" s="42"/>
      <c r="G108" s="46"/>
      <c r="H108" s="42"/>
      <c r="I108" s="42"/>
      <c r="J108" s="42"/>
      <c r="K108" s="42"/>
      <c r="L108" s="42"/>
      <c r="M108" s="42"/>
      <c r="N108" s="52" t="s">
        <v>18</v>
      </c>
      <c r="O108" s="42"/>
      <c r="P108" s="42"/>
      <c r="Q108" s="42"/>
      <c r="R108" s="42"/>
      <c r="S108" s="42"/>
    </row>
    <row r="109" spans="3:19" ht="20.25">
      <c r="C109" s="42"/>
      <c r="D109" s="42"/>
      <c r="E109" s="42"/>
      <c r="F109" s="42"/>
      <c r="G109" s="46"/>
      <c r="H109" s="42"/>
      <c r="I109" s="42"/>
      <c r="J109" s="42"/>
      <c r="K109" s="42"/>
      <c r="L109" s="42"/>
      <c r="M109" s="42"/>
      <c r="N109" s="52" t="s">
        <v>18</v>
      </c>
      <c r="O109" s="42"/>
      <c r="P109" s="42"/>
      <c r="Q109" s="42"/>
      <c r="R109" s="42"/>
      <c r="S109" s="42"/>
    </row>
    <row r="110" spans="3:19" ht="20.25">
      <c r="C110" s="42"/>
      <c r="D110" s="42"/>
      <c r="E110" s="42"/>
      <c r="F110" s="42"/>
      <c r="G110" s="46"/>
      <c r="H110" s="42"/>
      <c r="I110" s="42"/>
      <c r="J110" s="42"/>
      <c r="K110" s="42"/>
      <c r="L110" s="43"/>
      <c r="M110" s="43"/>
      <c r="N110" s="52" t="s">
        <v>18</v>
      </c>
      <c r="O110" s="43"/>
      <c r="P110" s="43"/>
      <c r="Q110" s="43"/>
      <c r="R110" s="43"/>
      <c r="S110" s="42"/>
    </row>
    <row r="111" spans="3:19" ht="20.25">
      <c r="C111" s="42"/>
      <c r="D111" s="42"/>
      <c r="E111" s="42"/>
      <c r="F111" s="42"/>
      <c r="G111" s="46"/>
      <c r="H111" s="42"/>
      <c r="I111" s="42"/>
      <c r="J111" s="42"/>
      <c r="K111" s="42"/>
      <c r="L111" s="42"/>
      <c r="M111" s="42"/>
      <c r="N111" s="52" t="s">
        <v>18</v>
      </c>
      <c r="O111" s="42"/>
      <c r="P111" s="42"/>
      <c r="Q111" s="42"/>
      <c r="R111" s="42"/>
      <c r="S111" s="42"/>
    </row>
    <row r="112" spans="3:19" ht="20.25">
      <c r="C112" s="42"/>
      <c r="D112" s="42"/>
      <c r="E112" s="42"/>
      <c r="F112" s="42"/>
      <c r="G112" s="46"/>
      <c r="H112" s="42"/>
      <c r="I112" s="42"/>
      <c r="J112" s="42"/>
      <c r="K112" s="42"/>
      <c r="L112" s="42"/>
      <c r="M112" s="42"/>
      <c r="N112" s="52" t="s">
        <v>18</v>
      </c>
      <c r="O112" s="42"/>
      <c r="P112" s="42"/>
      <c r="Q112" s="42"/>
      <c r="R112" s="42"/>
      <c r="S112" s="42"/>
    </row>
    <row r="113" spans="3:19" ht="20.25">
      <c r="C113" s="42"/>
      <c r="D113" s="42"/>
      <c r="E113" s="42"/>
      <c r="F113" s="42"/>
      <c r="G113" s="46"/>
      <c r="H113" s="42"/>
      <c r="I113" s="42"/>
      <c r="J113" s="42"/>
      <c r="K113" s="42"/>
      <c r="L113" s="43"/>
      <c r="M113" s="43"/>
      <c r="N113" s="52" t="s">
        <v>18</v>
      </c>
      <c r="O113" s="43"/>
      <c r="P113" s="43"/>
      <c r="Q113" s="43"/>
      <c r="R113" s="43"/>
      <c r="S113" s="42"/>
    </row>
    <row r="114" spans="3:19" ht="20.25">
      <c r="C114" s="42"/>
      <c r="D114" s="42"/>
      <c r="E114" s="42"/>
      <c r="F114" s="42"/>
      <c r="G114" s="46"/>
      <c r="H114" s="42"/>
      <c r="I114" s="42"/>
      <c r="J114" s="42"/>
      <c r="K114" s="42"/>
      <c r="L114" s="42"/>
      <c r="M114" s="42"/>
      <c r="N114" s="52" t="s">
        <v>18</v>
      </c>
      <c r="O114" s="42"/>
      <c r="P114" s="42"/>
      <c r="Q114" s="42"/>
      <c r="R114" s="42"/>
      <c r="S114" s="42"/>
    </row>
    <row r="115" spans="3:19" ht="20.25">
      <c r="C115" s="42"/>
      <c r="D115" s="42"/>
      <c r="E115" s="42"/>
      <c r="F115" s="42"/>
      <c r="G115" s="46"/>
      <c r="H115" s="42"/>
      <c r="I115" s="42"/>
      <c r="J115" s="42"/>
      <c r="K115" s="42"/>
      <c r="L115" s="42"/>
      <c r="M115" s="42"/>
      <c r="N115" s="52" t="s">
        <v>18</v>
      </c>
      <c r="O115" s="42"/>
      <c r="P115" s="42"/>
      <c r="Q115" s="42"/>
      <c r="R115" s="42"/>
      <c r="S115" s="42"/>
    </row>
    <row r="116" spans="3:19" ht="20.25">
      <c r="C116" s="42"/>
      <c r="D116" s="42"/>
      <c r="E116" s="42"/>
      <c r="F116" s="42"/>
      <c r="G116" s="46"/>
      <c r="H116" s="42"/>
      <c r="I116" s="42"/>
      <c r="J116" s="42"/>
      <c r="K116" s="42"/>
      <c r="L116" s="43"/>
      <c r="M116" s="43"/>
      <c r="N116" s="52" t="s">
        <v>18</v>
      </c>
      <c r="O116" s="43"/>
      <c r="P116" s="43"/>
      <c r="Q116" s="43"/>
      <c r="R116" s="43"/>
      <c r="S116" s="42"/>
    </row>
    <row r="117" spans="3:19" ht="20.25">
      <c r="C117" s="42"/>
      <c r="D117" s="42"/>
      <c r="E117" s="42"/>
      <c r="F117" s="42"/>
      <c r="G117" s="46"/>
      <c r="H117" s="42"/>
      <c r="I117" s="42"/>
      <c r="J117" s="42"/>
      <c r="K117" s="42"/>
      <c r="L117" s="42"/>
      <c r="M117" s="42"/>
      <c r="N117" s="52" t="s">
        <v>18</v>
      </c>
      <c r="O117" s="42"/>
      <c r="P117" s="42"/>
      <c r="Q117" s="42"/>
      <c r="R117" s="42"/>
      <c r="S117" s="42"/>
    </row>
    <row r="118" spans="3:19" ht="20.25">
      <c r="C118" s="42"/>
      <c r="D118" s="42"/>
      <c r="E118" s="42"/>
      <c r="F118" s="42"/>
      <c r="G118" s="46"/>
      <c r="H118" s="42"/>
      <c r="I118" s="42"/>
      <c r="J118" s="42"/>
      <c r="K118" s="42"/>
      <c r="L118" s="42"/>
      <c r="M118" s="42"/>
      <c r="N118" s="52" t="s">
        <v>18</v>
      </c>
      <c r="O118" s="42"/>
      <c r="P118" s="42"/>
      <c r="Q118" s="42"/>
      <c r="R118" s="42"/>
      <c r="S118" s="42"/>
    </row>
    <row r="119" spans="3:19" ht="20.25">
      <c r="C119" s="42"/>
      <c r="D119" s="42"/>
      <c r="E119" s="42"/>
      <c r="F119" s="42"/>
      <c r="G119" s="46"/>
      <c r="H119" s="42"/>
      <c r="I119" s="42"/>
      <c r="J119" s="42"/>
      <c r="K119" s="42"/>
      <c r="L119" s="43"/>
      <c r="M119" s="43"/>
      <c r="N119" s="52" t="s">
        <v>18</v>
      </c>
      <c r="O119" s="43"/>
      <c r="P119" s="43"/>
      <c r="Q119" s="43"/>
      <c r="R119" s="43"/>
      <c r="S119" s="42"/>
    </row>
    <row r="120" spans="3:19" ht="20.25">
      <c r="C120" s="42"/>
      <c r="D120" s="42"/>
      <c r="E120" s="42"/>
      <c r="F120" s="42"/>
      <c r="G120" s="46"/>
      <c r="H120" s="42"/>
      <c r="I120" s="42"/>
      <c r="J120" s="42"/>
      <c r="K120" s="42"/>
      <c r="L120" s="42"/>
      <c r="M120" s="42"/>
      <c r="N120" s="52" t="s">
        <v>18</v>
      </c>
      <c r="O120" s="42"/>
      <c r="P120" s="42"/>
      <c r="Q120" s="42"/>
      <c r="R120" s="42"/>
      <c r="S120" s="42"/>
    </row>
    <row r="121" spans="3:19" ht="20.25">
      <c r="C121" s="42"/>
      <c r="D121" s="42"/>
      <c r="E121" s="42"/>
      <c r="F121" s="42"/>
      <c r="G121" s="46"/>
      <c r="H121" s="42"/>
      <c r="I121" s="42"/>
      <c r="J121" s="42"/>
      <c r="K121" s="42"/>
      <c r="L121" s="42"/>
      <c r="M121" s="42"/>
      <c r="N121" s="52" t="s">
        <v>18</v>
      </c>
      <c r="O121" s="42"/>
      <c r="P121" s="42"/>
      <c r="Q121" s="42"/>
      <c r="R121" s="42"/>
      <c r="S121" s="42"/>
    </row>
    <row r="122" spans="3:19" ht="20.25">
      <c r="C122" s="42"/>
      <c r="D122" s="42"/>
      <c r="E122" s="42"/>
      <c r="F122" s="42"/>
      <c r="G122" s="46"/>
      <c r="H122" s="42"/>
      <c r="I122" s="42"/>
      <c r="J122" s="42"/>
      <c r="K122" s="42"/>
      <c r="L122" s="43"/>
      <c r="M122" s="43"/>
      <c r="N122" s="52" t="s">
        <v>18</v>
      </c>
      <c r="O122" s="43"/>
      <c r="P122" s="43"/>
      <c r="Q122" s="43"/>
      <c r="R122" s="43"/>
      <c r="S122" s="42"/>
    </row>
    <row r="123" spans="3:19" ht="20.25">
      <c r="C123" s="42"/>
      <c r="D123" s="42"/>
      <c r="E123" s="42"/>
      <c r="F123" s="42"/>
      <c r="G123" s="46"/>
      <c r="H123" s="42"/>
      <c r="I123" s="42"/>
      <c r="J123" s="42"/>
      <c r="K123" s="42"/>
      <c r="L123" s="42"/>
      <c r="M123" s="42"/>
      <c r="N123" s="52" t="s">
        <v>18</v>
      </c>
      <c r="O123" s="42"/>
      <c r="P123" s="42"/>
      <c r="Q123" s="42"/>
      <c r="R123" s="42"/>
      <c r="S123" s="42"/>
    </row>
    <row r="124" spans="3:19" ht="20.25">
      <c r="C124" s="42"/>
      <c r="D124" s="42"/>
      <c r="E124" s="42"/>
      <c r="F124" s="42"/>
      <c r="G124" s="46"/>
      <c r="H124" s="42"/>
      <c r="I124" s="42"/>
      <c r="J124" s="42"/>
      <c r="K124" s="42"/>
      <c r="L124" s="42"/>
      <c r="M124" s="42"/>
      <c r="N124" s="52" t="s">
        <v>18</v>
      </c>
      <c r="O124" s="42"/>
      <c r="P124" s="42"/>
      <c r="Q124" s="42"/>
      <c r="R124" s="42"/>
      <c r="S124" s="42"/>
    </row>
    <row r="125" spans="3:19" ht="20.25">
      <c r="C125" s="42"/>
      <c r="D125" s="42"/>
      <c r="E125" s="42"/>
      <c r="F125" s="42"/>
      <c r="G125" s="46"/>
      <c r="H125" s="42"/>
      <c r="I125" s="42"/>
      <c r="J125" s="42"/>
      <c r="K125" s="42"/>
      <c r="L125" s="43"/>
      <c r="M125" s="43"/>
      <c r="N125" s="52" t="s">
        <v>18</v>
      </c>
      <c r="O125" s="43"/>
      <c r="P125" s="43"/>
      <c r="Q125" s="43"/>
      <c r="R125" s="43"/>
      <c r="S125" s="42"/>
    </row>
    <row r="126" spans="3:19" ht="20.25">
      <c r="C126" s="42"/>
      <c r="D126" s="42"/>
      <c r="E126" s="42"/>
      <c r="F126" s="42"/>
      <c r="G126" s="46"/>
      <c r="H126" s="42"/>
      <c r="I126" s="42"/>
      <c r="J126" s="42"/>
      <c r="K126" s="42"/>
      <c r="L126" s="42"/>
      <c r="M126" s="42"/>
      <c r="N126" s="52" t="s">
        <v>18</v>
      </c>
      <c r="O126" s="42"/>
      <c r="P126" s="42"/>
      <c r="Q126" s="42"/>
      <c r="R126" s="42"/>
      <c r="S126" s="42"/>
    </row>
    <row r="127" spans="3:19" ht="20.25">
      <c r="C127" s="42"/>
      <c r="D127" s="42"/>
      <c r="E127" s="42"/>
      <c r="F127" s="42"/>
      <c r="G127" s="46"/>
      <c r="H127" s="42"/>
      <c r="I127" s="42"/>
      <c r="J127" s="42"/>
      <c r="K127" s="42"/>
      <c r="L127" s="42"/>
      <c r="M127" s="42"/>
      <c r="N127" s="52" t="s">
        <v>18</v>
      </c>
      <c r="O127" s="42"/>
      <c r="P127" s="42"/>
      <c r="Q127" s="42"/>
      <c r="R127" s="42"/>
      <c r="S127" s="42"/>
    </row>
    <row r="128" spans="3:19" ht="20.25">
      <c r="C128" s="42"/>
      <c r="D128" s="42"/>
      <c r="E128" s="42"/>
      <c r="F128" s="42"/>
      <c r="G128" s="46"/>
      <c r="H128" s="42"/>
      <c r="I128" s="42"/>
      <c r="J128" s="42"/>
      <c r="K128" s="42"/>
      <c r="L128" s="43"/>
      <c r="M128" s="43"/>
      <c r="N128" s="52" t="s">
        <v>18</v>
      </c>
      <c r="O128" s="43"/>
      <c r="P128" s="43"/>
      <c r="Q128" s="43"/>
      <c r="R128" s="43"/>
      <c r="S128" s="42"/>
    </row>
    <row r="129" spans="3:19" ht="20.25">
      <c r="C129" s="42"/>
      <c r="D129" s="42"/>
      <c r="E129" s="42"/>
      <c r="F129" s="42"/>
      <c r="G129" s="46"/>
      <c r="H129" s="42"/>
      <c r="I129" s="42"/>
      <c r="J129" s="42"/>
      <c r="K129" s="42"/>
      <c r="L129" s="42"/>
      <c r="M129" s="42"/>
      <c r="N129" s="52" t="s">
        <v>18</v>
      </c>
      <c r="O129" s="42"/>
      <c r="P129" s="42"/>
      <c r="Q129" s="42"/>
      <c r="R129" s="42"/>
      <c r="S129" s="42"/>
    </row>
    <row r="130" spans="3:19" ht="20.25">
      <c r="C130" s="42"/>
      <c r="D130" s="42"/>
      <c r="E130" s="42"/>
      <c r="F130" s="42"/>
      <c r="G130" s="46"/>
      <c r="H130" s="42"/>
      <c r="I130" s="42"/>
      <c r="J130" s="42"/>
      <c r="K130" s="42"/>
      <c r="L130" s="42"/>
      <c r="M130" s="42"/>
      <c r="N130" s="52" t="s">
        <v>18</v>
      </c>
      <c r="O130" s="42"/>
      <c r="P130" s="42"/>
      <c r="Q130" s="42"/>
      <c r="R130" s="42"/>
      <c r="S130" s="42"/>
    </row>
    <row r="131" spans="3:19" ht="20.25">
      <c r="C131" s="42"/>
      <c r="D131" s="42"/>
      <c r="E131" s="42"/>
      <c r="F131" s="42"/>
      <c r="G131" s="46"/>
      <c r="H131" s="42"/>
      <c r="I131" s="42"/>
      <c r="J131" s="42"/>
      <c r="K131" s="42"/>
      <c r="L131" s="43"/>
      <c r="M131" s="43"/>
      <c r="N131" s="52" t="s">
        <v>18</v>
      </c>
      <c r="O131" s="43"/>
      <c r="P131" s="43"/>
      <c r="Q131" s="43"/>
      <c r="R131" s="43"/>
      <c r="S131" s="42"/>
    </row>
    <row r="132" spans="3:19" ht="20.25">
      <c r="C132" s="42"/>
      <c r="D132" s="42"/>
      <c r="E132" s="42"/>
      <c r="F132" s="42"/>
      <c r="G132" s="46"/>
      <c r="H132" s="42"/>
      <c r="I132" s="42"/>
      <c r="J132" s="42"/>
      <c r="K132" s="42"/>
      <c r="L132" s="42"/>
      <c r="M132" s="42"/>
      <c r="N132" s="52" t="s">
        <v>18</v>
      </c>
      <c r="O132" s="42"/>
      <c r="P132" s="42"/>
      <c r="Q132" s="42"/>
      <c r="R132" s="42"/>
      <c r="S132" s="42"/>
    </row>
    <row r="133" spans="3:19" ht="20.25">
      <c r="C133" s="42"/>
      <c r="D133" s="42"/>
      <c r="E133" s="42"/>
      <c r="F133" s="42"/>
      <c r="G133" s="46"/>
      <c r="H133" s="42"/>
      <c r="I133" s="42"/>
      <c r="J133" s="42"/>
      <c r="K133" s="42"/>
      <c r="L133" s="42"/>
      <c r="M133" s="42"/>
      <c r="N133" s="52" t="s">
        <v>18</v>
      </c>
      <c r="O133" s="42"/>
      <c r="P133" s="42"/>
      <c r="Q133" s="42"/>
      <c r="R133" s="42"/>
      <c r="S133" s="42"/>
    </row>
    <row r="134" spans="3:19" ht="20.25">
      <c r="C134" s="42"/>
      <c r="D134" s="42"/>
      <c r="E134" s="42"/>
      <c r="F134" s="42"/>
      <c r="G134" s="46"/>
      <c r="H134" s="42"/>
      <c r="I134" s="42"/>
      <c r="J134" s="42"/>
      <c r="K134" s="42"/>
      <c r="L134" s="43"/>
      <c r="M134" s="43"/>
      <c r="N134" s="52" t="s">
        <v>18</v>
      </c>
      <c r="O134" s="43"/>
      <c r="P134" s="43"/>
      <c r="Q134" s="43"/>
      <c r="R134" s="43"/>
      <c r="S134" s="42"/>
    </row>
    <row r="135" spans="3:19" ht="20.25">
      <c r="C135" s="42"/>
      <c r="D135" s="42"/>
      <c r="E135" s="42"/>
      <c r="F135" s="42"/>
      <c r="G135" s="46"/>
      <c r="H135" s="42"/>
      <c r="I135" s="42"/>
      <c r="J135" s="42"/>
      <c r="K135" s="42"/>
      <c r="L135" s="42"/>
      <c r="M135" s="42"/>
      <c r="N135" s="52" t="s">
        <v>18</v>
      </c>
      <c r="O135" s="42"/>
      <c r="P135" s="42"/>
      <c r="Q135" s="42"/>
      <c r="R135" s="42"/>
      <c r="S135" s="42"/>
    </row>
    <row r="136" spans="3:19" ht="20.25">
      <c r="C136" s="42"/>
      <c r="D136" s="42"/>
      <c r="E136" s="42"/>
      <c r="F136" s="42"/>
      <c r="G136" s="46"/>
      <c r="H136" s="42"/>
      <c r="I136" s="42"/>
      <c r="J136" s="42"/>
      <c r="K136" s="42"/>
      <c r="L136" s="42"/>
      <c r="M136" s="42"/>
      <c r="N136" s="52" t="s">
        <v>18</v>
      </c>
      <c r="O136" s="42"/>
      <c r="P136" s="42"/>
      <c r="Q136" s="42"/>
      <c r="R136" s="42"/>
      <c r="S136" s="42"/>
    </row>
    <row r="137" spans="3:19" ht="20.25">
      <c r="C137" s="42"/>
      <c r="D137" s="42"/>
      <c r="E137" s="42"/>
      <c r="F137" s="42"/>
      <c r="G137" s="46"/>
      <c r="H137" s="42"/>
      <c r="I137" s="42"/>
      <c r="J137" s="42"/>
      <c r="K137" s="42"/>
      <c r="L137" s="43"/>
      <c r="M137" s="43"/>
      <c r="N137" s="52" t="s">
        <v>18</v>
      </c>
      <c r="O137" s="43"/>
      <c r="P137" s="43"/>
      <c r="Q137" s="43"/>
      <c r="R137" s="43"/>
      <c r="S137" s="42"/>
    </row>
    <row r="138" spans="3:19" ht="20.25">
      <c r="C138" s="42"/>
      <c r="D138" s="42"/>
      <c r="E138" s="42"/>
      <c r="F138" s="42"/>
      <c r="G138" s="46"/>
      <c r="H138" s="42"/>
      <c r="I138" s="42"/>
      <c r="J138" s="42"/>
      <c r="K138" s="42"/>
      <c r="L138" s="42"/>
      <c r="M138" s="42"/>
      <c r="N138" s="52" t="s">
        <v>18</v>
      </c>
      <c r="O138" s="42"/>
      <c r="P138" s="42"/>
      <c r="Q138" s="42"/>
      <c r="R138" s="42"/>
      <c r="S138" s="42"/>
    </row>
    <row r="139" spans="3:19" ht="20.25">
      <c r="C139" s="42"/>
      <c r="D139" s="42"/>
      <c r="E139" s="42"/>
      <c r="F139" s="42"/>
      <c r="G139" s="46"/>
      <c r="H139" s="42"/>
      <c r="I139" s="42"/>
      <c r="J139" s="42"/>
      <c r="K139" s="42"/>
      <c r="L139" s="42"/>
      <c r="M139" s="42"/>
      <c r="N139" s="52" t="s">
        <v>18</v>
      </c>
      <c r="O139" s="42"/>
      <c r="P139" s="42"/>
      <c r="Q139" s="42"/>
      <c r="R139" s="42"/>
      <c r="S139" s="42"/>
    </row>
    <row r="140" spans="3:19" ht="20.25">
      <c r="C140" s="42"/>
      <c r="D140" s="42"/>
      <c r="E140" s="42"/>
      <c r="F140" s="42"/>
      <c r="G140" s="46"/>
      <c r="H140" s="42"/>
      <c r="I140" s="42"/>
      <c r="J140" s="42"/>
      <c r="K140" s="42"/>
      <c r="L140" s="43"/>
      <c r="M140" s="43"/>
      <c r="N140" s="52" t="s">
        <v>18</v>
      </c>
      <c r="O140" s="43"/>
      <c r="P140" s="43"/>
      <c r="Q140" s="43"/>
      <c r="R140" s="43"/>
      <c r="S140" s="42"/>
    </row>
    <row r="141" spans="3:19" ht="20.25">
      <c r="C141" s="42"/>
      <c r="D141" s="42"/>
      <c r="E141" s="42"/>
      <c r="F141" s="42"/>
      <c r="G141" s="46"/>
      <c r="H141" s="42"/>
      <c r="I141" s="42"/>
      <c r="J141" s="42"/>
      <c r="K141" s="42"/>
      <c r="L141" s="42"/>
      <c r="M141" s="42"/>
      <c r="N141" s="52" t="s">
        <v>18</v>
      </c>
      <c r="O141" s="42"/>
      <c r="P141" s="42"/>
      <c r="Q141" s="42"/>
      <c r="R141" s="42"/>
      <c r="S141" s="42"/>
    </row>
    <row r="142" spans="3:19" ht="20.25">
      <c r="C142" s="42"/>
      <c r="D142" s="42"/>
      <c r="E142" s="42"/>
      <c r="F142" s="42"/>
      <c r="G142" s="46"/>
      <c r="H142" s="42"/>
      <c r="I142" s="42"/>
      <c r="J142" s="42"/>
      <c r="K142" s="42"/>
      <c r="L142" s="42"/>
      <c r="M142" s="42"/>
      <c r="N142" s="52" t="s">
        <v>18</v>
      </c>
      <c r="O142" s="42"/>
      <c r="P142" s="42"/>
      <c r="Q142" s="42"/>
      <c r="R142" s="42"/>
      <c r="S142" s="42"/>
    </row>
    <row r="143" spans="3:19" ht="20.25">
      <c r="C143" s="42"/>
      <c r="D143" s="42"/>
      <c r="E143" s="42"/>
      <c r="F143" s="42"/>
      <c r="G143" s="46"/>
      <c r="H143" s="42"/>
      <c r="I143" s="42"/>
      <c r="J143" s="42"/>
      <c r="K143" s="42"/>
      <c r="L143" s="43"/>
      <c r="M143" s="43"/>
      <c r="N143" s="52" t="s">
        <v>18</v>
      </c>
      <c r="O143" s="43"/>
      <c r="P143" s="43"/>
      <c r="Q143" s="43"/>
      <c r="R143" s="43"/>
      <c r="S143" s="42"/>
    </row>
    <row r="144" spans="3:19" ht="20.25">
      <c r="C144" s="42"/>
      <c r="D144" s="42"/>
      <c r="E144" s="42"/>
      <c r="F144" s="42"/>
      <c r="G144" s="46"/>
      <c r="H144" s="42"/>
      <c r="I144" s="42"/>
      <c r="J144" s="42"/>
      <c r="K144" s="42"/>
      <c r="L144" s="42"/>
      <c r="M144" s="42"/>
      <c r="N144" s="52" t="s">
        <v>18</v>
      </c>
      <c r="O144" s="42"/>
      <c r="P144" s="42"/>
      <c r="Q144" s="42"/>
      <c r="R144" s="42"/>
      <c r="S144" s="42"/>
    </row>
    <row r="145" spans="3:19" ht="20.25">
      <c r="C145" s="42"/>
      <c r="D145" s="42"/>
      <c r="E145" s="42"/>
      <c r="F145" s="42"/>
      <c r="G145" s="46"/>
      <c r="H145" s="42"/>
      <c r="I145" s="42"/>
      <c r="J145" s="42"/>
      <c r="K145" s="42"/>
      <c r="L145" s="42"/>
      <c r="M145" s="42"/>
      <c r="N145" s="52" t="s">
        <v>18</v>
      </c>
      <c r="O145" s="42"/>
      <c r="P145" s="42"/>
      <c r="Q145" s="42"/>
      <c r="R145" s="42"/>
      <c r="S145" s="42"/>
    </row>
    <row r="146" spans="3:19" ht="20.25">
      <c r="C146" s="42"/>
      <c r="D146" s="42"/>
      <c r="E146" s="42"/>
      <c r="F146" s="42"/>
      <c r="G146" s="46"/>
      <c r="H146" s="42"/>
      <c r="I146" s="42"/>
      <c r="J146" s="42"/>
      <c r="K146" s="42"/>
      <c r="L146" s="43"/>
      <c r="M146" s="43"/>
      <c r="N146" s="52" t="s">
        <v>18</v>
      </c>
      <c r="O146" s="43"/>
      <c r="P146" s="43"/>
      <c r="Q146" s="43"/>
      <c r="R146" s="43"/>
      <c r="S146" s="42"/>
    </row>
    <row r="147" spans="3:19" ht="20.25">
      <c r="C147" s="42"/>
      <c r="D147" s="42"/>
      <c r="E147" s="42"/>
      <c r="F147" s="42"/>
      <c r="G147" s="46"/>
      <c r="H147" s="42"/>
      <c r="I147" s="42"/>
      <c r="J147" s="42"/>
      <c r="K147" s="42"/>
      <c r="L147" s="42"/>
      <c r="M147" s="42"/>
      <c r="N147" s="52" t="s">
        <v>18</v>
      </c>
      <c r="O147" s="42"/>
      <c r="P147" s="42"/>
      <c r="Q147" s="42"/>
      <c r="R147" s="42"/>
      <c r="S147" s="42"/>
    </row>
    <row r="148" spans="3:19" ht="20.25">
      <c r="C148" s="42"/>
      <c r="D148" s="42"/>
      <c r="E148" s="42"/>
      <c r="F148" s="42"/>
      <c r="G148" s="46"/>
      <c r="H148" s="42"/>
      <c r="I148" s="42"/>
      <c r="J148" s="42"/>
      <c r="K148" s="42"/>
      <c r="L148" s="42"/>
      <c r="M148" s="42"/>
      <c r="N148" s="52" t="s">
        <v>18</v>
      </c>
      <c r="O148" s="42"/>
      <c r="P148" s="42"/>
      <c r="Q148" s="42"/>
      <c r="R148" s="42"/>
      <c r="S148" s="42"/>
    </row>
    <row r="149" spans="3:19" ht="20.25">
      <c r="C149" s="42"/>
      <c r="D149" s="42"/>
      <c r="E149" s="42"/>
      <c r="F149" s="42"/>
      <c r="G149" s="46"/>
      <c r="H149" s="42"/>
      <c r="I149" s="42"/>
      <c r="J149" s="42"/>
      <c r="K149" s="42"/>
      <c r="L149" s="43"/>
      <c r="M149" s="43"/>
      <c r="N149" s="52" t="s">
        <v>18</v>
      </c>
      <c r="O149" s="43"/>
      <c r="P149" s="43"/>
      <c r="Q149" s="43"/>
      <c r="R149" s="43"/>
      <c r="S149" s="42"/>
    </row>
    <row r="150" spans="3:19" ht="20.25">
      <c r="C150" s="42"/>
      <c r="D150" s="42"/>
      <c r="E150" s="42"/>
      <c r="F150" s="42"/>
      <c r="G150" s="46"/>
      <c r="H150" s="42"/>
      <c r="I150" s="42"/>
      <c r="J150" s="42"/>
      <c r="K150" s="42"/>
      <c r="L150" s="42"/>
      <c r="M150" s="42"/>
      <c r="N150" s="52" t="s">
        <v>18</v>
      </c>
      <c r="O150" s="42"/>
      <c r="P150" s="42"/>
      <c r="Q150" s="42"/>
      <c r="R150" s="42"/>
      <c r="S150" s="42"/>
    </row>
    <row r="151" spans="3:19" ht="20.25">
      <c r="C151" s="42"/>
      <c r="D151" s="42"/>
      <c r="E151" s="42"/>
      <c r="F151" s="42"/>
      <c r="G151" s="46"/>
      <c r="H151" s="42"/>
      <c r="I151" s="42"/>
      <c r="J151" s="42"/>
      <c r="K151" s="42"/>
      <c r="L151" s="42"/>
      <c r="M151" s="42"/>
      <c r="N151" s="52" t="s">
        <v>18</v>
      </c>
      <c r="O151" s="42"/>
      <c r="P151" s="42"/>
      <c r="Q151" s="42"/>
      <c r="R151" s="42"/>
      <c r="S151" s="42"/>
    </row>
    <row r="152" spans="3:19" ht="20.25">
      <c r="C152" s="42"/>
      <c r="D152" s="42"/>
      <c r="E152" s="42"/>
      <c r="F152" s="42"/>
      <c r="G152" s="46"/>
      <c r="H152" s="42"/>
      <c r="I152" s="42"/>
      <c r="J152" s="42"/>
      <c r="K152" s="42"/>
      <c r="L152" s="43"/>
      <c r="M152" s="43"/>
      <c r="N152" s="52" t="s">
        <v>18</v>
      </c>
      <c r="O152" s="43"/>
      <c r="P152" s="43"/>
      <c r="Q152" s="43"/>
      <c r="R152" s="43"/>
      <c r="S152" s="42"/>
    </row>
    <row r="153" spans="3:19" ht="20.25">
      <c r="C153" s="42"/>
      <c r="D153" s="42"/>
      <c r="E153" s="42"/>
      <c r="F153" s="42"/>
      <c r="G153" s="46"/>
      <c r="H153" s="42"/>
      <c r="I153" s="42"/>
      <c r="J153" s="42"/>
      <c r="K153" s="42"/>
      <c r="L153" s="42"/>
      <c r="M153" s="42"/>
      <c r="N153" s="52" t="s">
        <v>18</v>
      </c>
      <c r="O153" s="42"/>
      <c r="P153" s="42"/>
      <c r="Q153" s="42"/>
      <c r="R153" s="42"/>
      <c r="S153" s="42"/>
    </row>
    <row r="154" spans="3:19" ht="20.25">
      <c r="C154" s="42"/>
      <c r="D154" s="42"/>
      <c r="E154" s="42"/>
      <c r="F154" s="42"/>
      <c r="G154" s="46"/>
      <c r="H154" s="42"/>
      <c r="I154" s="42"/>
      <c r="J154" s="42"/>
      <c r="K154" s="42"/>
      <c r="L154" s="42"/>
      <c r="M154" s="42"/>
      <c r="N154" s="52" t="s">
        <v>18</v>
      </c>
      <c r="O154" s="42"/>
      <c r="P154" s="42"/>
      <c r="Q154" s="42"/>
      <c r="R154" s="42"/>
      <c r="S154" s="42"/>
    </row>
    <row r="155" spans="3:19" ht="20.25">
      <c r="C155" s="42"/>
      <c r="D155" s="42"/>
      <c r="E155" s="42"/>
      <c r="F155" s="42"/>
      <c r="G155" s="46"/>
      <c r="H155" s="42"/>
      <c r="I155" s="42"/>
      <c r="J155" s="42"/>
      <c r="K155" s="42"/>
      <c r="L155" s="43"/>
      <c r="M155" s="43"/>
      <c r="N155" s="52" t="s">
        <v>18</v>
      </c>
      <c r="O155" s="43"/>
      <c r="P155" s="43"/>
      <c r="Q155" s="43"/>
      <c r="R155" s="43"/>
      <c r="S155" s="42"/>
    </row>
    <row r="156" spans="3:19" ht="20.25">
      <c r="C156" s="42"/>
      <c r="D156" s="42"/>
      <c r="E156" s="42"/>
      <c r="F156" s="42"/>
      <c r="G156" s="46"/>
      <c r="H156" s="42"/>
      <c r="I156" s="42"/>
      <c r="J156" s="42"/>
      <c r="K156" s="42"/>
      <c r="L156" s="42"/>
      <c r="M156" s="42"/>
      <c r="N156" s="52" t="s">
        <v>18</v>
      </c>
      <c r="O156" s="42"/>
      <c r="P156" s="42"/>
      <c r="Q156" s="42"/>
      <c r="R156" s="42"/>
      <c r="S156" s="42"/>
    </row>
  </sheetData>
  <mergeCells count="4">
    <mergeCell ref="A1:R1"/>
    <mergeCell ref="A2:I2"/>
    <mergeCell ref="J2:Q2"/>
    <mergeCell ref="R2:R3"/>
  </mergeCells>
  <phoneticPr fontId="1" type="noConversion"/>
  <pageMargins left="0.7" right="0.7" top="0.75" bottom="0.75" header="0.3" footer="0.3"/>
  <pageSetup paperSize="9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79"/>
  <sheetViews>
    <sheetView workbookViewId="0">
      <selection activeCell="K7" sqref="K7"/>
    </sheetView>
  </sheetViews>
  <sheetFormatPr defaultRowHeight="13.5"/>
  <cols>
    <col min="3" max="3" width="12.625" customWidth="1"/>
    <col min="5" max="5" width="11.75" bestFit="1" customWidth="1"/>
    <col min="7" max="7" width="10" bestFit="1" customWidth="1"/>
    <col min="10" max="10" width="16.125" bestFit="1" customWidth="1"/>
    <col min="12" max="12" width="13.875" customWidth="1"/>
    <col min="13" max="13" width="10.375" customWidth="1"/>
    <col min="14" max="14" width="10" customWidth="1"/>
    <col min="15" max="15" width="10.375" customWidth="1"/>
    <col min="17" max="17" width="28.625" bestFit="1" customWidth="1"/>
    <col min="18" max="18" width="19.375" customWidth="1"/>
  </cols>
  <sheetData>
    <row r="1" spans="1:19" ht="27">
      <c r="A1" s="84" t="s">
        <v>19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</row>
    <row r="2" spans="1:19" ht="18.75">
      <c r="A2" s="85" t="s">
        <v>0</v>
      </c>
      <c r="B2" s="86"/>
      <c r="C2" s="86"/>
      <c r="D2" s="86"/>
      <c r="E2" s="86"/>
      <c r="F2" s="86"/>
      <c r="G2" s="86"/>
      <c r="H2" s="86"/>
      <c r="I2" s="87"/>
      <c r="J2" s="85" t="s">
        <v>1</v>
      </c>
      <c r="K2" s="86"/>
      <c r="L2" s="86"/>
      <c r="M2" s="86"/>
      <c r="N2" s="86"/>
      <c r="O2" s="86"/>
      <c r="P2" s="86"/>
      <c r="Q2" s="87"/>
      <c r="R2" s="88" t="s">
        <v>2</v>
      </c>
      <c r="S2" s="1"/>
    </row>
    <row r="3" spans="1:19" ht="71.25">
      <c r="A3" s="38" t="s">
        <v>3</v>
      </c>
      <c r="B3" s="38" t="s">
        <v>4</v>
      </c>
      <c r="C3" s="38" t="s">
        <v>5</v>
      </c>
      <c r="D3" s="38" t="s">
        <v>6</v>
      </c>
      <c r="E3" s="39" t="s">
        <v>7</v>
      </c>
      <c r="F3" s="38" t="s">
        <v>8</v>
      </c>
      <c r="G3" s="39" t="s">
        <v>9</v>
      </c>
      <c r="H3" s="39" t="s">
        <v>10</v>
      </c>
      <c r="I3" s="39" t="s">
        <v>11</v>
      </c>
      <c r="J3" s="40" t="s">
        <v>12</v>
      </c>
      <c r="K3" s="5" t="s">
        <v>13</v>
      </c>
      <c r="L3" s="39" t="s">
        <v>14</v>
      </c>
      <c r="M3" s="39" t="s">
        <v>4</v>
      </c>
      <c r="N3" s="39" t="s">
        <v>5</v>
      </c>
      <c r="O3" s="39" t="s">
        <v>15</v>
      </c>
      <c r="P3" s="39" t="s">
        <v>16</v>
      </c>
      <c r="Q3" s="38" t="s">
        <v>17</v>
      </c>
      <c r="R3" s="93"/>
      <c r="S3" s="6" t="s">
        <v>501</v>
      </c>
    </row>
    <row r="4" spans="1:19" ht="20.25">
      <c r="A4" s="69">
        <v>5.4</v>
      </c>
      <c r="B4" s="70">
        <v>0.33333333333333331</v>
      </c>
      <c r="C4" s="69" t="s">
        <v>407</v>
      </c>
      <c r="D4" s="61" t="s">
        <v>408</v>
      </c>
      <c r="E4" s="61" t="s">
        <v>523</v>
      </c>
      <c r="F4" s="61">
        <v>16.350000000000001</v>
      </c>
      <c r="G4" s="71">
        <v>0.31059999999999999</v>
      </c>
      <c r="H4" s="61">
        <v>1400</v>
      </c>
      <c r="I4" s="61" t="s">
        <v>524</v>
      </c>
      <c r="J4" s="61">
        <v>2657763152</v>
      </c>
      <c r="K4" s="68" t="s">
        <v>168</v>
      </c>
      <c r="L4" s="72" t="s">
        <v>477</v>
      </c>
      <c r="M4" s="73">
        <v>0.52777777777777779</v>
      </c>
      <c r="N4" s="74" t="s">
        <v>18</v>
      </c>
      <c r="O4" s="72">
        <v>140</v>
      </c>
      <c r="P4" s="72" t="s">
        <v>330</v>
      </c>
      <c r="Q4" s="72" t="s">
        <v>476</v>
      </c>
      <c r="R4" s="72">
        <v>840</v>
      </c>
      <c r="S4" s="42"/>
    </row>
    <row r="5" spans="1:19" ht="20.25">
      <c r="A5" s="61">
        <v>5.8</v>
      </c>
      <c r="B5" s="60">
        <v>0.55555555555555558</v>
      </c>
      <c r="C5" s="61" t="s">
        <v>407</v>
      </c>
      <c r="D5" s="61" t="s">
        <v>408</v>
      </c>
      <c r="E5" s="61" t="s">
        <v>523</v>
      </c>
      <c r="F5" s="61">
        <v>14.15</v>
      </c>
      <c r="G5" s="71">
        <v>0.32069999999999999</v>
      </c>
      <c r="H5" s="61">
        <v>1470</v>
      </c>
      <c r="I5" s="61" t="s">
        <v>525</v>
      </c>
      <c r="J5" s="61">
        <v>6275052462</v>
      </c>
      <c r="K5" s="68" t="s">
        <v>168</v>
      </c>
      <c r="L5" s="72" t="s">
        <v>478</v>
      </c>
      <c r="M5" s="73">
        <v>4.1666666666666664E-2</v>
      </c>
      <c r="N5" s="74" t="s">
        <v>18</v>
      </c>
      <c r="O5" s="72">
        <v>120</v>
      </c>
      <c r="P5" s="72" t="s">
        <v>479</v>
      </c>
      <c r="Q5" s="72" t="s">
        <v>480</v>
      </c>
      <c r="R5" s="72">
        <v>720</v>
      </c>
      <c r="S5" s="42"/>
    </row>
    <row r="6" spans="1:19" ht="20.25">
      <c r="A6" s="61">
        <v>5.12</v>
      </c>
      <c r="B6" s="60">
        <v>0.45833333333333331</v>
      </c>
      <c r="C6" s="61" t="s">
        <v>526</v>
      </c>
      <c r="D6" s="61" t="s">
        <v>527</v>
      </c>
      <c r="E6" s="61" t="s">
        <v>528</v>
      </c>
      <c r="F6" s="61">
        <v>32.35</v>
      </c>
      <c r="G6" s="71">
        <v>0.32329999999999998</v>
      </c>
      <c r="H6" s="61">
        <v>3020</v>
      </c>
      <c r="I6" s="61" t="s">
        <v>530</v>
      </c>
      <c r="J6" s="61">
        <v>8315854102</v>
      </c>
      <c r="K6" s="68" t="s">
        <v>168</v>
      </c>
      <c r="L6" s="72" t="s">
        <v>481</v>
      </c>
      <c r="M6" s="73">
        <v>0.52638888888888891</v>
      </c>
      <c r="N6" s="74" t="s">
        <v>18</v>
      </c>
      <c r="O6" s="72">
        <v>100</v>
      </c>
      <c r="P6" s="72" t="s">
        <v>482</v>
      </c>
      <c r="Q6" s="72" t="s">
        <v>483</v>
      </c>
      <c r="R6" s="72">
        <v>620</v>
      </c>
      <c r="S6" s="42"/>
    </row>
    <row r="7" spans="1:19" ht="20.25">
      <c r="A7" s="61">
        <v>5.21</v>
      </c>
      <c r="B7" s="60">
        <v>0.6875</v>
      </c>
      <c r="C7" s="61" t="s">
        <v>123</v>
      </c>
      <c r="D7" s="61" t="s">
        <v>54</v>
      </c>
      <c r="E7" s="61" t="s">
        <v>55</v>
      </c>
      <c r="F7" s="61">
        <v>32.75</v>
      </c>
      <c r="G7" s="71">
        <v>0.31680000000000003</v>
      </c>
      <c r="H7" s="61">
        <v>2950</v>
      </c>
      <c r="I7" s="61" t="s">
        <v>570</v>
      </c>
      <c r="J7" s="61">
        <v>6187051831</v>
      </c>
      <c r="K7" s="68" t="s">
        <v>168</v>
      </c>
      <c r="L7" s="72" t="s">
        <v>484</v>
      </c>
      <c r="M7" s="73">
        <v>0.26527777777777778</v>
      </c>
      <c r="N7" s="72" t="s">
        <v>18</v>
      </c>
      <c r="O7" s="72">
        <v>170</v>
      </c>
      <c r="P7" s="72" t="s">
        <v>485</v>
      </c>
      <c r="Q7" s="72" t="s">
        <v>51</v>
      </c>
      <c r="R7" s="72">
        <v>450</v>
      </c>
      <c r="S7" s="42"/>
    </row>
    <row r="8" spans="1:19" ht="20.25">
      <c r="A8" s="61"/>
      <c r="B8" s="61"/>
      <c r="C8" s="61"/>
      <c r="D8" s="61"/>
      <c r="E8" s="61"/>
      <c r="F8" s="61">
        <f>SUM(F4:F7)</f>
        <v>95.6</v>
      </c>
      <c r="G8" s="61"/>
      <c r="H8" s="61"/>
      <c r="I8" s="61"/>
      <c r="J8" s="61"/>
      <c r="K8" s="43"/>
      <c r="L8" s="72" t="s">
        <v>486</v>
      </c>
      <c r="M8" s="73">
        <v>0.85416666666666663</v>
      </c>
      <c r="N8" s="72" t="s">
        <v>336</v>
      </c>
      <c r="O8" s="72">
        <v>50</v>
      </c>
      <c r="P8" s="72" t="s">
        <v>487</v>
      </c>
      <c r="Q8" s="72" t="s">
        <v>97</v>
      </c>
      <c r="R8" s="72">
        <v>400</v>
      </c>
      <c r="S8" s="42"/>
    </row>
    <row r="9" spans="1:19" ht="20.25">
      <c r="A9" s="61"/>
      <c r="B9" s="61"/>
      <c r="C9" s="61"/>
      <c r="D9" s="61"/>
      <c r="E9" s="61"/>
      <c r="F9" s="61"/>
      <c r="G9" s="61"/>
      <c r="H9" s="61"/>
      <c r="I9" s="61"/>
      <c r="J9" s="61"/>
      <c r="K9" s="43"/>
      <c r="L9" s="72" t="s">
        <v>489</v>
      </c>
      <c r="M9" s="73">
        <v>8.4027777777777771E-2</v>
      </c>
      <c r="N9" s="72" t="s">
        <v>336</v>
      </c>
      <c r="O9" s="72">
        <v>140</v>
      </c>
      <c r="P9" s="72" t="s">
        <v>488</v>
      </c>
      <c r="Q9" s="72" t="s">
        <v>437</v>
      </c>
      <c r="R9" s="72">
        <v>260</v>
      </c>
      <c r="S9" s="42"/>
    </row>
    <row r="10" spans="1:19" ht="20.25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43"/>
      <c r="L10" s="72" t="s">
        <v>489</v>
      </c>
      <c r="M10" s="73">
        <v>0.375</v>
      </c>
      <c r="N10" s="72" t="s">
        <v>336</v>
      </c>
      <c r="O10" s="72"/>
      <c r="P10" s="72" t="s">
        <v>490</v>
      </c>
      <c r="Q10" s="72" t="s">
        <v>491</v>
      </c>
      <c r="R10" s="72">
        <v>1400</v>
      </c>
      <c r="S10" s="42"/>
    </row>
    <row r="11" spans="1:19" ht="20.25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43"/>
      <c r="L11" s="72" t="s">
        <v>494</v>
      </c>
      <c r="M11" s="73">
        <v>0.68402777777777779</v>
      </c>
      <c r="N11" s="72" t="s">
        <v>493</v>
      </c>
      <c r="O11" s="72">
        <v>100</v>
      </c>
      <c r="P11" s="72" t="s">
        <v>115</v>
      </c>
      <c r="Q11" s="72" t="s">
        <v>193</v>
      </c>
      <c r="R11" s="72">
        <v>1300</v>
      </c>
      <c r="S11" s="42"/>
    </row>
    <row r="12" spans="1:19" ht="20.25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43"/>
      <c r="L12" s="72" t="s">
        <v>492</v>
      </c>
      <c r="M12" s="73">
        <v>0.65972222222222221</v>
      </c>
      <c r="N12" s="72" t="s">
        <v>157</v>
      </c>
      <c r="O12" s="72">
        <v>40</v>
      </c>
      <c r="P12" s="72" t="s">
        <v>113</v>
      </c>
      <c r="Q12" s="72" t="s">
        <v>120</v>
      </c>
      <c r="R12" s="72">
        <v>1260</v>
      </c>
      <c r="S12" s="42"/>
    </row>
    <row r="13" spans="1:19" ht="20.25">
      <c r="A13" s="61"/>
      <c r="B13" s="61"/>
      <c r="C13" s="61"/>
      <c r="D13" s="61"/>
      <c r="E13" s="61"/>
      <c r="F13" s="61"/>
      <c r="G13" s="61"/>
      <c r="H13" s="61"/>
      <c r="I13" s="61"/>
      <c r="J13" s="61"/>
      <c r="K13" s="43"/>
      <c r="L13" s="72" t="s">
        <v>492</v>
      </c>
      <c r="M13" s="73">
        <v>0.8125</v>
      </c>
      <c r="N13" s="72" t="s">
        <v>18</v>
      </c>
      <c r="O13" s="72">
        <v>160</v>
      </c>
      <c r="P13" s="72" t="s">
        <v>495</v>
      </c>
      <c r="Q13" s="72" t="s">
        <v>496</v>
      </c>
      <c r="R13" s="72">
        <v>1100</v>
      </c>
      <c r="S13" s="42"/>
    </row>
    <row r="14" spans="1:19" ht="20.25">
      <c r="A14" s="61"/>
      <c r="B14" s="61"/>
      <c r="C14" s="61"/>
      <c r="D14" s="61"/>
      <c r="E14" s="61"/>
      <c r="F14" s="61"/>
      <c r="G14" s="61"/>
      <c r="H14" s="61"/>
      <c r="I14" s="61"/>
      <c r="J14" s="61"/>
      <c r="K14" s="43"/>
      <c r="L14" s="72" t="s">
        <v>497</v>
      </c>
      <c r="M14" s="73">
        <v>4.1666666666666664E-2</v>
      </c>
      <c r="N14" s="72" t="s">
        <v>498</v>
      </c>
      <c r="O14" s="72">
        <v>100</v>
      </c>
      <c r="P14" s="72" t="s">
        <v>499</v>
      </c>
      <c r="Q14" s="72" t="s">
        <v>500</v>
      </c>
      <c r="R14" s="72">
        <v>1000</v>
      </c>
      <c r="S14" s="42"/>
    </row>
    <row r="15" spans="1:19" ht="20.25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43"/>
      <c r="L15" s="72" t="s">
        <v>497</v>
      </c>
      <c r="M15" s="73">
        <v>0.64861111111111114</v>
      </c>
      <c r="N15" s="72" t="s">
        <v>18</v>
      </c>
      <c r="O15" s="72">
        <v>130</v>
      </c>
      <c r="P15" s="72" t="s">
        <v>84</v>
      </c>
      <c r="Q15" s="72" t="s">
        <v>20</v>
      </c>
      <c r="R15" s="72">
        <v>870</v>
      </c>
      <c r="S15" s="42"/>
    </row>
    <row r="16" spans="1:19" ht="20.25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43"/>
      <c r="L16" s="72" t="s">
        <v>503</v>
      </c>
      <c r="M16" s="73">
        <v>6.5972222222222224E-2</v>
      </c>
      <c r="N16" s="72" t="s">
        <v>18</v>
      </c>
      <c r="O16" s="72">
        <v>220</v>
      </c>
      <c r="P16" s="72" t="s">
        <v>502</v>
      </c>
      <c r="Q16" s="72" t="s">
        <v>189</v>
      </c>
      <c r="R16" s="72">
        <v>650</v>
      </c>
      <c r="S16" s="42"/>
    </row>
    <row r="17" spans="1:19" ht="20.25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43"/>
      <c r="L17" s="72" t="s">
        <v>504</v>
      </c>
      <c r="M17" s="73">
        <v>9.7222222222222224E-2</v>
      </c>
      <c r="N17" s="72" t="s">
        <v>18</v>
      </c>
      <c r="O17" s="72">
        <v>180</v>
      </c>
      <c r="P17" s="72" t="s">
        <v>506</v>
      </c>
      <c r="Q17" s="72" t="s">
        <v>505</v>
      </c>
      <c r="R17" s="72">
        <v>470</v>
      </c>
      <c r="S17" s="42"/>
    </row>
    <row r="18" spans="1:19" ht="20.25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43"/>
      <c r="L18" s="72" t="s">
        <v>508</v>
      </c>
      <c r="M18" s="73">
        <v>0.40277777777777773</v>
      </c>
      <c r="N18" s="72" t="s">
        <v>18</v>
      </c>
      <c r="O18" s="72">
        <v>170</v>
      </c>
      <c r="P18" s="72" t="s">
        <v>509</v>
      </c>
      <c r="Q18" s="72" t="s">
        <v>510</v>
      </c>
      <c r="R18" s="72">
        <v>300</v>
      </c>
      <c r="S18" s="42"/>
    </row>
    <row r="19" spans="1:19" ht="20.25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43"/>
      <c r="L19" s="72" t="s">
        <v>507</v>
      </c>
      <c r="M19" s="73">
        <v>0.55555555555555558</v>
      </c>
      <c r="N19" s="72" t="s">
        <v>18</v>
      </c>
      <c r="O19" s="72"/>
      <c r="P19" s="72" t="s">
        <v>509</v>
      </c>
      <c r="Q19" s="72" t="s">
        <v>29</v>
      </c>
      <c r="R19" s="72">
        <v>1470</v>
      </c>
      <c r="S19" s="42"/>
    </row>
    <row r="20" spans="1:19" ht="20.25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43"/>
      <c r="L20" s="72" t="s">
        <v>511</v>
      </c>
      <c r="M20" s="73">
        <v>0.18055555555555555</v>
      </c>
      <c r="N20" s="72" t="s">
        <v>18</v>
      </c>
      <c r="O20" s="72">
        <v>160</v>
      </c>
      <c r="P20" s="72" t="s">
        <v>512</v>
      </c>
      <c r="Q20" s="72" t="s">
        <v>437</v>
      </c>
      <c r="R20" s="72">
        <v>1310</v>
      </c>
      <c r="S20" s="42"/>
    </row>
    <row r="21" spans="1:19" ht="20.25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43"/>
      <c r="L21" s="72" t="s">
        <v>513</v>
      </c>
      <c r="M21" s="73">
        <v>0.63888888888888895</v>
      </c>
      <c r="N21" s="72" t="s">
        <v>18</v>
      </c>
      <c r="O21" s="72">
        <v>60</v>
      </c>
      <c r="P21" s="72" t="s">
        <v>514</v>
      </c>
      <c r="Q21" s="72" t="s">
        <v>515</v>
      </c>
      <c r="R21" s="72">
        <v>1250</v>
      </c>
      <c r="S21" s="42"/>
    </row>
    <row r="22" spans="1:19" ht="20.25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43"/>
      <c r="L22" s="72" t="s">
        <v>519</v>
      </c>
      <c r="M22" s="73">
        <v>0.90625</v>
      </c>
      <c r="N22" s="72" t="s">
        <v>18</v>
      </c>
      <c r="O22" s="72">
        <v>130</v>
      </c>
      <c r="P22" s="72" t="s">
        <v>487</v>
      </c>
      <c r="Q22" s="72" t="s">
        <v>65</v>
      </c>
      <c r="R22" s="72">
        <v>1120</v>
      </c>
      <c r="S22" s="42"/>
    </row>
    <row r="23" spans="1:19" ht="20.25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42"/>
      <c r="L23" s="72" t="s">
        <v>516</v>
      </c>
      <c r="M23" s="73">
        <v>0.21527777777777779</v>
      </c>
      <c r="N23" s="72" t="s">
        <v>18</v>
      </c>
      <c r="O23" s="72">
        <v>150</v>
      </c>
      <c r="P23" s="72" t="s">
        <v>517</v>
      </c>
      <c r="Q23" s="72" t="s">
        <v>518</v>
      </c>
      <c r="R23" s="72">
        <v>970</v>
      </c>
      <c r="S23" s="42"/>
    </row>
    <row r="24" spans="1:19" ht="20.25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42"/>
      <c r="L24" s="72" t="s">
        <v>520</v>
      </c>
      <c r="M24" s="73">
        <v>0.94444444444444453</v>
      </c>
      <c r="N24" s="72" t="s">
        <v>18</v>
      </c>
      <c r="O24" s="72">
        <v>240</v>
      </c>
      <c r="P24" s="72" t="s">
        <v>521</v>
      </c>
      <c r="Q24" s="72" t="s">
        <v>522</v>
      </c>
      <c r="R24" s="72">
        <v>730</v>
      </c>
      <c r="S24" s="42"/>
    </row>
    <row r="25" spans="1:19" ht="20.25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42"/>
      <c r="L25" s="72" t="s">
        <v>529</v>
      </c>
      <c r="M25" s="73">
        <v>0.45833333333333331</v>
      </c>
      <c r="N25" s="72" t="s">
        <v>18</v>
      </c>
      <c r="O25" s="72"/>
      <c r="P25" s="72" t="s">
        <v>530</v>
      </c>
      <c r="Q25" s="72" t="s">
        <v>29</v>
      </c>
      <c r="R25" s="72">
        <v>3020</v>
      </c>
      <c r="S25" s="42"/>
    </row>
    <row r="26" spans="1:19" ht="20.25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42"/>
      <c r="L26" s="72" t="s">
        <v>529</v>
      </c>
      <c r="M26" s="73">
        <v>0.88680555555555562</v>
      </c>
      <c r="N26" s="72" t="s">
        <v>18</v>
      </c>
      <c r="O26" s="72">
        <v>120</v>
      </c>
      <c r="P26" s="72" t="s">
        <v>531</v>
      </c>
      <c r="Q26" s="72" t="s">
        <v>27</v>
      </c>
      <c r="R26" s="72">
        <v>2900</v>
      </c>
      <c r="S26" s="42"/>
    </row>
    <row r="27" spans="1:19" ht="20.25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42"/>
      <c r="L27" s="72" t="s">
        <v>532</v>
      </c>
      <c r="M27" s="73">
        <v>6.25E-2</v>
      </c>
      <c r="N27" s="72" t="s">
        <v>18</v>
      </c>
      <c r="O27" s="72">
        <v>130</v>
      </c>
      <c r="P27" s="72" t="s">
        <v>533</v>
      </c>
      <c r="Q27" s="72" t="s">
        <v>534</v>
      </c>
      <c r="R27" s="72">
        <v>2770</v>
      </c>
      <c r="S27" s="42"/>
    </row>
    <row r="28" spans="1:19" ht="20.25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42"/>
      <c r="L28" s="72" t="s">
        <v>532</v>
      </c>
      <c r="M28" s="73">
        <v>0.85416666666666663</v>
      </c>
      <c r="N28" s="72" t="s">
        <v>18</v>
      </c>
      <c r="O28" s="72">
        <v>220</v>
      </c>
      <c r="P28" s="72" t="s">
        <v>535</v>
      </c>
      <c r="Q28" s="72" t="s">
        <v>536</v>
      </c>
      <c r="R28" s="72">
        <v>2530</v>
      </c>
      <c r="S28" s="42"/>
    </row>
    <row r="29" spans="1:19" ht="20.25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42"/>
      <c r="L29" s="72" t="s">
        <v>537</v>
      </c>
      <c r="M29" s="73">
        <v>9.7222222222222224E-2</v>
      </c>
      <c r="N29" s="72" t="s">
        <v>18</v>
      </c>
      <c r="O29" s="72">
        <v>130</v>
      </c>
      <c r="P29" s="72" t="s">
        <v>539</v>
      </c>
      <c r="Q29" s="72" t="s">
        <v>540</v>
      </c>
      <c r="R29" s="72">
        <v>2400</v>
      </c>
      <c r="S29" s="42"/>
    </row>
    <row r="30" spans="1:19" ht="20.25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42"/>
      <c r="L30" s="72" t="s">
        <v>538</v>
      </c>
      <c r="M30" s="73">
        <v>0.30555555555555552</v>
      </c>
      <c r="N30" s="72" t="s">
        <v>18</v>
      </c>
      <c r="O30" s="72">
        <v>150</v>
      </c>
      <c r="P30" s="72" t="s">
        <v>539</v>
      </c>
      <c r="Q30" s="72" t="s">
        <v>541</v>
      </c>
      <c r="R30" s="72">
        <v>2250</v>
      </c>
      <c r="S30" s="42"/>
    </row>
    <row r="31" spans="1:19" ht="20.25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42"/>
      <c r="L31" s="72" t="s">
        <v>543</v>
      </c>
      <c r="M31" s="73">
        <v>0.58333333333333337</v>
      </c>
      <c r="N31" s="72" t="s">
        <v>18</v>
      </c>
      <c r="O31" s="72">
        <v>50</v>
      </c>
      <c r="P31" s="72" t="s">
        <v>542</v>
      </c>
      <c r="Q31" s="72" t="s">
        <v>544</v>
      </c>
      <c r="R31" s="72">
        <v>2200</v>
      </c>
      <c r="S31" s="42"/>
    </row>
    <row r="32" spans="1:19" ht="20.2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72" t="s">
        <v>543</v>
      </c>
      <c r="M32" s="73">
        <v>0.98611111111111116</v>
      </c>
      <c r="N32" s="72" t="s">
        <v>18</v>
      </c>
      <c r="O32" s="72">
        <v>70</v>
      </c>
      <c r="P32" s="72" t="s">
        <v>41</v>
      </c>
      <c r="Q32" s="72" t="s">
        <v>120</v>
      </c>
      <c r="R32" s="72">
        <v>2130</v>
      </c>
      <c r="S32" s="42"/>
    </row>
    <row r="33" spans="1:19" ht="20.25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72" t="s">
        <v>545</v>
      </c>
      <c r="M33" s="73">
        <v>3.888888888888889E-2</v>
      </c>
      <c r="N33" s="72" t="s">
        <v>546</v>
      </c>
      <c r="O33" s="72">
        <v>130</v>
      </c>
      <c r="P33" s="72" t="s">
        <v>547</v>
      </c>
      <c r="Q33" s="72" t="s">
        <v>548</v>
      </c>
      <c r="R33" s="72">
        <v>2000</v>
      </c>
      <c r="S33" s="42"/>
    </row>
    <row r="34" spans="1:19" ht="20.25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72" t="s">
        <v>549</v>
      </c>
      <c r="M34" s="73">
        <v>0.62152777777777779</v>
      </c>
      <c r="N34" s="72" t="s">
        <v>550</v>
      </c>
      <c r="O34" s="72">
        <v>100</v>
      </c>
      <c r="P34" s="72" t="s">
        <v>551</v>
      </c>
      <c r="Q34" s="72" t="s">
        <v>552</v>
      </c>
      <c r="R34" s="72">
        <v>1900</v>
      </c>
      <c r="S34" s="42"/>
    </row>
    <row r="35" spans="1:19" ht="20.2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72" t="s">
        <v>553</v>
      </c>
      <c r="M35" s="73">
        <v>0.20138888888888887</v>
      </c>
      <c r="N35" s="72" t="s">
        <v>18</v>
      </c>
      <c r="O35" s="72">
        <v>150</v>
      </c>
      <c r="P35" s="72" t="s">
        <v>35</v>
      </c>
      <c r="Q35" s="72" t="s">
        <v>20</v>
      </c>
      <c r="R35" s="72">
        <v>1750</v>
      </c>
      <c r="S35" s="42"/>
    </row>
    <row r="36" spans="1:19" ht="20.25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72" t="s">
        <v>554</v>
      </c>
      <c r="M36" s="73">
        <v>0.16666666666666666</v>
      </c>
      <c r="N36" s="72" t="s">
        <v>555</v>
      </c>
      <c r="O36" s="72">
        <v>80</v>
      </c>
      <c r="P36" s="72" t="s">
        <v>556</v>
      </c>
      <c r="Q36" s="72" t="s">
        <v>557</v>
      </c>
      <c r="R36" s="72">
        <v>1670</v>
      </c>
      <c r="S36" s="42"/>
    </row>
    <row r="37" spans="1:19" ht="20.25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72" t="s">
        <v>558</v>
      </c>
      <c r="M37" s="73">
        <v>0.41111111111111115</v>
      </c>
      <c r="N37" s="72" t="s">
        <v>18</v>
      </c>
      <c r="O37" s="72">
        <v>220</v>
      </c>
      <c r="P37" s="72" t="s">
        <v>559</v>
      </c>
      <c r="Q37" s="72" t="s">
        <v>66</v>
      </c>
      <c r="R37" s="72">
        <v>1450</v>
      </c>
      <c r="S37" s="42"/>
    </row>
    <row r="38" spans="1:19" ht="20.25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72" t="s">
        <v>554</v>
      </c>
      <c r="M38" s="73">
        <v>0.93055555555555547</v>
      </c>
      <c r="N38" s="72" t="s">
        <v>18</v>
      </c>
      <c r="O38" s="72">
        <v>140</v>
      </c>
      <c r="P38" s="72" t="s">
        <v>560</v>
      </c>
      <c r="Q38" s="72" t="s">
        <v>561</v>
      </c>
      <c r="R38" s="72">
        <v>1310</v>
      </c>
      <c r="S38" s="42"/>
    </row>
    <row r="39" spans="1:19" ht="20.25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72" t="s">
        <v>562</v>
      </c>
      <c r="M39" s="73">
        <v>0.89236111111111116</v>
      </c>
      <c r="N39" s="72" t="s">
        <v>18</v>
      </c>
      <c r="O39" s="72">
        <v>130</v>
      </c>
      <c r="P39" s="72" t="s">
        <v>563</v>
      </c>
      <c r="Q39" s="72" t="s">
        <v>564</v>
      </c>
      <c r="R39" s="72">
        <v>1180</v>
      </c>
      <c r="S39" s="42"/>
    </row>
    <row r="40" spans="1:19" ht="20.25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72" t="s">
        <v>565</v>
      </c>
      <c r="M40" s="73">
        <v>0.36458333333333331</v>
      </c>
      <c r="N40" s="72" t="s">
        <v>18</v>
      </c>
      <c r="O40" s="72">
        <v>170</v>
      </c>
      <c r="P40" s="72" t="s">
        <v>566</v>
      </c>
      <c r="Q40" s="72" t="s">
        <v>567</v>
      </c>
      <c r="R40" s="72">
        <v>1010</v>
      </c>
      <c r="S40" s="42"/>
    </row>
    <row r="41" spans="1:19" ht="20.25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72" t="s">
        <v>565</v>
      </c>
      <c r="M41" s="73">
        <v>0.68125000000000002</v>
      </c>
      <c r="N41" s="72" t="s">
        <v>18</v>
      </c>
      <c r="O41" s="72">
        <v>150</v>
      </c>
      <c r="P41" s="72" t="s">
        <v>569</v>
      </c>
      <c r="Q41" s="72" t="s">
        <v>568</v>
      </c>
      <c r="R41" s="72">
        <v>860</v>
      </c>
      <c r="S41" s="42"/>
    </row>
    <row r="42" spans="1:19" ht="20.25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72" t="s">
        <v>565</v>
      </c>
      <c r="M42" s="67">
        <v>0.9375</v>
      </c>
      <c r="N42" s="72" t="s">
        <v>18</v>
      </c>
      <c r="O42" s="42">
        <v>110</v>
      </c>
      <c r="P42" s="72" t="s">
        <v>569</v>
      </c>
      <c r="Q42" s="72" t="s">
        <v>20</v>
      </c>
      <c r="R42" s="42">
        <v>750</v>
      </c>
      <c r="S42" s="42"/>
    </row>
    <row r="43" spans="1:19" ht="20.25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72" t="s">
        <v>571</v>
      </c>
      <c r="M43" s="67">
        <v>0.6875</v>
      </c>
      <c r="N43" s="72" t="s">
        <v>18</v>
      </c>
      <c r="O43" s="42"/>
      <c r="P43" s="42" t="s">
        <v>572</v>
      </c>
      <c r="Q43" s="42" t="s">
        <v>573</v>
      </c>
      <c r="R43" s="42">
        <v>2950</v>
      </c>
      <c r="S43" s="42"/>
    </row>
    <row r="44" spans="1:19" ht="20.25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72" t="s">
        <v>574</v>
      </c>
      <c r="M44" s="67">
        <v>0.22222222222222221</v>
      </c>
      <c r="N44" s="72" t="s">
        <v>18</v>
      </c>
      <c r="O44" s="42">
        <v>130</v>
      </c>
      <c r="P44" s="42" t="s">
        <v>575</v>
      </c>
      <c r="Q44" s="42" t="s">
        <v>576</v>
      </c>
      <c r="R44" s="42">
        <v>2820</v>
      </c>
      <c r="S44" s="42"/>
    </row>
    <row r="45" spans="1:19" ht="20.2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 t="s">
        <v>577</v>
      </c>
      <c r="M45" s="67">
        <v>0.60138888888888886</v>
      </c>
      <c r="N45" s="72" t="s">
        <v>18</v>
      </c>
      <c r="O45" s="42">
        <v>120</v>
      </c>
      <c r="P45" s="42" t="s">
        <v>578</v>
      </c>
      <c r="Q45" s="72" t="s">
        <v>20</v>
      </c>
      <c r="R45" s="42">
        <v>2700</v>
      </c>
      <c r="S45" s="42"/>
    </row>
    <row r="46" spans="1:19" ht="20.25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 t="s">
        <v>579</v>
      </c>
      <c r="M46" s="67">
        <v>0.25694444444444448</v>
      </c>
      <c r="N46" s="72" t="s">
        <v>18</v>
      </c>
      <c r="O46" s="42">
        <v>100</v>
      </c>
      <c r="P46" s="42" t="s">
        <v>580</v>
      </c>
      <c r="Q46" s="42" t="s">
        <v>581</v>
      </c>
      <c r="R46" s="42">
        <v>2600</v>
      </c>
      <c r="S46" s="42"/>
    </row>
    <row r="47" spans="1:19" ht="20.25">
      <c r="L47" s="42" t="s">
        <v>582</v>
      </c>
      <c r="M47" s="67">
        <v>0.47361111111111115</v>
      </c>
      <c r="N47" s="72" t="s">
        <v>18</v>
      </c>
      <c r="O47" s="75">
        <v>100</v>
      </c>
      <c r="P47" s="42" t="s">
        <v>84</v>
      </c>
      <c r="Q47" s="72" t="s">
        <v>23</v>
      </c>
      <c r="R47" s="75">
        <v>2500</v>
      </c>
    </row>
    <row r="48" spans="1:19" ht="20.25">
      <c r="L48" s="42" t="s">
        <v>582</v>
      </c>
      <c r="M48" s="67">
        <v>0.95833333333333337</v>
      </c>
      <c r="N48" s="72" t="s">
        <v>583</v>
      </c>
      <c r="O48" s="75">
        <v>150</v>
      </c>
      <c r="P48" s="42" t="s">
        <v>584</v>
      </c>
      <c r="Q48" s="72" t="s">
        <v>585</v>
      </c>
      <c r="R48" s="75">
        <v>2350</v>
      </c>
    </row>
    <row r="49" spans="12:18" ht="20.25">
      <c r="L49" s="42" t="s">
        <v>586</v>
      </c>
      <c r="M49" s="67">
        <v>0.63541666666666663</v>
      </c>
      <c r="N49" s="72" t="s">
        <v>587</v>
      </c>
      <c r="O49" s="75">
        <v>100</v>
      </c>
      <c r="P49" s="42" t="s">
        <v>588</v>
      </c>
      <c r="Q49" s="72" t="s">
        <v>589</v>
      </c>
      <c r="R49" s="75">
        <v>2250</v>
      </c>
    </row>
    <row r="50" spans="12:18" ht="20.25">
      <c r="L50" s="42" t="s">
        <v>590</v>
      </c>
      <c r="M50" s="67">
        <v>0.50694444444444442</v>
      </c>
      <c r="N50" s="72" t="s">
        <v>583</v>
      </c>
      <c r="O50" s="75">
        <v>120</v>
      </c>
      <c r="P50" s="42" t="s">
        <v>591</v>
      </c>
      <c r="Q50" s="72" t="s">
        <v>592</v>
      </c>
      <c r="R50" s="75">
        <v>2130</v>
      </c>
    </row>
    <row r="51" spans="12:18" ht="20.25">
      <c r="L51" s="42" t="s">
        <v>590</v>
      </c>
      <c r="M51" s="67">
        <v>0.87777777777777777</v>
      </c>
      <c r="N51" s="72" t="s">
        <v>587</v>
      </c>
      <c r="O51" s="75">
        <v>130</v>
      </c>
      <c r="P51" s="42" t="s">
        <v>593</v>
      </c>
      <c r="Q51" s="72" t="s">
        <v>32</v>
      </c>
      <c r="R51" s="75">
        <v>2000</v>
      </c>
    </row>
    <row r="52" spans="12:18" ht="20.25">
      <c r="L52" s="42" t="s">
        <v>594</v>
      </c>
      <c r="M52" s="67">
        <v>0.44027777777777777</v>
      </c>
      <c r="N52" s="72" t="s">
        <v>583</v>
      </c>
      <c r="O52" s="75">
        <v>150</v>
      </c>
      <c r="P52" s="42" t="s">
        <v>595</v>
      </c>
      <c r="Q52" s="72" t="s">
        <v>99</v>
      </c>
      <c r="R52" s="75">
        <v>1850</v>
      </c>
    </row>
    <row r="53" spans="12:18" ht="20.25">
      <c r="L53" s="42" t="s">
        <v>596</v>
      </c>
      <c r="M53" s="67">
        <v>0.85902777777777783</v>
      </c>
      <c r="N53" s="72" t="s">
        <v>587</v>
      </c>
      <c r="O53" s="75">
        <v>210</v>
      </c>
      <c r="P53" s="42" t="s">
        <v>597</v>
      </c>
      <c r="Q53" s="72" t="s">
        <v>598</v>
      </c>
      <c r="R53" s="75">
        <v>1640</v>
      </c>
    </row>
    <row r="54" spans="12:18" ht="20.25">
      <c r="L54" s="42" t="s">
        <v>599</v>
      </c>
      <c r="M54" s="67">
        <v>7.6388888888888895E-2</v>
      </c>
      <c r="N54" s="72" t="s">
        <v>18</v>
      </c>
      <c r="O54" s="75">
        <v>90</v>
      </c>
      <c r="P54" s="42" t="s">
        <v>600</v>
      </c>
      <c r="Q54" s="72" t="s">
        <v>32</v>
      </c>
      <c r="R54" s="75">
        <v>1550</v>
      </c>
    </row>
    <row r="55" spans="12:18" ht="20.25">
      <c r="L55" s="42" t="s">
        <v>599</v>
      </c>
      <c r="M55" s="67">
        <v>0.7090277777777777</v>
      </c>
      <c r="N55" s="72" t="s">
        <v>18</v>
      </c>
      <c r="O55" s="75">
        <v>100</v>
      </c>
      <c r="P55" s="42" t="s">
        <v>601</v>
      </c>
      <c r="Q55" s="72" t="s">
        <v>27</v>
      </c>
      <c r="R55" s="75">
        <v>1450</v>
      </c>
    </row>
    <row r="56" spans="12:18" ht="20.25">
      <c r="L56" s="42" t="s">
        <v>603</v>
      </c>
      <c r="M56" s="67">
        <v>0.21875</v>
      </c>
      <c r="N56" s="72" t="s">
        <v>18</v>
      </c>
      <c r="O56" s="75">
        <v>170</v>
      </c>
      <c r="P56" s="42" t="s">
        <v>602</v>
      </c>
      <c r="Q56" s="72" t="s">
        <v>23</v>
      </c>
      <c r="R56" s="75">
        <v>1280</v>
      </c>
    </row>
    <row r="57" spans="12:18" ht="20.25">
      <c r="L57" s="42" t="s">
        <v>604</v>
      </c>
      <c r="M57" s="67">
        <v>0.55555555555555558</v>
      </c>
      <c r="N57" s="72" t="s">
        <v>18</v>
      </c>
      <c r="O57" s="75">
        <v>130</v>
      </c>
      <c r="P57" s="42" t="s">
        <v>606</v>
      </c>
      <c r="Q57" s="72" t="s">
        <v>605</v>
      </c>
      <c r="R57" s="75">
        <v>1150</v>
      </c>
    </row>
    <row r="58" spans="12:18" ht="20.25">
      <c r="L58" s="42" t="s">
        <v>607</v>
      </c>
      <c r="M58" s="67">
        <v>0.88888888888888884</v>
      </c>
      <c r="N58" s="72" t="s">
        <v>18</v>
      </c>
      <c r="O58" s="75">
        <v>130</v>
      </c>
      <c r="P58" s="42" t="s">
        <v>609</v>
      </c>
      <c r="Q58" s="72" t="s">
        <v>608</v>
      </c>
      <c r="R58" s="75">
        <v>980</v>
      </c>
    </row>
    <row r="59" spans="12:18" ht="20.25">
      <c r="L59" s="42" t="s">
        <v>612</v>
      </c>
      <c r="M59" s="67">
        <v>0.625</v>
      </c>
      <c r="N59" s="72" t="s">
        <v>18</v>
      </c>
      <c r="O59" s="75">
        <v>50</v>
      </c>
      <c r="P59" s="42" t="s">
        <v>610</v>
      </c>
      <c r="Q59" s="72" t="s">
        <v>611</v>
      </c>
      <c r="R59" s="75">
        <v>930</v>
      </c>
    </row>
    <row r="60" spans="12:18" ht="20.25">
      <c r="L60" s="42"/>
      <c r="M60" s="67"/>
      <c r="N60" s="72"/>
      <c r="O60" s="75"/>
      <c r="P60" s="42"/>
      <c r="Q60" s="72"/>
      <c r="R60" s="75"/>
    </row>
    <row r="61" spans="12:18" ht="20.25">
      <c r="L61" s="42"/>
      <c r="M61" s="67"/>
      <c r="N61" s="72"/>
      <c r="O61" s="75"/>
      <c r="P61" s="42"/>
      <c r="Q61" s="72"/>
      <c r="R61" s="75"/>
    </row>
    <row r="62" spans="12:18" ht="20.25">
      <c r="L62" s="42"/>
      <c r="M62" s="67"/>
      <c r="N62" s="72"/>
      <c r="O62" s="75"/>
      <c r="P62" s="42"/>
      <c r="Q62" s="72"/>
      <c r="R62" s="75"/>
    </row>
    <row r="63" spans="12:18" ht="20.25">
      <c r="L63" s="42"/>
      <c r="M63" s="67"/>
      <c r="N63" s="72"/>
      <c r="O63" s="75"/>
      <c r="P63" s="42"/>
      <c r="Q63" s="72"/>
      <c r="R63" s="75"/>
    </row>
    <row r="64" spans="12:18" ht="20.25">
      <c r="L64" s="42"/>
      <c r="M64" s="67"/>
      <c r="N64" s="72"/>
      <c r="O64" s="75"/>
      <c r="P64" s="42"/>
      <c r="Q64" s="72"/>
      <c r="R64" s="75"/>
    </row>
    <row r="65" spans="12:18" ht="20.25">
      <c r="L65" s="42"/>
      <c r="M65" s="67"/>
      <c r="N65" s="72"/>
      <c r="O65" s="75"/>
      <c r="P65" s="42"/>
      <c r="Q65" s="72"/>
      <c r="R65" s="75"/>
    </row>
    <row r="66" spans="12:18" ht="20.25">
      <c r="L66" s="42"/>
      <c r="M66" s="67"/>
      <c r="N66" s="72"/>
      <c r="O66" s="75"/>
      <c r="P66" s="42"/>
      <c r="Q66" s="72"/>
      <c r="R66" s="75"/>
    </row>
    <row r="67" spans="12:18" ht="20.25">
      <c r="L67" s="42"/>
      <c r="M67" s="67"/>
      <c r="N67" s="72"/>
      <c r="O67" s="75"/>
      <c r="P67" s="42"/>
      <c r="Q67" s="72"/>
      <c r="R67" s="75"/>
    </row>
    <row r="68" spans="12:18" ht="20.25">
      <c r="L68" s="42"/>
      <c r="M68" s="67"/>
      <c r="N68" s="72"/>
      <c r="O68" s="75"/>
      <c r="P68" s="42"/>
      <c r="Q68" s="72"/>
      <c r="R68" s="75"/>
    </row>
    <row r="69" spans="12:18" ht="20.25">
      <c r="L69" s="42"/>
      <c r="M69" s="67"/>
      <c r="N69" s="72"/>
      <c r="O69" s="75"/>
      <c r="P69" s="42"/>
      <c r="Q69" s="72"/>
      <c r="R69" s="75"/>
    </row>
    <row r="70" spans="12:18" ht="20.25">
      <c r="L70" s="42"/>
      <c r="M70" s="67"/>
      <c r="N70" s="72"/>
      <c r="O70" s="75"/>
      <c r="P70" s="42"/>
      <c r="Q70" s="72"/>
      <c r="R70" s="75"/>
    </row>
    <row r="71" spans="12:18" ht="20.25">
      <c r="L71" s="42"/>
      <c r="M71" s="67"/>
      <c r="N71" s="72"/>
      <c r="O71" s="75"/>
      <c r="P71" s="42"/>
      <c r="Q71" s="72"/>
      <c r="R71" s="75"/>
    </row>
    <row r="72" spans="12:18" ht="20.25">
      <c r="L72" s="42"/>
      <c r="M72" s="67"/>
      <c r="N72" s="72"/>
      <c r="O72" s="75"/>
      <c r="P72" s="42"/>
      <c r="Q72" s="72"/>
      <c r="R72" s="75"/>
    </row>
    <row r="73" spans="12:18" ht="20.25">
      <c r="L73" s="42"/>
      <c r="M73" s="67"/>
      <c r="N73" s="72"/>
      <c r="O73" s="75"/>
      <c r="P73" s="42"/>
      <c r="Q73" s="72"/>
      <c r="R73" s="75"/>
    </row>
    <row r="74" spans="12:18" ht="20.25">
      <c r="L74" s="42"/>
      <c r="M74" s="67"/>
      <c r="N74" s="72"/>
      <c r="O74" s="75"/>
      <c r="P74" s="42"/>
      <c r="Q74" s="72"/>
      <c r="R74" s="75"/>
    </row>
    <row r="75" spans="12:18" ht="20.25">
      <c r="L75" s="42"/>
      <c r="M75" s="67"/>
      <c r="N75" s="72"/>
      <c r="O75" s="75"/>
      <c r="P75" s="42"/>
      <c r="Q75" s="72"/>
      <c r="R75" s="75"/>
    </row>
    <row r="76" spans="12:18" ht="20.25">
      <c r="L76" s="42"/>
      <c r="M76" s="67"/>
      <c r="N76" s="72"/>
      <c r="O76" s="75"/>
      <c r="P76" s="42"/>
      <c r="Q76" s="72"/>
      <c r="R76" s="75"/>
    </row>
    <row r="77" spans="12:18" ht="20.25">
      <c r="L77" s="42"/>
      <c r="M77" s="67"/>
      <c r="N77" s="72"/>
      <c r="O77" s="75"/>
      <c r="P77" s="42"/>
      <c r="Q77" s="72"/>
      <c r="R77" s="75"/>
    </row>
    <row r="78" spans="12:18" ht="20.25">
      <c r="L78" s="42"/>
      <c r="M78" s="67"/>
      <c r="N78" s="72"/>
      <c r="O78" s="75"/>
      <c r="P78" s="42"/>
      <c r="Q78" s="72"/>
      <c r="R78" s="75"/>
    </row>
    <row r="79" spans="12:18" ht="20.25">
      <c r="L79" s="42"/>
      <c r="M79" s="67"/>
      <c r="N79" s="72"/>
      <c r="O79" s="75"/>
      <c r="P79" s="42"/>
      <c r="Q79" s="72"/>
      <c r="R79" s="75"/>
    </row>
  </sheetData>
  <mergeCells count="4">
    <mergeCell ref="A1:R1"/>
    <mergeCell ref="A2:I2"/>
    <mergeCell ref="J2:Q2"/>
    <mergeCell ref="R2:R3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S67"/>
  <sheetViews>
    <sheetView topLeftCell="C1" workbookViewId="0">
      <selection activeCell="G23" sqref="G23"/>
    </sheetView>
  </sheetViews>
  <sheetFormatPr defaultRowHeight="13.5"/>
  <cols>
    <col min="1" max="1" width="14" customWidth="1"/>
    <col min="3" max="3" width="11.625" customWidth="1"/>
    <col min="4" max="4" width="10.875" customWidth="1"/>
    <col min="5" max="5" width="11.625" customWidth="1"/>
    <col min="7" max="7" width="10.25" customWidth="1"/>
    <col min="10" max="10" width="17" customWidth="1"/>
    <col min="12" max="12" width="22.25" customWidth="1"/>
    <col min="13" max="13" width="22.125" bestFit="1" customWidth="1"/>
    <col min="14" max="14" width="9.5" customWidth="1"/>
    <col min="15" max="15" width="15.625" customWidth="1"/>
    <col min="16" max="16" width="9.75" customWidth="1"/>
    <col min="17" max="17" width="26.375" customWidth="1"/>
    <col min="18" max="18" width="19" customWidth="1"/>
  </cols>
  <sheetData>
    <row r="1" spans="1:19" ht="27">
      <c r="A1" s="84" t="s">
        <v>19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</row>
    <row r="2" spans="1:19" ht="18.75">
      <c r="A2" s="85" t="s">
        <v>0</v>
      </c>
      <c r="B2" s="86"/>
      <c r="C2" s="86"/>
      <c r="D2" s="86"/>
      <c r="E2" s="86"/>
      <c r="F2" s="86"/>
      <c r="G2" s="86"/>
      <c r="H2" s="86"/>
      <c r="I2" s="87"/>
      <c r="J2" s="85" t="s">
        <v>1</v>
      </c>
      <c r="K2" s="86"/>
      <c r="L2" s="86"/>
      <c r="M2" s="86"/>
      <c r="N2" s="86"/>
      <c r="O2" s="86"/>
      <c r="P2" s="86"/>
      <c r="Q2" s="87"/>
      <c r="R2" s="88" t="s">
        <v>2</v>
      </c>
      <c r="S2" s="1"/>
    </row>
    <row r="3" spans="1:19" ht="75">
      <c r="A3" s="38" t="s">
        <v>3</v>
      </c>
      <c r="B3" s="38" t="s">
        <v>4</v>
      </c>
      <c r="C3" s="38" t="s">
        <v>5</v>
      </c>
      <c r="D3" s="38" t="s">
        <v>6</v>
      </c>
      <c r="E3" s="39" t="s">
        <v>7</v>
      </c>
      <c r="F3" s="38" t="s">
        <v>8</v>
      </c>
      <c r="G3" s="39" t="s">
        <v>9</v>
      </c>
      <c r="H3" s="39" t="s">
        <v>10</v>
      </c>
      <c r="I3" s="39" t="s">
        <v>11</v>
      </c>
      <c r="J3" s="40" t="s">
        <v>12</v>
      </c>
      <c r="K3" s="5" t="s">
        <v>13</v>
      </c>
      <c r="L3" s="39" t="s">
        <v>14</v>
      </c>
      <c r="M3" s="39" t="s">
        <v>4</v>
      </c>
      <c r="N3" s="39" t="s">
        <v>5</v>
      </c>
      <c r="O3" s="39" t="s">
        <v>15</v>
      </c>
      <c r="P3" s="39" t="s">
        <v>16</v>
      </c>
      <c r="Q3" s="38" t="s">
        <v>17</v>
      </c>
      <c r="R3" s="93"/>
      <c r="S3" s="6" t="s">
        <v>613</v>
      </c>
    </row>
    <row r="4" spans="1:19" ht="20.25">
      <c r="A4" s="69" t="s">
        <v>617</v>
      </c>
      <c r="B4" s="60">
        <v>0.5625</v>
      </c>
      <c r="C4" s="61" t="s">
        <v>123</v>
      </c>
      <c r="D4" s="61" t="s">
        <v>54</v>
      </c>
      <c r="E4" s="61" t="s">
        <v>55</v>
      </c>
      <c r="F4" s="61">
        <v>32.549999999999997</v>
      </c>
      <c r="G4" s="71">
        <v>0.31730000000000003</v>
      </c>
      <c r="H4" s="61">
        <v>3050</v>
      </c>
      <c r="I4" s="61" t="s">
        <v>78</v>
      </c>
      <c r="J4" s="61">
        <v>5815986480</v>
      </c>
      <c r="K4" s="68" t="s">
        <v>62</v>
      </c>
      <c r="L4" s="43">
        <v>6.1</v>
      </c>
      <c r="M4" s="66">
        <v>0.57638888888888895</v>
      </c>
      <c r="N4" s="52" t="s">
        <v>614</v>
      </c>
      <c r="O4" s="43">
        <v>130</v>
      </c>
      <c r="P4" s="43" t="s">
        <v>625</v>
      </c>
      <c r="Q4" s="43" t="s">
        <v>626</v>
      </c>
      <c r="R4" s="43">
        <v>800</v>
      </c>
      <c r="S4" s="43"/>
    </row>
    <row r="5" spans="1:19" ht="20.25">
      <c r="A5" s="69" t="s">
        <v>654</v>
      </c>
      <c r="B5" s="60">
        <v>0.47916666666666669</v>
      </c>
      <c r="C5" s="61" t="s">
        <v>123</v>
      </c>
      <c r="D5" s="61" t="s">
        <v>54</v>
      </c>
      <c r="E5" s="61" t="s">
        <v>55</v>
      </c>
      <c r="F5" s="61">
        <v>32.5</v>
      </c>
      <c r="G5" s="71">
        <v>0.3155</v>
      </c>
      <c r="H5" s="61">
        <v>3060</v>
      </c>
      <c r="I5" s="61" t="s">
        <v>656</v>
      </c>
      <c r="J5" s="61">
        <v>7776563673</v>
      </c>
      <c r="K5" s="68" t="s">
        <v>62</v>
      </c>
      <c r="L5" s="43">
        <v>6.1</v>
      </c>
      <c r="M5" s="66">
        <v>0.5625</v>
      </c>
      <c r="N5" s="52" t="s">
        <v>614</v>
      </c>
      <c r="O5" s="43"/>
      <c r="P5" s="43" t="s">
        <v>623</v>
      </c>
      <c r="Q5" s="43" t="s">
        <v>624</v>
      </c>
      <c r="R5" s="43">
        <v>3050</v>
      </c>
      <c r="S5" s="43"/>
    </row>
    <row r="6" spans="1:19" ht="20.25">
      <c r="A6" s="61" t="s">
        <v>691</v>
      </c>
      <c r="B6" s="60">
        <v>0.52083333333333337</v>
      </c>
      <c r="C6" s="61" t="s">
        <v>123</v>
      </c>
      <c r="D6" s="61" t="s">
        <v>54</v>
      </c>
      <c r="E6" s="61" t="s">
        <v>55</v>
      </c>
      <c r="F6" s="61">
        <v>32.5</v>
      </c>
      <c r="G6" s="71">
        <v>0.31540000000000001</v>
      </c>
      <c r="H6" s="61">
        <v>3180</v>
      </c>
      <c r="I6" s="61" t="s">
        <v>689</v>
      </c>
      <c r="J6" s="61">
        <v>4765939290</v>
      </c>
      <c r="K6" s="68" t="s">
        <v>62</v>
      </c>
      <c r="L6" s="43">
        <v>6.1</v>
      </c>
      <c r="M6" s="66">
        <v>0.78472222222222221</v>
      </c>
      <c r="N6" s="52" t="s">
        <v>614</v>
      </c>
      <c r="O6" s="43">
        <v>150</v>
      </c>
      <c r="P6" s="43" t="s">
        <v>615</v>
      </c>
      <c r="Q6" s="43" t="s">
        <v>616</v>
      </c>
      <c r="R6" s="43">
        <v>2900</v>
      </c>
      <c r="S6" s="43"/>
    </row>
    <row r="7" spans="1:19" ht="20.25">
      <c r="A7" s="61"/>
      <c r="B7" s="60"/>
      <c r="C7" s="61"/>
      <c r="D7" s="61"/>
      <c r="E7" s="61"/>
      <c r="F7" s="61">
        <f>SUM(F4:F6)</f>
        <v>97.55</v>
      </c>
      <c r="G7" s="71"/>
      <c r="H7" s="61"/>
      <c r="I7" s="61"/>
      <c r="J7" s="61"/>
      <c r="K7" s="43"/>
      <c r="L7" s="43" t="s">
        <v>618</v>
      </c>
      <c r="M7" s="66">
        <v>0.47638888888888892</v>
      </c>
      <c r="N7" s="52" t="s">
        <v>614</v>
      </c>
      <c r="O7" s="43">
        <v>140</v>
      </c>
      <c r="P7" s="43" t="s">
        <v>619</v>
      </c>
      <c r="Q7" s="43" t="s">
        <v>620</v>
      </c>
      <c r="R7" s="43">
        <v>2760</v>
      </c>
      <c r="S7" s="43"/>
    </row>
    <row r="8" spans="1:19" ht="20.25">
      <c r="A8" s="61"/>
      <c r="B8" s="61"/>
      <c r="C8" s="61"/>
      <c r="D8" s="61"/>
      <c r="E8" s="61"/>
      <c r="F8" s="61"/>
      <c r="G8" s="61"/>
      <c r="H8" s="61"/>
      <c r="I8" s="61"/>
      <c r="J8" s="61"/>
      <c r="K8" s="43"/>
      <c r="L8" s="43" t="s">
        <v>618</v>
      </c>
      <c r="M8" s="66">
        <v>0.80555555555555547</v>
      </c>
      <c r="N8" s="52" t="s">
        <v>614</v>
      </c>
      <c r="O8" s="43">
        <v>160</v>
      </c>
      <c r="P8" s="43" t="s">
        <v>621</v>
      </c>
      <c r="Q8" s="43" t="s">
        <v>622</v>
      </c>
      <c r="R8" s="43">
        <v>2600</v>
      </c>
      <c r="S8" s="43"/>
    </row>
    <row r="9" spans="1:19" ht="20.25">
      <c r="A9" s="61"/>
      <c r="B9" s="61"/>
      <c r="C9" s="61"/>
      <c r="D9" s="61"/>
      <c r="E9" s="61"/>
      <c r="F9" s="61"/>
      <c r="G9" s="61"/>
      <c r="H9" s="61"/>
      <c r="I9" s="61"/>
      <c r="J9" s="61"/>
      <c r="K9" s="43"/>
      <c r="L9" s="43" t="s">
        <v>627</v>
      </c>
      <c r="M9" s="66">
        <v>0.5180555555555556</v>
      </c>
      <c r="N9" s="52" t="s">
        <v>614</v>
      </c>
      <c r="O9" s="43">
        <v>50</v>
      </c>
      <c r="P9" s="43" t="s">
        <v>628</v>
      </c>
      <c r="Q9" s="43" t="s">
        <v>629</v>
      </c>
      <c r="R9" s="43">
        <v>2550</v>
      </c>
      <c r="S9" s="43"/>
    </row>
    <row r="10" spans="1:19" ht="20.25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43"/>
      <c r="L10" s="43" t="s">
        <v>630</v>
      </c>
      <c r="M10" s="66">
        <v>5.347222222222222E-2</v>
      </c>
      <c r="N10" s="52" t="s">
        <v>614</v>
      </c>
      <c r="O10" s="43">
        <v>100</v>
      </c>
      <c r="P10" s="43" t="s">
        <v>631</v>
      </c>
      <c r="Q10" s="43" t="s">
        <v>20</v>
      </c>
      <c r="R10" s="43">
        <v>2450</v>
      </c>
      <c r="S10" s="43"/>
    </row>
    <row r="11" spans="1:19" ht="20.25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43"/>
      <c r="L11" s="43" t="s">
        <v>632</v>
      </c>
      <c r="M11" s="66">
        <v>0.40138888888888885</v>
      </c>
      <c r="N11" s="52" t="s">
        <v>614</v>
      </c>
      <c r="O11" s="43">
        <v>130</v>
      </c>
      <c r="P11" s="43" t="s">
        <v>633</v>
      </c>
      <c r="Q11" s="43" t="s">
        <v>634</v>
      </c>
      <c r="R11" s="43">
        <v>2320</v>
      </c>
      <c r="S11" s="43"/>
    </row>
    <row r="12" spans="1:19" ht="20.25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43"/>
      <c r="L12" s="43" t="s">
        <v>635</v>
      </c>
      <c r="M12" s="66">
        <v>0.5625</v>
      </c>
      <c r="N12" s="52" t="s">
        <v>614</v>
      </c>
      <c r="O12" s="43">
        <v>110</v>
      </c>
      <c r="P12" s="43" t="s">
        <v>609</v>
      </c>
      <c r="Q12" s="43" t="s">
        <v>20</v>
      </c>
      <c r="R12" s="43">
        <v>2210</v>
      </c>
      <c r="S12" s="43"/>
    </row>
    <row r="13" spans="1:19" ht="20.25">
      <c r="A13" s="61"/>
      <c r="B13" s="61"/>
      <c r="C13" s="61"/>
      <c r="D13" s="61"/>
      <c r="E13" s="61"/>
      <c r="F13" s="61"/>
      <c r="G13" s="61"/>
      <c r="H13" s="61"/>
      <c r="I13" s="61"/>
      <c r="J13" s="61"/>
      <c r="K13" s="43"/>
      <c r="L13" s="43" t="s">
        <v>636</v>
      </c>
      <c r="M13" s="66">
        <v>5.9027777777777783E-2</v>
      </c>
      <c r="N13" s="52" t="s">
        <v>614</v>
      </c>
      <c r="O13" s="43">
        <v>160</v>
      </c>
      <c r="P13" s="43" t="s">
        <v>637</v>
      </c>
      <c r="Q13" s="43" t="s">
        <v>34</v>
      </c>
      <c r="R13" s="43">
        <v>2050</v>
      </c>
      <c r="S13" s="43"/>
    </row>
    <row r="14" spans="1:19" ht="20.25">
      <c r="A14" s="61"/>
      <c r="B14" s="61"/>
      <c r="C14" s="61"/>
      <c r="D14" s="61"/>
      <c r="E14" s="61"/>
      <c r="F14" s="61"/>
      <c r="G14" s="61"/>
      <c r="H14" s="61"/>
      <c r="I14" s="61"/>
      <c r="J14" s="61"/>
      <c r="K14" s="43"/>
      <c r="L14" s="43" t="s">
        <v>636</v>
      </c>
      <c r="M14" s="66">
        <v>0.16458333333333333</v>
      </c>
      <c r="N14" s="52" t="s">
        <v>614</v>
      </c>
      <c r="O14" s="43">
        <v>100</v>
      </c>
      <c r="P14" s="43" t="s">
        <v>637</v>
      </c>
      <c r="Q14" s="43" t="s">
        <v>638</v>
      </c>
      <c r="R14" s="43">
        <v>1950</v>
      </c>
      <c r="S14" s="43"/>
    </row>
    <row r="15" spans="1:19" ht="20.25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43"/>
      <c r="L15" s="43" t="s">
        <v>636</v>
      </c>
      <c r="M15" s="66">
        <v>0.50694444444444442</v>
      </c>
      <c r="N15" s="52" t="s">
        <v>614</v>
      </c>
      <c r="O15" s="43">
        <v>160</v>
      </c>
      <c r="P15" s="43" t="s">
        <v>609</v>
      </c>
      <c r="Q15" s="43" t="s">
        <v>37</v>
      </c>
      <c r="R15" s="43">
        <v>1790</v>
      </c>
      <c r="S15" s="43"/>
    </row>
    <row r="16" spans="1:19" ht="20.25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43"/>
      <c r="L16" s="43" t="s">
        <v>640</v>
      </c>
      <c r="M16" s="66">
        <v>0.35416666666666669</v>
      </c>
      <c r="N16" s="52" t="s">
        <v>614</v>
      </c>
      <c r="O16" s="43">
        <v>140</v>
      </c>
      <c r="P16" s="43" t="s">
        <v>639</v>
      </c>
      <c r="Q16" s="43" t="s">
        <v>20</v>
      </c>
      <c r="R16" s="43">
        <v>1650</v>
      </c>
      <c r="S16" s="43"/>
    </row>
    <row r="17" spans="1:19" ht="20.25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43"/>
      <c r="L17" s="43" t="s">
        <v>640</v>
      </c>
      <c r="M17" s="66">
        <v>0.89930555555555547</v>
      </c>
      <c r="N17" s="52" t="s">
        <v>614</v>
      </c>
      <c r="O17" s="43">
        <v>110</v>
      </c>
      <c r="P17" s="43" t="s">
        <v>609</v>
      </c>
      <c r="Q17" s="43" t="s">
        <v>32</v>
      </c>
      <c r="R17" s="43">
        <v>1540</v>
      </c>
      <c r="S17" s="43"/>
    </row>
    <row r="18" spans="1:19" ht="20.25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43"/>
      <c r="L18" s="43" t="s">
        <v>641</v>
      </c>
      <c r="M18" s="66">
        <v>0.88541666666666663</v>
      </c>
      <c r="N18" s="52" t="s">
        <v>614</v>
      </c>
      <c r="O18" s="43">
        <v>120</v>
      </c>
      <c r="P18" s="43" t="s">
        <v>609</v>
      </c>
      <c r="Q18" s="43" t="s">
        <v>23</v>
      </c>
      <c r="R18" s="43">
        <v>1420</v>
      </c>
      <c r="S18" s="43"/>
    </row>
    <row r="19" spans="1:19" ht="20.25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43"/>
      <c r="L19" s="43" t="s">
        <v>642</v>
      </c>
      <c r="M19" s="66">
        <v>0.14444444444444446</v>
      </c>
      <c r="N19" s="52" t="s">
        <v>614</v>
      </c>
      <c r="O19" s="43">
        <v>120</v>
      </c>
      <c r="P19" s="43" t="s">
        <v>643</v>
      </c>
      <c r="Q19" s="43" t="s">
        <v>644</v>
      </c>
      <c r="R19" s="43">
        <v>1300</v>
      </c>
      <c r="S19" s="43"/>
    </row>
    <row r="20" spans="1:19" ht="20.25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43"/>
      <c r="L20" s="43" t="s">
        <v>645</v>
      </c>
      <c r="M20" s="66">
        <v>0.19236111111111112</v>
      </c>
      <c r="N20" s="52" t="s">
        <v>18</v>
      </c>
      <c r="O20" s="43">
        <v>150</v>
      </c>
      <c r="P20" s="43" t="s">
        <v>35</v>
      </c>
      <c r="Q20" s="43" t="s">
        <v>51</v>
      </c>
      <c r="R20" s="43">
        <v>1150</v>
      </c>
      <c r="S20" s="43"/>
    </row>
    <row r="21" spans="1:19" ht="20.25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43"/>
      <c r="L21" s="43" t="s">
        <v>650</v>
      </c>
      <c r="M21" s="66">
        <v>0.4201388888888889</v>
      </c>
      <c r="N21" s="52" t="s">
        <v>646</v>
      </c>
      <c r="O21" s="43">
        <v>100</v>
      </c>
      <c r="P21" s="43" t="s">
        <v>647</v>
      </c>
      <c r="Q21" s="43" t="s">
        <v>648</v>
      </c>
      <c r="R21" s="43">
        <v>1050</v>
      </c>
      <c r="S21" s="43"/>
    </row>
    <row r="22" spans="1:19" ht="20.25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43"/>
      <c r="L22" s="43" t="s">
        <v>649</v>
      </c>
      <c r="M22" s="66">
        <v>0.62083333333333335</v>
      </c>
      <c r="N22" s="52" t="s">
        <v>18</v>
      </c>
      <c r="O22" s="43">
        <v>100</v>
      </c>
      <c r="P22" s="43" t="s">
        <v>35</v>
      </c>
      <c r="Q22" s="43" t="s">
        <v>20</v>
      </c>
      <c r="R22" s="43">
        <v>950</v>
      </c>
      <c r="S22" s="43"/>
    </row>
    <row r="23" spans="1:19" ht="20.25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43"/>
      <c r="L23" s="43" t="s">
        <v>651</v>
      </c>
      <c r="M23" s="66">
        <v>0.93125000000000002</v>
      </c>
      <c r="N23" s="52" t="s">
        <v>18</v>
      </c>
      <c r="O23" s="43">
        <v>160</v>
      </c>
      <c r="P23" s="43" t="s">
        <v>652</v>
      </c>
      <c r="Q23" s="43" t="s">
        <v>653</v>
      </c>
      <c r="R23" s="43">
        <v>790</v>
      </c>
      <c r="S23" s="43"/>
    </row>
    <row r="24" spans="1:19" ht="20.25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43"/>
      <c r="L24" s="43" t="s">
        <v>654</v>
      </c>
      <c r="M24" s="66">
        <v>0.47916666666666669</v>
      </c>
      <c r="N24" s="52" t="s">
        <v>18</v>
      </c>
      <c r="O24" s="43"/>
      <c r="P24" s="43" t="s">
        <v>655</v>
      </c>
      <c r="Q24" s="43" t="s">
        <v>684</v>
      </c>
      <c r="R24" s="43">
        <v>3060</v>
      </c>
      <c r="S24" s="43"/>
    </row>
    <row r="25" spans="1:19" ht="20.25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43"/>
      <c r="L25" s="43" t="s">
        <v>654</v>
      </c>
      <c r="M25" s="66">
        <v>0.57638888888888895</v>
      </c>
      <c r="N25" s="52" t="s">
        <v>18</v>
      </c>
      <c r="O25" s="43">
        <v>100</v>
      </c>
      <c r="P25" s="43" t="s">
        <v>655</v>
      </c>
      <c r="Q25" s="43" t="s">
        <v>653</v>
      </c>
      <c r="R25" s="43">
        <v>2960</v>
      </c>
      <c r="S25" s="43"/>
    </row>
    <row r="26" spans="1:19" ht="20.25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43"/>
      <c r="L26" s="43" t="s">
        <v>657</v>
      </c>
      <c r="M26" s="66">
        <v>0.20277777777777781</v>
      </c>
      <c r="N26" s="52" t="s">
        <v>18</v>
      </c>
      <c r="O26" s="43">
        <v>110</v>
      </c>
      <c r="P26" s="43" t="s">
        <v>658</v>
      </c>
      <c r="Q26" s="43" t="s">
        <v>27</v>
      </c>
      <c r="R26" s="43">
        <v>2850</v>
      </c>
      <c r="S26" s="43"/>
    </row>
    <row r="27" spans="1:19" ht="20.25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43"/>
      <c r="L27" s="43" t="s">
        <v>659</v>
      </c>
      <c r="M27" s="66">
        <v>3.8194444444444441E-2</v>
      </c>
      <c r="N27" s="52" t="s">
        <v>18</v>
      </c>
      <c r="O27" s="43">
        <v>110</v>
      </c>
      <c r="P27" s="43" t="s">
        <v>660</v>
      </c>
      <c r="Q27" s="43" t="s">
        <v>23</v>
      </c>
      <c r="R27" s="43">
        <v>2740</v>
      </c>
      <c r="S27" s="43"/>
    </row>
    <row r="28" spans="1:19" ht="20.25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43"/>
      <c r="L28" s="43" t="s">
        <v>661</v>
      </c>
      <c r="M28" s="66">
        <v>0.97916666666666663</v>
      </c>
      <c r="N28" s="52" t="s">
        <v>18</v>
      </c>
      <c r="O28" s="43">
        <v>120</v>
      </c>
      <c r="P28" s="43" t="s">
        <v>662</v>
      </c>
      <c r="Q28" s="43" t="s">
        <v>27</v>
      </c>
      <c r="R28" s="43">
        <v>2620</v>
      </c>
      <c r="S28" s="43"/>
    </row>
    <row r="29" spans="1:19" ht="20.25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43"/>
      <c r="L29" s="43" t="s">
        <v>663</v>
      </c>
      <c r="M29" s="66">
        <v>0.56944444444444442</v>
      </c>
      <c r="N29" s="52" t="s">
        <v>18</v>
      </c>
      <c r="O29" s="43">
        <v>170</v>
      </c>
      <c r="P29" s="43" t="s">
        <v>148</v>
      </c>
      <c r="Q29" s="43" t="s">
        <v>66</v>
      </c>
      <c r="R29" s="43">
        <v>2450</v>
      </c>
      <c r="S29" s="43"/>
    </row>
    <row r="30" spans="1:19" ht="20.25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43"/>
      <c r="L30" s="43" t="s">
        <v>663</v>
      </c>
      <c r="M30" s="66">
        <v>0.95347222222222217</v>
      </c>
      <c r="N30" s="52" t="s">
        <v>18</v>
      </c>
      <c r="O30" s="43">
        <v>100</v>
      </c>
      <c r="P30" s="43" t="s">
        <v>664</v>
      </c>
      <c r="Q30" s="43" t="s">
        <v>665</v>
      </c>
      <c r="R30" s="43">
        <v>2350</v>
      </c>
      <c r="S30" s="43"/>
    </row>
    <row r="31" spans="1:19" ht="20.25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43"/>
      <c r="L31" s="43" t="s">
        <v>666</v>
      </c>
      <c r="M31" s="66">
        <v>0.4145833333333333</v>
      </c>
      <c r="N31" s="52" t="s">
        <v>18</v>
      </c>
      <c r="O31" s="43">
        <v>120</v>
      </c>
      <c r="P31" s="43" t="s">
        <v>667</v>
      </c>
      <c r="Q31" s="43" t="s">
        <v>23</v>
      </c>
      <c r="R31" s="43">
        <v>2230</v>
      </c>
      <c r="S31" s="43"/>
    </row>
    <row r="32" spans="1:19" ht="20.25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 t="s">
        <v>668</v>
      </c>
      <c r="M32" s="66">
        <v>0.30902777777777779</v>
      </c>
      <c r="N32" s="52" t="s">
        <v>18</v>
      </c>
      <c r="O32" s="43">
        <v>30</v>
      </c>
      <c r="P32" s="43" t="s">
        <v>669</v>
      </c>
      <c r="Q32" s="43" t="s">
        <v>670</v>
      </c>
      <c r="R32" s="43">
        <v>2200</v>
      </c>
      <c r="S32" s="43"/>
    </row>
    <row r="33" spans="1:19" ht="20.25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 t="s">
        <v>671</v>
      </c>
      <c r="M33" s="66">
        <v>0.62847222222222221</v>
      </c>
      <c r="N33" s="52" t="s">
        <v>18</v>
      </c>
      <c r="O33" s="43">
        <v>100</v>
      </c>
      <c r="P33" s="43" t="s">
        <v>672</v>
      </c>
      <c r="Q33" s="43" t="s">
        <v>673</v>
      </c>
      <c r="R33" s="43">
        <v>2100</v>
      </c>
      <c r="S33" s="43"/>
    </row>
    <row r="34" spans="1:19" ht="20.25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 t="s">
        <v>668</v>
      </c>
      <c r="M34" s="66">
        <v>0.875</v>
      </c>
      <c r="N34" s="52" t="s">
        <v>18</v>
      </c>
      <c r="O34" s="43">
        <v>150</v>
      </c>
      <c r="P34" s="43" t="s">
        <v>674</v>
      </c>
      <c r="Q34" s="43" t="s">
        <v>675</v>
      </c>
      <c r="R34" s="43">
        <v>1950</v>
      </c>
      <c r="S34" s="43"/>
    </row>
    <row r="35" spans="1:19" ht="20.2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 t="s">
        <v>676</v>
      </c>
      <c r="M35" s="66">
        <v>0.14652777777777778</v>
      </c>
      <c r="N35" s="52" t="s">
        <v>18</v>
      </c>
      <c r="O35" s="43">
        <v>150</v>
      </c>
      <c r="P35" s="43" t="s">
        <v>677</v>
      </c>
      <c r="Q35" s="43" t="s">
        <v>57</v>
      </c>
      <c r="R35" s="43">
        <v>1800</v>
      </c>
      <c r="S35" s="43"/>
    </row>
    <row r="36" spans="1:19" ht="20.2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 t="s">
        <v>676</v>
      </c>
      <c r="M36" s="66">
        <v>0.94444444444444453</v>
      </c>
      <c r="N36" s="52" t="s">
        <v>18</v>
      </c>
      <c r="O36" s="43">
        <v>100</v>
      </c>
      <c r="P36" s="43" t="s">
        <v>84</v>
      </c>
      <c r="Q36" s="43" t="s">
        <v>20</v>
      </c>
      <c r="R36" s="43">
        <v>1700</v>
      </c>
      <c r="S36" s="43"/>
    </row>
    <row r="37" spans="1:19" ht="20.25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 t="s">
        <v>678</v>
      </c>
      <c r="M37" s="66">
        <v>0.74305555555555547</v>
      </c>
      <c r="N37" s="52" t="s">
        <v>18</v>
      </c>
      <c r="O37" s="43">
        <v>170</v>
      </c>
      <c r="P37" s="43" t="s">
        <v>679</v>
      </c>
      <c r="Q37" s="43" t="s">
        <v>51</v>
      </c>
      <c r="R37" s="43">
        <v>1530</v>
      </c>
      <c r="S37" s="43"/>
    </row>
    <row r="38" spans="1:19" ht="20.25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 t="s">
        <v>680</v>
      </c>
      <c r="M38" s="66">
        <v>0.29791666666666666</v>
      </c>
      <c r="N38" s="52" t="s">
        <v>18</v>
      </c>
      <c r="O38" s="43">
        <v>100</v>
      </c>
      <c r="P38" s="43" t="s">
        <v>664</v>
      </c>
      <c r="Q38" s="43" t="s">
        <v>20</v>
      </c>
      <c r="R38" s="43">
        <v>1430</v>
      </c>
      <c r="S38" s="43"/>
    </row>
    <row r="39" spans="1:19" ht="20.25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 t="s">
        <v>681</v>
      </c>
      <c r="M39" s="66">
        <v>0.50694444444444442</v>
      </c>
      <c r="N39" s="52" t="s">
        <v>18</v>
      </c>
      <c r="O39" s="43">
        <v>150</v>
      </c>
      <c r="P39" s="43" t="s">
        <v>682</v>
      </c>
      <c r="Q39" s="43" t="s">
        <v>683</v>
      </c>
      <c r="R39" s="43">
        <v>1280</v>
      </c>
      <c r="S39" s="43"/>
    </row>
    <row r="40" spans="1:19" ht="20.25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 t="s">
        <v>681</v>
      </c>
      <c r="M40" s="66">
        <v>0.69444444444444453</v>
      </c>
      <c r="N40" s="52" t="s">
        <v>18</v>
      </c>
      <c r="O40" s="43">
        <v>160</v>
      </c>
      <c r="P40" s="43" t="s">
        <v>685</v>
      </c>
      <c r="Q40" s="43" t="s">
        <v>51</v>
      </c>
      <c r="R40" s="43">
        <v>1120</v>
      </c>
      <c r="S40" s="43"/>
    </row>
    <row r="41" spans="1:19" ht="20.25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 t="s">
        <v>687</v>
      </c>
      <c r="M41" s="66">
        <v>0.20416666666666669</v>
      </c>
      <c r="N41" s="52" t="s">
        <v>18</v>
      </c>
      <c r="O41" s="43">
        <v>100</v>
      </c>
      <c r="P41" s="43" t="s">
        <v>686</v>
      </c>
      <c r="Q41" s="43" t="s">
        <v>20</v>
      </c>
      <c r="R41" s="43">
        <v>1020</v>
      </c>
      <c r="S41" s="43"/>
    </row>
    <row r="42" spans="1:19" ht="20.25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 t="s">
        <v>690</v>
      </c>
      <c r="M42" s="66">
        <v>0.40972222222222227</v>
      </c>
      <c r="N42" s="52" t="s">
        <v>18</v>
      </c>
      <c r="O42" s="43">
        <v>120</v>
      </c>
      <c r="P42" s="43" t="s">
        <v>689</v>
      </c>
      <c r="Q42" s="43" t="s">
        <v>688</v>
      </c>
      <c r="R42" s="43">
        <v>900</v>
      </c>
      <c r="S42" s="43"/>
    </row>
    <row r="43" spans="1:19" ht="20.2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 t="s">
        <v>690</v>
      </c>
      <c r="M43" s="66">
        <v>0.52083333333333337</v>
      </c>
      <c r="N43" s="52" t="s">
        <v>18</v>
      </c>
      <c r="O43" s="43"/>
      <c r="P43" s="43" t="s">
        <v>689</v>
      </c>
      <c r="Q43" s="43" t="s">
        <v>29</v>
      </c>
      <c r="R43" s="43">
        <v>3180</v>
      </c>
      <c r="S43" s="43"/>
    </row>
    <row r="44" spans="1:19" ht="20.25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 t="s">
        <v>692</v>
      </c>
      <c r="M44" s="66">
        <v>0.31944444444444448</v>
      </c>
      <c r="N44" s="52" t="s">
        <v>18</v>
      </c>
      <c r="O44" s="43">
        <v>130</v>
      </c>
      <c r="P44" s="43" t="s">
        <v>693</v>
      </c>
      <c r="Q44" s="43" t="s">
        <v>694</v>
      </c>
      <c r="R44" s="43">
        <v>3050</v>
      </c>
      <c r="S44" s="43"/>
    </row>
    <row r="45" spans="1:19" ht="20.2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 t="s">
        <v>692</v>
      </c>
      <c r="M45" s="66">
        <v>0.85416666666666663</v>
      </c>
      <c r="N45" s="52" t="s">
        <v>18</v>
      </c>
      <c r="O45" s="43">
        <v>130</v>
      </c>
      <c r="P45" s="43" t="s">
        <v>695</v>
      </c>
      <c r="Q45" s="43" t="s">
        <v>696</v>
      </c>
      <c r="R45" s="43">
        <v>2920</v>
      </c>
      <c r="S45" s="43"/>
    </row>
    <row r="46" spans="1:19" ht="20.25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 t="s">
        <v>697</v>
      </c>
      <c r="M46" s="66">
        <v>0.20416666666666669</v>
      </c>
      <c r="N46" s="52" t="s">
        <v>18</v>
      </c>
      <c r="O46" s="43">
        <v>120</v>
      </c>
      <c r="P46" s="43" t="s">
        <v>698</v>
      </c>
      <c r="Q46" s="43" t="s">
        <v>27</v>
      </c>
      <c r="R46" s="43">
        <v>2800</v>
      </c>
      <c r="S46" s="43"/>
    </row>
    <row r="47" spans="1:19" ht="20.25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 t="s">
        <v>699</v>
      </c>
      <c r="M47" s="66">
        <v>0.5625</v>
      </c>
      <c r="N47" s="52" t="s">
        <v>18</v>
      </c>
      <c r="O47" s="43">
        <v>150</v>
      </c>
      <c r="P47" s="43" t="s">
        <v>700</v>
      </c>
      <c r="Q47" s="43" t="s">
        <v>51</v>
      </c>
      <c r="R47" s="43">
        <v>2650</v>
      </c>
      <c r="S47" s="43"/>
    </row>
    <row r="48" spans="1:19" ht="20.25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 t="s">
        <v>699</v>
      </c>
      <c r="M48" s="66">
        <v>0.77777777777777779</v>
      </c>
      <c r="N48" s="52" t="s">
        <v>18</v>
      </c>
      <c r="O48" s="43">
        <v>100</v>
      </c>
      <c r="P48" s="43" t="s">
        <v>701</v>
      </c>
      <c r="Q48" s="43" t="s">
        <v>702</v>
      </c>
      <c r="R48" s="43">
        <v>2550</v>
      </c>
      <c r="S48" s="43"/>
    </row>
    <row r="49" spans="1:19" ht="20.25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 t="s">
        <v>703</v>
      </c>
      <c r="M49" s="66">
        <v>0.93055555555555547</v>
      </c>
      <c r="N49" s="52" t="s">
        <v>18</v>
      </c>
      <c r="O49" s="43">
        <v>130</v>
      </c>
      <c r="P49" s="43" t="s">
        <v>704</v>
      </c>
      <c r="Q49" s="43" t="s">
        <v>705</v>
      </c>
      <c r="R49" s="43">
        <v>2420</v>
      </c>
      <c r="S49" s="43"/>
    </row>
    <row r="50" spans="1:19" ht="20.25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 t="s">
        <v>706</v>
      </c>
      <c r="M50" s="66">
        <v>2.7777777777777776E-2</v>
      </c>
      <c r="N50" s="52" t="s">
        <v>18</v>
      </c>
      <c r="O50" s="43">
        <v>20</v>
      </c>
      <c r="P50" s="43" t="s">
        <v>707</v>
      </c>
      <c r="Q50" s="43" t="s">
        <v>708</v>
      </c>
      <c r="R50" s="43">
        <v>2400</v>
      </c>
      <c r="S50" s="43"/>
    </row>
    <row r="51" spans="1:19" ht="20.2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 t="s">
        <v>709</v>
      </c>
      <c r="M51" s="66">
        <v>0.71527777777777779</v>
      </c>
      <c r="N51" s="52" t="s">
        <v>18</v>
      </c>
      <c r="O51" s="43">
        <v>140</v>
      </c>
      <c r="P51" s="43" t="s">
        <v>710</v>
      </c>
      <c r="Q51" s="43" t="s">
        <v>711</v>
      </c>
      <c r="R51" s="43">
        <v>2260</v>
      </c>
      <c r="S51" s="43"/>
    </row>
    <row r="52" spans="1:19" ht="20.2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 t="s">
        <v>712</v>
      </c>
      <c r="M52" s="66" t="s">
        <v>713</v>
      </c>
      <c r="N52" s="52" t="s">
        <v>18</v>
      </c>
      <c r="O52" s="43">
        <v>110</v>
      </c>
      <c r="P52" s="43" t="s">
        <v>714</v>
      </c>
      <c r="Q52" s="43" t="s">
        <v>20</v>
      </c>
      <c r="R52" s="43">
        <v>2150</v>
      </c>
      <c r="S52" s="43"/>
    </row>
    <row r="53" spans="1:19" ht="20.2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 t="s">
        <v>715</v>
      </c>
      <c r="M53" s="66">
        <v>0.32291666666666669</v>
      </c>
      <c r="N53" s="52" t="s">
        <v>18</v>
      </c>
      <c r="O53" s="43">
        <v>50</v>
      </c>
      <c r="P53" s="43" t="s">
        <v>716</v>
      </c>
      <c r="Q53" s="43" t="s">
        <v>34</v>
      </c>
      <c r="R53" s="43">
        <v>2100</v>
      </c>
      <c r="S53" s="43"/>
    </row>
    <row r="54" spans="1:19" ht="20.2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66"/>
      <c r="N54" s="52"/>
      <c r="O54" s="43"/>
      <c r="P54" s="43"/>
      <c r="Q54" s="43"/>
      <c r="R54" s="43"/>
      <c r="S54" s="43"/>
    </row>
    <row r="55" spans="1:19" ht="20.2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66"/>
      <c r="N55" s="52"/>
      <c r="O55" s="43"/>
      <c r="P55" s="43"/>
      <c r="Q55" s="43"/>
      <c r="R55" s="43"/>
      <c r="S55" s="43"/>
    </row>
    <row r="56" spans="1:19" ht="20.2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66"/>
      <c r="N56" s="43"/>
      <c r="O56" s="43"/>
      <c r="P56" s="43"/>
      <c r="Q56" s="43"/>
      <c r="R56" s="43"/>
      <c r="S56" s="43"/>
    </row>
    <row r="57" spans="1:19" ht="20.2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66"/>
      <c r="N57" s="43"/>
      <c r="O57" s="43"/>
      <c r="P57" s="43"/>
      <c r="Q57" s="43"/>
      <c r="R57" s="43"/>
      <c r="S57" s="43"/>
    </row>
    <row r="58" spans="1:19" ht="20.2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66"/>
      <c r="N58" s="43"/>
      <c r="O58" s="43"/>
      <c r="P58" s="43"/>
      <c r="Q58" s="43"/>
      <c r="R58" s="43"/>
      <c r="S58" s="43"/>
    </row>
    <row r="59" spans="1:19" ht="20.2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66"/>
      <c r="N59" s="43"/>
      <c r="O59" s="43"/>
      <c r="P59" s="43"/>
      <c r="Q59" s="43"/>
      <c r="R59" s="43"/>
      <c r="S59" s="43"/>
    </row>
    <row r="60" spans="1:19" ht="20.2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66"/>
      <c r="N60" s="43"/>
      <c r="O60" s="43"/>
      <c r="P60" s="43"/>
      <c r="Q60" s="43"/>
      <c r="R60" s="43"/>
      <c r="S60" s="43"/>
    </row>
    <row r="61" spans="1:19" ht="20.2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66"/>
      <c r="N61" s="43"/>
      <c r="O61" s="43"/>
      <c r="P61" s="43"/>
      <c r="Q61" s="43"/>
      <c r="R61" s="43"/>
      <c r="S61" s="43"/>
    </row>
    <row r="62" spans="1:19" ht="20.2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66"/>
      <c r="N62" s="43"/>
      <c r="O62" s="43"/>
      <c r="P62" s="43"/>
      <c r="Q62" s="43"/>
      <c r="R62" s="43"/>
      <c r="S62" s="43"/>
    </row>
    <row r="63" spans="1:19" ht="20.2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66"/>
      <c r="N63" s="43"/>
      <c r="O63" s="43"/>
      <c r="P63" s="43"/>
      <c r="Q63" s="43"/>
      <c r="R63" s="43"/>
      <c r="S63" s="43"/>
    </row>
    <row r="64" spans="1:19" ht="20.25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66"/>
      <c r="N64" s="43"/>
      <c r="O64" s="43"/>
      <c r="P64" s="43"/>
      <c r="Q64" s="43"/>
      <c r="R64" s="43"/>
      <c r="S64" s="43"/>
    </row>
    <row r="65" spans="1:19" ht="20.2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72"/>
      <c r="M65" s="67"/>
      <c r="N65" s="72"/>
      <c r="O65" s="42"/>
      <c r="P65" s="42"/>
      <c r="Q65" s="42"/>
      <c r="R65" s="42"/>
      <c r="S65" s="42"/>
    </row>
    <row r="66" spans="1:19" ht="20.25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72"/>
      <c r="M66" s="67"/>
      <c r="N66" s="72"/>
      <c r="O66" s="42"/>
      <c r="P66" s="72"/>
      <c r="Q66" s="72"/>
      <c r="R66" s="42"/>
      <c r="S66" s="42"/>
    </row>
    <row r="67" spans="1:19" ht="20.25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72"/>
      <c r="M67" s="67"/>
      <c r="N67" s="72"/>
      <c r="O67" s="42"/>
      <c r="P67" s="42"/>
      <c r="Q67" s="42"/>
      <c r="R67" s="42"/>
      <c r="S67" s="42"/>
    </row>
  </sheetData>
  <mergeCells count="4">
    <mergeCell ref="A1:R1"/>
    <mergeCell ref="A2:I2"/>
    <mergeCell ref="J2:Q2"/>
    <mergeCell ref="R2:R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67"/>
  <sheetViews>
    <sheetView workbookViewId="0">
      <selection activeCell="K5" sqref="K5"/>
    </sheetView>
  </sheetViews>
  <sheetFormatPr defaultRowHeight="13.5"/>
  <cols>
    <col min="1" max="1" width="14" customWidth="1"/>
    <col min="3" max="3" width="11.625" customWidth="1"/>
    <col min="4" max="4" width="10.875" customWidth="1"/>
    <col min="5" max="5" width="11.625" customWidth="1"/>
    <col min="7" max="7" width="10.25" customWidth="1"/>
    <col min="10" max="10" width="17" customWidth="1"/>
    <col min="12" max="12" width="22.25" customWidth="1"/>
    <col min="13" max="13" width="22.125" bestFit="1" customWidth="1"/>
    <col min="14" max="14" width="9.5" customWidth="1"/>
    <col min="15" max="15" width="15.625" customWidth="1"/>
    <col min="16" max="16" width="9.75" customWidth="1"/>
    <col min="17" max="17" width="26.375" customWidth="1"/>
    <col min="18" max="18" width="19" customWidth="1"/>
  </cols>
  <sheetData>
    <row r="1" spans="1:19" ht="27">
      <c r="A1" s="84" t="s">
        <v>19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</row>
    <row r="2" spans="1:19" ht="18.75">
      <c r="A2" s="85" t="s">
        <v>0</v>
      </c>
      <c r="B2" s="86"/>
      <c r="C2" s="86"/>
      <c r="D2" s="86"/>
      <c r="E2" s="86"/>
      <c r="F2" s="86"/>
      <c r="G2" s="86"/>
      <c r="H2" s="86"/>
      <c r="I2" s="87"/>
      <c r="J2" s="85" t="s">
        <v>1</v>
      </c>
      <c r="K2" s="86"/>
      <c r="L2" s="86"/>
      <c r="M2" s="86"/>
      <c r="N2" s="86"/>
      <c r="O2" s="86"/>
      <c r="P2" s="86"/>
      <c r="Q2" s="87"/>
      <c r="R2" s="88" t="s">
        <v>2</v>
      </c>
      <c r="S2" s="1"/>
    </row>
    <row r="3" spans="1:19" ht="75">
      <c r="A3" s="38" t="s">
        <v>3</v>
      </c>
      <c r="B3" s="38" t="s">
        <v>4</v>
      </c>
      <c r="C3" s="38" t="s">
        <v>5</v>
      </c>
      <c r="D3" s="38" t="s">
        <v>6</v>
      </c>
      <c r="E3" s="39" t="s">
        <v>7</v>
      </c>
      <c r="F3" s="38" t="s">
        <v>8</v>
      </c>
      <c r="G3" s="39" t="s">
        <v>9</v>
      </c>
      <c r="H3" s="39" t="s">
        <v>10</v>
      </c>
      <c r="I3" s="39" t="s">
        <v>11</v>
      </c>
      <c r="J3" s="40" t="s">
        <v>12</v>
      </c>
      <c r="K3" s="5" t="s">
        <v>13</v>
      </c>
      <c r="L3" s="39" t="s">
        <v>14</v>
      </c>
      <c r="M3" s="39" t="s">
        <v>4</v>
      </c>
      <c r="N3" s="39" t="s">
        <v>5</v>
      </c>
      <c r="O3" s="39" t="s">
        <v>15</v>
      </c>
      <c r="P3" s="39" t="s">
        <v>16</v>
      </c>
      <c r="Q3" s="38" t="s">
        <v>17</v>
      </c>
      <c r="R3" s="93"/>
      <c r="S3" s="6" t="s">
        <v>719</v>
      </c>
    </row>
    <row r="4" spans="1:19" ht="20.25">
      <c r="A4" s="69">
        <v>7.7</v>
      </c>
      <c r="B4" s="60">
        <v>0.54166666666666663</v>
      </c>
      <c r="C4" s="61" t="s">
        <v>123</v>
      </c>
      <c r="D4" s="61" t="s">
        <v>54</v>
      </c>
      <c r="E4" s="61" t="s">
        <v>55</v>
      </c>
      <c r="F4" s="61">
        <v>32.6</v>
      </c>
      <c r="G4" s="71">
        <v>0.32040000000000002</v>
      </c>
      <c r="H4" s="61">
        <v>3200</v>
      </c>
      <c r="I4" s="61" t="s">
        <v>283</v>
      </c>
      <c r="J4" s="61">
        <v>8817880394</v>
      </c>
      <c r="K4" s="68" t="s">
        <v>772</v>
      </c>
      <c r="L4" s="43">
        <v>7.1</v>
      </c>
      <c r="M4" s="66">
        <v>0.23611111111111113</v>
      </c>
      <c r="N4" s="52" t="s">
        <v>18</v>
      </c>
      <c r="O4" s="43">
        <v>120</v>
      </c>
      <c r="P4" s="43" t="s">
        <v>24</v>
      </c>
      <c r="Q4" s="43" t="s">
        <v>20</v>
      </c>
      <c r="R4" s="43">
        <v>1980</v>
      </c>
      <c r="S4" s="43"/>
    </row>
    <row r="5" spans="1:19" ht="20.25">
      <c r="A5" s="69">
        <v>7.21</v>
      </c>
      <c r="B5" s="60">
        <v>0.52083333333333337</v>
      </c>
      <c r="C5" s="61" t="s">
        <v>123</v>
      </c>
      <c r="D5" s="61" t="s">
        <v>54</v>
      </c>
      <c r="E5" s="61" t="s">
        <v>55</v>
      </c>
      <c r="F5" s="61">
        <v>32.65</v>
      </c>
      <c r="G5" s="71">
        <v>0.32400000000000001</v>
      </c>
      <c r="H5" s="61">
        <v>2750</v>
      </c>
      <c r="I5" s="61" t="s">
        <v>800</v>
      </c>
      <c r="J5" s="61">
        <v>2365061364</v>
      </c>
      <c r="K5" s="68" t="s">
        <v>834</v>
      </c>
      <c r="L5" s="43">
        <v>7.1</v>
      </c>
      <c r="M5" s="66">
        <v>0.56111111111111112</v>
      </c>
      <c r="N5" s="52" t="s">
        <v>18</v>
      </c>
      <c r="O5" s="43">
        <v>130</v>
      </c>
      <c r="P5" s="43" t="s">
        <v>718</v>
      </c>
      <c r="Q5" s="43" t="s">
        <v>717</v>
      </c>
      <c r="R5" s="43">
        <v>1850</v>
      </c>
      <c r="S5" s="43"/>
    </row>
    <row r="6" spans="1:19" ht="20.25">
      <c r="A6" s="61"/>
      <c r="B6" s="60"/>
      <c r="C6" s="61"/>
      <c r="D6" s="61"/>
      <c r="E6" s="61"/>
      <c r="F6" s="61"/>
      <c r="G6" s="71"/>
      <c r="H6" s="61"/>
      <c r="I6" s="61"/>
      <c r="J6" s="61"/>
      <c r="K6" s="68"/>
      <c r="L6" s="43">
        <v>7.2</v>
      </c>
      <c r="M6" s="66">
        <v>0.83333333333333337</v>
      </c>
      <c r="N6" s="52" t="s">
        <v>720</v>
      </c>
      <c r="O6" s="43">
        <v>100</v>
      </c>
      <c r="P6" s="43" t="s">
        <v>721</v>
      </c>
      <c r="Q6" s="43" t="s">
        <v>722</v>
      </c>
      <c r="R6" s="43">
        <v>1750</v>
      </c>
      <c r="S6" s="43"/>
    </row>
    <row r="7" spans="1:19" ht="20.25">
      <c r="A7" s="61"/>
      <c r="B7" s="60"/>
      <c r="C7" s="61"/>
      <c r="D7" s="61"/>
      <c r="E7" s="61"/>
      <c r="F7" s="61"/>
      <c r="G7" s="71"/>
      <c r="H7" s="61"/>
      <c r="I7" s="61"/>
      <c r="J7" s="61"/>
      <c r="K7" s="43"/>
      <c r="L7" s="43">
        <v>7.2</v>
      </c>
      <c r="M7" s="66">
        <v>0.86111111111111116</v>
      </c>
      <c r="N7" s="52" t="s">
        <v>720</v>
      </c>
      <c r="O7" s="43">
        <v>120</v>
      </c>
      <c r="P7" s="43" t="s">
        <v>721</v>
      </c>
      <c r="Q7" s="43" t="s">
        <v>20</v>
      </c>
      <c r="R7" s="43">
        <v>1630</v>
      </c>
      <c r="S7" s="43"/>
    </row>
    <row r="8" spans="1:19" ht="20.25">
      <c r="A8" s="61"/>
      <c r="B8" s="61"/>
      <c r="C8" s="61"/>
      <c r="D8" s="61"/>
      <c r="E8" s="61"/>
      <c r="F8" s="61"/>
      <c r="G8" s="61"/>
      <c r="H8" s="61"/>
      <c r="I8" s="61"/>
      <c r="J8" s="61"/>
      <c r="K8" s="43"/>
      <c r="L8" s="43">
        <v>7.3</v>
      </c>
      <c r="M8" s="66">
        <v>0.71736111111111101</v>
      </c>
      <c r="N8" s="52" t="s">
        <v>720</v>
      </c>
      <c r="O8" s="43">
        <v>80</v>
      </c>
      <c r="P8" s="43" t="s">
        <v>723</v>
      </c>
      <c r="Q8" s="43" t="s">
        <v>23</v>
      </c>
      <c r="R8" s="43">
        <v>1500</v>
      </c>
      <c r="S8" s="43"/>
    </row>
    <row r="9" spans="1:19" ht="20.25">
      <c r="A9" s="61"/>
      <c r="B9" s="61"/>
      <c r="C9" s="61"/>
      <c r="D9" s="61"/>
      <c r="E9" s="61"/>
      <c r="F9" s="61"/>
      <c r="G9" s="61"/>
      <c r="H9" s="61"/>
      <c r="I9" s="61"/>
      <c r="J9" s="61"/>
      <c r="K9" s="43"/>
      <c r="L9" s="43">
        <v>7.3</v>
      </c>
      <c r="M9" s="66">
        <v>0.94861111111111107</v>
      </c>
      <c r="N9" s="52" t="s">
        <v>720</v>
      </c>
      <c r="O9" s="43">
        <v>50</v>
      </c>
      <c r="P9" s="43" t="s">
        <v>723</v>
      </c>
      <c r="Q9" s="43" t="s">
        <v>724</v>
      </c>
      <c r="R9" s="43">
        <v>1450</v>
      </c>
      <c r="S9" s="43"/>
    </row>
    <row r="10" spans="1:19" ht="20.25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43"/>
      <c r="L10" s="43">
        <v>7.4</v>
      </c>
      <c r="M10" s="66">
        <v>0.64583333333333337</v>
      </c>
      <c r="N10" s="52" t="s">
        <v>725</v>
      </c>
      <c r="O10" s="43">
        <v>120</v>
      </c>
      <c r="P10" s="43" t="s">
        <v>726</v>
      </c>
      <c r="Q10" s="43" t="s">
        <v>727</v>
      </c>
      <c r="R10" s="43">
        <v>1330</v>
      </c>
      <c r="S10" s="43"/>
    </row>
    <row r="11" spans="1:19" ht="20.25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43"/>
      <c r="L11" s="43">
        <v>7.4</v>
      </c>
      <c r="M11" s="66">
        <v>0.75</v>
      </c>
      <c r="N11" s="52" t="s">
        <v>18</v>
      </c>
      <c r="O11" s="43">
        <v>150</v>
      </c>
      <c r="P11" s="43" t="s">
        <v>728</v>
      </c>
      <c r="Q11" s="43" t="s">
        <v>27</v>
      </c>
      <c r="R11" s="43">
        <v>1180</v>
      </c>
      <c r="S11" s="43"/>
    </row>
    <row r="12" spans="1:19" ht="20.25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43"/>
      <c r="L12" s="43">
        <v>7.5</v>
      </c>
      <c r="M12" s="66">
        <v>0.40972222222222227</v>
      </c>
      <c r="N12" s="52" t="s">
        <v>18</v>
      </c>
      <c r="O12" s="43">
        <v>180</v>
      </c>
      <c r="P12" s="43" t="s">
        <v>729</v>
      </c>
      <c r="Q12" s="43" t="s">
        <v>730</v>
      </c>
      <c r="R12" s="43">
        <v>1000</v>
      </c>
      <c r="S12" s="43"/>
    </row>
    <row r="13" spans="1:19" ht="20.25">
      <c r="A13" s="61"/>
      <c r="B13" s="61"/>
      <c r="C13" s="61"/>
      <c r="D13" s="61"/>
      <c r="E13" s="61"/>
      <c r="F13" s="61"/>
      <c r="G13" s="61"/>
      <c r="H13" s="61"/>
      <c r="I13" s="61"/>
      <c r="J13" s="61"/>
      <c r="K13" s="43"/>
      <c r="L13" s="43">
        <v>7.5</v>
      </c>
      <c r="M13" s="66">
        <v>0.89930555555555547</v>
      </c>
      <c r="N13" s="52" t="s">
        <v>18</v>
      </c>
      <c r="O13" s="43">
        <v>150</v>
      </c>
      <c r="P13" s="43" t="s">
        <v>731</v>
      </c>
      <c r="Q13" s="43" t="s">
        <v>732</v>
      </c>
      <c r="R13" s="43">
        <v>850</v>
      </c>
      <c r="S13" s="43"/>
    </row>
    <row r="14" spans="1:19" ht="20.25">
      <c r="A14" s="61"/>
      <c r="B14" s="61"/>
      <c r="C14" s="61"/>
      <c r="D14" s="61"/>
      <c r="E14" s="61"/>
      <c r="F14" s="61"/>
      <c r="G14" s="61"/>
      <c r="H14" s="61"/>
      <c r="I14" s="61"/>
      <c r="J14" s="61"/>
      <c r="K14" s="43"/>
      <c r="L14" s="43">
        <v>7.7</v>
      </c>
      <c r="M14" s="66">
        <v>0.54166666666666663</v>
      </c>
      <c r="N14" s="52" t="s">
        <v>18</v>
      </c>
      <c r="O14" s="43"/>
      <c r="P14" s="43" t="s">
        <v>734</v>
      </c>
      <c r="Q14" s="43" t="s">
        <v>733</v>
      </c>
      <c r="R14" s="43">
        <v>3200</v>
      </c>
      <c r="S14" s="43"/>
    </row>
    <row r="15" spans="1:19" ht="20.25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43"/>
      <c r="L15" s="43">
        <v>7.7</v>
      </c>
      <c r="M15" s="66">
        <v>0.7055555555555556</v>
      </c>
      <c r="N15" s="52" t="s">
        <v>18</v>
      </c>
      <c r="O15" s="43">
        <v>170</v>
      </c>
      <c r="P15" s="43" t="s">
        <v>735</v>
      </c>
      <c r="Q15" s="43" t="s">
        <v>20</v>
      </c>
      <c r="R15" s="43">
        <v>3030</v>
      </c>
      <c r="S15" s="43"/>
    </row>
    <row r="16" spans="1:19" ht="20.25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43"/>
      <c r="L16" s="43">
        <v>7.7</v>
      </c>
      <c r="M16" s="66">
        <v>0.79166666666666663</v>
      </c>
      <c r="N16" s="52" t="s">
        <v>18</v>
      </c>
      <c r="O16" s="43">
        <v>160</v>
      </c>
      <c r="P16" s="43" t="s">
        <v>735</v>
      </c>
      <c r="Q16" s="43" t="s">
        <v>23</v>
      </c>
      <c r="R16" s="43">
        <v>2870</v>
      </c>
      <c r="S16" s="43"/>
    </row>
    <row r="17" spans="1:19" ht="20.25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43"/>
      <c r="L17" s="43">
        <v>7.8</v>
      </c>
      <c r="M17" s="66">
        <v>0.29166666666666669</v>
      </c>
      <c r="N17" s="52" t="s">
        <v>18</v>
      </c>
      <c r="O17" s="43">
        <v>70</v>
      </c>
      <c r="P17" s="43" t="s">
        <v>736</v>
      </c>
      <c r="Q17" s="43" t="s">
        <v>310</v>
      </c>
      <c r="R17" s="43">
        <v>2870</v>
      </c>
      <c r="S17" s="43"/>
    </row>
    <row r="18" spans="1:19" ht="20.25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43"/>
      <c r="L18" s="43">
        <v>7.9</v>
      </c>
      <c r="M18" s="66">
        <v>0.27916666666666667</v>
      </c>
      <c r="N18" s="52" t="s">
        <v>18</v>
      </c>
      <c r="O18" s="43">
        <v>220</v>
      </c>
      <c r="P18" s="43" t="s">
        <v>737</v>
      </c>
      <c r="Q18" s="43" t="s">
        <v>598</v>
      </c>
      <c r="R18" s="43">
        <v>2650</v>
      </c>
      <c r="S18" s="43"/>
    </row>
    <row r="19" spans="1:19" ht="20.25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43"/>
      <c r="L19" s="76" t="s">
        <v>738</v>
      </c>
      <c r="M19" s="66">
        <v>0.55138888888888882</v>
      </c>
      <c r="N19" s="52" t="s">
        <v>18</v>
      </c>
      <c r="O19" s="43">
        <v>100</v>
      </c>
      <c r="P19" s="43" t="s">
        <v>84</v>
      </c>
      <c r="Q19" s="43" t="s">
        <v>23</v>
      </c>
      <c r="R19" s="43">
        <v>2550</v>
      </c>
      <c r="S19" s="43"/>
    </row>
    <row r="20" spans="1:19" ht="20.25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43"/>
      <c r="L20" s="76" t="s">
        <v>739</v>
      </c>
      <c r="M20" s="66">
        <v>0.82361111111111107</v>
      </c>
      <c r="N20" s="52" t="s">
        <v>18</v>
      </c>
      <c r="O20" s="43">
        <v>170</v>
      </c>
      <c r="P20" s="43" t="s">
        <v>740</v>
      </c>
      <c r="Q20" s="43" t="s">
        <v>741</v>
      </c>
      <c r="R20" s="43">
        <v>2380</v>
      </c>
      <c r="S20" s="43"/>
    </row>
    <row r="21" spans="1:19" ht="20.25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43"/>
      <c r="L21" s="76" t="s">
        <v>742</v>
      </c>
      <c r="M21" s="66">
        <v>9.3055555555555558E-2</v>
      </c>
      <c r="N21" s="52" t="s">
        <v>18</v>
      </c>
      <c r="O21" s="43">
        <v>180</v>
      </c>
      <c r="P21" s="43" t="s">
        <v>743</v>
      </c>
      <c r="Q21" s="43" t="s">
        <v>744</v>
      </c>
      <c r="R21" s="43">
        <v>2200</v>
      </c>
      <c r="S21" s="43"/>
    </row>
    <row r="22" spans="1:19" ht="20.25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43"/>
      <c r="L22" s="76" t="s">
        <v>742</v>
      </c>
      <c r="M22" s="66">
        <v>0.78125</v>
      </c>
      <c r="N22" s="52" t="s">
        <v>18</v>
      </c>
      <c r="O22" s="43">
        <v>70</v>
      </c>
      <c r="P22" s="43" t="s">
        <v>84</v>
      </c>
      <c r="Q22" s="43" t="s">
        <v>745</v>
      </c>
      <c r="R22" s="43">
        <v>2130</v>
      </c>
      <c r="S22" s="43"/>
    </row>
    <row r="23" spans="1:19" ht="20.25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43"/>
      <c r="L23" s="43">
        <v>7.12</v>
      </c>
      <c r="M23" s="66">
        <v>0.24444444444444446</v>
      </c>
      <c r="N23" s="52" t="s">
        <v>18</v>
      </c>
      <c r="O23" s="43">
        <v>130</v>
      </c>
      <c r="P23" s="43" t="s">
        <v>746</v>
      </c>
      <c r="Q23" s="43" t="s">
        <v>747</v>
      </c>
      <c r="R23" s="43">
        <v>2000</v>
      </c>
      <c r="S23" s="43"/>
    </row>
    <row r="24" spans="1:19" ht="20.25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43"/>
      <c r="L24" s="43">
        <v>7.13</v>
      </c>
      <c r="M24" s="66">
        <v>0.20625000000000002</v>
      </c>
      <c r="N24" s="52" t="s">
        <v>18</v>
      </c>
      <c r="O24" s="43">
        <v>120</v>
      </c>
      <c r="P24" s="43" t="s">
        <v>748</v>
      </c>
      <c r="Q24" s="43" t="s">
        <v>744</v>
      </c>
      <c r="R24" s="43">
        <v>1880</v>
      </c>
      <c r="S24" s="43"/>
    </row>
    <row r="25" spans="1:19" ht="20.25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43"/>
      <c r="L25" s="43">
        <v>7.13</v>
      </c>
      <c r="M25" s="66">
        <v>0.55277777777777781</v>
      </c>
      <c r="N25" s="52" t="s">
        <v>18</v>
      </c>
      <c r="O25" s="43">
        <v>130</v>
      </c>
      <c r="P25" s="43" t="s">
        <v>749</v>
      </c>
      <c r="Q25" s="43" t="s">
        <v>750</v>
      </c>
      <c r="R25" s="43">
        <v>1750</v>
      </c>
      <c r="S25" s="43"/>
    </row>
    <row r="26" spans="1:19" ht="20.25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43"/>
      <c r="L26" s="43">
        <v>7.14</v>
      </c>
      <c r="M26" s="66">
        <v>0.44027777777777777</v>
      </c>
      <c r="N26" s="52" t="s">
        <v>18</v>
      </c>
      <c r="O26" s="43">
        <v>200</v>
      </c>
      <c r="P26" s="43" t="s">
        <v>35</v>
      </c>
      <c r="Q26" s="43" t="s">
        <v>23</v>
      </c>
      <c r="R26" s="43">
        <v>1550</v>
      </c>
      <c r="S26" s="43"/>
    </row>
    <row r="27" spans="1:19" ht="20.25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43"/>
      <c r="L27" s="43">
        <v>7.15</v>
      </c>
      <c r="M27" s="66" t="s">
        <v>752</v>
      </c>
      <c r="N27" s="52" t="s">
        <v>18</v>
      </c>
      <c r="O27" s="43">
        <v>150</v>
      </c>
      <c r="P27" s="43" t="s">
        <v>84</v>
      </c>
      <c r="Q27" s="43" t="s">
        <v>751</v>
      </c>
      <c r="R27" s="43">
        <v>1400</v>
      </c>
      <c r="S27" s="43"/>
    </row>
    <row r="28" spans="1:19" ht="20.25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43"/>
      <c r="L28" s="43">
        <v>7.16</v>
      </c>
      <c r="M28" s="66">
        <v>0.5625</v>
      </c>
      <c r="N28" s="52" t="s">
        <v>18</v>
      </c>
      <c r="O28" s="43">
        <v>90</v>
      </c>
      <c r="P28" s="43" t="s">
        <v>753</v>
      </c>
      <c r="Q28" s="43" t="s">
        <v>65</v>
      </c>
      <c r="R28" s="43">
        <v>1310</v>
      </c>
      <c r="S28" s="43"/>
    </row>
    <row r="29" spans="1:19" ht="20.25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43"/>
      <c r="L29" s="43">
        <v>7.16</v>
      </c>
      <c r="M29" s="66">
        <v>0.87361111111111101</v>
      </c>
      <c r="N29" s="52" t="s">
        <v>18</v>
      </c>
      <c r="O29" s="43">
        <v>200</v>
      </c>
      <c r="P29" s="43" t="s">
        <v>754</v>
      </c>
      <c r="Q29" s="43" t="s">
        <v>755</v>
      </c>
      <c r="R29" s="43">
        <v>1100</v>
      </c>
      <c r="S29" s="43"/>
    </row>
    <row r="30" spans="1:19" ht="20.25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43"/>
      <c r="L30" s="43">
        <v>7.18</v>
      </c>
      <c r="M30" s="66">
        <v>0.4236111111111111</v>
      </c>
      <c r="N30" s="52" t="s">
        <v>18</v>
      </c>
      <c r="O30" s="43">
        <v>150</v>
      </c>
      <c r="P30" s="43" t="s">
        <v>84</v>
      </c>
      <c r="Q30" s="43" t="s">
        <v>20</v>
      </c>
      <c r="R30" s="43">
        <v>950</v>
      </c>
      <c r="S30" s="43"/>
    </row>
    <row r="31" spans="1:19" ht="20.25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43"/>
      <c r="L31" s="43">
        <v>7.19</v>
      </c>
      <c r="M31" s="66">
        <v>2.2222222222222223E-2</v>
      </c>
      <c r="N31" s="52" t="s">
        <v>18</v>
      </c>
      <c r="O31" s="43">
        <v>50</v>
      </c>
      <c r="P31" s="43" t="s">
        <v>756</v>
      </c>
      <c r="Q31" s="43" t="s">
        <v>757</v>
      </c>
      <c r="R31" s="43">
        <v>900</v>
      </c>
      <c r="S31" s="43"/>
    </row>
    <row r="32" spans="1:19" ht="20.25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>
        <v>7.19</v>
      </c>
      <c r="M32" s="66">
        <v>0.95833333333333337</v>
      </c>
      <c r="N32" s="52" t="s">
        <v>18</v>
      </c>
      <c r="O32" s="43">
        <v>150</v>
      </c>
      <c r="P32" s="43" t="s">
        <v>758</v>
      </c>
      <c r="Q32" s="43" t="s">
        <v>20</v>
      </c>
      <c r="R32" s="43">
        <v>750</v>
      </c>
      <c r="S32" s="43"/>
    </row>
    <row r="33" spans="1:19" ht="20.25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 t="s">
        <v>759</v>
      </c>
      <c r="M33" s="66">
        <v>0.46527777777777773</v>
      </c>
      <c r="N33" s="52" t="s">
        <v>760</v>
      </c>
      <c r="O33" s="43">
        <v>180</v>
      </c>
      <c r="P33" s="43" t="s">
        <v>761</v>
      </c>
      <c r="Q33" s="43" t="s">
        <v>762</v>
      </c>
      <c r="R33" s="43">
        <v>560</v>
      </c>
      <c r="S33" s="43"/>
    </row>
    <row r="34" spans="1:19" ht="20.25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 t="s">
        <v>759</v>
      </c>
      <c r="M34" s="66">
        <v>0.625</v>
      </c>
      <c r="N34" s="52" t="s">
        <v>760</v>
      </c>
      <c r="O34" s="43">
        <v>140</v>
      </c>
      <c r="P34" s="43" t="s">
        <v>761</v>
      </c>
      <c r="Q34" s="43" t="s">
        <v>763</v>
      </c>
      <c r="R34" s="43">
        <v>430</v>
      </c>
      <c r="S34" s="43"/>
    </row>
    <row r="35" spans="1:19" ht="20.2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>
        <v>7.21</v>
      </c>
      <c r="M35" s="66">
        <v>0.125</v>
      </c>
      <c r="N35" s="52" t="s">
        <v>760</v>
      </c>
      <c r="O35" s="43">
        <v>110</v>
      </c>
      <c r="P35" s="43" t="s">
        <v>764</v>
      </c>
      <c r="Q35" s="43" t="s">
        <v>762</v>
      </c>
      <c r="R35" s="43">
        <v>320</v>
      </c>
      <c r="S35" s="43"/>
    </row>
    <row r="36" spans="1:19" ht="20.2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>
        <v>7.21</v>
      </c>
      <c r="M36" s="66">
        <v>0.59722222222222221</v>
      </c>
      <c r="N36" s="52" t="s">
        <v>18</v>
      </c>
      <c r="O36" s="43"/>
      <c r="P36" s="43" t="s">
        <v>765</v>
      </c>
      <c r="Q36" s="43" t="s">
        <v>766</v>
      </c>
      <c r="R36" s="43">
        <v>2750</v>
      </c>
      <c r="S36" s="43"/>
    </row>
    <row r="37" spans="1:19" ht="20.25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>
        <v>7.21</v>
      </c>
      <c r="M37" s="66">
        <v>0.64374999999999993</v>
      </c>
      <c r="N37" s="52" t="s">
        <v>18</v>
      </c>
      <c r="O37" s="43">
        <v>100</v>
      </c>
      <c r="P37" s="43" t="s">
        <v>767</v>
      </c>
      <c r="Q37" s="43" t="s">
        <v>768</v>
      </c>
      <c r="R37" s="43">
        <v>2650</v>
      </c>
      <c r="S37" s="43"/>
    </row>
    <row r="38" spans="1:19" ht="20.25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>
        <v>7.21</v>
      </c>
      <c r="M38" s="66">
        <v>0.88888888888888884</v>
      </c>
      <c r="N38" s="52" t="s">
        <v>769</v>
      </c>
      <c r="O38" s="43">
        <v>130</v>
      </c>
      <c r="P38" s="43" t="s">
        <v>770</v>
      </c>
      <c r="Q38" s="43" t="s">
        <v>771</v>
      </c>
      <c r="R38" s="43">
        <v>2520</v>
      </c>
      <c r="S38" s="43"/>
    </row>
    <row r="39" spans="1:19" ht="20.25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>
        <v>7.23</v>
      </c>
      <c r="M39" s="66">
        <v>0.20833333333333334</v>
      </c>
      <c r="N39" s="52" t="s">
        <v>18</v>
      </c>
      <c r="O39" s="43">
        <v>120</v>
      </c>
      <c r="P39" s="43" t="s">
        <v>84</v>
      </c>
      <c r="Q39" s="43" t="s">
        <v>20</v>
      </c>
      <c r="R39" s="43">
        <v>2400</v>
      </c>
      <c r="S39" s="43"/>
    </row>
    <row r="40" spans="1:19" ht="20.25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>
        <v>7.24</v>
      </c>
      <c r="M40" s="66">
        <v>0.29166666666666669</v>
      </c>
      <c r="N40" s="52" t="s">
        <v>18</v>
      </c>
      <c r="O40" s="43">
        <v>50</v>
      </c>
      <c r="P40" s="43" t="s">
        <v>84</v>
      </c>
      <c r="Q40" s="43" t="s">
        <v>34</v>
      </c>
      <c r="R40" s="43">
        <v>2350</v>
      </c>
      <c r="S40" s="43"/>
    </row>
    <row r="41" spans="1:19" ht="20.25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>
        <v>7.24</v>
      </c>
      <c r="M41" s="66">
        <v>0.77013888888888893</v>
      </c>
      <c r="N41" s="52" t="s">
        <v>18</v>
      </c>
      <c r="O41" s="43">
        <v>160</v>
      </c>
      <c r="P41" s="43" t="s">
        <v>773</v>
      </c>
      <c r="Q41" s="43" t="s">
        <v>774</v>
      </c>
      <c r="R41" s="43">
        <v>2190</v>
      </c>
      <c r="S41" s="43"/>
    </row>
    <row r="42" spans="1:19" ht="20.25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>
        <v>7.24</v>
      </c>
      <c r="M42" s="66">
        <v>0.91666666666666663</v>
      </c>
      <c r="N42" s="52" t="s">
        <v>18</v>
      </c>
      <c r="O42" s="43">
        <v>140</v>
      </c>
      <c r="P42" s="43" t="s">
        <v>773</v>
      </c>
      <c r="Q42" s="43" t="s">
        <v>775</v>
      </c>
      <c r="R42" s="43">
        <v>2150</v>
      </c>
      <c r="S42" s="43"/>
    </row>
    <row r="43" spans="1:19" ht="20.2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>
        <v>7.25</v>
      </c>
      <c r="M43" s="66">
        <v>0.83333333333333337</v>
      </c>
      <c r="N43" s="52" t="s">
        <v>18</v>
      </c>
      <c r="O43" s="43">
        <v>30</v>
      </c>
      <c r="P43" s="43" t="s">
        <v>777</v>
      </c>
      <c r="Q43" s="43" t="s">
        <v>776</v>
      </c>
      <c r="R43" s="43">
        <v>2050</v>
      </c>
      <c r="S43" s="43"/>
    </row>
    <row r="44" spans="1:19" ht="20.25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>
        <v>7.26</v>
      </c>
      <c r="M44" s="66">
        <v>2.0833333333333332E-2</v>
      </c>
      <c r="N44" s="52" t="s">
        <v>778</v>
      </c>
      <c r="O44" s="43">
        <v>90</v>
      </c>
      <c r="P44" s="43" t="s">
        <v>779</v>
      </c>
      <c r="Q44" s="43" t="s">
        <v>780</v>
      </c>
      <c r="R44" s="43">
        <v>1960</v>
      </c>
      <c r="S44" s="43"/>
    </row>
    <row r="45" spans="1:19" ht="20.2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>
        <v>7.26</v>
      </c>
      <c r="M45" s="66">
        <v>0.15972222222222224</v>
      </c>
      <c r="N45" s="52" t="s">
        <v>18</v>
      </c>
      <c r="O45" s="43">
        <v>70</v>
      </c>
      <c r="P45" s="43" t="s">
        <v>779</v>
      </c>
      <c r="Q45" s="43" t="s">
        <v>781</v>
      </c>
      <c r="R45" s="43">
        <v>1890</v>
      </c>
      <c r="S45" s="43"/>
    </row>
    <row r="46" spans="1:19" ht="20.25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>
        <v>7.26</v>
      </c>
      <c r="M46" s="66">
        <v>0.58333333333333337</v>
      </c>
      <c r="N46" s="52" t="s">
        <v>18</v>
      </c>
      <c r="O46" s="43">
        <v>140</v>
      </c>
      <c r="P46" s="43" t="s">
        <v>84</v>
      </c>
      <c r="Q46" s="43" t="s">
        <v>43</v>
      </c>
      <c r="R46" s="43">
        <v>1750</v>
      </c>
      <c r="S46" s="43"/>
    </row>
    <row r="47" spans="1:19" ht="20.25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>
        <v>7.27</v>
      </c>
      <c r="M47" s="66">
        <v>2.0833333333333332E-2</v>
      </c>
      <c r="N47" s="52" t="s">
        <v>18</v>
      </c>
      <c r="O47" s="43">
        <v>140</v>
      </c>
      <c r="P47" s="43" t="s">
        <v>782</v>
      </c>
      <c r="Q47" s="43" t="s">
        <v>783</v>
      </c>
      <c r="R47" s="43">
        <v>1610</v>
      </c>
      <c r="S47" s="43"/>
    </row>
    <row r="48" spans="1:19" ht="20.25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>
        <v>7.27</v>
      </c>
      <c r="M48" s="66">
        <v>0.25208333333333333</v>
      </c>
      <c r="N48" s="52" t="s">
        <v>18</v>
      </c>
      <c r="O48" s="43">
        <v>110</v>
      </c>
      <c r="P48" s="43" t="s">
        <v>782</v>
      </c>
      <c r="Q48" s="43" t="s">
        <v>784</v>
      </c>
      <c r="R48" s="43">
        <v>1500</v>
      </c>
      <c r="S48" s="43"/>
    </row>
    <row r="49" spans="1:19" ht="20.25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>
        <v>7.28</v>
      </c>
      <c r="M49" s="66">
        <v>0.4375</v>
      </c>
      <c r="N49" s="52" t="s">
        <v>18</v>
      </c>
      <c r="O49" s="43">
        <v>240</v>
      </c>
      <c r="P49" s="43" t="s">
        <v>785</v>
      </c>
      <c r="Q49" s="43" t="s">
        <v>786</v>
      </c>
      <c r="R49" s="43">
        <v>1260</v>
      </c>
      <c r="S49" s="43"/>
    </row>
    <row r="50" spans="1:19" ht="20.25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>
        <v>7.29</v>
      </c>
      <c r="M50" s="66">
        <v>0.16666666666666666</v>
      </c>
      <c r="N50" s="52" t="s">
        <v>18</v>
      </c>
      <c r="O50" s="43">
        <v>100</v>
      </c>
      <c r="P50" s="43" t="s">
        <v>777</v>
      </c>
      <c r="Q50" s="43" t="s">
        <v>776</v>
      </c>
      <c r="R50" s="43">
        <v>1160</v>
      </c>
      <c r="S50" s="43"/>
    </row>
    <row r="51" spans="1:19" ht="20.2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>
        <v>7.29</v>
      </c>
      <c r="M51" s="66">
        <v>0.625</v>
      </c>
      <c r="N51" s="52" t="s">
        <v>18</v>
      </c>
      <c r="O51" s="43">
        <v>60</v>
      </c>
      <c r="P51" s="43" t="s">
        <v>788</v>
      </c>
      <c r="Q51" s="43" t="s">
        <v>787</v>
      </c>
      <c r="R51" s="43">
        <v>1100</v>
      </c>
      <c r="S51" s="43"/>
    </row>
    <row r="52" spans="1:19" ht="20.2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>
        <v>7.29</v>
      </c>
      <c r="M52" s="66">
        <v>0.72083333333333333</v>
      </c>
      <c r="N52" s="52" t="s">
        <v>18</v>
      </c>
      <c r="O52" s="43">
        <v>130</v>
      </c>
      <c r="P52" s="43" t="s">
        <v>789</v>
      </c>
      <c r="Q52" s="43" t="s">
        <v>790</v>
      </c>
      <c r="R52" s="43">
        <v>970</v>
      </c>
      <c r="S52" s="43"/>
    </row>
    <row r="53" spans="1:19" ht="20.2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>
        <v>7.29</v>
      </c>
      <c r="M53" s="66">
        <v>0.97222222222222221</v>
      </c>
      <c r="N53" s="52" t="s">
        <v>18</v>
      </c>
      <c r="O53" s="43">
        <v>120</v>
      </c>
      <c r="P53" s="43" t="s">
        <v>789</v>
      </c>
      <c r="Q53" s="43" t="s">
        <v>791</v>
      </c>
      <c r="R53" s="43">
        <v>830</v>
      </c>
      <c r="S53" s="43"/>
    </row>
    <row r="54" spans="1:19" ht="20.2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77">
        <v>7.3</v>
      </c>
      <c r="M54" s="66">
        <v>0.625</v>
      </c>
      <c r="N54" s="52" t="s">
        <v>18</v>
      </c>
      <c r="O54" s="43">
        <v>80</v>
      </c>
      <c r="P54" s="43" t="s">
        <v>792</v>
      </c>
      <c r="Q54" s="43" t="s">
        <v>793</v>
      </c>
      <c r="R54" s="43">
        <v>750</v>
      </c>
      <c r="S54" s="43"/>
    </row>
    <row r="55" spans="1:19" ht="20.2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77">
        <v>7.3</v>
      </c>
      <c r="M55" s="66">
        <v>0.875</v>
      </c>
      <c r="N55" s="52" t="s">
        <v>18</v>
      </c>
      <c r="O55" s="43">
        <v>150</v>
      </c>
      <c r="P55" s="43" t="s">
        <v>794</v>
      </c>
      <c r="Q55" s="43" t="s">
        <v>795</v>
      </c>
      <c r="R55" s="43">
        <v>600</v>
      </c>
      <c r="S55" s="43"/>
    </row>
    <row r="56" spans="1:19" ht="20.2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>
        <v>7.31</v>
      </c>
      <c r="M56" s="66">
        <v>0.15277777777777776</v>
      </c>
      <c r="N56" s="52" t="s">
        <v>18</v>
      </c>
      <c r="O56" s="43">
        <v>150</v>
      </c>
      <c r="P56" s="43" t="s">
        <v>796</v>
      </c>
      <c r="Q56" s="43" t="s">
        <v>797</v>
      </c>
      <c r="R56" s="43">
        <v>450</v>
      </c>
      <c r="S56" s="43"/>
    </row>
    <row r="57" spans="1:19" ht="20.2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>
        <v>7.31</v>
      </c>
      <c r="M57" s="66">
        <v>0.34027777777777773</v>
      </c>
      <c r="N57" s="52" t="s">
        <v>18</v>
      </c>
      <c r="O57" s="43">
        <v>120</v>
      </c>
      <c r="P57" s="43" t="s">
        <v>777</v>
      </c>
      <c r="Q57" s="43" t="s">
        <v>176</v>
      </c>
      <c r="R57" s="43">
        <v>330</v>
      </c>
      <c r="S57" s="43"/>
    </row>
    <row r="58" spans="1:19" ht="20.2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78">
        <v>7.31</v>
      </c>
      <c r="M58" s="79">
        <v>0.58333333333333337</v>
      </c>
      <c r="N58" s="52" t="s">
        <v>798</v>
      </c>
      <c r="O58" s="78">
        <v>230</v>
      </c>
      <c r="P58" s="78" t="s">
        <v>799</v>
      </c>
      <c r="Q58" s="78" t="s">
        <v>193</v>
      </c>
      <c r="R58" s="78">
        <v>100</v>
      </c>
      <c r="S58" s="43"/>
    </row>
    <row r="59" spans="1:19" ht="20.2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66"/>
      <c r="N59" s="43"/>
      <c r="O59" s="43"/>
      <c r="P59" s="43"/>
      <c r="Q59" s="43"/>
      <c r="R59" s="43"/>
      <c r="S59" s="43"/>
    </row>
    <row r="60" spans="1:19" ht="20.2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66"/>
      <c r="N60" s="43"/>
      <c r="O60" s="43"/>
      <c r="P60" s="43"/>
      <c r="Q60" s="43"/>
      <c r="R60" s="43"/>
      <c r="S60" s="43"/>
    </row>
    <row r="61" spans="1:19" ht="20.2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66"/>
      <c r="N61" s="43"/>
      <c r="O61" s="43"/>
      <c r="P61" s="43"/>
      <c r="Q61" s="43"/>
      <c r="R61" s="43"/>
      <c r="S61" s="43"/>
    </row>
    <row r="62" spans="1:19" ht="20.2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66"/>
      <c r="N62" s="43"/>
      <c r="O62" s="43"/>
      <c r="P62" s="43"/>
      <c r="Q62" s="43"/>
      <c r="R62" s="43"/>
      <c r="S62" s="43"/>
    </row>
    <row r="63" spans="1:19" ht="20.2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66"/>
      <c r="N63" s="43"/>
      <c r="O63" s="43"/>
      <c r="P63" s="43"/>
      <c r="Q63" s="43"/>
      <c r="R63" s="43"/>
      <c r="S63" s="43"/>
    </row>
    <row r="64" spans="1:19" ht="20.25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66"/>
      <c r="N64" s="43"/>
      <c r="O64" s="43"/>
      <c r="P64" s="43"/>
      <c r="Q64" s="43"/>
      <c r="R64" s="43"/>
      <c r="S64" s="43"/>
    </row>
    <row r="65" spans="1:19" ht="20.2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72"/>
      <c r="M65" s="67"/>
      <c r="N65" s="72"/>
      <c r="O65" s="42"/>
      <c r="P65" s="42"/>
      <c r="Q65" s="42"/>
      <c r="R65" s="42"/>
      <c r="S65" s="42"/>
    </row>
    <row r="66" spans="1:19" ht="20.25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72"/>
      <c r="M66" s="67"/>
      <c r="N66" s="72"/>
      <c r="O66" s="42"/>
      <c r="P66" s="72"/>
      <c r="Q66" s="72"/>
      <c r="R66" s="42"/>
      <c r="S66" s="42"/>
    </row>
    <row r="67" spans="1:19" ht="20.25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72"/>
      <c r="M67" s="67"/>
      <c r="N67" s="72"/>
      <c r="O67" s="42"/>
      <c r="P67" s="42"/>
      <c r="Q67" s="42"/>
      <c r="R67" s="42"/>
      <c r="S67" s="42"/>
    </row>
  </sheetData>
  <mergeCells count="4">
    <mergeCell ref="A1:R1"/>
    <mergeCell ref="A2:I2"/>
    <mergeCell ref="J2:Q2"/>
    <mergeCell ref="R2:R3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S67"/>
  <sheetViews>
    <sheetView workbookViewId="0">
      <selection activeCell="K7" sqref="K7"/>
    </sheetView>
  </sheetViews>
  <sheetFormatPr defaultRowHeight="13.5"/>
  <cols>
    <col min="1" max="1" width="14" customWidth="1"/>
    <col min="3" max="3" width="11.625" customWidth="1"/>
    <col min="4" max="4" width="10.875" customWidth="1"/>
    <col min="5" max="5" width="11.625" customWidth="1"/>
    <col min="7" max="7" width="10.25" customWidth="1"/>
    <col min="10" max="10" width="17" customWidth="1"/>
    <col min="12" max="12" width="22.25" customWidth="1"/>
    <col min="13" max="13" width="23.75" bestFit="1" customWidth="1"/>
    <col min="14" max="14" width="9.5" customWidth="1"/>
    <col min="15" max="15" width="15.625" customWidth="1"/>
    <col min="16" max="16" width="9.75" customWidth="1"/>
    <col min="17" max="17" width="26.375" customWidth="1"/>
    <col min="18" max="18" width="19" customWidth="1"/>
  </cols>
  <sheetData>
    <row r="1" spans="1:19" ht="27">
      <c r="A1" s="84" t="s">
        <v>19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</row>
    <row r="2" spans="1:19" ht="18.75">
      <c r="A2" s="85" t="s">
        <v>0</v>
      </c>
      <c r="B2" s="86"/>
      <c r="C2" s="86"/>
      <c r="D2" s="86"/>
      <c r="E2" s="86"/>
      <c r="F2" s="86"/>
      <c r="G2" s="86"/>
      <c r="H2" s="86"/>
      <c r="I2" s="87"/>
      <c r="J2" s="85" t="s">
        <v>1</v>
      </c>
      <c r="K2" s="86"/>
      <c r="L2" s="86"/>
      <c r="M2" s="86"/>
      <c r="N2" s="86"/>
      <c r="O2" s="86"/>
      <c r="P2" s="86"/>
      <c r="Q2" s="87"/>
      <c r="R2" s="88" t="s">
        <v>2</v>
      </c>
      <c r="S2" s="1"/>
    </row>
    <row r="3" spans="1:19" ht="71.25">
      <c r="A3" s="38" t="s">
        <v>3</v>
      </c>
      <c r="B3" s="38" t="s">
        <v>4</v>
      </c>
      <c r="C3" s="38" t="s">
        <v>5</v>
      </c>
      <c r="D3" s="38" t="s">
        <v>6</v>
      </c>
      <c r="E3" s="39" t="s">
        <v>7</v>
      </c>
      <c r="F3" s="38" t="s">
        <v>8</v>
      </c>
      <c r="G3" s="39" t="s">
        <v>9</v>
      </c>
      <c r="H3" s="39" t="s">
        <v>10</v>
      </c>
      <c r="I3" s="39" t="s">
        <v>11</v>
      </c>
      <c r="J3" s="40" t="s">
        <v>12</v>
      </c>
      <c r="K3" s="5" t="s">
        <v>13</v>
      </c>
      <c r="L3" s="39" t="s">
        <v>14</v>
      </c>
      <c r="M3" s="39" t="s">
        <v>4</v>
      </c>
      <c r="N3" s="39" t="s">
        <v>5</v>
      </c>
      <c r="O3" s="39" t="s">
        <v>15</v>
      </c>
      <c r="P3" s="39" t="s">
        <v>16</v>
      </c>
      <c r="Q3" s="38" t="s">
        <v>17</v>
      </c>
      <c r="R3" s="93"/>
      <c r="S3" s="6" t="s">
        <v>801</v>
      </c>
    </row>
    <row r="4" spans="1:19" ht="20.25">
      <c r="A4" s="69" t="s">
        <v>805</v>
      </c>
      <c r="B4" s="60">
        <v>0.55555555555555558</v>
      </c>
      <c r="C4" s="80" t="s">
        <v>856</v>
      </c>
      <c r="D4" s="61" t="s">
        <v>54</v>
      </c>
      <c r="E4" s="61" t="s">
        <v>803</v>
      </c>
      <c r="F4" s="61">
        <v>32.549999999999997</v>
      </c>
      <c r="G4" s="71">
        <v>0.31929999999999997</v>
      </c>
      <c r="H4" s="61"/>
      <c r="I4" s="61" t="s">
        <v>804</v>
      </c>
      <c r="J4" s="61">
        <v>6180663066</v>
      </c>
      <c r="K4" s="68" t="s">
        <v>835</v>
      </c>
      <c r="L4" s="43">
        <v>8.1</v>
      </c>
      <c r="M4" s="66">
        <v>0.54861111111111105</v>
      </c>
      <c r="N4" s="52" t="s">
        <v>18</v>
      </c>
      <c r="O4" s="43"/>
      <c r="P4" s="43" t="s">
        <v>609</v>
      </c>
      <c r="Q4" s="43" t="s">
        <v>29</v>
      </c>
      <c r="R4" s="43">
        <v>2600</v>
      </c>
      <c r="S4" s="43"/>
    </row>
    <row r="5" spans="1:19" ht="20.25">
      <c r="A5" s="69" t="s">
        <v>838</v>
      </c>
      <c r="B5" s="60">
        <v>0.83333333333333337</v>
      </c>
      <c r="C5" s="61" t="s">
        <v>123</v>
      </c>
      <c r="D5" s="61" t="s">
        <v>802</v>
      </c>
      <c r="E5" s="61" t="s">
        <v>839</v>
      </c>
      <c r="F5" s="61">
        <v>32.25</v>
      </c>
      <c r="G5" s="71">
        <v>0.31040000000000001</v>
      </c>
      <c r="H5" s="61"/>
      <c r="I5" s="61" t="s">
        <v>837</v>
      </c>
      <c r="J5" s="61">
        <v>6739730370</v>
      </c>
      <c r="K5" s="68" t="s">
        <v>62</v>
      </c>
      <c r="L5" s="43">
        <v>8.1999999999999993</v>
      </c>
      <c r="M5" s="66">
        <v>4.1666666666666664E-2</v>
      </c>
      <c r="N5" s="52" t="s">
        <v>806</v>
      </c>
      <c r="O5" s="43">
        <v>100</v>
      </c>
      <c r="P5" s="43" t="s">
        <v>807</v>
      </c>
      <c r="Q5" s="43" t="s">
        <v>808</v>
      </c>
      <c r="R5" s="43">
        <v>2500</v>
      </c>
      <c r="S5" s="43"/>
    </row>
    <row r="6" spans="1:19" ht="20.25">
      <c r="A6" s="61" t="s">
        <v>855</v>
      </c>
      <c r="B6" s="60">
        <v>0.52083333333333337</v>
      </c>
      <c r="C6" s="61" t="s">
        <v>123</v>
      </c>
      <c r="D6" s="61" t="s">
        <v>54</v>
      </c>
      <c r="E6" s="61" t="s">
        <v>55</v>
      </c>
      <c r="F6" s="61">
        <v>32.65</v>
      </c>
      <c r="G6" s="71">
        <v>0.32300000000000001</v>
      </c>
      <c r="H6" s="61"/>
      <c r="I6" s="61" t="s">
        <v>854</v>
      </c>
      <c r="J6" s="61">
        <v>8058283263</v>
      </c>
      <c r="K6" s="68" t="s">
        <v>62</v>
      </c>
      <c r="L6" s="43">
        <v>8.1999999999999993</v>
      </c>
      <c r="M6" s="66">
        <v>0.3979166666666667</v>
      </c>
      <c r="N6" s="52" t="s">
        <v>18</v>
      </c>
      <c r="O6" s="43">
        <v>100</v>
      </c>
      <c r="P6" s="43" t="s">
        <v>809</v>
      </c>
      <c r="Q6" s="43" t="s">
        <v>810</v>
      </c>
      <c r="R6" s="43">
        <v>2400</v>
      </c>
      <c r="S6" s="43"/>
    </row>
    <row r="7" spans="1:19" ht="20.25">
      <c r="A7" s="61" t="s">
        <v>879</v>
      </c>
      <c r="B7" s="60">
        <v>0.8125</v>
      </c>
      <c r="C7" s="61" t="s">
        <v>123</v>
      </c>
      <c r="D7" s="61" t="s">
        <v>54</v>
      </c>
      <c r="E7" s="61" t="s">
        <v>409</v>
      </c>
      <c r="F7" s="61">
        <v>32.450000000000003</v>
      </c>
      <c r="G7" s="71">
        <v>0.32190000000000002</v>
      </c>
      <c r="H7" s="61"/>
      <c r="I7" s="61" t="s">
        <v>877</v>
      </c>
      <c r="J7" s="61">
        <v>8451381352</v>
      </c>
      <c r="K7" s="68" t="s">
        <v>921</v>
      </c>
      <c r="L7" s="43">
        <v>8.3000000000000007</v>
      </c>
      <c r="M7" s="66">
        <v>5.2083333333333336E-2</v>
      </c>
      <c r="N7" s="52" t="s">
        <v>18</v>
      </c>
      <c r="O7" s="43">
        <v>150</v>
      </c>
      <c r="P7" s="43" t="s">
        <v>811</v>
      </c>
      <c r="Q7" s="43" t="s">
        <v>812</v>
      </c>
      <c r="R7" s="43">
        <v>2250</v>
      </c>
      <c r="S7" s="43"/>
    </row>
    <row r="8" spans="1:19" ht="20.25">
      <c r="A8" s="61"/>
      <c r="B8" s="61"/>
      <c r="C8" s="61"/>
      <c r="D8" s="61"/>
      <c r="E8" s="61"/>
      <c r="F8" s="61">
        <f>SUM(F4:F7)</f>
        <v>129.89999999999998</v>
      </c>
      <c r="G8" s="61"/>
      <c r="H8" s="61"/>
      <c r="I8" s="61"/>
      <c r="J8" s="61"/>
      <c r="K8" s="43"/>
      <c r="L8" s="43">
        <v>8.3000000000000007</v>
      </c>
      <c r="M8" s="66">
        <v>0.21875</v>
      </c>
      <c r="N8" s="52" t="s">
        <v>18</v>
      </c>
      <c r="O8" s="43">
        <v>120</v>
      </c>
      <c r="P8" s="43" t="s">
        <v>811</v>
      </c>
      <c r="Q8" s="43" t="s">
        <v>813</v>
      </c>
      <c r="R8" s="43">
        <v>2130</v>
      </c>
      <c r="S8" s="43"/>
    </row>
    <row r="9" spans="1:19" ht="20.25">
      <c r="A9" s="61"/>
      <c r="B9" s="61"/>
      <c r="C9" s="61"/>
      <c r="D9" s="61"/>
      <c r="E9" s="61"/>
      <c r="F9" s="61"/>
      <c r="G9" s="61"/>
      <c r="H9" s="61"/>
      <c r="I9" s="61"/>
      <c r="J9" s="61"/>
      <c r="K9" s="43"/>
      <c r="L9" s="43">
        <v>8.3000000000000007</v>
      </c>
      <c r="M9" s="66">
        <v>0.86805555555555547</v>
      </c>
      <c r="N9" s="52" t="s">
        <v>18</v>
      </c>
      <c r="O9" s="43">
        <v>80</v>
      </c>
      <c r="P9" s="43" t="s">
        <v>609</v>
      </c>
      <c r="Q9" s="43" t="s">
        <v>34</v>
      </c>
      <c r="R9" s="43">
        <v>2050</v>
      </c>
      <c r="S9" s="43"/>
    </row>
    <row r="10" spans="1:19" ht="20.25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43"/>
      <c r="L10" s="43">
        <v>8.5</v>
      </c>
      <c r="M10" s="66">
        <v>0.21041666666666667</v>
      </c>
      <c r="N10" s="52" t="s">
        <v>18</v>
      </c>
      <c r="O10" s="43">
        <v>200</v>
      </c>
      <c r="P10" s="43" t="s">
        <v>814</v>
      </c>
      <c r="Q10" s="43" t="s">
        <v>815</v>
      </c>
      <c r="R10" s="43">
        <v>1850</v>
      </c>
      <c r="S10" s="43"/>
    </row>
    <row r="11" spans="1:19" ht="20.25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43"/>
      <c r="L11" s="43">
        <v>8.5</v>
      </c>
      <c r="M11" s="66">
        <v>0.36805555555555558</v>
      </c>
      <c r="N11" s="52" t="s">
        <v>18</v>
      </c>
      <c r="O11" s="43">
        <v>100</v>
      </c>
      <c r="P11" s="43" t="s">
        <v>816</v>
      </c>
      <c r="Q11" s="43" t="s">
        <v>20</v>
      </c>
      <c r="R11" s="43">
        <v>1750</v>
      </c>
      <c r="S11" s="43"/>
    </row>
    <row r="12" spans="1:19" ht="20.25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43"/>
      <c r="L12" s="43">
        <v>8.5</v>
      </c>
      <c r="M12" s="66">
        <v>0.92361111111111116</v>
      </c>
      <c r="N12" s="52" t="s">
        <v>18</v>
      </c>
      <c r="O12" s="43">
        <v>50</v>
      </c>
      <c r="P12" s="43" t="s">
        <v>817</v>
      </c>
      <c r="Q12" s="43" t="s">
        <v>34</v>
      </c>
      <c r="R12" s="43">
        <v>1700</v>
      </c>
      <c r="S12" s="43"/>
    </row>
    <row r="13" spans="1:19" ht="20.25">
      <c r="A13" s="61"/>
      <c r="B13" s="61"/>
      <c r="C13" s="61"/>
      <c r="D13" s="61"/>
      <c r="E13" s="61"/>
      <c r="F13" s="61"/>
      <c r="G13" s="61"/>
      <c r="H13" s="61"/>
      <c r="I13" s="61"/>
      <c r="J13" s="61"/>
      <c r="K13" s="43"/>
      <c r="L13" s="43">
        <v>8.6</v>
      </c>
      <c r="M13" s="66">
        <v>0.90277777777777779</v>
      </c>
      <c r="N13" s="52" t="s">
        <v>18</v>
      </c>
      <c r="O13" s="43">
        <v>130</v>
      </c>
      <c r="P13" s="43" t="s">
        <v>818</v>
      </c>
      <c r="Q13" s="43" t="s">
        <v>819</v>
      </c>
      <c r="R13" s="43">
        <v>1570</v>
      </c>
      <c r="S13" s="43"/>
    </row>
    <row r="14" spans="1:19" ht="20.25">
      <c r="A14" s="61"/>
      <c r="B14" s="61"/>
      <c r="C14" s="61"/>
      <c r="D14" s="61"/>
      <c r="E14" s="61"/>
      <c r="F14" s="61"/>
      <c r="G14" s="61"/>
      <c r="H14" s="61"/>
      <c r="I14" s="61"/>
      <c r="J14" s="61"/>
      <c r="K14" s="43"/>
      <c r="L14" s="43">
        <v>8.6</v>
      </c>
      <c r="M14" s="66">
        <v>0.18055555555555555</v>
      </c>
      <c r="N14" s="52" t="s">
        <v>18</v>
      </c>
      <c r="O14" s="43">
        <v>90</v>
      </c>
      <c r="P14" s="43" t="s">
        <v>820</v>
      </c>
      <c r="Q14" s="43" t="s">
        <v>20</v>
      </c>
      <c r="R14" s="43">
        <v>1480</v>
      </c>
      <c r="S14" s="43"/>
    </row>
    <row r="15" spans="1:19" ht="20.25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43"/>
      <c r="L15" s="43">
        <v>8.6999999999999993</v>
      </c>
      <c r="M15" s="66">
        <v>0.70833333333333337</v>
      </c>
      <c r="N15" s="52" t="s">
        <v>18</v>
      </c>
      <c r="O15" s="43">
        <v>130</v>
      </c>
      <c r="P15" s="43" t="s">
        <v>821</v>
      </c>
      <c r="Q15" s="43" t="s">
        <v>822</v>
      </c>
      <c r="R15" s="43">
        <v>1350</v>
      </c>
      <c r="S15" s="43"/>
    </row>
    <row r="16" spans="1:19" ht="20.25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43"/>
      <c r="L16" s="43">
        <v>8.8000000000000007</v>
      </c>
      <c r="M16" s="66">
        <v>6.9444444444444434E-2</v>
      </c>
      <c r="N16" s="52" t="s">
        <v>18</v>
      </c>
      <c r="O16" s="43">
        <v>110</v>
      </c>
      <c r="P16" s="43" t="s">
        <v>823</v>
      </c>
      <c r="Q16" s="43" t="s">
        <v>20</v>
      </c>
      <c r="R16" s="43">
        <v>1240</v>
      </c>
      <c r="S16" s="43"/>
    </row>
    <row r="17" spans="1:19" ht="20.25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43"/>
      <c r="L17" s="43">
        <v>8.8000000000000007</v>
      </c>
      <c r="M17" s="66">
        <v>0.23958333333333334</v>
      </c>
      <c r="N17" s="52" t="s">
        <v>18</v>
      </c>
      <c r="O17" s="43">
        <v>100</v>
      </c>
      <c r="P17" s="43" t="s">
        <v>823</v>
      </c>
      <c r="Q17" s="43" t="s">
        <v>819</v>
      </c>
      <c r="R17" s="43">
        <v>1140</v>
      </c>
      <c r="S17" s="43"/>
    </row>
    <row r="18" spans="1:19" ht="20.25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43"/>
      <c r="L18" s="43">
        <v>8.9</v>
      </c>
      <c r="M18" s="66">
        <v>0.1388888888888889</v>
      </c>
      <c r="N18" s="52" t="s">
        <v>18</v>
      </c>
      <c r="O18" s="43">
        <v>90</v>
      </c>
      <c r="P18" s="43" t="s">
        <v>824</v>
      </c>
      <c r="Q18" s="43" t="s">
        <v>34</v>
      </c>
      <c r="R18" s="43">
        <v>1050</v>
      </c>
      <c r="S18" s="43"/>
    </row>
    <row r="19" spans="1:19" ht="20.25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43"/>
      <c r="L19" s="43">
        <v>8.9</v>
      </c>
      <c r="M19" s="66">
        <v>0.59375</v>
      </c>
      <c r="N19" s="52" t="s">
        <v>18</v>
      </c>
      <c r="O19" s="43">
        <v>120</v>
      </c>
      <c r="P19" s="43" t="s">
        <v>95</v>
      </c>
      <c r="Q19" s="43" t="s">
        <v>291</v>
      </c>
      <c r="R19" s="43">
        <v>930</v>
      </c>
      <c r="S19" s="43"/>
    </row>
    <row r="20" spans="1:19" ht="20.25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43"/>
      <c r="L20" s="76" t="s">
        <v>825</v>
      </c>
      <c r="M20" s="66">
        <v>0.88750000000000007</v>
      </c>
      <c r="N20" s="52" t="s">
        <v>18</v>
      </c>
      <c r="O20" s="43">
        <v>200</v>
      </c>
      <c r="P20" s="43" t="s">
        <v>826</v>
      </c>
      <c r="Q20" s="43" t="s">
        <v>827</v>
      </c>
      <c r="R20" s="43">
        <v>730</v>
      </c>
      <c r="S20" s="43"/>
    </row>
    <row r="21" spans="1:19" ht="20.25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43"/>
      <c r="L21" s="76" t="s">
        <v>828</v>
      </c>
      <c r="M21" s="66">
        <v>0.20833333333333334</v>
      </c>
      <c r="N21" s="52" t="s">
        <v>18</v>
      </c>
      <c r="O21" s="43">
        <v>80</v>
      </c>
      <c r="P21" s="43" t="s">
        <v>829</v>
      </c>
      <c r="Q21" s="43" t="s">
        <v>830</v>
      </c>
      <c r="R21" s="43">
        <v>650</v>
      </c>
      <c r="S21" s="43"/>
    </row>
    <row r="22" spans="1:19" ht="20.25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43"/>
      <c r="L22" s="76" t="s">
        <v>828</v>
      </c>
      <c r="M22" s="66">
        <v>0.86805555555555547</v>
      </c>
      <c r="N22" s="52" t="s">
        <v>18</v>
      </c>
      <c r="O22" s="43">
        <v>120</v>
      </c>
      <c r="P22" s="43" t="s">
        <v>41</v>
      </c>
      <c r="Q22" s="43" t="s">
        <v>291</v>
      </c>
      <c r="R22" s="43">
        <v>530</v>
      </c>
      <c r="S22" s="43"/>
    </row>
    <row r="23" spans="1:19" ht="20.25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43"/>
      <c r="L23" s="76" t="s">
        <v>831</v>
      </c>
      <c r="M23" s="66">
        <v>0.1388888888888889</v>
      </c>
      <c r="N23" s="52" t="s">
        <v>18</v>
      </c>
      <c r="O23" s="43">
        <v>120</v>
      </c>
      <c r="P23" s="43" t="s">
        <v>832</v>
      </c>
      <c r="Q23" s="43" t="s">
        <v>833</v>
      </c>
      <c r="R23" s="43">
        <v>410</v>
      </c>
      <c r="S23" s="43"/>
    </row>
    <row r="24" spans="1:19" ht="20.25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43"/>
      <c r="L24" s="43">
        <v>8.11</v>
      </c>
      <c r="M24" s="66">
        <v>0.83333333333333337</v>
      </c>
      <c r="N24" s="52" t="s">
        <v>18</v>
      </c>
      <c r="O24" s="43"/>
      <c r="P24" s="43" t="s">
        <v>837</v>
      </c>
      <c r="Q24" s="43" t="s">
        <v>836</v>
      </c>
      <c r="R24" s="43">
        <v>2760</v>
      </c>
      <c r="S24" s="43"/>
    </row>
    <row r="25" spans="1:19" ht="20.25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43"/>
      <c r="L25" s="43">
        <v>8.1199999999999992</v>
      </c>
      <c r="M25" s="66">
        <v>4.8611111111111112E-2</v>
      </c>
      <c r="N25" s="52" t="s">
        <v>18</v>
      </c>
      <c r="O25" s="43">
        <v>300</v>
      </c>
      <c r="P25" s="43" t="s">
        <v>840</v>
      </c>
      <c r="Q25" s="43" t="s">
        <v>841</v>
      </c>
      <c r="R25" s="43">
        <v>2460</v>
      </c>
      <c r="S25" s="43"/>
    </row>
    <row r="26" spans="1:19" ht="20.25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43"/>
      <c r="L26" s="66">
        <v>0.34166666666666662</v>
      </c>
      <c r="M26" s="66">
        <v>0.25069444444444444</v>
      </c>
      <c r="N26" s="52" t="s">
        <v>842</v>
      </c>
      <c r="O26" s="43">
        <v>210</v>
      </c>
      <c r="P26" s="43" t="s">
        <v>840</v>
      </c>
      <c r="Q26" s="43" t="s">
        <v>23</v>
      </c>
      <c r="R26" s="43">
        <v>2250</v>
      </c>
      <c r="S26" s="43"/>
    </row>
    <row r="27" spans="1:19" ht="20.25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43"/>
      <c r="L27" s="43">
        <v>8.1199999999999992</v>
      </c>
      <c r="M27" s="66">
        <v>0.4375</v>
      </c>
      <c r="N27" s="52" t="s">
        <v>18</v>
      </c>
      <c r="O27" s="43">
        <v>80</v>
      </c>
      <c r="P27" s="43" t="s">
        <v>843</v>
      </c>
      <c r="Q27" s="43" t="s">
        <v>32</v>
      </c>
      <c r="R27" s="43">
        <v>2270</v>
      </c>
      <c r="S27" s="43"/>
    </row>
    <row r="28" spans="1:19" ht="20.25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43"/>
      <c r="L28" s="43">
        <v>8.1199999999999992</v>
      </c>
      <c r="M28" s="66">
        <v>0.95208333333333339</v>
      </c>
      <c r="N28" s="52" t="s">
        <v>18</v>
      </c>
      <c r="O28" s="43">
        <v>220</v>
      </c>
      <c r="P28" s="43" t="s">
        <v>844</v>
      </c>
      <c r="Q28" s="43" t="s">
        <v>32</v>
      </c>
      <c r="R28" s="43">
        <v>2050</v>
      </c>
      <c r="S28" s="43"/>
    </row>
    <row r="29" spans="1:19" ht="20.25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43"/>
      <c r="L29" s="43">
        <v>8.14</v>
      </c>
      <c r="M29" s="66">
        <v>8.3333333333333329E-2</v>
      </c>
      <c r="N29" s="52" t="s">
        <v>18</v>
      </c>
      <c r="O29" s="43">
        <v>100</v>
      </c>
      <c r="P29" s="43" t="s">
        <v>845</v>
      </c>
      <c r="Q29" s="43" t="s">
        <v>846</v>
      </c>
      <c r="R29" s="43">
        <v>1950</v>
      </c>
      <c r="S29" s="43"/>
    </row>
    <row r="30" spans="1:19" ht="20.25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43"/>
      <c r="L30" s="43">
        <v>8.14</v>
      </c>
      <c r="M30" s="66">
        <v>0.25</v>
      </c>
      <c r="N30" s="52" t="s">
        <v>18</v>
      </c>
      <c r="O30" s="43">
        <v>100</v>
      </c>
      <c r="P30" s="43" t="s">
        <v>845</v>
      </c>
      <c r="Q30" s="43" t="s">
        <v>847</v>
      </c>
      <c r="R30" s="43">
        <v>1850</v>
      </c>
      <c r="S30" s="43"/>
    </row>
    <row r="31" spans="1:19" ht="20.25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43"/>
      <c r="L31" s="43">
        <v>8.14</v>
      </c>
      <c r="M31" s="66">
        <v>0.93055555555555547</v>
      </c>
      <c r="N31" s="52" t="s">
        <v>18</v>
      </c>
      <c r="O31" s="43">
        <v>100</v>
      </c>
      <c r="P31" s="43" t="s">
        <v>848</v>
      </c>
      <c r="Q31" s="43" t="s">
        <v>20</v>
      </c>
      <c r="R31" s="43">
        <v>1750</v>
      </c>
      <c r="S31" s="43"/>
    </row>
    <row r="32" spans="1:19" ht="20.25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>
        <v>8.15</v>
      </c>
      <c r="M32" s="66">
        <v>0.4375</v>
      </c>
      <c r="N32" s="52" t="s">
        <v>18</v>
      </c>
      <c r="O32" s="43">
        <v>80</v>
      </c>
      <c r="P32" s="43" t="s">
        <v>849</v>
      </c>
      <c r="Q32" s="43" t="s">
        <v>34</v>
      </c>
      <c r="R32" s="43">
        <v>1670</v>
      </c>
      <c r="S32" s="43"/>
    </row>
    <row r="33" spans="1:19" ht="20.25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>
        <v>8.15</v>
      </c>
      <c r="M33" s="66">
        <v>0.63888888888888895</v>
      </c>
      <c r="N33" s="52" t="s">
        <v>18</v>
      </c>
      <c r="O33" s="43">
        <v>90</v>
      </c>
      <c r="P33" s="43" t="s">
        <v>86</v>
      </c>
      <c r="Q33" s="43" t="s">
        <v>34</v>
      </c>
      <c r="R33" s="43">
        <v>1580</v>
      </c>
      <c r="S33" s="43"/>
    </row>
    <row r="34" spans="1:19" ht="20.25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>
        <v>8.16</v>
      </c>
      <c r="M34" s="66">
        <v>4.8611111111111112E-2</v>
      </c>
      <c r="N34" s="52" t="s">
        <v>18</v>
      </c>
      <c r="O34" s="43">
        <v>130</v>
      </c>
      <c r="P34" s="43" t="s">
        <v>58</v>
      </c>
      <c r="Q34" s="43" t="s">
        <v>32</v>
      </c>
      <c r="R34" s="43">
        <v>1450</v>
      </c>
      <c r="S34" s="43"/>
    </row>
    <row r="35" spans="1:19" ht="20.2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>
        <v>8.16</v>
      </c>
      <c r="M35" s="66">
        <v>0.25416666666666665</v>
      </c>
      <c r="N35" s="52" t="s">
        <v>18</v>
      </c>
      <c r="O35" s="43">
        <v>100</v>
      </c>
      <c r="P35" s="43" t="s">
        <v>58</v>
      </c>
      <c r="Q35" s="43" t="s">
        <v>20</v>
      </c>
      <c r="R35" s="43">
        <v>1350</v>
      </c>
      <c r="S35" s="43"/>
    </row>
    <row r="36" spans="1:19" ht="20.2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>
        <v>8.16</v>
      </c>
      <c r="M36" s="66">
        <v>0.74583333333333324</v>
      </c>
      <c r="N36" s="52" t="s">
        <v>18</v>
      </c>
      <c r="O36" s="43">
        <v>110</v>
      </c>
      <c r="P36" s="43" t="s">
        <v>86</v>
      </c>
      <c r="Q36" s="43" t="s">
        <v>32</v>
      </c>
      <c r="R36" s="43">
        <v>1240</v>
      </c>
      <c r="S36" s="43"/>
    </row>
    <row r="37" spans="1:19" ht="20.25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>
        <v>8.16</v>
      </c>
      <c r="M37" s="66">
        <v>0.91180555555555554</v>
      </c>
      <c r="N37" s="52" t="s">
        <v>18</v>
      </c>
      <c r="O37" s="43">
        <v>180</v>
      </c>
      <c r="P37" s="43" t="s">
        <v>850</v>
      </c>
      <c r="Q37" s="43" t="s">
        <v>851</v>
      </c>
      <c r="R37" s="43">
        <v>1060</v>
      </c>
      <c r="S37" s="43"/>
    </row>
    <row r="38" spans="1:19" ht="20.25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>
        <v>8.17</v>
      </c>
      <c r="M38" s="66">
        <v>0.47222222222222227</v>
      </c>
      <c r="N38" s="52" t="s">
        <v>18</v>
      </c>
      <c r="O38" s="43">
        <v>80</v>
      </c>
      <c r="P38" s="43" t="s">
        <v>852</v>
      </c>
      <c r="Q38" s="43" t="s">
        <v>853</v>
      </c>
      <c r="R38" s="43">
        <v>980</v>
      </c>
      <c r="S38" s="43"/>
    </row>
    <row r="39" spans="1:19" ht="20.25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>
        <v>8.18</v>
      </c>
      <c r="M39" s="66">
        <v>0.71805555555555556</v>
      </c>
      <c r="N39" s="52" t="s">
        <v>18</v>
      </c>
      <c r="O39" s="43">
        <v>140</v>
      </c>
      <c r="P39" s="43" t="s">
        <v>609</v>
      </c>
      <c r="Q39" s="43" t="s">
        <v>32</v>
      </c>
      <c r="R39" s="43">
        <v>840</v>
      </c>
      <c r="S39" s="43"/>
    </row>
    <row r="40" spans="1:19" ht="20.25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>
        <v>8.19</v>
      </c>
      <c r="M40" s="66">
        <v>0.52083333333333337</v>
      </c>
      <c r="N40" s="52" t="s">
        <v>18</v>
      </c>
      <c r="O40" s="43"/>
      <c r="P40" s="43" t="s">
        <v>854</v>
      </c>
      <c r="Q40" s="43" t="s">
        <v>29</v>
      </c>
      <c r="R40" s="43">
        <v>3150</v>
      </c>
      <c r="S40" s="43"/>
    </row>
    <row r="41" spans="1:19" ht="20.25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>
        <v>8.19</v>
      </c>
      <c r="M41" s="66">
        <v>0.5493055555555556</v>
      </c>
      <c r="N41" s="52" t="s">
        <v>18</v>
      </c>
      <c r="O41" s="43">
        <v>150</v>
      </c>
      <c r="P41" s="43" t="s">
        <v>854</v>
      </c>
      <c r="Q41" s="43" t="s">
        <v>32</v>
      </c>
      <c r="R41" s="43">
        <v>3000</v>
      </c>
      <c r="S41" s="43"/>
    </row>
    <row r="42" spans="1:19" ht="20.25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>
        <v>8.19</v>
      </c>
      <c r="M42" s="66" t="s">
        <v>857</v>
      </c>
      <c r="N42" s="52" t="s">
        <v>18</v>
      </c>
      <c r="O42" s="43">
        <v>20</v>
      </c>
      <c r="P42" s="43" t="s">
        <v>609</v>
      </c>
      <c r="Q42" s="43" t="s">
        <v>34</v>
      </c>
      <c r="R42" s="43">
        <v>2980</v>
      </c>
      <c r="S42" s="43"/>
    </row>
    <row r="43" spans="1:19" ht="20.2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 t="s">
        <v>858</v>
      </c>
      <c r="M43" s="66">
        <v>0.5</v>
      </c>
      <c r="N43" s="52" t="s">
        <v>18</v>
      </c>
      <c r="O43" s="43">
        <v>170</v>
      </c>
      <c r="P43" s="43" t="s">
        <v>609</v>
      </c>
      <c r="Q43" s="43" t="s">
        <v>32</v>
      </c>
      <c r="R43" s="43">
        <v>2710</v>
      </c>
      <c r="S43" s="43"/>
    </row>
    <row r="44" spans="1:19" ht="20.25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 t="s">
        <v>859</v>
      </c>
      <c r="M44" s="66">
        <v>0.91666666666666663</v>
      </c>
      <c r="N44" s="52" t="s">
        <v>18</v>
      </c>
      <c r="O44" s="43">
        <v>110</v>
      </c>
      <c r="P44" s="43" t="s">
        <v>84</v>
      </c>
      <c r="Q44" s="43" t="s">
        <v>34</v>
      </c>
      <c r="R44" s="43">
        <v>2600</v>
      </c>
      <c r="S44" s="43"/>
    </row>
    <row r="45" spans="1:19" ht="20.2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>
        <v>8.2100000000000009</v>
      </c>
      <c r="M45" s="66">
        <v>0.60902777777777783</v>
      </c>
      <c r="N45" s="52" t="s">
        <v>18</v>
      </c>
      <c r="O45" s="43">
        <v>100</v>
      </c>
      <c r="P45" s="43" t="s">
        <v>609</v>
      </c>
      <c r="Q45" s="43" t="s">
        <v>32</v>
      </c>
      <c r="R45" s="43">
        <v>2500</v>
      </c>
      <c r="S45" s="43"/>
    </row>
    <row r="46" spans="1:19" ht="20.25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>
        <v>8.2200000000000006</v>
      </c>
      <c r="M46" s="66">
        <v>3.4722222222222224E-2</v>
      </c>
      <c r="N46" s="52" t="s">
        <v>18</v>
      </c>
      <c r="O46" s="43">
        <v>100</v>
      </c>
      <c r="P46" s="43" t="s">
        <v>860</v>
      </c>
      <c r="Q46" s="43" t="s">
        <v>65</v>
      </c>
      <c r="R46" s="43">
        <v>2400</v>
      </c>
      <c r="S46" s="43"/>
    </row>
    <row r="47" spans="1:19" ht="20.25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>
        <v>8.2200000000000006</v>
      </c>
      <c r="M47" s="66">
        <v>0.5708333333333333</v>
      </c>
      <c r="N47" s="52" t="s">
        <v>18</v>
      </c>
      <c r="O47" s="43">
        <v>100</v>
      </c>
      <c r="P47" s="43" t="s">
        <v>861</v>
      </c>
      <c r="Q47" s="43" t="s">
        <v>862</v>
      </c>
      <c r="R47" s="43">
        <v>2300</v>
      </c>
      <c r="S47" s="43"/>
    </row>
    <row r="48" spans="1:19" ht="20.25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>
        <v>8.23</v>
      </c>
      <c r="M48" s="66">
        <v>9.375E-2</v>
      </c>
      <c r="N48" s="52" t="s">
        <v>863</v>
      </c>
      <c r="O48" s="43">
        <v>150</v>
      </c>
      <c r="P48" s="43" t="s">
        <v>864</v>
      </c>
      <c r="Q48" s="43" t="s">
        <v>865</v>
      </c>
      <c r="R48" s="43">
        <v>2150</v>
      </c>
      <c r="S48" s="43"/>
    </row>
    <row r="49" spans="1:19" ht="20.25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>
        <v>8.24</v>
      </c>
      <c r="M49" s="66">
        <v>0.2638888888888889</v>
      </c>
      <c r="N49" s="52" t="s">
        <v>18</v>
      </c>
      <c r="O49" s="43">
        <v>50</v>
      </c>
      <c r="P49" s="43" t="s">
        <v>866</v>
      </c>
      <c r="Q49" s="43" t="s">
        <v>867</v>
      </c>
      <c r="R49" s="43">
        <v>2100</v>
      </c>
      <c r="S49" s="43"/>
    </row>
    <row r="50" spans="1:19" ht="20.25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>
        <v>8.24</v>
      </c>
      <c r="M50" s="66">
        <v>0.34027777777777773</v>
      </c>
      <c r="N50" s="52" t="s">
        <v>18</v>
      </c>
      <c r="O50" s="43">
        <v>110</v>
      </c>
      <c r="P50" s="43" t="s">
        <v>868</v>
      </c>
      <c r="Q50" s="43" t="s">
        <v>66</v>
      </c>
      <c r="R50" s="43">
        <v>1990</v>
      </c>
      <c r="S50" s="43"/>
    </row>
    <row r="51" spans="1:19" ht="20.2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>
        <v>8.24</v>
      </c>
      <c r="M51" s="66">
        <v>0.71250000000000002</v>
      </c>
      <c r="N51" s="52" t="s">
        <v>18</v>
      </c>
      <c r="O51" s="43">
        <v>150</v>
      </c>
      <c r="P51" s="43" t="s">
        <v>86</v>
      </c>
      <c r="Q51" s="43" t="s">
        <v>65</v>
      </c>
      <c r="R51" s="43">
        <v>1840</v>
      </c>
      <c r="S51" s="43"/>
    </row>
    <row r="52" spans="1:19" ht="20.2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>
        <v>8.24</v>
      </c>
      <c r="M52" s="66">
        <v>0.86388888888888893</v>
      </c>
      <c r="N52" s="52" t="s">
        <v>18</v>
      </c>
      <c r="O52" s="43">
        <v>140</v>
      </c>
      <c r="P52" s="43" t="s">
        <v>86</v>
      </c>
      <c r="Q52" s="43" t="s">
        <v>862</v>
      </c>
      <c r="R52" s="43">
        <v>1700</v>
      </c>
      <c r="S52" s="43"/>
    </row>
    <row r="53" spans="1:19" ht="20.2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>
        <v>8.25</v>
      </c>
      <c r="M53" s="66">
        <v>0.35486111111111113</v>
      </c>
      <c r="N53" s="52" t="s">
        <v>18</v>
      </c>
      <c r="O53" s="43">
        <v>110</v>
      </c>
      <c r="P53" s="43" t="s">
        <v>869</v>
      </c>
      <c r="Q53" s="43" t="s">
        <v>32</v>
      </c>
      <c r="R53" s="43">
        <v>1590</v>
      </c>
      <c r="S53" s="43"/>
    </row>
    <row r="54" spans="1:19" ht="20.2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77">
        <v>8.25</v>
      </c>
      <c r="M54" s="66">
        <v>0.63263888888888886</v>
      </c>
      <c r="N54" s="52" t="s">
        <v>18</v>
      </c>
      <c r="O54" s="43">
        <v>140</v>
      </c>
      <c r="P54" s="43" t="s">
        <v>869</v>
      </c>
      <c r="Q54" s="43" t="s">
        <v>23</v>
      </c>
      <c r="R54" s="43">
        <v>1450</v>
      </c>
      <c r="S54" s="43"/>
    </row>
    <row r="55" spans="1:19" ht="20.2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77">
        <v>8.26</v>
      </c>
      <c r="M55" s="66">
        <v>0.22916666666666666</v>
      </c>
      <c r="N55" s="52" t="s">
        <v>18</v>
      </c>
      <c r="O55" s="43">
        <v>100</v>
      </c>
      <c r="P55" s="43" t="s">
        <v>870</v>
      </c>
      <c r="Q55" s="43" t="s">
        <v>23</v>
      </c>
      <c r="R55" s="43">
        <v>1350</v>
      </c>
      <c r="S55" s="43"/>
    </row>
    <row r="56" spans="1:19" ht="20.2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77">
        <v>8.26</v>
      </c>
      <c r="M56" s="66">
        <v>0.50694444444444442</v>
      </c>
      <c r="N56" s="52" t="s">
        <v>18</v>
      </c>
      <c r="O56" s="43">
        <v>130</v>
      </c>
      <c r="P56" s="43" t="s">
        <v>866</v>
      </c>
      <c r="Q56" s="43" t="s">
        <v>372</v>
      </c>
      <c r="R56" s="43">
        <v>1220</v>
      </c>
      <c r="S56" s="43"/>
    </row>
    <row r="57" spans="1:19" ht="20.2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>
        <v>8.27</v>
      </c>
      <c r="M57" s="66">
        <v>9.0277777777777776E-2</v>
      </c>
      <c r="N57" s="52" t="s">
        <v>18</v>
      </c>
      <c r="O57" s="43">
        <v>170</v>
      </c>
      <c r="P57" s="43" t="s">
        <v>871</v>
      </c>
      <c r="Q57" s="43" t="s">
        <v>51</v>
      </c>
      <c r="R57" s="43">
        <v>1050</v>
      </c>
      <c r="S57" s="43"/>
    </row>
    <row r="58" spans="1:19" ht="20.2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78">
        <v>8.27</v>
      </c>
      <c r="M58" s="79">
        <v>0.72916666666666663</v>
      </c>
      <c r="N58" s="52" t="s">
        <v>18</v>
      </c>
      <c r="O58" s="78">
        <v>100</v>
      </c>
      <c r="P58" s="78" t="s">
        <v>873</v>
      </c>
      <c r="Q58" s="78" t="s">
        <v>872</v>
      </c>
      <c r="R58" s="78">
        <v>950</v>
      </c>
      <c r="S58" s="43"/>
    </row>
    <row r="59" spans="1:19" ht="20.2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>
        <v>8.2899999999999991</v>
      </c>
      <c r="M59" s="66">
        <v>2.7777777777777776E-2</v>
      </c>
      <c r="N59" s="52" t="s">
        <v>18</v>
      </c>
      <c r="O59" s="43">
        <v>250</v>
      </c>
      <c r="P59" s="43" t="s">
        <v>874</v>
      </c>
      <c r="Q59" s="43" t="s">
        <v>875</v>
      </c>
      <c r="R59" s="43">
        <v>700</v>
      </c>
      <c r="S59" s="43"/>
    </row>
    <row r="60" spans="1:19" ht="20.2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>
        <v>8.2899999999999991</v>
      </c>
      <c r="M60" s="66">
        <v>0.21249999999999999</v>
      </c>
      <c r="N60" s="52" t="s">
        <v>18</v>
      </c>
      <c r="O60" s="43">
        <v>150</v>
      </c>
      <c r="P60" s="43" t="s">
        <v>874</v>
      </c>
      <c r="Q60" s="78" t="s">
        <v>872</v>
      </c>
      <c r="R60" s="43">
        <v>550</v>
      </c>
      <c r="S60" s="43"/>
    </row>
    <row r="61" spans="1:19" ht="20.2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>
        <v>8.2899999999999991</v>
      </c>
      <c r="M61" s="66">
        <v>0.88194444444444453</v>
      </c>
      <c r="N61" s="52" t="s">
        <v>18</v>
      </c>
      <c r="O61" s="43">
        <v>200</v>
      </c>
      <c r="P61" s="43" t="s">
        <v>84</v>
      </c>
      <c r="Q61" s="43" t="s">
        <v>32</v>
      </c>
      <c r="R61" s="43">
        <v>350</v>
      </c>
      <c r="S61" s="43"/>
    </row>
    <row r="62" spans="1:19" ht="20.2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77">
        <v>8.3000000000000007</v>
      </c>
      <c r="M62" s="66">
        <v>0.8125</v>
      </c>
      <c r="N62" s="43" t="s">
        <v>876</v>
      </c>
      <c r="O62" s="43"/>
      <c r="P62" s="43" t="s">
        <v>877</v>
      </c>
      <c r="Q62" s="43" t="s">
        <v>878</v>
      </c>
      <c r="R62" s="43">
        <v>2750</v>
      </c>
      <c r="S62" s="43"/>
    </row>
    <row r="63" spans="1:19" ht="20.2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77">
        <v>8.31</v>
      </c>
      <c r="M63" s="66">
        <v>0.21180555555555555</v>
      </c>
      <c r="N63" s="43" t="s">
        <v>880</v>
      </c>
      <c r="O63" s="43">
        <v>130</v>
      </c>
      <c r="P63" s="43" t="s">
        <v>881</v>
      </c>
      <c r="Q63" s="43" t="s">
        <v>882</v>
      </c>
      <c r="R63" s="43">
        <v>2620</v>
      </c>
      <c r="S63" s="43"/>
    </row>
    <row r="64" spans="1:19" ht="20.25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>
        <v>8.31</v>
      </c>
      <c r="M64" s="66">
        <v>0.37847222222222227</v>
      </c>
      <c r="N64" s="43" t="s">
        <v>883</v>
      </c>
      <c r="O64" s="43">
        <v>120</v>
      </c>
      <c r="P64" s="43" t="s">
        <v>884</v>
      </c>
      <c r="Q64" s="43" t="s">
        <v>32</v>
      </c>
      <c r="R64" s="43">
        <v>2500</v>
      </c>
      <c r="S64" s="43"/>
    </row>
    <row r="65" spans="1:19" ht="20.2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72"/>
      <c r="M65" s="67"/>
      <c r="N65" s="72"/>
      <c r="O65" s="42"/>
      <c r="P65" s="42"/>
      <c r="Q65" s="42"/>
      <c r="R65" s="42"/>
      <c r="S65" s="42"/>
    </row>
    <row r="66" spans="1:19" ht="20.25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72"/>
      <c r="M66" s="67"/>
      <c r="N66" s="72"/>
      <c r="O66" s="42"/>
      <c r="P66" s="72"/>
      <c r="Q66" s="72"/>
      <c r="R66" s="42"/>
      <c r="S66" s="42"/>
    </row>
    <row r="67" spans="1:19" ht="20.25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72"/>
      <c r="M67" s="67"/>
      <c r="N67" s="72"/>
      <c r="O67" s="42"/>
      <c r="P67" s="42"/>
      <c r="Q67" s="42"/>
      <c r="R67" s="42"/>
      <c r="S67" s="42"/>
    </row>
  </sheetData>
  <mergeCells count="4">
    <mergeCell ref="A1:R1"/>
    <mergeCell ref="A2:I2"/>
    <mergeCell ref="J2:Q2"/>
    <mergeCell ref="R2:R3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S67"/>
  <sheetViews>
    <sheetView workbookViewId="0">
      <selection activeCell="K5" sqref="K5"/>
    </sheetView>
  </sheetViews>
  <sheetFormatPr defaultRowHeight="13.5"/>
  <cols>
    <col min="1" max="1" width="14" customWidth="1"/>
    <col min="3" max="3" width="11.625" customWidth="1"/>
    <col min="4" max="4" width="10.875" customWidth="1"/>
    <col min="5" max="5" width="11.625" customWidth="1"/>
    <col min="7" max="7" width="10.25" customWidth="1"/>
    <col min="10" max="10" width="17" customWidth="1"/>
    <col min="12" max="12" width="22.25" customWidth="1"/>
    <col min="13" max="13" width="23.75" bestFit="1" customWidth="1"/>
    <col min="14" max="14" width="9.5" customWidth="1"/>
    <col min="15" max="15" width="15.625" customWidth="1"/>
    <col min="16" max="16" width="9.75" customWidth="1"/>
    <col min="17" max="17" width="26.375" customWidth="1"/>
    <col min="18" max="18" width="19" customWidth="1"/>
  </cols>
  <sheetData>
    <row r="1" spans="1:19" ht="27">
      <c r="A1" s="84" t="s">
        <v>19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</row>
    <row r="2" spans="1:19" ht="18.75">
      <c r="A2" s="85" t="s">
        <v>0</v>
      </c>
      <c r="B2" s="86"/>
      <c r="C2" s="86"/>
      <c r="D2" s="86"/>
      <c r="E2" s="86"/>
      <c r="F2" s="86"/>
      <c r="G2" s="86"/>
      <c r="H2" s="86"/>
      <c r="I2" s="87"/>
      <c r="J2" s="85" t="s">
        <v>1</v>
      </c>
      <c r="K2" s="86"/>
      <c r="L2" s="86"/>
      <c r="M2" s="86"/>
      <c r="N2" s="86"/>
      <c r="O2" s="86"/>
      <c r="P2" s="86"/>
      <c r="Q2" s="87"/>
      <c r="R2" s="88" t="s">
        <v>2</v>
      </c>
      <c r="S2" s="1"/>
    </row>
    <row r="3" spans="1:19" ht="75">
      <c r="A3" s="38" t="s">
        <v>3</v>
      </c>
      <c r="B3" s="38" t="s">
        <v>4</v>
      </c>
      <c r="C3" s="38" t="s">
        <v>5</v>
      </c>
      <c r="D3" s="38" t="s">
        <v>6</v>
      </c>
      <c r="E3" s="39" t="s">
        <v>7</v>
      </c>
      <c r="F3" s="38" t="s">
        <v>8</v>
      </c>
      <c r="G3" s="39" t="s">
        <v>9</v>
      </c>
      <c r="H3" s="39" t="s">
        <v>10</v>
      </c>
      <c r="I3" s="39" t="s">
        <v>11</v>
      </c>
      <c r="J3" s="40" t="s">
        <v>12</v>
      </c>
      <c r="K3" s="5" t="s">
        <v>13</v>
      </c>
      <c r="L3" s="39" t="s">
        <v>14</v>
      </c>
      <c r="M3" s="39" t="s">
        <v>4</v>
      </c>
      <c r="N3" s="39" t="s">
        <v>5</v>
      </c>
      <c r="O3" s="39" t="s">
        <v>15</v>
      </c>
      <c r="P3" s="39" t="s">
        <v>16</v>
      </c>
      <c r="Q3" s="38" t="s">
        <v>17</v>
      </c>
      <c r="R3" s="93"/>
      <c r="S3" s="6" t="s">
        <v>885</v>
      </c>
    </row>
    <row r="4" spans="1:19" ht="20.25">
      <c r="A4" s="69" t="s">
        <v>910</v>
      </c>
      <c r="B4" s="60">
        <v>0.62152777777777779</v>
      </c>
      <c r="C4" s="80" t="s">
        <v>123</v>
      </c>
      <c r="D4" s="61" t="s">
        <v>54</v>
      </c>
      <c r="E4" s="61" t="s">
        <v>55</v>
      </c>
      <c r="F4" s="61">
        <v>32.65</v>
      </c>
      <c r="G4" s="71">
        <v>0.32090000000000002</v>
      </c>
      <c r="H4" s="61"/>
      <c r="I4" s="61" t="s">
        <v>911</v>
      </c>
      <c r="J4" s="61">
        <v>8020211158</v>
      </c>
      <c r="K4" s="68" t="s">
        <v>920</v>
      </c>
      <c r="L4" s="43">
        <v>9.1</v>
      </c>
      <c r="M4" s="66">
        <v>0.28472222222222221</v>
      </c>
      <c r="N4" s="52" t="s">
        <v>886</v>
      </c>
      <c r="O4" s="43">
        <v>20</v>
      </c>
      <c r="P4" s="43" t="s">
        <v>887</v>
      </c>
      <c r="Q4" s="43" t="s">
        <v>888</v>
      </c>
      <c r="R4" s="43">
        <v>2480</v>
      </c>
      <c r="S4" s="43"/>
    </row>
    <row r="5" spans="1:19" ht="20.25">
      <c r="A5" s="69" t="s">
        <v>944</v>
      </c>
      <c r="B5" s="60">
        <v>0.50486111111111109</v>
      </c>
      <c r="C5" s="80" t="s">
        <v>123</v>
      </c>
      <c r="D5" s="61" t="s">
        <v>54</v>
      </c>
      <c r="E5" s="61" t="s">
        <v>55</v>
      </c>
      <c r="F5" s="61">
        <v>32.85</v>
      </c>
      <c r="G5" s="71">
        <v>0.32350000000000001</v>
      </c>
      <c r="H5" s="61"/>
      <c r="I5" s="61" t="s">
        <v>945</v>
      </c>
      <c r="J5" s="61">
        <v>5135738957</v>
      </c>
      <c r="K5" s="68" t="s">
        <v>920</v>
      </c>
      <c r="L5" s="43">
        <v>9.1</v>
      </c>
      <c r="M5" s="66">
        <v>0.40416666666666662</v>
      </c>
      <c r="N5" s="52" t="s">
        <v>886</v>
      </c>
      <c r="O5" s="43">
        <v>210</v>
      </c>
      <c r="P5" s="43" t="s">
        <v>889</v>
      </c>
      <c r="Q5" s="43" t="s">
        <v>890</v>
      </c>
      <c r="R5" s="43">
        <v>2270</v>
      </c>
      <c r="S5" s="43"/>
    </row>
    <row r="6" spans="1:19" ht="20.25">
      <c r="A6" s="61" t="s">
        <v>964</v>
      </c>
      <c r="B6" s="60">
        <v>0.60763888888888895</v>
      </c>
      <c r="C6" s="61" t="s">
        <v>965</v>
      </c>
      <c r="D6" s="61" t="s">
        <v>54</v>
      </c>
      <c r="E6" s="61" t="s">
        <v>55</v>
      </c>
      <c r="F6" s="61">
        <v>32.35</v>
      </c>
      <c r="G6" s="71">
        <v>0.32279999999999998</v>
      </c>
      <c r="H6" s="61"/>
      <c r="I6" s="61" t="s">
        <v>966</v>
      </c>
      <c r="J6" s="61">
        <v>9961542701</v>
      </c>
      <c r="K6" s="68" t="s">
        <v>920</v>
      </c>
      <c r="L6" s="43">
        <v>9.1</v>
      </c>
      <c r="M6" s="66">
        <v>0.95833333333333337</v>
      </c>
      <c r="N6" s="52" t="s">
        <v>18</v>
      </c>
      <c r="O6" s="43">
        <v>120</v>
      </c>
      <c r="P6" s="43" t="s">
        <v>891</v>
      </c>
      <c r="Q6" s="43" t="s">
        <v>34</v>
      </c>
      <c r="R6" s="43">
        <v>2150</v>
      </c>
      <c r="S6" s="43"/>
    </row>
    <row r="7" spans="1:19" ht="20.25">
      <c r="A7" s="61"/>
      <c r="B7" s="60"/>
      <c r="C7" s="61"/>
      <c r="D7" s="61"/>
      <c r="E7" s="61"/>
      <c r="F7" s="61">
        <f>SUM(F4:F6)</f>
        <v>97.85</v>
      </c>
      <c r="G7" s="71"/>
      <c r="H7" s="61"/>
      <c r="I7" s="61"/>
      <c r="J7" s="61"/>
      <c r="K7" s="43"/>
      <c r="L7" s="43">
        <v>9.1999999999999993</v>
      </c>
      <c r="M7" s="66">
        <v>0.52777777777777779</v>
      </c>
      <c r="N7" s="52" t="s">
        <v>18</v>
      </c>
      <c r="O7" s="43">
        <v>100</v>
      </c>
      <c r="P7" s="43" t="s">
        <v>892</v>
      </c>
      <c r="Q7" s="43" t="s">
        <v>893</v>
      </c>
      <c r="R7" s="43">
        <f>960+990</f>
        <v>1950</v>
      </c>
      <c r="S7" s="43"/>
    </row>
    <row r="8" spans="1:19" ht="20.25">
      <c r="A8" s="61"/>
      <c r="B8" s="61"/>
      <c r="C8" s="61"/>
      <c r="D8" s="61"/>
      <c r="E8" s="61"/>
      <c r="F8" s="61"/>
      <c r="G8" s="61"/>
      <c r="H8" s="61"/>
      <c r="I8" s="61"/>
      <c r="J8" s="61"/>
      <c r="K8" s="43"/>
      <c r="L8" s="43">
        <v>9.1999999999999993</v>
      </c>
      <c r="M8" s="66">
        <v>0.69513888888888886</v>
      </c>
      <c r="N8" s="52" t="s">
        <v>18</v>
      </c>
      <c r="O8" s="43">
        <v>200</v>
      </c>
      <c r="P8" s="43" t="s">
        <v>894</v>
      </c>
      <c r="Q8" s="43" t="s">
        <v>895</v>
      </c>
      <c r="R8" s="43">
        <v>1750</v>
      </c>
      <c r="S8" s="43"/>
    </row>
    <row r="9" spans="1:19" ht="20.25">
      <c r="A9" s="61"/>
      <c r="B9" s="61"/>
      <c r="C9" s="61"/>
      <c r="D9" s="61"/>
      <c r="E9" s="61"/>
      <c r="F9" s="61"/>
      <c r="G9" s="61"/>
      <c r="H9" s="61"/>
      <c r="I9" s="61"/>
      <c r="J9" s="61"/>
      <c r="K9" s="43"/>
      <c r="L9" s="43">
        <v>9.1999999999999993</v>
      </c>
      <c r="M9" s="66">
        <v>0.88611111111111107</v>
      </c>
      <c r="N9" s="52" t="s">
        <v>18</v>
      </c>
      <c r="O9" s="43">
        <v>150</v>
      </c>
      <c r="P9" s="43" t="s">
        <v>894</v>
      </c>
      <c r="Q9" s="43" t="s">
        <v>896</v>
      </c>
      <c r="R9" s="43">
        <v>1600</v>
      </c>
      <c r="S9" s="43"/>
    </row>
    <row r="10" spans="1:19" ht="20.25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43"/>
      <c r="L10" s="43">
        <v>9.3000000000000007</v>
      </c>
      <c r="M10" s="66">
        <v>0.27777777777777779</v>
      </c>
      <c r="N10" s="52" t="s">
        <v>897</v>
      </c>
      <c r="O10" s="43">
        <v>100</v>
      </c>
      <c r="P10" s="43" t="s">
        <v>898</v>
      </c>
      <c r="Q10" s="43" t="s">
        <v>899</v>
      </c>
      <c r="R10" s="43">
        <v>1500</v>
      </c>
      <c r="S10" s="43"/>
    </row>
    <row r="11" spans="1:19" ht="20.25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43"/>
      <c r="L11" s="43">
        <v>9.3000000000000007</v>
      </c>
      <c r="M11" s="66">
        <v>0.6166666666666667</v>
      </c>
      <c r="N11" s="52" t="s">
        <v>76</v>
      </c>
      <c r="O11" s="43">
        <v>200</v>
      </c>
      <c r="P11" s="43" t="s">
        <v>892</v>
      </c>
      <c r="Q11" s="43" t="s">
        <v>900</v>
      </c>
      <c r="R11" s="43">
        <v>1300</v>
      </c>
      <c r="S11" s="43"/>
    </row>
    <row r="12" spans="1:19" ht="20.25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43"/>
      <c r="L12" s="43">
        <v>9.4</v>
      </c>
      <c r="M12" s="66">
        <v>0.37708333333333338</v>
      </c>
      <c r="N12" s="52" t="s">
        <v>76</v>
      </c>
      <c r="O12" s="43">
        <v>120</v>
      </c>
      <c r="P12" s="43" t="s">
        <v>892</v>
      </c>
      <c r="Q12" s="43" t="s">
        <v>901</v>
      </c>
      <c r="R12" s="43">
        <v>1180</v>
      </c>
      <c r="S12" s="43"/>
    </row>
    <row r="13" spans="1:19" ht="20.25">
      <c r="A13" s="61"/>
      <c r="B13" s="61"/>
      <c r="C13" s="61"/>
      <c r="D13" s="61"/>
      <c r="E13" s="61"/>
      <c r="F13" s="61"/>
      <c r="G13" s="61"/>
      <c r="H13" s="61"/>
      <c r="I13" s="61"/>
      <c r="J13" s="61"/>
      <c r="K13" s="43"/>
      <c r="L13" s="43">
        <v>9.4</v>
      </c>
      <c r="M13" s="66">
        <v>0.875</v>
      </c>
      <c r="N13" s="52" t="s">
        <v>902</v>
      </c>
      <c r="O13" s="43">
        <v>130</v>
      </c>
      <c r="P13" s="43" t="s">
        <v>903</v>
      </c>
      <c r="Q13" s="43" t="s">
        <v>37</v>
      </c>
      <c r="R13" s="43">
        <v>1050</v>
      </c>
      <c r="S13" s="43"/>
    </row>
    <row r="14" spans="1:19" ht="20.25">
      <c r="A14" s="61"/>
      <c r="B14" s="61"/>
      <c r="C14" s="61"/>
      <c r="D14" s="61"/>
      <c r="E14" s="61"/>
      <c r="F14" s="61"/>
      <c r="G14" s="61"/>
      <c r="H14" s="61"/>
      <c r="I14" s="61"/>
      <c r="J14" s="61"/>
      <c r="K14" s="43"/>
      <c r="L14" s="43">
        <v>9.5</v>
      </c>
      <c r="M14" s="66">
        <v>0.95833333333333337</v>
      </c>
      <c r="N14" s="52" t="s">
        <v>18</v>
      </c>
      <c r="O14" s="43">
        <v>50</v>
      </c>
      <c r="P14" s="43" t="s">
        <v>904</v>
      </c>
      <c r="Q14" s="43" t="s">
        <v>34</v>
      </c>
      <c r="R14" s="43">
        <v>1000</v>
      </c>
      <c r="S14" s="43"/>
    </row>
    <row r="15" spans="1:19" ht="20.25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43"/>
      <c r="L15" s="43">
        <v>9.6</v>
      </c>
      <c r="M15" s="66">
        <v>0.16805555555555554</v>
      </c>
      <c r="N15" s="52" t="s">
        <v>18</v>
      </c>
      <c r="O15" s="43">
        <v>150</v>
      </c>
      <c r="P15" s="43" t="s">
        <v>905</v>
      </c>
      <c r="Q15" s="43" t="s">
        <v>906</v>
      </c>
      <c r="R15" s="43">
        <v>850</v>
      </c>
      <c r="S15" s="43"/>
    </row>
    <row r="16" spans="1:19" ht="20.25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43"/>
      <c r="L16" s="43">
        <v>9.6</v>
      </c>
      <c r="M16" s="66">
        <v>0.64583333333333337</v>
      </c>
      <c r="N16" s="52" t="s">
        <v>907</v>
      </c>
      <c r="O16" s="43">
        <v>130</v>
      </c>
      <c r="P16" s="43" t="s">
        <v>908</v>
      </c>
      <c r="Q16" s="43" t="s">
        <v>909</v>
      </c>
      <c r="R16" s="43">
        <v>720</v>
      </c>
      <c r="S16" s="43"/>
    </row>
    <row r="17" spans="1:19" ht="20.25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43"/>
      <c r="L17" s="43">
        <v>9.6999999999999993</v>
      </c>
      <c r="M17" s="66">
        <v>0.54305555555555551</v>
      </c>
      <c r="N17" s="52" t="s">
        <v>907</v>
      </c>
      <c r="O17" s="43">
        <v>180</v>
      </c>
      <c r="P17" s="43" t="s">
        <v>931</v>
      </c>
      <c r="Q17" s="43" t="s">
        <v>66</v>
      </c>
      <c r="R17" s="43">
        <v>540</v>
      </c>
      <c r="S17" s="43"/>
    </row>
    <row r="18" spans="1:19" ht="20.25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43"/>
      <c r="L18" s="43">
        <v>9.8000000000000007</v>
      </c>
      <c r="M18" s="66">
        <v>0.48819444444444443</v>
      </c>
      <c r="N18" s="52" t="s">
        <v>912</v>
      </c>
      <c r="O18" s="43">
        <v>140</v>
      </c>
      <c r="P18" s="43" t="s">
        <v>913</v>
      </c>
      <c r="Q18" s="43" t="s">
        <v>25</v>
      </c>
      <c r="R18" s="43">
        <v>400</v>
      </c>
      <c r="S18" s="43"/>
    </row>
    <row r="19" spans="1:19" ht="20.25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43"/>
      <c r="L19" s="43">
        <v>9.8000000000000007</v>
      </c>
      <c r="M19" s="66">
        <v>0.62152777777777779</v>
      </c>
      <c r="N19" s="52" t="s">
        <v>53</v>
      </c>
      <c r="O19" s="43"/>
      <c r="P19" s="43" t="s">
        <v>117</v>
      </c>
      <c r="Q19" s="43" t="s">
        <v>914</v>
      </c>
      <c r="R19" s="43">
        <v>2720</v>
      </c>
      <c r="S19" s="43"/>
    </row>
    <row r="20" spans="1:19" ht="20.25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43"/>
      <c r="L20" s="76" t="s">
        <v>915</v>
      </c>
      <c r="M20" s="66">
        <v>0.79861111111111116</v>
      </c>
      <c r="N20" s="52" t="s">
        <v>53</v>
      </c>
      <c r="O20" s="43">
        <v>40</v>
      </c>
      <c r="P20" s="43" t="s">
        <v>916</v>
      </c>
      <c r="Q20" s="43" t="s">
        <v>917</v>
      </c>
      <c r="R20" s="43">
        <v>2680</v>
      </c>
      <c r="S20" s="43"/>
    </row>
    <row r="21" spans="1:19" ht="20.25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43"/>
      <c r="L21" s="76" t="s">
        <v>918</v>
      </c>
      <c r="M21" s="66">
        <v>3.125E-2</v>
      </c>
      <c r="N21" s="52" t="s">
        <v>53</v>
      </c>
      <c r="O21" s="43">
        <v>150</v>
      </c>
      <c r="P21" s="43" t="s">
        <v>919</v>
      </c>
      <c r="Q21" s="43" t="s">
        <v>32</v>
      </c>
      <c r="R21" s="43">
        <v>2530</v>
      </c>
      <c r="S21" s="43"/>
    </row>
    <row r="22" spans="1:19" ht="20.25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43"/>
      <c r="L22" s="76" t="s">
        <v>924</v>
      </c>
      <c r="M22" s="66">
        <v>0.71736111111111101</v>
      </c>
      <c r="N22" s="52" t="s">
        <v>53</v>
      </c>
      <c r="O22" s="43">
        <v>150</v>
      </c>
      <c r="P22" s="43" t="s">
        <v>922</v>
      </c>
      <c r="Q22" s="43" t="s">
        <v>923</v>
      </c>
      <c r="R22" s="43">
        <v>2380</v>
      </c>
      <c r="S22" s="43"/>
    </row>
    <row r="23" spans="1:19" ht="20.25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43"/>
      <c r="L23" s="76" t="s">
        <v>925</v>
      </c>
      <c r="M23" s="66">
        <v>0.6875</v>
      </c>
      <c r="N23" s="52" t="s">
        <v>53</v>
      </c>
      <c r="O23" s="43">
        <v>230</v>
      </c>
      <c r="P23" s="43" t="s">
        <v>926</v>
      </c>
      <c r="Q23" s="43" t="s">
        <v>927</v>
      </c>
      <c r="R23" s="43">
        <v>2150</v>
      </c>
      <c r="S23" s="43"/>
    </row>
    <row r="24" spans="1:19" ht="20.25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43"/>
      <c r="L24" s="43">
        <v>9.1199999999999992</v>
      </c>
      <c r="M24" s="66">
        <v>0.70833333333333337</v>
      </c>
      <c r="N24" s="52" t="s">
        <v>928</v>
      </c>
      <c r="O24" s="43">
        <v>150</v>
      </c>
      <c r="P24" s="43" t="s">
        <v>929</v>
      </c>
      <c r="Q24" s="43" t="s">
        <v>23</v>
      </c>
      <c r="R24" s="43">
        <v>2000</v>
      </c>
      <c r="S24" s="43"/>
    </row>
    <row r="25" spans="1:19" ht="20.25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43"/>
      <c r="L25" s="43">
        <v>9.1300000000000008</v>
      </c>
      <c r="M25" s="66">
        <v>0.29166666666666669</v>
      </c>
      <c r="N25" s="52" t="s">
        <v>18</v>
      </c>
      <c r="O25" s="43">
        <v>120</v>
      </c>
      <c r="P25" s="43" t="s">
        <v>625</v>
      </c>
      <c r="Q25" s="43" t="s">
        <v>930</v>
      </c>
      <c r="R25" s="43">
        <v>1880</v>
      </c>
      <c r="S25" s="43"/>
    </row>
    <row r="26" spans="1:19" ht="20.25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43"/>
      <c r="L26" s="43">
        <v>9.14</v>
      </c>
      <c r="M26" s="66">
        <v>6.9444444444444447E-4</v>
      </c>
      <c r="N26" s="52" t="s">
        <v>18</v>
      </c>
      <c r="O26" s="43">
        <v>100</v>
      </c>
      <c r="P26" s="43" t="s">
        <v>625</v>
      </c>
      <c r="Q26" s="43" t="s">
        <v>23</v>
      </c>
      <c r="R26" s="43">
        <v>1780</v>
      </c>
      <c r="S26" s="43"/>
    </row>
    <row r="27" spans="1:19" ht="20.25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43"/>
      <c r="L27" s="43">
        <v>9.14</v>
      </c>
      <c r="M27" s="66">
        <v>0.64583333333333337</v>
      </c>
      <c r="N27" s="52" t="s">
        <v>18</v>
      </c>
      <c r="O27" s="43">
        <v>60</v>
      </c>
      <c r="P27" s="43" t="s">
        <v>931</v>
      </c>
      <c r="Q27" s="43" t="s">
        <v>917</v>
      </c>
      <c r="R27" s="43">
        <v>1720</v>
      </c>
      <c r="S27" s="43"/>
    </row>
    <row r="28" spans="1:19" ht="20.25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43"/>
      <c r="L28" s="43">
        <v>9.14</v>
      </c>
      <c r="M28" s="66">
        <v>0.72916666666666663</v>
      </c>
      <c r="N28" s="52" t="s">
        <v>18</v>
      </c>
      <c r="O28" s="43">
        <v>150</v>
      </c>
      <c r="P28" s="43" t="s">
        <v>932</v>
      </c>
      <c r="Q28" s="43" t="s">
        <v>32</v>
      </c>
      <c r="R28" s="43">
        <v>1570</v>
      </c>
      <c r="S28" s="43"/>
    </row>
    <row r="29" spans="1:19" ht="20.25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43"/>
      <c r="L29" s="43">
        <v>9.15</v>
      </c>
      <c r="M29" s="66">
        <v>0.86111111111111116</v>
      </c>
      <c r="N29" s="52" t="s">
        <v>933</v>
      </c>
      <c r="O29" s="43">
        <v>20</v>
      </c>
      <c r="P29" s="43" t="s">
        <v>934</v>
      </c>
      <c r="Q29" s="43" t="s">
        <v>935</v>
      </c>
      <c r="R29" s="43">
        <v>1550</v>
      </c>
      <c r="S29" s="43"/>
    </row>
    <row r="30" spans="1:19" ht="20.25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43"/>
      <c r="L30" s="43">
        <v>9.16</v>
      </c>
      <c r="M30" s="66">
        <v>0.20833333333333334</v>
      </c>
      <c r="N30" s="52" t="s">
        <v>936</v>
      </c>
      <c r="O30" s="43">
        <v>130</v>
      </c>
      <c r="P30" s="43" t="s">
        <v>937</v>
      </c>
      <c r="Q30" s="43" t="s">
        <v>23</v>
      </c>
      <c r="R30" s="43">
        <v>1420</v>
      </c>
      <c r="S30" s="43"/>
    </row>
    <row r="31" spans="1:19" ht="20.25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43"/>
      <c r="L31" s="43">
        <v>9.16</v>
      </c>
      <c r="M31" s="66">
        <v>0.50347222222222221</v>
      </c>
      <c r="N31" s="52" t="s">
        <v>18</v>
      </c>
      <c r="O31" s="43">
        <v>150</v>
      </c>
      <c r="P31" s="43" t="s">
        <v>868</v>
      </c>
      <c r="Q31" s="43" t="s">
        <v>57</v>
      </c>
      <c r="R31" s="43">
        <v>1270</v>
      </c>
      <c r="S31" s="43"/>
    </row>
    <row r="32" spans="1:19" ht="20.25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>
        <v>9.17</v>
      </c>
      <c r="M32" s="66">
        <v>0.61805555555555558</v>
      </c>
      <c r="N32" s="52" t="s">
        <v>18</v>
      </c>
      <c r="O32" s="43">
        <v>10</v>
      </c>
      <c r="P32" s="43" t="s">
        <v>868</v>
      </c>
      <c r="Q32" s="43" t="s">
        <v>935</v>
      </c>
      <c r="R32" s="43">
        <v>1260</v>
      </c>
      <c r="S32" s="43"/>
    </row>
    <row r="33" spans="1:19" ht="20.25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>
        <v>9.18</v>
      </c>
      <c r="M33" s="66">
        <v>0.16319444444444445</v>
      </c>
      <c r="N33" s="52" t="s">
        <v>18</v>
      </c>
      <c r="O33" s="43">
        <v>160</v>
      </c>
      <c r="P33" s="43" t="s">
        <v>84</v>
      </c>
      <c r="Q33" s="43" t="s">
        <v>23</v>
      </c>
      <c r="R33" s="43">
        <v>1100</v>
      </c>
      <c r="S33" s="43"/>
    </row>
    <row r="34" spans="1:19" ht="20.25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>
        <v>9.18</v>
      </c>
      <c r="M34" s="66">
        <v>0.39583333333333331</v>
      </c>
      <c r="N34" s="52" t="s">
        <v>18</v>
      </c>
      <c r="O34" s="43">
        <v>50</v>
      </c>
      <c r="P34" s="43" t="s">
        <v>868</v>
      </c>
      <c r="Q34" s="43" t="s">
        <v>34</v>
      </c>
      <c r="R34" s="43">
        <v>1050</v>
      </c>
      <c r="S34" s="43"/>
    </row>
    <row r="35" spans="1:19" ht="20.2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>
        <v>9.18</v>
      </c>
      <c r="M35" s="66">
        <v>0.87708333333333333</v>
      </c>
      <c r="N35" s="52" t="s">
        <v>18</v>
      </c>
      <c r="O35" s="43">
        <v>270</v>
      </c>
      <c r="P35" s="43" t="s">
        <v>938</v>
      </c>
      <c r="Q35" s="43" t="s">
        <v>939</v>
      </c>
      <c r="R35" s="43">
        <v>780</v>
      </c>
      <c r="S35" s="43"/>
    </row>
    <row r="36" spans="1:19" ht="20.2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81">
        <v>9.1999999999999993</v>
      </c>
      <c r="M36" s="66">
        <v>0.34027777777777773</v>
      </c>
      <c r="N36" s="52" t="s">
        <v>940</v>
      </c>
      <c r="O36" s="43">
        <v>160</v>
      </c>
      <c r="P36" s="43" t="s">
        <v>941</v>
      </c>
      <c r="Q36" s="43" t="s">
        <v>942</v>
      </c>
      <c r="R36" s="43">
        <v>620</v>
      </c>
      <c r="S36" s="43"/>
    </row>
    <row r="37" spans="1:19" ht="20.25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81">
        <v>9.1999999999999993</v>
      </c>
      <c r="M37" s="66">
        <v>0.50486111111111109</v>
      </c>
      <c r="N37" s="52" t="s">
        <v>940</v>
      </c>
      <c r="O37" s="43"/>
      <c r="P37" s="43" t="s">
        <v>945</v>
      </c>
      <c r="Q37" s="43" t="s">
        <v>943</v>
      </c>
      <c r="R37" s="43">
        <v>3000</v>
      </c>
      <c r="S37" s="43"/>
    </row>
    <row r="38" spans="1:19" ht="20.25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81">
        <v>9.1999999999999993</v>
      </c>
      <c r="M38" s="66">
        <v>0.77083333333333337</v>
      </c>
      <c r="N38" s="52" t="s">
        <v>946</v>
      </c>
      <c r="O38" s="43">
        <v>90</v>
      </c>
      <c r="P38" s="43" t="s">
        <v>947</v>
      </c>
      <c r="Q38" s="43" t="s">
        <v>948</v>
      </c>
      <c r="R38" s="43">
        <v>2910</v>
      </c>
      <c r="S38" s="43"/>
    </row>
    <row r="39" spans="1:19" ht="20.25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81">
        <v>9.2200000000000006</v>
      </c>
      <c r="M39" s="66">
        <v>1.2499999999999999E-2</v>
      </c>
      <c r="N39" s="52" t="s">
        <v>18</v>
      </c>
      <c r="O39" s="43">
        <v>190</v>
      </c>
      <c r="P39" s="43" t="s">
        <v>950</v>
      </c>
      <c r="Q39" s="43" t="s">
        <v>57</v>
      </c>
      <c r="R39" s="43">
        <v>2720</v>
      </c>
      <c r="S39" s="43"/>
    </row>
    <row r="40" spans="1:19" ht="20.25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81">
        <v>9.2200000000000006</v>
      </c>
      <c r="M40" s="66">
        <v>0.17361111111111113</v>
      </c>
      <c r="N40" s="52" t="s">
        <v>18</v>
      </c>
      <c r="O40" s="43">
        <v>170</v>
      </c>
      <c r="P40" s="43" t="s">
        <v>950</v>
      </c>
      <c r="Q40" s="43" t="s">
        <v>949</v>
      </c>
      <c r="R40" s="43">
        <v>2550</v>
      </c>
      <c r="S40" s="43"/>
    </row>
    <row r="41" spans="1:19" ht="20.25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81">
        <v>9.2200000000000006</v>
      </c>
      <c r="M41" s="66">
        <v>0.47916666666666669</v>
      </c>
      <c r="N41" s="52" t="s">
        <v>18</v>
      </c>
      <c r="O41" s="43">
        <v>40</v>
      </c>
      <c r="P41" s="43" t="s">
        <v>868</v>
      </c>
      <c r="Q41" s="43" t="s">
        <v>91</v>
      </c>
      <c r="R41" s="43">
        <v>2510</v>
      </c>
      <c r="S41" s="43"/>
    </row>
    <row r="42" spans="1:19" ht="20.25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81">
        <v>9.23</v>
      </c>
      <c r="M42" s="66">
        <v>0.35416666666666669</v>
      </c>
      <c r="N42" s="52" t="s">
        <v>18</v>
      </c>
      <c r="O42" s="43">
        <v>270</v>
      </c>
      <c r="P42" s="43" t="s">
        <v>868</v>
      </c>
      <c r="Q42" s="43" t="s">
        <v>245</v>
      </c>
      <c r="R42" s="43">
        <v>2240</v>
      </c>
      <c r="S42" s="43"/>
    </row>
    <row r="43" spans="1:19" ht="20.2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81">
        <v>9.24</v>
      </c>
      <c r="M43" s="66">
        <v>0.20486111111111113</v>
      </c>
      <c r="N43" s="52" t="s">
        <v>18</v>
      </c>
      <c r="O43" s="43">
        <v>110</v>
      </c>
      <c r="P43" s="43" t="s">
        <v>951</v>
      </c>
      <c r="Q43" s="43" t="s">
        <v>23</v>
      </c>
      <c r="R43" s="43">
        <v>2330</v>
      </c>
      <c r="S43" s="43"/>
    </row>
    <row r="44" spans="1:19" ht="20.25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81">
        <v>9.24</v>
      </c>
      <c r="M44" s="66">
        <v>0.91319444444444453</v>
      </c>
      <c r="N44" s="52" t="s">
        <v>952</v>
      </c>
      <c r="O44" s="43">
        <v>130</v>
      </c>
      <c r="P44" s="43" t="s">
        <v>953</v>
      </c>
      <c r="Q44" s="43" t="s">
        <v>954</v>
      </c>
      <c r="R44" s="43">
        <v>2200</v>
      </c>
      <c r="S44" s="43"/>
    </row>
    <row r="45" spans="1:19" ht="20.2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>
        <v>9.25</v>
      </c>
      <c r="M45" s="66">
        <v>0.26041666666666669</v>
      </c>
      <c r="N45" s="52" t="s">
        <v>952</v>
      </c>
      <c r="O45" s="43">
        <v>100</v>
      </c>
      <c r="P45" s="43" t="s">
        <v>955</v>
      </c>
      <c r="Q45" s="43" t="s">
        <v>23</v>
      </c>
      <c r="R45" s="43">
        <v>2100</v>
      </c>
      <c r="S45" s="43"/>
    </row>
    <row r="46" spans="1:19" ht="20.25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>
        <v>9.25</v>
      </c>
      <c r="M46" s="66">
        <v>0.47916666666666669</v>
      </c>
      <c r="N46" s="52" t="s">
        <v>952</v>
      </c>
      <c r="O46" s="43">
        <v>20</v>
      </c>
      <c r="P46" s="43" t="s">
        <v>868</v>
      </c>
      <c r="Q46" s="43" t="s">
        <v>91</v>
      </c>
      <c r="R46" s="43">
        <v>2080</v>
      </c>
      <c r="S46" s="43"/>
    </row>
    <row r="47" spans="1:19" ht="20.25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>
        <v>9.26</v>
      </c>
      <c r="M47" s="66">
        <v>0.67499999999999993</v>
      </c>
      <c r="N47" s="52" t="s">
        <v>952</v>
      </c>
      <c r="O47" s="43">
        <v>180</v>
      </c>
      <c r="P47" s="43" t="s">
        <v>956</v>
      </c>
      <c r="Q47" s="43" t="s">
        <v>57</v>
      </c>
      <c r="R47" s="43">
        <v>1900</v>
      </c>
      <c r="S47" s="43"/>
    </row>
    <row r="48" spans="1:19" ht="20.25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>
        <v>9.2799999999999994</v>
      </c>
      <c r="M48" s="66">
        <v>0.28125</v>
      </c>
      <c r="N48" s="52" t="s">
        <v>957</v>
      </c>
      <c r="O48" s="43">
        <v>120</v>
      </c>
      <c r="P48" s="43" t="s">
        <v>958</v>
      </c>
      <c r="Q48" s="43" t="s">
        <v>959</v>
      </c>
      <c r="R48" s="43">
        <v>1780</v>
      </c>
      <c r="S48" s="43"/>
    </row>
    <row r="49" spans="1:19" ht="20.25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>
        <v>9.2799999999999994</v>
      </c>
      <c r="M49" s="66">
        <v>0.37152777777777773</v>
      </c>
      <c r="N49" s="52" t="s">
        <v>957</v>
      </c>
      <c r="O49" s="43">
        <v>80</v>
      </c>
      <c r="P49" s="43" t="s">
        <v>868</v>
      </c>
      <c r="Q49" s="43" t="s">
        <v>66</v>
      </c>
      <c r="R49" s="43">
        <v>1700</v>
      </c>
      <c r="S49" s="43"/>
    </row>
    <row r="50" spans="1:19" ht="20.25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>
        <v>9.2799999999999994</v>
      </c>
      <c r="M50" s="66">
        <v>0.85416666666666663</v>
      </c>
      <c r="N50" s="52" t="s">
        <v>957</v>
      </c>
      <c r="O50" s="43">
        <v>50</v>
      </c>
      <c r="P50" s="43" t="s">
        <v>960</v>
      </c>
      <c r="Q50" s="43" t="s">
        <v>961</v>
      </c>
      <c r="R50" s="43">
        <v>1650</v>
      </c>
      <c r="S50" s="43"/>
    </row>
    <row r="51" spans="1:19" ht="20.2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>
        <v>9.2899999999999991</v>
      </c>
      <c r="M51" s="66">
        <v>0.53125</v>
      </c>
      <c r="N51" s="52" t="s">
        <v>957</v>
      </c>
      <c r="O51" s="43">
        <v>290</v>
      </c>
      <c r="P51" s="43" t="s">
        <v>868</v>
      </c>
      <c r="Q51" s="43" t="s">
        <v>44</v>
      </c>
      <c r="R51" s="43">
        <v>1360</v>
      </c>
      <c r="S51" s="43"/>
    </row>
    <row r="52" spans="1:19" ht="20.2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>
        <v>9.2899999999999991</v>
      </c>
      <c r="M52" s="66">
        <v>0.64583333333333337</v>
      </c>
      <c r="N52" s="52" t="s">
        <v>957</v>
      </c>
      <c r="O52" s="43">
        <v>60</v>
      </c>
      <c r="P52" s="43" t="s">
        <v>955</v>
      </c>
      <c r="Q52" s="43" t="s">
        <v>962</v>
      </c>
      <c r="R52" s="43">
        <v>1300</v>
      </c>
      <c r="S52" s="43"/>
    </row>
    <row r="53" spans="1:19" ht="20.2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81">
        <v>9.3000000000000007</v>
      </c>
      <c r="M53" s="66">
        <v>0.53541666666666665</v>
      </c>
      <c r="N53" s="52" t="s">
        <v>957</v>
      </c>
      <c r="O53" s="43">
        <v>80</v>
      </c>
      <c r="P53" s="43" t="s">
        <v>868</v>
      </c>
      <c r="Q53" s="43" t="s">
        <v>959</v>
      </c>
      <c r="R53" s="43">
        <v>1220</v>
      </c>
      <c r="S53" s="43"/>
    </row>
    <row r="54" spans="1:19" ht="20.2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77">
        <v>9.3000000000000007</v>
      </c>
      <c r="M54" s="66">
        <v>0.60763888888888895</v>
      </c>
      <c r="N54" s="52" t="s">
        <v>963</v>
      </c>
      <c r="O54" s="43"/>
      <c r="P54" s="43" t="s">
        <v>24</v>
      </c>
      <c r="Q54" s="43" t="s">
        <v>29</v>
      </c>
      <c r="R54" s="43">
        <v>3420</v>
      </c>
      <c r="S54" s="43"/>
    </row>
    <row r="55" spans="1:19" ht="20.2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77">
        <v>9.3000000000000007</v>
      </c>
      <c r="M55" s="66">
        <v>0.98611111111111116</v>
      </c>
      <c r="N55" s="52" t="s">
        <v>963</v>
      </c>
      <c r="O55" s="43">
        <v>50</v>
      </c>
      <c r="P55" s="43" t="s">
        <v>955</v>
      </c>
      <c r="Q55" s="43" t="s">
        <v>961</v>
      </c>
      <c r="R55" s="43">
        <v>3370</v>
      </c>
      <c r="S55" s="43"/>
    </row>
    <row r="56" spans="1:19" ht="20.2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77"/>
      <c r="M56" s="66"/>
      <c r="N56" s="52"/>
      <c r="O56" s="43"/>
      <c r="P56" s="43"/>
      <c r="Q56" s="43"/>
      <c r="R56" s="43"/>
      <c r="S56" s="43"/>
    </row>
    <row r="57" spans="1:19" ht="20.2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66"/>
      <c r="N57" s="52"/>
      <c r="O57" s="43"/>
      <c r="P57" s="43"/>
      <c r="Q57" s="43"/>
      <c r="R57" s="43"/>
      <c r="S57" s="43"/>
    </row>
    <row r="58" spans="1:19" ht="20.2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78"/>
      <c r="M58" s="79"/>
      <c r="N58" s="52"/>
      <c r="O58" s="78"/>
      <c r="P58" s="78"/>
      <c r="Q58" s="78"/>
      <c r="R58" s="78"/>
      <c r="S58" s="43"/>
    </row>
    <row r="59" spans="1:19" ht="20.2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66"/>
      <c r="N59" s="52"/>
      <c r="O59" s="43"/>
      <c r="P59" s="43"/>
      <c r="Q59" s="43"/>
      <c r="R59" s="43"/>
      <c r="S59" s="43"/>
    </row>
    <row r="60" spans="1:19" ht="20.2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66"/>
      <c r="N60" s="52"/>
      <c r="O60" s="43"/>
      <c r="P60" s="43"/>
      <c r="Q60" s="78"/>
      <c r="R60" s="43"/>
      <c r="S60" s="43"/>
    </row>
    <row r="61" spans="1:19" ht="20.2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66"/>
      <c r="N61" s="52"/>
      <c r="O61" s="43"/>
      <c r="P61" s="43"/>
      <c r="Q61" s="43"/>
      <c r="R61" s="43"/>
      <c r="S61" s="43"/>
    </row>
    <row r="62" spans="1:19" ht="20.2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77"/>
      <c r="M62" s="66"/>
      <c r="N62" s="43"/>
      <c r="O62" s="43"/>
      <c r="P62" s="43"/>
      <c r="Q62" s="43"/>
      <c r="R62" s="43"/>
      <c r="S62" s="43"/>
    </row>
    <row r="63" spans="1:19" ht="20.2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77"/>
      <c r="M63" s="66"/>
      <c r="N63" s="43"/>
      <c r="O63" s="43"/>
      <c r="P63" s="43"/>
      <c r="Q63" s="43"/>
      <c r="R63" s="43"/>
      <c r="S63" s="43"/>
    </row>
    <row r="64" spans="1:19" ht="20.25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66"/>
      <c r="N64" s="43"/>
      <c r="O64" s="43"/>
      <c r="P64" s="43"/>
      <c r="Q64" s="43"/>
      <c r="R64" s="43"/>
      <c r="S64" s="43"/>
    </row>
    <row r="65" spans="1:19" ht="20.2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72"/>
      <c r="M65" s="67"/>
      <c r="N65" s="72"/>
      <c r="O65" s="42"/>
      <c r="P65" s="42"/>
      <c r="Q65" s="42"/>
      <c r="R65" s="42"/>
      <c r="S65" s="42"/>
    </row>
    <row r="66" spans="1:19" ht="20.25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72"/>
      <c r="M66" s="67"/>
      <c r="N66" s="72"/>
      <c r="O66" s="42"/>
      <c r="P66" s="72"/>
      <c r="Q66" s="72"/>
      <c r="R66" s="42"/>
      <c r="S66" s="42"/>
    </row>
    <row r="67" spans="1:19" ht="20.25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72"/>
      <c r="M67" s="67"/>
      <c r="N67" s="72"/>
      <c r="O67" s="42"/>
      <c r="P67" s="42"/>
      <c r="Q67" s="42"/>
      <c r="R67" s="42"/>
      <c r="S67" s="42"/>
    </row>
  </sheetData>
  <mergeCells count="4">
    <mergeCell ref="A1:R1"/>
    <mergeCell ref="A2:I2"/>
    <mergeCell ref="J2:Q2"/>
    <mergeCell ref="R2:R3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2020-12-30T23:45:02Z</dcterms:modified>
</cp:coreProperties>
</file>