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540" tabRatio="655" firstSheet="5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24" i="35"/>
  <c r="C24"/>
  <c r="I24" i="34"/>
  <c r="F24"/>
  <c r="F23"/>
  <c r="C24"/>
  <c r="I24" i="33"/>
  <c r="I23"/>
  <c r="F24"/>
  <c r="F23"/>
  <c r="I23" i="32"/>
  <c r="F23"/>
  <c r="N6" i="26"/>
  <c r="F23" i="24"/>
  <c r="I7" i="35"/>
  <c r="F7"/>
  <c r="C7"/>
  <c r="M6" s="1"/>
  <c r="I6"/>
  <c r="F6"/>
  <c r="C6"/>
  <c r="I7" i="34"/>
  <c r="F7"/>
  <c r="C7"/>
  <c r="I6"/>
  <c r="F6"/>
  <c r="C6"/>
  <c r="I7" i="33"/>
  <c r="F7"/>
  <c r="C7"/>
  <c r="I6"/>
  <c r="F6"/>
  <c r="C6"/>
  <c r="L6" s="1"/>
  <c r="I7" i="32"/>
  <c r="F7"/>
  <c r="C7"/>
  <c r="I6"/>
  <c r="F6"/>
  <c r="C6"/>
  <c r="I7" i="31"/>
  <c r="F7"/>
  <c r="C7"/>
  <c r="I6"/>
  <c r="F6"/>
  <c r="C6"/>
  <c r="I7" i="30"/>
  <c r="F7"/>
  <c r="C7"/>
  <c r="I6"/>
  <c r="F6"/>
  <c r="C6"/>
  <c r="I7" i="29"/>
  <c r="F7"/>
  <c r="C7"/>
  <c r="I6"/>
  <c r="F6"/>
  <c r="C6"/>
  <c r="L6" s="1"/>
  <c r="I7" i="28"/>
  <c r="F7"/>
  <c r="C7"/>
  <c r="I6"/>
  <c r="F6"/>
  <c r="C6"/>
  <c r="I7" i="27"/>
  <c r="F7"/>
  <c r="C7"/>
  <c r="I6"/>
  <c r="F6"/>
  <c r="C6"/>
  <c r="I7" i="26"/>
  <c r="F7"/>
  <c r="C7"/>
  <c r="I6"/>
  <c r="F6"/>
  <c r="C6"/>
  <c r="I7" i="25"/>
  <c r="F7"/>
  <c r="C7"/>
  <c r="I6"/>
  <c r="F6"/>
  <c r="C6"/>
  <c r="I7" i="24"/>
  <c r="M6" s="1"/>
  <c r="F7"/>
  <c r="C7"/>
  <c r="I6"/>
  <c r="F6"/>
  <c r="C6"/>
  <c r="I7" i="23"/>
  <c r="M6" s="1"/>
  <c r="F7"/>
  <c r="C7"/>
  <c r="L6"/>
  <c r="I6"/>
  <c r="F6"/>
  <c r="C6"/>
  <c r="I7" i="22"/>
  <c r="F7"/>
  <c r="C7"/>
  <c r="M6"/>
  <c r="L6"/>
  <c r="I6"/>
  <c r="F6"/>
  <c r="C6"/>
  <c r="I24" i="21"/>
  <c r="F24"/>
  <c r="I23"/>
  <c r="F23"/>
  <c r="I7"/>
  <c r="F7"/>
  <c r="C7"/>
  <c r="M6"/>
  <c r="L6"/>
  <c r="I6"/>
  <c r="F6"/>
  <c r="C6"/>
  <c r="I23" i="20"/>
  <c r="I10"/>
  <c r="I7"/>
  <c r="F7"/>
  <c r="C7"/>
  <c r="M6"/>
  <c r="L6"/>
  <c r="I6"/>
  <c r="F6"/>
  <c r="C6"/>
  <c r="I24" i="19"/>
  <c r="I23"/>
  <c r="F23"/>
  <c r="I10"/>
  <c r="I7"/>
  <c r="F7"/>
  <c r="C7"/>
  <c r="M6"/>
  <c r="L6"/>
  <c r="I6"/>
  <c r="F6"/>
  <c r="C6"/>
  <c r="F24" i="18"/>
  <c r="I7"/>
  <c r="F7"/>
  <c r="C7"/>
  <c r="M6"/>
  <c r="L6"/>
  <c r="I6"/>
  <c r="F6"/>
  <c r="C6"/>
  <c r="F24" i="17"/>
  <c r="F23"/>
  <c r="I7"/>
  <c r="F7"/>
  <c r="C7"/>
  <c r="M6"/>
  <c r="L6"/>
  <c r="I6"/>
  <c r="F6"/>
  <c r="C6"/>
  <c r="I7" i="16"/>
  <c r="F7"/>
  <c r="C7"/>
  <c r="M6"/>
  <c r="L6"/>
  <c r="I6"/>
  <c r="F6"/>
  <c r="C6"/>
  <c r="I7" i="15"/>
  <c r="F7"/>
  <c r="C7"/>
  <c r="M6"/>
  <c r="L6"/>
  <c r="I6"/>
  <c r="F6"/>
  <c r="C6"/>
  <c r="F23" i="14"/>
  <c r="I7"/>
  <c r="F7"/>
  <c r="C7"/>
  <c r="M6"/>
  <c r="L6"/>
  <c r="I6"/>
  <c r="F6"/>
  <c r="C6"/>
  <c r="F24" i="13"/>
  <c r="C24"/>
  <c r="F23"/>
  <c r="F21"/>
  <c r="E21"/>
  <c r="D21"/>
  <c r="F15"/>
  <c r="E15"/>
  <c r="D15"/>
  <c r="I7"/>
  <c r="F7"/>
  <c r="C7"/>
  <c r="M6"/>
  <c r="L6"/>
  <c r="I6"/>
  <c r="F6"/>
  <c r="C6"/>
  <c r="I24" i="12"/>
  <c r="F24"/>
  <c r="I7"/>
  <c r="F7"/>
  <c r="C7"/>
  <c r="M6"/>
  <c r="L6"/>
  <c r="I6"/>
  <c r="F6"/>
  <c r="C6"/>
  <c r="F24" i="11"/>
  <c r="F23"/>
  <c r="I7"/>
  <c r="F7"/>
  <c r="C7"/>
  <c r="M6"/>
  <c r="L6"/>
  <c r="I6"/>
  <c r="F6"/>
  <c r="C6"/>
  <c r="C24" i="10"/>
  <c r="I7"/>
  <c r="F7"/>
  <c r="C7"/>
  <c r="N6"/>
  <c r="M6"/>
  <c r="L6"/>
  <c r="I6"/>
  <c r="F6"/>
  <c r="C6"/>
  <c r="I24" i="9"/>
  <c r="F24"/>
  <c r="F23"/>
  <c r="I7"/>
  <c r="F7"/>
  <c r="C7"/>
  <c r="N6"/>
  <c r="M6"/>
  <c r="L6"/>
  <c r="I6"/>
  <c r="F6"/>
  <c r="C6"/>
  <c r="I7" i="8"/>
  <c r="F7"/>
  <c r="C7"/>
  <c r="M6"/>
  <c r="L6"/>
  <c r="I6"/>
  <c r="F6"/>
  <c r="C6"/>
  <c r="C24" i="7"/>
  <c r="I7"/>
  <c r="F7"/>
  <c r="C7"/>
  <c r="M6"/>
  <c r="L6"/>
  <c r="I6"/>
  <c r="F6"/>
  <c r="C6"/>
  <c r="I24" i="6"/>
  <c r="F24"/>
  <c r="I7"/>
  <c r="F7"/>
  <c r="C7"/>
  <c r="M6"/>
  <c r="L6"/>
  <c r="I6"/>
  <c r="F6"/>
  <c r="C6"/>
  <c r="I24" i="5"/>
  <c r="F24"/>
  <c r="I7"/>
  <c r="F7"/>
  <c r="C7"/>
  <c r="M6"/>
  <c r="L6"/>
  <c r="I6"/>
  <c r="F6"/>
  <c r="C6"/>
  <c r="I7" i="4"/>
  <c r="F7"/>
  <c r="C7"/>
  <c r="I6"/>
  <c r="F6"/>
  <c r="C6"/>
  <c r="L6" i="35" l="1"/>
  <c r="L6" i="34"/>
  <c r="M6"/>
  <c r="M6" i="33"/>
  <c r="L6" i="32"/>
  <c r="M6"/>
  <c r="M6" i="31"/>
  <c r="L6"/>
  <c r="M6" i="30"/>
  <c r="L6"/>
  <c r="M6" i="29"/>
  <c r="M6" i="28"/>
  <c r="L6"/>
  <c r="L6" i="27"/>
  <c r="M6"/>
  <c r="M6" i="26"/>
  <c r="L6"/>
  <c r="M6" i="25"/>
  <c r="L6"/>
  <c r="L6" i="24"/>
</calcChain>
</file>

<file path=xl/sharedStrings.xml><?xml version="1.0" encoding="utf-8"?>
<sst xmlns="http://schemas.openxmlformats.org/spreadsheetml/2006/main" count="5356" uniqueCount="343">
  <si>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</si>
  <si>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</si>
  <si>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</si>
  <si>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</si>
  <si>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</si>
  <si>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</si>
  <si>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</si>
  <si>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</si>
  <si>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</si>
  <si>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</si>
  <si>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</si>
  <si>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</si>
  <si>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</si>
  <si>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</si>
  <si>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</si>
  <si>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2#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</si>
  <si>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</si>
  <si>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</si>
  <si>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</si>
  <si>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</si>
  <si>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</si>
  <si>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</si>
  <si>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</si>
  <si>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</si>
  <si>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</si>
  <si>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</si>
  <si>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</si>
  <si>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</si>
  <si>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</si>
  <si>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</si>
  <si>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</si>
  <si>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</si>
  <si>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</si>
  <si>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</si>
  <si>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</si>
  <si>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</si>
  <si>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</si>
  <si>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</si>
  <si>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</si>
  <si>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</si>
  <si>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</si>
  <si>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</si>
  <si>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</si>
  <si>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</si>
  <si>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</si>
  <si>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</si>
  <si>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</si>
  <si>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</si>
  <si>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</si>
  <si>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</si>
  <si>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</si>
  <si>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</si>
  <si>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</si>
  <si>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</si>
  <si>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</si>
  <si>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</si>
  <si>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</si>
  <si>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</si>
  <si>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family val="3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</si>
  <si>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</si>
  <si>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</si>
  <si>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</si>
  <si>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</si>
  <si>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</si>
  <si>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</si>
  <si>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</si>
  <si>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</si>
  <si>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</si>
  <si>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</si>
  <si>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</si>
  <si>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</si>
  <si>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</si>
  <si>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</si>
  <si>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</si>
  <si>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</si>
  <si>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</si>
  <si>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</si>
  <si>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</si>
  <si>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</si>
  <si>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</si>
  <si>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</si>
  <si>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</si>
  <si>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</si>
  <si>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</si>
  <si>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</si>
  <si>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</si>
  <si>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</si>
  <si>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</si>
  <si>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甲 )夜</t>
  </si>
  <si>
    <t>(  乙)白</t>
  </si>
  <si>
    <t>( 丙 )中</t>
  </si>
  <si>
    <t>除盐水当日自用累计</t>
  </si>
  <si>
    <t>除盐水当日外送累计</t>
  </si>
  <si>
    <t>注：红色字体有公式，不要修改删除！</t>
  </si>
  <si>
    <t xml:space="preserve">  7点 30 分，向槽加磷酸盐2 kg，氢氧化钠 1kg，补入除盐水至 500mm液位</t>
  </si>
  <si>
    <t xml:space="preserve">  23点 10 分，向槽加磷酸盐  2  kg，氢氧化钠  1kg，补入除盐水至 500  mm液位</t>
  </si>
  <si>
    <t>3:30分再生2#阳床，进酸浓度：3.2%，3.2%。</t>
  </si>
  <si>
    <t xml:space="preserve">11:58分再生1#阴床，进酸浓度：3.0%，3.1%。
14:30分中和排水（PH 1#8.1   2#7.3)   </t>
  </si>
  <si>
    <t>16:02分再生3#阳床，进酸浓度：3.2%，3.2%。</t>
  </si>
  <si>
    <t>中控： 曾俊文          化验：梁霞</t>
  </si>
  <si>
    <t>中控： 叶绍文          化验：梁锦凤</t>
  </si>
  <si>
    <t>中控：陈长灵           化验：蒙广年</t>
  </si>
  <si>
    <t>( 乙 )白</t>
  </si>
  <si>
    <t xml:space="preserve">     4点00分，向槽加氨水 25升，补入除盐水至530   mm液位</t>
  </si>
  <si>
    <t xml:space="preserve"> 15 点 00 分，向槽加磷酸盐  2  kg，氢氧化钠  0.5kg，补入除盐水至 510  mm液位</t>
  </si>
  <si>
    <t>0:54分再生3#阴床，进碱浓度：3.2%，3.1%。          3:40分中和排水（PH 1#8.0   2#7.5)              5:07分再生1#阳床，进酸浓度：2.9%，2.9%。                        7:28分再生2#阳床，进酸浓度3.0%，3.0%。</t>
  </si>
  <si>
    <t xml:space="preserve">9:30分中和排水（PH 1#7.2  2#7.44)  
10:50分再生1#混床，进酸浓度3.1%，3.2%，进碱浓度：2.9%，3.1%
14:50分中和排水（PH 1#7.2  2#7.1)  </t>
  </si>
  <si>
    <t>21:24分再生1#阳床，进酸浓度：2.9%，2.9%。  23:44分再生3#阴床，进碱浓度：3.2%，3.1%。</t>
  </si>
  <si>
    <t>( 丁 )夜</t>
  </si>
  <si>
    <t>( 甲 )白</t>
  </si>
  <si>
    <t>( 乙 )中</t>
  </si>
  <si>
    <t xml:space="preserve">     6点 03 分，向槽加氨水 25  升，补入除盐水至  500  mm液位</t>
  </si>
  <si>
    <t>7  点 14 分，向槽加磷酸盐  2.5  kg，氢氧化钠  1kg，补入除盐水至  510 mm液位</t>
  </si>
  <si>
    <t xml:space="preserve">2:17分中和排水（PH 1# 8.11  2# 7.82)                         4:08分再生3#阳床，进酸浓度：2.9%，2.9%  </t>
  </si>
  <si>
    <t xml:space="preserve">9:00分再生2#阴床，进碱浓度：3.0%，3.1%。
12:05分中和排水（PH 1# 7.52  2# 7.7)     
13:20分再生2#阳床，进酸浓度：3.0%，2.9%  </t>
  </si>
  <si>
    <t xml:space="preserve">16:25分再生2#阴床，进碱浓度：3.0%，3.1%                 18:15分中和排水（PH 1# 7.5  2# 7.9)                   23:00分再生1#阳床，进酸浓度：3.0%，2.9% </t>
  </si>
  <si>
    <t>中控：韦国宏           化验：蔡永鹏</t>
  </si>
  <si>
    <t>中控：梁霞           化验：梁锦凤</t>
  </si>
  <si>
    <t>中控：苏晓虹           化验：左邓欢</t>
  </si>
  <si>
    <t xml:space="preserve">   点 分，向槽加氨水   升，补入除盐水至    mm液位</t>
  </si>
  <si>
    <t xml:space="preserve">     11点 00 分，向槽加氨水25升，补入除盐水至500    mm液位</t>
  </si>
  <si>
    <t xml:space="preserve">  15点30  分，向槽加磷酸盐2.5 kg，氢氧化钠  kg，补入除盐水至 540 mm液位</t>
  </si>
  <si>
    <t xml:space="preserve">6:25分再生3#阴床，进碱浓度：3.0%，3.1%    </t>
  </si>
  <si>
    <t>8:30分中和排水（PH 1# 7.6  2# 7.7)               9:50分再生3#阳床，进酸浓度：3.0%，3.0%。        14:45分再生1#阴床，进碱浓度：3.1%，3.0%。</t>
  </si>
  <si>
    <t>16:30分中和排水（PH 1# 7.5  2# 7.8)                           18:17分再生2#阳床，进酸浓度：3.0%，3.0%。</t>
  </si>
  <si>
    <t>中控：蔡彬彬           化验：易东星</t>
  </si>
  <si>
    <t>中控：曾俊文           化验：梁霞</t>
  </si>
  <si>
    <t>( 丙 )夜</t>
  </si>
  <si>
    <t>( 丁 )白</t>
  </si>
  <si>
    <t>( 甲 )中</t>
  </si>
  <si>
    <t xml:space="preserve">  16点 40 分行程由 70 %变为 60  %</t>
  </si>
  <si>
    <t xml:space="preserve">     12点 43 分，向槽加氨水 25  升，补入除盐水至  500  mm液位</t>
  </si>
  <si>
    <t xml:space="preserve">  06点 15 分，向槽加磷酸盐  2  kg，氢氧化钠  1kg，补入除盐水至 500  mm液位</t>
  </si>
  <si>
    <t xml:space="preserve">  23点 30 分，向槽加磷酸盐 2.5   kg，氢氧化钠  0.5kg，补入除盐水至 500  mm液位</t>
  </si>
  <si>
    <t xml:space="preserve">03:16分再生2#阴床，进碱浓度：3.1%，3.0%。   06:00分中和排水（PH 1# 6.8  2# 7.1)       07:15分再生1#阳床，进酸浓度：3.1%，3.0%。  </t>
  </si>
  <si>
    <t>13:03分再生3#阳床，进酸浓度：2.9%，3.0%            15:20分中和排水（PH 1# 6.8  2# 7.83)</t>
  </si>
  <si>
    <t>20:00分再生2#阳床，进酸浓度：3.0%，3.0%。</t>
  </si>
  <si>
    <t>中控：蒙广年           化验：韩丽娜</t>
  </si>
  <si>
    <t>中控：蔡彬彬           化验：蔡永鹏</t>
  </si>
  <si>
    <t xml:space="preserve">  20点 00 分，向槽加磷酸盐 2.5 kg，氢氧化钠  0.5kg，补入除盐水至500 mm液位</t>
  </si>
  <si>
    <t>10:21分再生3#混床，进酸浓度3.1%，3.0%，进碱浓度：2.9%，2.8%
13:40分中和排水（PH 1#8.1  2#7.5)  
15:43分再生2#阳床，进酸浓度：3.2%，3.0%。</t>
  </si>
  <si>
    <t xml:space="preserve">20:00分再生3#阴床，进碱浓度：3.0%，3.0%。    22:40分中和排水（PH 1#7.8  2#7.3) </t>
  </si>
  <si>
    <t>中控：韩丽娜           化验：蒙广年</t>
  </si>
  <si>
    <t>( 乙 )夜</t>
  </si>
  <si>
    <t>( 丙 )白</t>
  </si>
  <si>
    <t>( 丁 )中</t>
  </si>
  <si>
    <t xml:space="preserve">    7点  10分，向槽加氨水  25 升，补入除盐水至    520mm液位</t>
  </si>
  <si>
    <t>4:59分再生2#阳床，进酸浓度：3.2%，3.0%                   7:22分再生1#阴床，进碱浓度：3.0%，3.0%</t>
  </si>
  <si>
    <t xml:space="preserve">9:00分中和排水（PH 1#7.8 2#7.22) 
10:30分再生3#阳床，进酸浓度：3.2%，3.0%   </t>
  </si>
  <si>
    <t>14:22分再生2#阴床，进碱浓度：3.0%，3.0% 23:00分中和排水（PH 1#7.8 2#7.22)</t>
  </si>
  <si>
    <t>中控：  蔡彬彬         化验：易东星</t>
  </si>
  <si>
    <t>4..78</t>
  </si>
  <si>
    <t>9..45</t>
  </si>
  <si>
    <t xml:space="preserve"> 7点 10 分，向槽加磷酸盐  2.5  kg，氢氧化钠  1kg，补入除盐水至 500  mm液位</t>
  </si>
  <si>
    <t xml:space="preserve">  9点 53 分，向槽加磷酸盐  2.5  kg，氢氧化钠  1kg，补入除盐水至  520 mm液位</t>
  </si>
  <si>
    <t xml:space="preserve">1:46分再生1#阳床，进酸浓度：3.2%，3.0% </t>
  </si>
  <si>
    <t>13:05分再生3#阴床，进碱浓度：3.2%，3.0%
15:10分中和排水（PH 1#7.91 2#7.5)</t>
  </si>
  <si>
    <t>16:23分再生2#阳床，进酸浓度：3.1%，3.0%           21:43分再生3#阳床，进酸浓度：3.1%，3.0%           23:40分中和排水（PH 1#6.97 2#7.4)</t>
  </si>
  <si>
    <t xml:space="preserve">  00   点15  分，向槽加氨水  25 升，补入除盐水250至  510  mm液位</t>
  </si>
  <si>
    <t xml:space="preserve">  20点  00分，向槽加磷酸盐  2  kg，氢氧化钠  1kg，补入除盐水至 500  mm液位</t>
  </si>
  <si>
    <t>18:03分再生1#阳床，进酸浓度：3.1%，3.0%                      20:50分中和排水（PH 1# 7.21  2# 8.64)         22:05分再生2#阳床，进酸浓度：3.1%，3.0%</t>
  </si>
  <si>
    <t>中控： 梁霞          化验：曾俊文</t>
  </si>
  <si>
    <t>9 点  40分，向槽加氨水  25 升，补入除盐水至    520mm液位</t>
  </si>
  <si>
    <t xml:space="preserve">  14点 30 分，向槽加磷酸盐 2   kg，氢氧化钠  1kg，补入除盐水至540   mm液位</t>
  </si>
  <si>
    <t xml:space="preserve">11:40分再生1#阴床，进碱浓度：3.0%，3.1%    13:50分中和排水（PH 1# 8.21  2# 8.54)      14:56分再生1#阳床，进酸浓度：3.1%，3.0%   </t>
  </si>
  <si>
    <t xml:space="preserve">20:27分再生2#阴床，进碱浓度：3.0%，3.1%    22:30分中和排水（PH 1# 8.21  2# 8.54)      </t>
  </si>
  <si>
    <t>中控： 梁霞          化验：曾凡律</t>
  </si>
  <si>
    <t>中控：  叶绍文         化验：苏晓虹</t>
  </si>
  <si>
    <t xml:space="preserve">   23 点 00 分，向槽加氨水 25 升，补入除盐水至    510mm液位</t>
  </si>
  <si>
    <t xml:space="preserve">  0点 35 分，向槽加磷酸盐 2 kg，氢氧化钠 1 kg，补入除盐水至 550  mm液位</t>
  </si>
  <si>
    <t>0:00分再生3#阳床，进酸浓度：3.1% 3.0%</t>
  </si>
  <si>
    <t>8:02分再生2#阳床，进酸浓度：3.1% 3.0%                                           10:10分中和排水（PH 1# 7.11  2# 7.35</t>
  </si>
  <si>
    <t>21:59分再生1#阳床，进酸浓度：3.1% 3.0%</t>
  </si>
  <si>
    <t>中控：蔡永鹏           化验：韦国宏</t>
  </si>
  <si>
    <t>中控： 曾俊文          化验：曾凡律</t>
  </si>
  <si>
    <t>9  点00  分，向槽加磷酸盐  2  kg，氢氧化钠  1kg，补入除盐水至 550  mm液位</t>
  </si>
  <si>
    <t>12:16分再生3#阴床，进碱浓度：3.0%，3.1%      14:28分中和排水（PH 1# 7.11  2# 7.35</t>
  </si>
  <si>
    <t>16:26分再生2#阳床，进酸浓度：3.1%，3.0%               22:20分再生1#阴床，进碱浓度：3.0%，3.1%</t>
  </si>
  <si>
    <t>中控：梁霞           化验：曾俊文</t>
  </si>
  <si>
    <t xml:space="preserve">     14点  50分，向槽加氨水  25 升，补入除盐水至    550mm液位</t>
  </si>
  <si>
    <t xml:space="preserve">  06点 00 分，向槽加磷酸盐  2.5  kg，氢氧化钠  1kg，补入除盐水至 520  mm液位</t>
  </si>
  <si>
    <t xml:space="preserve">  22点00  分，向槽加磷酸盐  2  kg，氢氧化钠  1kg，补入除盐水至 500  mm液位</t>
  </si>
  <si>
    <t xml:space="preserve">00：10分中和排水（PH 1# 7.04  2# 8.4）       01：29分再生3#阳床，进酸浓度：3.0%，3.1% </t>
  </si>
  <si>
    <t xml:space="preserve">11:28分再生2#阴床，进碱浓度：3.1%，3.1%
14:20分中和排水（PH 1# 7.8  2# 8.4           </t>
  </si>
  <si>
    <t xml:space="preserve">16:00分再生1#阳床，进酸浓度：3.0%，3.1%                18:00分再生2#阳床，进酸浓度：3.0%，3.1%            20:20分中和排水（PH 1# 7.8  2# 8.4               22:30分再生3#阴床，进碱浓度：3.1%，3.1% </t>
  </si>
  <si>
    <t>中控： 蒙广年          化验：韩丽娜</t>
  </si>
  <si>
    <t>中控：叶绍文           化验：梁锦凤</t>
  </si>
  <si>
    <t xml:space="preserve">
8:39分再生1#阳床，进酸浓度：3.2%，3.1%  
10:30分中和排水（PH 1# 8  2# 8.4  ）      11:57分再生3#阴床，进碱浓度：3.1%，3.0% </t>
  </si>
  <si>
    <t xml:space="preserve">19:13分再生3#阳床，进酸浓度：3.2%，3.1%     21:30分中和排水（PH 1# 8  2# 8.4  ）     </t>
  </si>
  <si>
    <t>中控： 韩丽娜          化验：蒙广年</t>
  </si>
  <si>
    <t>/</t>
  </si>
  <si>
    <t xml:space="preserve">    7点 10 分，向槽加氨水  25 升，补入除盐水至    540mm液位</t>
  </si>
  <si>
    <t xml:space="preserve">  4点 00 分，向槽加磷酸盐  2  kg，氢氧化钠  1kg，补入除盐水至 540  mm液位</t>
  </si>
  <si>
    <t xml:space="preserve">  19点 15 分，向槽加磷酸盐 2.5   kg，氢氧化钠  1kg，补入除盐水至 520  mm液位</t>
  </si>
  <si>
    <t xml:space="preserve">1:00分再生3#阴床，进碱浓度：3.1%，3.0%                   4:10分再生2#阳床，进酸浓度：3.2%，3.1%               21:30分中和排水（PH 1# 7.5  2# 8.0  ） </t>
  </si>
  <si>
    <t xml:space="preserve">13:40分再生2#阳床，进酸浓度：3.2%，3.0%   </t>
  </si>
  <si>
    <t>16:33分再生1#阴床，进碱浓度：3.1%，3.0%              21:57分中和排水（PH 1# 6.8 2# 7.1  ）        因班中紧急停炉，第二次水质化验未做四路水样，加药泵已停</t>
  </si>
  <si>
    <t>0:27分再生3#阴床，进碱浓度：3.1%，3.0%                  4:55分再生2#阳床，进酸浓度：3.2%，3.0%                    7:20分中和排水（PH 1# 7.0 2# 7.1  ）</t>
  </si>
  <si>
    <t xml:space="preserve">18:12分再生3#阳床，进酸浓度：2.9%，2.9%   </t>
  </si>
  <si>
    <t>中控：  叶绍文         化验：梁锦凤</t>
  </si>
  <si>
    <t xml:space="preserve">  14   点 50 分，向槽加氨水 25  升，补入除盐水至  550 mm液位</t>
  </si>
  <si>
    <t xml:space="preserve">  5点 00 分，向槽加磷酸盐2.5 kg，氢氧化钠1  kg，补入除盐水至 500  mm液位</t>
  </si>
  <si>
    <t xml:space="preserve"> 10 点 50 分，向槽加磷酸盐    kg，氢氧化钠  kg，补入除盐水至 500  mm液位</t>
  </si>
  <si>
    <t>0:00分再生2#阴床，进碱浓度：3.0%，3.0%。       4:00分再生1#阳床，进酸浓度：3.0%，3.0%。</t>
  </si>
  <si>
    <t>11:35分再生1#阴床，进碱浓度：2.9%，3.0%。    
14:15分中和排水（PH 1# 7.42 2# 7.6  ）
15:19分再生2#阳床，进酸浓度：3.0%，3.1%。</t>
  </si>
  <si>
    <t>( 甲班 )夜</t>
  </si>
  <si>
    <t xml:space="preserve">  7点 25 分，向槽加磷酸盐 1   kg，氢氧化钠  1kg，补入除盐水至 500  mm液位</t>
  </si>
  <si>
    <t xml:space="preserve">  23点 10 分，向槽加磷酸盐  1.5  kg，氢氧化钠  1kg，补入除盐水至   mm液位</t>
  </si>
  <si>
    <t>1:20分中和排水（PH 1# 6.61 2# 7.57  ）
6:26分再生1#阳床，进酸浓度：3.0%，3.1%。</t>
  </si>
  <si>
    <t xml:space="preserve">
15:26分再生3#阳床，进酸浓度：3.0%，3.0%。</t>
  </si>
  <si>
    <t xml:space="preserve">19:10分中和排水（PH 1# 7.64 2# 7.42 ）
</t>
  </si>
  <si>
    <t xml:space="preserve">   15  点 25 分，向槽加氨水 25 升，补入除盐水至  500  mm液位</t>
  </si>
  <si>
    <t xml:space="preserve">  15点 28 分，向槽加磷酸盐 1 kg，氢氧化钠  1kg，补入除盐水至 500  mm液位</t>
  </si>
  <si>
    <t>5:25分再生2#阳床，进酸浓度：3.2% 3.2%</t>
  </si>
  <si>
    <t>中控：蔡彬彬           化验：韦国宏</t>
  </si>
  <si>
    <t>( 乙 )中</t>
    <phoneticPr fontId="28" type="noConversion"/>
  </si>
  <si>
    <t>中控：苏晓虹           化验：左邓欢</t>
    <phoneticPr fontId="28" type="noConversion"/>
  </si>
  <si>
    <t>11:08分再生3#阳床，进酸浓度：3.2% 3.2%                          13:20分中和排水（PH 1# 7.15 2# 7.09 ）</t>
    <phoneticPr fontId="28" type="noConversion"/>
  </si>
  <si>
    <t>中控：蔡彬彬           化验：韦国宏</t>
    <phoneticPr fontId="28" type="noConversion"/>
  </si>
  <si>
    <t>( 丁 )夜</t>
    <phoneticPr fontId="28" type="noConversion"/>
  </si>
  <si>
    <t>22:38分再生3#阴床，进碱浓度：2.9%，3.0%。</t>
    <phoneticPr fontId="28" type="noConversion"/>
  </si>
  <si>
    <t>1:32分再生3#阴床，进碱浓度：2.9%，3.0%。    4:00分中和排水（PH 1# 7 2# 7.3 ）</t>
    <phoneticPr fontId="28" type="noConversion"/>
  </si>
  <si>
    <t xml:space="preserve">  7点  30分，向槽加磷酸盐  1  kg，氢氧化钠  1kg，补入除盐水至 530  mm液位</t>
    <phoneticPr fontId="28" type="noConversion"/>
  </si>
  <si>
    <t>( 甲 )白</t>
    <phoneticPr fontId="28" type="noConversion"/>
  </si>
  <si>
    <t>中控： 叶绍文          化验：梁锦凤</t>
    <phoneticPr fontId="28" type="noConversion"/>
  </si>
  <si>
    <t xml:space="preserve">22:45分再生1#阳床，进酸浓度：3.2% 3.2% </t>
    <phoneticPr fontId="28" type="noConversion"/>
  </si>
  <si>
    <t>( 乙 )中</t>
    <phoneticPr fontId="28" type="noConversion"/>
  </si>
  <si>
    <t>中控：  秦忠文         化验：苏晓虹</t>
    <phoneticPr fontId="28" type="noConversion"/>
  </si>
  <si>
    <t>23  点  05分，向槽加磷酸盐  1  kg，氢氧化钠  1kg，补入除盐水至 570  mm液位</t>
    <phoneticPr fontId="28" type="noConversion"/>
  </si>
  <si>
    <t>23     点 15 分，向槽加氨水 25  升，补入除盐水至 550   mm液位</t>
    <phoneticPr fontId="28" type="noConversion"/>
  </si>
  <si>
    <t>17:28分再生2#阴床，进碱浓度：3.0% 3.1%            19:23分中和排水（PH 1# 8.5  # 8.7 ）</t>
    <phoneticPr fontId="28" type="noConversion"/>
  </si>
  <si>
    <t>加磷泵、加氨泵已停</t>
    <phoneticPr fontId="28" type="noConversion"/>
  </si>
  <si>
    <t>( 丙 )夜</t>
    <phoneticPr fontId="28" type="noConversion"/>
  </si>
  <si>
    <t>( 丁 )白</t>
    <phoneticPr fontId="28" type="noConversion"/>
  </si>
  <si>
    <t xml:space="preserve">15:21分再生2#阳床，进酸浓度：3.0% 3.2% </t>
    <phoneticPr fontId="28" type="noConversion"/>
  </si>
  <si>
    <t>中控：叶绍文          化验：梁锦凤</t>
    <phoneticPr fontId="28" type="noConversion"/>
  </si>
  <si>
    <t>/</t>
    <phoneticPr fontId="28" type="noConversion"/>
  </si>
  <si>
    <t xml:space="preserve">12:17分再生1#阳床，进酸浓度：3.1% 3.1% 
15:03分再生3#阴床，进碱浓度：3.0% 3.1%  </t>
    <phoneticPr fontId="28" type="noConversion"/>
  </si>
  <si>
    <t>中控：曾俊文           化验：梁霞</t>
    <phoneticPr fontId="28" type="noConversion"/>
  </si>
  <si>
    <t>( 甲 )中</t>
    <phoneticPr fontId="28" type="noConversion"/>
  </si>
  <si>
    <t>( 丙 )夜</t>
    <phoneticPr fontId="28" type="noConversion"/>
  </si>
  <si>
    <t xml:space="preserve">  7点 35 分，向槽加磷酸盐  1  kg，氢氧化钠  1kg，补入除盐水至 500  mm液位</t>
    <phoneticPr fontId="28" type="noConversion"/>
  </si>
  <si>
    <t>中控：韩丽娜           化验：蒙广年</t>
    <phoneticPr fontId="28" type="noConversion"/>
  </si>
  <si>
    <t>( 丁 )白</t>
    <phoneticPr fontId="28" type="noConversion"/>
  </si>
  <si>
    <t>中控：叶绍文           化验：梁锦凤</t>
    <phoneticPr fontId="28" type="noConversion"/>
  </si>
  <si>
    <t xml:space="preserve">14:07分再生1#阴床，进碱浓度：3.1% 3.1%  </t>
    <phoneticPr fontId="28" type="noConversion"/>
  </si>
  <si>
    <t>( 甲 )中</t>
    <phoneticPr fontId="28" type="noConversion"/>
  </si>
  <si>
    <t>中控： 曾俊文          化验：梁霞</t>
    <phoneticPr fontId="28" type="noConversion"/>
  </si>
  <si>
    <t xml:space="preserve">  21点 30 分，向槽加磷酸盐2 kg，氢氧化钠0.5 kg，补入除盐水至500 mm液位</t>
    <phoneticPr fontId="28" type="noConversion"/>
  </si>
  <si>
    <t>( 乙 )夜</t>
    <phoneticPr fontId="28" type="noConversion"/>
  </si>
  <si>
    <t>中控：苏晓虹           化验：左邓欢</t>
    <phoneticPr fontId="28" type="noConversion"/>
  </si>
  <si>
    <t>0:43分再生1#阳床，进酸浓度：3.0%，3.0%。</t>
    <phoneticPr fontId="28" type="noConversion"/>
  </si>
  <si>
    <t xml:space="preserve">    23 点20分，向槽加氨水25升，补入除盐水至    510mm液位</t>
    <phoneticPr fontId="28" type="noConversion"/>
  </si>
  <si>
    <t xml:space="preserve">16:30分中和排水（PH 1# 8.5  # 8.0 ）                17:25分再生3#阳床，进酸浓度：3.0%，3.0%。 21:20分再生2#阴床，进碱浓度：3.2%，3.2%。              23:19分中和排水（PH 1# 8.3  # 8.1 ）  </t>
    <phoneticPr fontId="28" type="noConversion"/>
  </si>
  <si>
    <t>( 丙 )白</t>
    <phoneticPr fontId="28" type="noConversion"/>
  </si>
  <si>
    <t>中控： 叶绍文          化验：梁锦凤</t>
    <phoneticPr fontId="28" type="noConversion"/>
  </si>
  <si>
    <t>( 丁 )中</t>
    <phoneticPr fontId="28" type="noConversion"/>
  </si>
  <si>
    <t>21:55分再生2#阳床，进酸浓度：3.2%，3.2%。</t>
    <phoneticPr fontId="28" type="noConversion"/>
  </si>
  <si>
    <t>20:30分再生2#阳床，进酸浓度：3.2%，3.2%。</t>
    <phoneticPr fontId="28" type="noConversion"/>
  </si>
  <si>
    <t>中控：蔡彬彬           化验：冯柳琴</t>
    <phoneticPr fontId="28" type="noConversion"/>
  </si>
  <si>
    <t>( 乙 )夜</t>
    <phoneticPr fontId="28" type="noConversion"/>
  </si>
  <si>
    <t>中控：苏晓虹           化验：左邓欢</t>
    <phoneticPr fontId="28" type="noConversion"/>
  </si>
  <si>
    <t xml:space="preserve"> 7点 5 分，向槽加磷酸盐  2  kg，氢氧化钠1  kg，补入除盐水至 520 mm液位</t>
    <phoneticPr fontId="28" type="noConversion"/>
  </si>
  <si>
    <t>( 丙 )白</t>
    <phoneticPr fontId="28" type="noConversion"/>
  </si>
  <si>
    <t>中控： 叶绍文          化验：梁锦凤</t>
    <phoneticPr fontId="28" type="noConversion"/>
  </si>
  <si>
    <t>21:20分再生3#阴床，进碱浓度：3.1%，3.1%。</t>
    <phoneticPr fontId="28" type="noConversion"/>
  </si>
  <si>
    <t>13:30分再生1#阴床，进碱浓度：3.0%，3.1%。</t>
    <phoneticPr fontId="28" type="noConversion"/>
  </si>
  <si>
    <t xml:space="preserve">   16  点  10分，向槽加氨水 25  升，补入除盐水至  500  mm液位</t>
    <phoneticPr fontId="28" type="noConversion"/>
  </si>
  <si>
    <t>中控：  蔡彬彬         化验：冯柳琴</t>
    <phoneticPr fontId="28" type="noConversion"/>
  </si>
  <si>
    <t>( 丁 )中</t>
    <phoneticPr fontId="28" type="noConversion"/>
  </si>
  <si>
    <t xml:space="preserve">17:28分再生3#阳床，进酸浓度：3.0%，3.0%。 21:10分再生2#阴床，进碱浓度：3.2%，3.2%。              23:45分中和排水（PH 1# 8.3  # 8.1 ）  </t>
    <phoneticPr fontId="28" type="noConversion"/>
  </si>
  <si>
    <t xml:space="preserve">  23点00  分，向槽加磷酸盐  2  kg，氢氧化钠  1kg，补入除盐水至 510  mm液位</t>
    <phoneticPr fontId="28" type="noConversion"/>
  </si>
  <si>
    <t>中控：梁霞           化验：曾俊文</t>
    <phoneticPr fontId="28" type="noConversion"/>
  </si>
  <si>
    <t>00:46分再生1#阳床，进酸浓度：3.0%，3.0%</t>
    <phoneticPr fontId="28" type="noConversion"/>
  </si>
  <si>
    <t>( 甲 )夜</t>
    <phoneticPr fontId="28" type="noConversion"/>
  </si>
  <si>
    <t>( 乙 )白</t>
    <phoneticPr fontId="28" type="noConversion"/>
  </si>
  <si>
    <t>中控：苏晓虹           化验：左邓欢</t>
    <phoneticPr fontId="28" type="noConversion"/>
  </si>
  <si>
    <t>8:15分再生3#阴床，进碱浓度：3.2%，3.2%                 10:35分中和排水（PH 1# 8.0  2# 7.6 ）                  11:58分再生2#阳床，进酸浓度：3.0%，3.0%</t>
    <phoneticPr fontId="28" type="noConversion"/>
  </si>
  <si>
    <t xml:space="preserve"> 15点 00 分，向槽加磷酸盐  2.5  kg，氢氧化钠  1kg，补入除盐水至 500  mm液位</t>
    <phoneticPr fontId="28" type="noConversion"/>
  </si>
  <si>
    <t>中控：蒙广年           化验：韩丽娜</t>
    <phoneticPr fontId="28" type="noConversion"/>
  </si>
  <si>
    <t>( 丙 )中</t>
    <phoneticPr fontId="28" type="noConversion"/>
  </si>
  <si>
    <t>中控：曾凡律           化验：曾俊文</t>
    <phoneticPr fontId="28" type="noConversion"/>
  </si>
  <si>
    <t>( 甲 )夜</t>
    <phoneticPr fontId="28" type="noConversion"/>
  </si>
  <si>
    <t>00:11分再生1#阳床，进酸浓度：3.0%，3.0%            2:20分中和排水（PH 1# 8.0  2# 7.6 ）</t>
    <phoneticPr fontId="28" type="noConversion"/>
  </si>
  <si>
    <t>( 乙 )白</t>
    <phoneticPr fontId="28" type="noConversion"/>
  </si>
  <si>
    <t xml:space="preserve">   8点 00分，向槽加氨水  25 升，补入除盐水至    500mm液位</t>
    <phoneticPr fontId="28" type="noConversion"/>
  </si>
  <si>
    <t>10:10分再生3#阳床，进酸浓度：3.0%，3.0%</t>
    <phoneticPr fontId="28" type="noConversion"/>
  </si>
  <si>
    <t>中控：苏晓虹           化验：左邓欢</t>
    <phoneticPr fontId="28" type="noConversion"/>
  </si>
  <si>
    <t>( 丙 )中</t>
    <phoneticPr fontId="28" type="noConversion"/>
  </si>
  <si>
    <t xml:space="preserve">19:11分再生1#阴床，进碱浓度：3.0%，3.0%            21:00分中和排水（PH 1# 8.0  2# 7.6 ）       22:34分再生2#阳床，进酸浓度：3.0%，3.0% </t>
    <phoneticPr fontId="28" type="noConversion"/>
  </si>
  <si>
    <t>中控：韩丽娜           化验：蒙广年</t>
    <phoneticPr fontId="28" type="noConversion"/>
  </si>
  <si>
    <t xml:space="preserve">  21点 0 分，向槽加磷酸盐  1.5  kg，氢氧化钠  1kg，补入除盐水至 500  mm液位</t>
    <phoneticPr fontId="28" type="noConversion"/>
  </si>
  <si>
    <t>( 丁 )夜</t>
    <phoneticPr fontId="28" type="noConversion"/>
  </si>
  <si>
    <t>中控：  韦国宏         化验：蔡彬彬</t>
    <phoneticPr fontId="28" type="noConversion"/>
  </si>
  <si>
    <t>( 甲 )白</t>
    <phoneticPr fontId="28" type="noConversion"/>
  </si>
  <si>
    <t>中控：叶绍文           化验：梁锦凤</t>
    <phoneticPr fontId="28" type="noConversion"/>
  </si>
  <si>
    <t xml:space="preserve">  15   点 10 分，向槽加氨水  25 升，补入除盐水至 500   mm液位</t>
    <phoneticPr fontId="28" type="noConversion"/>
  </si>
  <si>
    <t xml:space="preserve"> 15 点 10 分，向槽加磷酸盐  1.5  kg，氢氧化钠  0.5kg，补入除盐水至  500 mm液位</t>
    <phoneticPr fontId="28" type="noConversion"/>
  </si>
  <si>
    <t>( 乙 )中</t>
    <phoneticPr fontId="28" type="noConversion"/>
  </si>
  <si>
    <t>中控：苏晓虹           化验：左邓欢</t>
    <phoneticPr fontId="28" type="noConversion"/>
  </si>
  <si>
    <t xml:space="preserve">16:11分再生1#阴床，进碱浓度：3.0%，3.0%                 18:30分中和排水（PH 1# 7.5  2# 7.9 ）                  19:30分再生3#阴床，进碱浓度：3.0%，3.0%              22:50分再生1#阳床，进酸浓度：3.0%，3.0% </t>
    <phoneticPr fontId="28" type="noConversion"/>
  </si>
  <si>
    <t>( 丁 )夜</t>
    <phoneticPr fontId="28" type="noConversion"/>
  </si>
  <si>
    <t>中控：  韦国宏         化验：蔡彬彬</t>
    <phoneticPr fontId="28" type="noConversion"/>
  </si>
  <si>
    <t xml:space="preserve">4:44分再生2#阳床，进酸浓度：3.0%，3.0% </t>
    <phoneticPr fontId="28" type="noConversion"/>
  </si>
  <si>
    <t>7  点 00 分，向槽加磷酸盐  2 kg，氢氧化钠  1kg，补入除盐水至  500 mm液位</t>
    <phoneticPr fontId="28" type="noConversion"/>
  </si>
  <si>
    <t>( 甲 )白</t>
    <phoneticPr fontId="28" type="noConversion"/>
  </si>
  <si>
    <t xml:space="preserve">8:00分再生2#阴床，进碱浓度：3.1%，3.0%   
10:00分中和排水（PH 1# 8.1  2# 7.9 ）  
11:35分再生3#阳床，进酸浓度：3.1%，3.0%  </t>
    <phoneticPr fontId="28" type="noConversion"/>
  </si>
  <si>
    <t>中控：叶绍文           化验：梁锦凤</t>
    <phoneticPr fontId="28" type="noConversion"/>
  </si>
  <si>
    <t>( 乙 )中</t>
    <phoneticPr fontId="28" type="noConversion"/>
  </si>
  <si>
    <t>中控：冯柳琴           化验：左邓欢</t>
    <phoneticPr fontId="28" type="noConversion"/>
  </si>
  <si>
    <t xml:space="preserve">   23点 00 分，向槽加氨水  25 升，补入除盐水至    500mm液位</t>
    <phoneticPr fontId="28" type="noConversion"/>
  </si>
  <si>
    <t xml:space="preserve"> 23点 00 分，向槽加磷酸盐  3  kg，氢氧化钠  1kg，补入除盐水至 520  mm液位</t>
    <phoneticPr fontId="28" type="noConversion"/>
  </si>
  <si>
    <t xml:space="preserve">02：33分再生:1#阴床，进碱浓度：3.1%，3.0%   
04:30分中和排水（PH 1# 6.5  2# 8.2 ）  
05:29分再生1#阳床，进酸浓度：3.1%，3.0%  </t>
    <phoneticPr fontId="28" type="noConversion"/>
  </si>
  <si>
    <t>中控：蒙广年           化验：韩丽娜</t>
    <phoneticPr fontId="28" type="noConversion"/>
  </si>
  <si>
    <t>( 丙 )夜</t>
    <phoneticPr fontId="28" type="noConversion"/>
  </si>
  <si>
    <t xml:space="preserve">
8：32分再生3#阴床，进碱浓度：3.1%，3.1% 
11：00分中和排水（PH 1# 7.5  2# 8.2 ）  
12：36分再生2#阳床，进酸浓度：3.0%，3.0%  </t>
    <phoneticPr fontId="28" type="noConversion"/>
  </si>
  <si>
    <t>中控： 韦国宏          化验：梁锦凤</t>
    <phoneticPr fontId="28" type="noConversion"/>
  </si>
  <si>
    <t>( 丁 )白</t>
    <phoneticPr fontId="28" type="noConversion"/>
  </si>
  <si>
    <t>中控：梁霞           化验：曾俊文</t>
    <phoneticPr fontId="28" type="noConversion"/>
  </si>
  <si>
    <t>( 甲 )中</t>
    <phoneticPr fontId="28" type="noConversion"/>
  </si>
  <si>
    <t>20  点 00 分，向槽加磷酸盐 3   kg，氢氧化钠  1kg，补入除盐水至  550 mm液位</t>
    <phoneticPr fontId="28" type="noConversion"/>
  </si>
  <si>
    <t>20：36分再生3#阳床，进酸浓度：3.0%，3.0%     23：00分中和排水（PH 1# 7.5  2# 8.2 ）</t>
    <phoneticPr fontId="28" type="noConversion"/>
  </si>
  <si>
    <t>( 丙 )夜</t>
    <phoneticPr fontId="28" type="noConversion"/>
  </si>
  <si>
    <t xml:space="preserve">05：00分再生1#阳床，进酸浓度：3.0%，3.0% </t>
    <phoneticPr fontId="28" type="noConversion"/>
  </si>
  <si>
    <t>中控：韩丽娜           化验：蒙广年</t>
    <phoneticPr fontId="28" type="noConversion"/>
  </si>
  <si>
    <t xml:space="preserve">     7点 30 分，向槽加氨水  25 升，补入除盐水至  530  mm液位</t>
    <phoneticPr fontId="28" type="noConversion"/>
  </si>
  <si>
    <t>( 丁 )白</t>
    <phoneticPr fontId="28" type="noConversion"/>
  </si>
  <si>
    <t xml:space="preserve">
8:00分再生3#阴床，进碱浓度：3.0%，3.0% 
11：00分中和排水（PH 1# 7.1 2# 8.0）  </t>
    <phoneticPr fontId="28" type="noConversion"/>
  </si>
  <si>
    <t>中控：叶绍文           化验：梁锦凤</t>
    <phoneticPr fontId="28" type="noConversion"/>
  </si>
  <si>
    <t>中控：梁霞           化验：曾俊文</t>
    <phoneticPr fontId="28" type="noConversion"/>
  </si>
  <si>
    <t xml:space="preserve">18：00分再生2#阳床，进酸浓度：3.0%，3.0% </t>
    <phoneticPr fontId="28" type="noConversion"/>
  </si>
  <si>
    <t>( 甲 )中</t>
    <phoneticPr fontId="28" type="noConversion"/>
  </si>
  <si>
    <t xml:space="preserve">  点  分，向槽加磷酸盐    kg，氢氧化钠  kg，补入除盐水至   mm液位</t>
    <phoneticPr fontId="28" type="noConversion"/>
  </si>
  <si>
    <t>( 乙 )夜</t>
    <phoneticPr fontId="28" type="noConversion"/>
  </si>
  <si>
    <t>中控：苏晓虹           化验：左邓欢</t>
    <phoneticPr fontId="28" type="noConversion"/>
  </si>
  <si>
    <t xml:space="preserve"> 7点 00 分，向槽加磷酸盐    kg，氢氧化钠 1 kg，补入除盐水至 500  mm液位</t>
    <phoneticPr fontId="28" type="noConversion"/>
  </si>
  <si>
    <t>( 丙 )白</t>
    <phoneticPr fontId="28" type="noConversion"/>
  </si>
  <si>
    <t>中控：  蒙广年         化验：梁锦凤</t>
    <phoneticPr fontId="28" type="noConversion"/>
  </si>
  <si>
    <t>中控：   韦国宏        化验：蔡彬彬</t>
    <phoneticPr fontId="28" type="noConversion"/>
  </si>
  <si>
    <t>( 丁 )中</t>
    <phoneticPr fontId="28" type="noConversion"/>
  </si>
  <si>
    <t>18:03分再生1#阳床，进酸浓度：3.0%，3.0%                                                                                                                                                                                                                              20:10分中和排水（PH 1# 7.5  2# 8.2 ）</t>
    <phoneticPr fontId="28" type="noConversion"/>
  </si>
  <si>
    <t xml:space="preserve">   23  点  00分，向槽加氨水  25 升，补入除盐水至   500 mm液位</t>
    <phoneticPr fontId="28" type="noConversion"/>
  </si>
  <si>
    <t xml:space="preserve"> 23 点 00 分，向槽加磷酸盐  2  kg，氢氧化钠  1kg，补入除盐水至 500  mm液位</t>
    <phoneticPr fontId="28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</si>
</sst>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94506668294322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4"/>
      <color theme="9" tint="0.79995117038483843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5" applyNumberFormat="0" applyAlignment="0" applyProtection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5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C11" sqref="C11:E1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1" ht="17.25" customHeight="1">
      <c r="A2" s="145" t="s">
        <v>0</v>
      </c>
      <c r="B2" s="145"/>
      <c r="C2" s="142" t="s">
        <v>1</v>
      </c>
      <c r="D2" s="142"/>
      <c r="E2" s="142"/>
      <c r="F2" s="143" t="s">
        <v>2</v>
      </c>
      <c r="G2" s="143"/>
      <c r="H2" s="143"/>
      <c r="I2" s="144" t="s">
        <v>3</v>
      </c>
      <c r="J2" s="144"/>
      <c r="K2" s="144"/>
    </row>
    <row r="3" spans="1:11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89" t="s">
        <v>4</v>
      </c>
      <c r="B4" s="5" t="s">
        <v>5</v>
      </c>
      <c r="C4" s="134"/>
      <c r="D4" s="134"/>
      <c r="E4" s="134"/>
      <c r="F4" s="134"/>
      <c r="G4" s="134"/>
      <c r="H4" s="134"/>
      <c r="I4" s="134"/>
      <c r="J4" s="134"/>
      <c r="K4" s="134"/>
    </row>
    <row r="5" spans="1:11" ht="21.95" customHeight="1">
      <c r="A5" s="89"/>
      <c r="B5" s="6" t="s">
        <v>6</v>
      </c>
      <c r="C5" s="134"/>
      <c r="D5" s="134"/>
      <c r="E5" s="134"/>
      <c r="F5" s="134"/>
      <c r="G5" s="134"/>
      <c r="H5" s="134"/>
      <c r="I5" s="134"/>
      <c r="J5" s="134"/>
      <c r="K5" s="134"/>
    </row>
    <row r="6" spans="1:11" ht="21.95" customHeight="1">
      <c r="A6" s="89"/>
      <c r="B6" s="6" t="s">
        <v>7</v>
      </c>
      <c r="C6" s="135">
        <f>C4</f>
        <v>0</v>
      </c>
      <c r="D6" s="135"/>
      <c r="E6" s="135"/>
      <c r="F6" s="136">
        <f>F4-C4</f>
        <v>0</v>
      </c>
      <c r="G6" s="137"/>
      <c r="H6" s="138"/>
      <c r="I6" s="136">
        <f>I4-F4</f>
        <v>0</v>
      </c>
      <c r="J6" s="137"/>
      <c r="K6" s="138"/>
    </row>
    <row r="7" spans="1:11" ht="21.95" customHeight="1">
      <c r="A7" s="89"/>
      <c r="B7" s="6" t="s">
        <v>8</v>
      </c>
      <c r="C7" s="135">
        <f>C5</f>
        <v>0</v>
      </c>
      <c r="D7" s="135"/>
      <c r="E7" s="135"/>
      <c r="F7" s="136">
        <f>F5-C5</f>
        <v>0</v>
      </c>
      <c r="G7" s="137"/>
      <c r="H7" s="138"/>
      <c r="I7" s="136">
        <f>I5-F5</f>
        <v>0</v>
      </c>
      <c r="J7" s="137"/>
      <c r="K7" s="138"/>
    </row>
    <row r="8" spans="1:11" ht="21.95" customHeight="1">
      <c r="A8" s="89"/>
      <c r="B8" s="6" t="s">
        <v>9</v>
      </c>
      <c r="C8" s="134"/>
      <c r="D8" s="134"/>
      <c r="E8" s="134"/>
      <c r="F8" s="134"/>
      <c r="G8" s="134"/>
      <c r="H8" s="134"/>
      <c r="I8" s="134"/>
      <c r="J8" s="134"/>
      <c r="K8" s="134"/>
    </row>
    <row r="9" spans="1:11" ht="21.95" customHeight="1">
      <c r="A9" s="90" t="s">
        <v>10</v>
      </c>
      <c r="B9" s="7" t="s">
        <v>11</v>
      </c>
      <c r="C9" s="134"/>
      <c r="D9" s="134"/>
      <c r="E9" s="134"/>
      <c r="F9" s="134"/>
      <c r="G9" s="134"/>
      <c r="H9" s="134"/>
      <c r="I9" s="134"/>
      <c r="J9" s="134"/>
      <c r="K9" s="134"/>
    </row>
    <row r="10" spans="1:11" ht="21.95" customHeight="1">
      <c r="A10" s="90"/>
      <c r="B10" s="7" t="s">
        <v>12</v>
      </c>
      <c r="C10" s="134"/>
      <c r="D10" s="134"/>
      <c r="E10" s="134"/>
      <c r="F10" s="134"/>
      <c r="G10" s="134"/>
      <c r="H10" s="134"/>
      <c r="I10" s="134"/>
      <c r="J10" s="134"/>
      <c r="K10" s="134"/>
    </row>
    <row r="11" spans="1:11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/>
      <c r="G11" s="9"/>
      <c r="H11" s="9"/>
      <c r="I11" s="9"/>
      <c r="J11" s="9"/>
      <c r="K11" s="9"/>
    </row>
    <row r="12" spans="1:11" ht="21.95" customHeight="1">
      <c r="A12" s="91"/>
      <c r="B12" s="8" t="s">
        <v>16</v>
      </c>
      <c r="C12" s="9">
        <v>70</v>
      </c>
      <c r="D12" s="9">
        <v>70</v>
      </c>
      <c r="E12" s="9">
        <v>70</v>
      </c>
      <c r="F12" s="9"/>
      <c r="G12" s="9"/>
      <c r="H12" s="9"/>
      <c r="I12" s="9"/>
      <c r="J12" s="9"/>
      <c r="K12" s="9"/>
    </row>
    <row r="13" spans="1:11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1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1" ht="21.95" customHeight="1">
      <c r="A15" s="92" t="s">
        <v>19</v>
      </c>
      <c r="B15" s="10" t="s">
        <v>20</v>
      </c>
      <c r="C15" s="9">
        <v>500</v>
      </c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93"/>
      <c r="B18" s="12" t="s">
        <v>16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390</v>
      </c>
      <c r="D21" s="9"/>
      <c r="E21" s="9"/>
      <c r="F21" s="9"/>
      <c r="G21" s="9"/>
      <c r="H21" s="9"/>
      <c r="I21" s="9"/>
      <c r="J21" s="9"/>
      <c r="K21" s="9"/>
    </row>
    <row r="22" spans="1:11" ht="34.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/>
      <c r="D23" s="112"/>
      <c r="E23" s="112"/>
      <c r="F23" s="112"/>
      <c r="G23" s="112"/>
      <c r="H23" s="112"/>
      <c r="I23" s="112"/>
      <c r="J23" s="112"/>
      <c r="K23" s="112"/>
    </row>
    <row r="24" spans="1:11" ht="21.95" customHeight="1">
      <c r="A24" s="95"/>
      <c r="B24" s="13" t="s">
        <v>30</v>
      </c>
      <c r="C24" s="112"/>
      <c r="D24" s="112"/>
      <c r="E24" s="112"/>
      <c r="F24" s="112"/>
      <c r="G24" s="112"/>
      <c r="H24" s="112"/>
      <c r="I24" s="112"/>
      <c r="J24" s="112"/>
      <c r="K24" s="112"/>
    </row>
    <row r="25" spans="1:11" ht="21.95" customHeight="1">
      <c r="A25" s="92" t="s">
        <v>31</v>
      </c>
      <c r="B25" s="10" t="s">
        <v>32</v>
      </c>
      <c r="C25" s="112"/>
      <c r="D25" s="112"/>
      <c r="E25" s="112"/>
      <c r="F25" s="112"/>
      <c r="G25" s="112"/>
      <c r="H25" s="112"/>
      <c r="I25" s="112"/>
      <c r="J25" s="112"/>
      <c r="K25" s="112"/>
    </row>
    <row r="26" spans="1:11" ht="21.95" customHeight="1">
      <c r="A26" s="92"/>
      <c r="B26" s="10" t="s">
        <v>33</v>
      </c>
      <c r="C26" s="112"/>
      <c r="D26" s="112"/>
      <c r="E26" s="112"/>
      <c r="F26" s="112"/>
      <c r="G26" s="112"/>
      <c r="H26" s="112"/>
      <c r="I26" s="112"/>
      <c r="J26" s="112"/>
      <c r="K26" s="112"/>
    </row>
    <row r="27" spans="1:11" ht="21.95" customHeight="1">
      <c r="A27" s="92"/>
      <c r="B27" s="10" t="s">
        <v>34</v>
      </c>
      <c r="C27" s="112"/>
      <c r="D27" s="112"/>
      <c r="E27" s="112"/>
      <c r="F27" s="112"/>
      <c r="G27" s="112"/>
      <c r="H27" s="112"/>
      <c r="I27" s="112"/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/>
      <c r="G28" s="125"/>
      <c r="H28" s="126"/>
      <c r="I28" s="124"/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37</v>
      </c>
      <c r="D31" s="116"/>
      <c r="E31" s="117"/>
      <c r="F31" s="115" t="s">
        <v>37</v>
      </c>
      <c r="G31" s="116"/>
      <c r="H31" s="117"/>
      <c r="I31" s="115" t="s">
        <v>37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/>
      <c r="F34" s="9"/>
      <c r="G34" s="9"/>
      <c r="H34" s="9"/>
      <c r="I34" s="9"/>
      <c r="J34" s="39"/>
    </row>
    <row r="35" spans="1:10" ht="15.75">
      <c r="A35" s="97"/>
      <c r="B35" s="100"/>
      <c r="C35" s="18" t="s">
        <v>47</v>
      </c>
      <c r="D35" s="18" t="s">
        <v>48</v>
      </c>
      <c r="E35" s="9"/>
      <c r="F35" s="9"/>
      <c r="G35" s="9"/>
      <c r="H35" s="9"/>
      <c r="I35" s="9"/>
      <c r="J35" s="39"/>
    </row>
    <row r="36" spans="1:10" ht="15.75">
      <c r="A36" s="97"/>
      <c r="B36" s="100"/>
      <c r="C36" s="17" t="s">
        <v>49</v>
      </c>
      <c r="D36" s="17" t="s">
        <v>50</v>
      </c>
      <c r="E36" s="9"/>
      <c r="F36" s="9"/>
      <c r="G36" s="9"/>
      <c r="H36" s="9"/>
      <c r="I36" s="9"/>
      <c r="J36" s="39"/>
    </row>
    <row r="37" spans="1:10" ht="18.75">
      <c r="A37" s="97"/>
      <c r="B37" s="100"/>
      <c r="C37" s="18" t="s">
        <v>51</v>
      </c>
      <c r="D37" s="17" t="s">
        <v>52</v>
      </c>
      <c r="E37" s="9"/>
      <c r="F37" s="9"/>
      <c r="G37" s="19"/>
      <c r="H37" s="9"/>
      <c r="I37" s="9"/>
      <c r="J37" s="39"/>
    </row>
    <row r="38" spans="1:10" ht="16.5">
      <c r="A38" s="97"/>
      <c r="B38" s="100"/>
      <c r="C38" s="20" t="s">
        <v>53</v>
      </c>
      <c r="D38" s="17" t="s">
        <v>54</v>
      </c>
      <c r="E38" s="19"/>
      <c r="F38" s="19"/>
      <c r="G38" s="19"/>
      <c r="H38" s="19"/>
      <c r="I38" s="9"/>
      <c r="J38" s="39"/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/>
      <c r="F39" s="9"/>
      <c r="G39" s="9"/>
      <c r="H39" s="9"/>
      <c r="I39" s="9"/>
      <c r="J39" s="39"/>
    </row>
    <row r="40" spans="1:10" ht="15.75">
      <c r="A40" s="97"/>
      <c r="B40" s="100"/>
      <c r="C40" s="18" t="s">
        <v>47</v>
      </c>
      <c r="D40" s="18" t="s">
        <v>56</v>
      </c>
      <c r="E40" s="9"/>
      <c r="F40" s="9"/>
      <c r="G40" s="9"/>
      <c r="H40" s="9"/>
      <c r="I40" s="9"/>
      <c r="J40" s="39"/>
    </row>
    <row r="41" spans="1:10" ht="15.75">
      <c r="A41" s="97"/>
      <c r="B41" s="100"/>
      <c r="C41" s="17" t="s">
        <v>49</v>
      </c>
      <c r="D41" s="17" t="s">
        <v>57</v>
      </c>
      <c r="E41" s="9"/>
      <c r="F41" s="9"/>
      <c r="G41" s="9"/>
      <c r="H41" s="9"/>
      <c r="I41" s="9"/>
      <c r="J41" s="39"/>
    </row>
    <row r="42" spans="1:10" ht="15.75">
      <c r="A42" s="97"/>
      <c r="B42" s="100"/>
      <c r="C42" s="21" t="s">
        <v>58</v>
      </c>
      <c r="D42" s="22" t="s">
        <v>59</v>
      </c>
      <c r="E42" s="9"/>
      <c r="F42" s="9"/>
      <c r="G42" s="9"/>
      <c r="H42" s="9"/>
      <c r="I42" s="9"/>
      <c r="J42" s="39"/>
    </row>
    <row r="43" spans="1:10" ht="16.5">
      <c r="A43" s="97"/>
      <c r="B43" s="100"/>
      <c r="C43" s="21" t="s">
        <v>60</v>
      </c>
      <c r="D43" s="23" t="s">
        <v>61</v>
      </c>
      <c r="E43" s="9"/>
      <c r="F43" s="9"/>
      <c r="G43" s="9"/>
      <c r="H43" s="9"/>
      <c r="I43" s="9"/>
      <c r="J43" s="39"/>
    </row>
    <row r="44" spans="1:10" ht="18.75">
      <c r="A44" s="97"/>
      <c r="B44" s="100"/>
      <c r="C44" s="18" t="s">
        <v>51</v>
      </c>
      <c r="D44" s="17" t="s">
        <v>62</v>
      </c>
      <c r="E44" s="9"/>
      <c r="F44" s="9"/>
      <c r="G44" s="9"/>
      <c r="H44" s="9"/>
      <c r="I44" s="9"/>
      <c r="J44" s="39"/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/>
      <c r="F45" s="9"/>
      <c r="G45" s="9"/>
      <c r="H45" s="9"/>
      <c r="I45" s="9"/>
      <c r="J45" s="39"/>
    </row>
    <row r="46" spans="1:10" ht="18.75">
      <c r="A46" s="97"/>
      <c r="B46" s="100"/>
      <c r="C46" s="18" t="s">
        <v>51</v>
      </c>
      <c r="D46" s="17" t="s">
        <v>52</v>
      </c>
      <c r="E46" s="9"/>
      <c r="F46" s="9"/>
      <c r="G46" s="9"/>
      <c r="H46" s="9"/>
      <c r="I46" s="9"/>
      <c r="J46" s="39"/>
    </row>
    <row r="47" spans="1:10" ht="16.5">
      <c r="A47" s="97"/>
      <c r="B47" s="100"/>
      <c r="C47" s="20" t="s">
        <v>53</v>
      </c>
      <c r="D47" s="17" t="s">
        <v>66</v>
      </c>
      <c r="E47" s="9"/>
      <c r="F47" s="9"/>
      <c r="G47" s="9"/>
      <c r="H47" s="9"/>
      <c r="I47" s="9"/>
      <c r="J47" s="39"/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/>
      <c r="F48" s="9"/>
      <c r="G48" s="9"/>
      <c r="H48" s="9"/>
      <c r="I48" s="9"/>
      <c r="J48" s="39"/>
    </row>
    <row r="49" spans="1:13" ht="18.75">
      <c r="A49" s="97"/>
      <c r="B49" s="100"/>
      <c r="C49" s="18" t="s">
        <v>51</v>
      </c>
      <c r="D49" s="17" t="s">
        <v>52</v>
      </c>
      <c r="E49" s="9"/>
      <c r="F49" s="9"/>
      <c r="G49" s="9"/>
      <c r="H49" s="9"/>
      <c r="I49" s="9"/>
      <c r="J49" s="39"/>
    </row>
    <row r="50" spans="1:13" ht="16.5">
      <c r="A50" s="97"/>
      <c r="B50" s="100"/>
      <c r="C50" s="20" t="s">
        <v>53</v>
      </c>
      <c r="D50" s="17" t="s">
        <v>66</v>
      </c>
      <c r="E50" s="9"/>
      <c r="F50" s="9"/>
      <c r="G50" s="9"/>
      <c r="H50" s="9"/>
      <c r="I50" s="9"/>
      <c r="J50" s="39"/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/>
      <c r="F51" s="9"/>
      <c r="G51" s="9"/>
      <c r="H51" s="9"/>
      <c r="I51" s="9"/>
      <c r="J51" s="39"/>
    </row>
    <row r="52" spans="1:13" ht="15.75">
      <c r="A52" s="97"/>
      <c r="B52" s="100"/>
      <c r="C52" s="18" t="s">
        <v>47</v>
      </c>
      <c r="D52" s="17" t="s">
        <v>70</v>
      </c>
      <c r="E52" s="9"/>
      <c r="F52" s="9"/>
      <c r="G52" s="9"/>
      <c r="H52" s="9"/>
      <c r="I52" s="9"/>
      <c r="J52" s="39"/>
    </row>
    <row r="53" spans="1:13" ht="15.75">
      <c r="A53" s="97"/>
      <c r="B53" s="100"/>
      <c r="C53" s="17" t="s">
        <v>49</v>
      </c>
      <c r="D53" s="17" t="s">
        <v>50</v>
      </c>
      <c r="E53" s="9"/>
      <c r="F53" s="9"/>
      <c r="G53" s="9"/>
      <c r="H53" s="9"/>
      <c r="I53" s="9"/>
      <c r="J53" s="39"/>
    </row>
    <row r="54" spans="1:13" ht="18.75">
      <c r="A54" s="97"/>
      <c r="B54" s="100"/>
      <c r="C54" s="18" t="s">
        <v>51</v>
      </c>
      <c r="D54" s="17" t="s">
        <v>52</v>
      </c>
      <c r="E54" s="9"/>
      <c r="F54" s="9"/>
      <c r="G54" s="9"/>
      <c r="H54" s="9"/>
      <c r="I54" s="9"/>
      <c r="J54" s="39"/>
    </row>
    <row r="55" spans="1:13" ht="16.5">
      <c r="A55" s="97"/>
      <c r="B55" s="111"/>
      <c r="C55" s="24" t="s">
        <v>53</v>
      </c>
      <c r="D55" s="17" t="s">
        <v>71</v>
      </c>
      <c r="E55" s="25"/>
      <c r="F55" s="25"/>
      <c r="G55" s="25"/>
      <c r="H55" s="9"/>
      <c r="I55" s="9"/>
      <c r="J55" s="39"/>
    </row>
    <row r="56" spans="1:13" ht="14.25">
      <c r="A56" s="26" t="s">
        <v>72</v>
      </c>
      <c r="B56" s="26" t="s">
        <v>73</v>
      </c>
      <c r="C56" s="27"/>
      <c r="D56" s="26" t="s">
        <v>45</v>
      </c>
      <c r="E56" s="27"/>
      <c r="F56" s="26" t="s">
        <v>74</v>
      </c>
      <c r="G56" s="27"/>
      <c r="H56" s="26" t="s">
        <v>75</v>
      </c>
      <c r="I56" s="27"/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79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80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82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83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85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86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88</v>
      </c>
      <c r="D2" s="142"/>
      <c r="E2" s="142"/>
      <c r="F2" s="143" t="s">
        <v>102</v>
      </c>
      <c r="G2" s="143"/>
      <c r="H2" s="143"/>
      <c r="I2" s="144" t="s">
        <v>90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28200</v>
      </c>
      <c r="D4" s="134"/>
      <c r="E4" s="134"/>
      <c r="F4" s="134">
        <v>29410</v>
      </c>
      <c r="G4" s="134"/>
      <c r="H4" s="134"/>
      <c r="I4" s="134">
        <v>30160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36100</v>
      </c>
      <c r="D5" s="134"/>
      <c r="E5" s="134"/>
      <c r="F5" s="134">
        <v>37650</v>
      </c>
      <c r="G5" s="134"/>
      <c r="H5" s="134"/>
      <c r="I5" s="134">
        <v>38990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C4-'8日'!I4</f>
        <v>730</v>
      </c>
      <c r="D6" s="150"/>
      <c r="E6" s="150"/>
      <c r="F6" s="151">
        <f>F4-C4</f>
        <v>1210</v>
      </c>
      <c r="G6" s="152"/>
      <c r="H6" s="153"/>
      <c r="I6" s="151">
        <f>I4-F4</f>
        <v>750</v>
      </c>
      <c r="J6" s="152"/>
      <c r="K6" s="153"/>
      <c r="L6" s="149">
        <f>C6+F6+I6</f>
        <v>2690</v>
      </c>
      <c r="M6" s="149">
        <f>C7+F7+I7</f>
        <v>4330</v>
      </c>
    </row>
    <row r="7" spans="1:15" ht="21.95" customHeight="1">
      <c r="A7" s="89"/>
      <c r="B7" s="6" t="s">
        <v>8</v>
      </c>
      <c r="C7" s="150">
        <f>C5-'8日'!I5</f>
        <v>1440</v>
      </c>
      <c r="D7" s="150"/>
      <c r="E7" s="150"/>
      <c r="F7" s="151">
        <f>F5-C5</f>
        <v>1550</v>
      </c>
      <c r="G7" s="152"/>
      <c r="H7" s="153"/>
      <c r="I7" s="151">
        <f>I5-F5</f>
        <v>1340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45</v>
      </c>
      <c r="D9" s="134"/>
      <c r="E9" s="134"/>
      <c r="F9" s="134">
        <v>50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45</v>
      </c>
      <c r="D10" s="134"/>
      <c r="E10" s="134"/>
      <c r="F10" s="134">
        <v>50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510</v>
      </c>
      <c r="D15" s="9">
        <f>510-30</f>
        <v>480</v>
      </c>
      <c r="E15" s="9">
        <f>480-30</f>
        <v>450</v>
      </c>
      <c r="F15" s="9">
        <f>480-30</f>
        <v>450</v>
      </c>
      <c r="G15" s="9">
        <v>420</v>
      </c>
      <c r="H15" s="9">
        <v>390</v>
      </c>
      <c r="I15" s="9">
        <v>390</v>
      </c>
      <c r="J15" s="9">
        <v>360</v>
      </c>
      <c r="K15" s="9">
        <v>330</v>
      </c>
    </row>
    <row r="16" spans="1:15" ht="29.25" customHeight="1">
      <c r="A16" s="92"/>
      <c r="B16" s="11" t="s">
        <v>21</v>
      </c>
      <c r="C16" s="133" t="s">
        <v>158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500</v>
      </c>
      <c r="D21" s="9">
        <f>500-70</f>
        <v>430</v>
      </c>
      <c r="E21" s="9">
        <f>430-70</f>
        <v>360</v>
      </c>
      <c r="F21" s="9">
        <f>430-70</f>
        <v>360</v>
      </c>
      <c r="G21" s="9">
        <v>300</v>
      </c>
      <c r="H21" s="9">
        <v>230</v>
      </c>
      <c r="I21" s="9">
        <v>230</v>
      </c>
      <c r="J21" s="9">
        <v>500</v>
      </c>
      <c r="K21" s="9">
        <v>440</v>
      </c>
    </row>
    <row r="22" spans="1:11" ht="36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159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740</v>
      </c>
      <c r="D23" s="112"/>
      <c r="E23" s="112"/>
      <c r="F23" s="112">
        <f>1320*2</f>
        <v>2640</v>
      </c>
      <c r="G23" s="112"/>
      <c r="H23" s="112"/>
      <c r="I23" s="112">
        <v>2400</v>
      </c>
      <c r="J23" s="112"/>
      <c r="K23" s="112"/>
    </row>
    <row r="24" spans="1:11" ht="21.95" customHeight="1">
      <c r="A24" s="95"/>
      <c r="B24" s="13" t="s">
        <v>30</v>
      </c>
      <c r="C24" s="112">
        <f>290+260</f>
        <v>550</v>
      </c>
      <c r="D24" s="112"/>
      <c r="E24" s="112"/>
      <c r="F24" s="112">
        <f>1400+960</f>
        <v>2360</v>
      </c>
      <c r="G24" s="112"/>
      <c r="H24" s="112"/>
      <c r="I24" s="112">
        <v>2300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36</v>
      </c>
      <c r="D25" s="112"/>
      <c r="E25" s="112"/>
      <c r="F25" s="112">
        <v>36</v>
      </c>
      <c r="G25" s="112"/>
      <c r="H25" s="112"/>
      <c r="I25" s="112">
        <v>36</v>
      </c>
      <c r="J25" s="112"/>
      <c r="K25" s="112"/>
    </row>
    <row r="26" spans="1:11" ht="21.95" customHeight="1">
      <c r="A26" s="92"/>
      <c r="B26" s="10" t="s">
        <v>33</v>
      </c>
      <c r="C26" s="112">
        <v>10</v>
      </c>
      <c r="D26" s="112"/>
      <c r="E26" s="112"/>
      <c r="F26" s="112">
        <v>10</v>
      </c>
      <c r="G26" s="112"/>
      <c r="H26" s="112"/>
      <c r="I26" s="112">
        <v>8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/>
      <c r="G28" s="125"/>
      <c r="H28" s="126"/>
      <c r="I28" s="124" t="s">
        <v>160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13.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161</v>
      </c>
      <c r="D31" s="116"/>
      <c r="E31" s="117"/>
      <c r="F31" s="115" t="s">
        <v>100</v>
      </c>
      <c r="G31" s="116"/>
      <c r="H31" s="117"/>
      <c r="I31" s="115" t="s">
        <v>137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9.32</v>
      </c>
      <c r="F35" s="9">
        <v>9.34</v>
      </c>
      <c r="G35" s="9">
        <v>9.39</v>
      </c>
      <c r="H35" s="9">
        <v>9.39</v>
      </c>
      <c r="I35" s="9">
        <v>9.35</v>
      </c>
      <c r="J35" s="39">
        <v>9.3800000000000008</v>
      </c>
    </row>
    <row r="36" spans="1:10" ht="15.75">
      <c r="A36" s="97"/>
      <c r="B36" s="100"/>
      <c r="C36" s="17" t="s">
        <v>49</v>
      </c>
      <c r="D36" s="17" t="s">
        <v>50</v>
      </c>
      <c r="E36" s="9">
        <v>6.73</v>
      </c>
      <c r="F36" s="9">
        <v>6.36</v>
      </c>
      <c r="G36" s="9">
        <v>5.9</v>
      </c>
      <c r="H36" s="9">
        <v>6.03</v>
      </c>
      <c r="I36" s="9">
        <v>6.17</v>
      </c>
      <c r="J36" s="39">
        <v>6.06</v>
      </c>
    </row>
    <row r="37" spans="1:10" ht="18.75">
      <c r="A37" s="97"/>
      <c r="B37" s="100"/>
      <c r="C37" s="18" t="s">
        <v>51</v>
      </c>
      <c r="D37" s="17" t="s">
        <v>52</v>
      </c>
      <c r="E37" s="9">
        <v>9.82</v>
      </c>
      <c r="F37" s="9">
        <v>8.9600000000000009</v>
      </c>
      <c r="G37" s="9">
        <v>9.5</v>
      </c>
      <c r="H37" s="9">
        <v>9.09</v>
      </c>
      <c r="I37" s="9">
        <v>9.2100000000000009</v>
      </c>
      <c r="J37" s="39">
        <v>9.32</v>
      </c>
    </row>
    <row r="38" spans="1:10" ht="16.5">
      <c r="A38" s="97"/>
      <c r="B38" s="100"/>
      <c r="C38" s="20" t="s">
        <v>53</v>
      </c>
      <c r="D38" s="17" t="s">
        <v>54</v>
      </c>
      <c r="E38" s="9">
        <v>2.46</v>
      </c>
      <c r="F38" s="9">
        <v>1.54</v>
      </c>
      <c r="G38" s="9">
        <v>0.85</v>
      </c>
      <c r="H38" s="19">
        <v>0.95</v>
      </c>
      <c r="I38" s="9">
        <v>1.24</v>
      </c>
      <c r="J38" s="39">
        <v>1.71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0.6</v>
      </c>
      <c r="H39" s="9">
        <v>0.6</v>
      </c>
      <c r="I39" s="9">
        <v>0.6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10.32</v>
      </c>
      <c r="F40" s="9">
        <v>10.29</v>
      </c>
      <c r="G40" s="9">
        <v>10.35</v>
      </c>
      <c r="H40" s="9">
        <v>10.39</v>
      </c>
      <c r="I40" s="9">
        <v>10.35</v>
      </c>
      <c r="J40" s="39">
        <v>10.36</v>
      </c>
    </row>
    <row r="41" spans="1:10" ht="15.75">
      <c r="A41" s="97"/>
      <c r="B41" s="100"/>
      <c r="C41" s="17" t="s">
        <v>49</v>
      </c>
      <c r="D41" s="17" t="s">
        <v>57</v>
      </c>
      <c r="E41" s="9">
        <v>22.4</v>
      </c>
      <c r="F41" s="9">
        <v>21.7</v>
      </c>
      <c r="G41" s="9">
        <v>25.4</v>
      </c>
      <c r="H41" s="9">
        <v>24.5</v>
      </c>
      <c r="I41" s="9">
        <v>22.6</v>
      </c>
      <c r="J41" s="39">
        <v>23.7</v>
      </c>
    </row>
    <row r="42" spans="1:10" ht="15.75">
      <c r="A42" s="97"/>
      <c r="B42" s="100"/>
      <c r="C42" s="21" t="s">
        <v>58</v>
      </c>
      <c r="D42" s="22" t="s">
        <v>59</v>
      </c>
      <c r="E42" s="9">
        <v>4.97</v>
      </c>
      <c r="F42" s="9">
        <v>4.8899999999999997</v>
      </c>
      <c r="G42" s="9">
        <v>5.26</v>
      </c>
      <c r="H42" s="9">
        <v>5.22</v>
      </c>
      <c r="I42" s="9">
        <v>5.34</v>
      </c>
      <c r="J42" s="39">
        <v>5.29</v>
      </c>
    </row>
    <row r="43" spans="1:10" ht="16.5">
      <c r="A43" s="97"/>
      <c r="B43" s="100"/>
      <c r="C43" s="21" t="s">
        <v>60</v>
      </c>
      <c r="D43" s="23" t="s">
        <v>61</v>
      </c>
      <c r="E43" s="9">
        <v>2.3199999999999998</v>
      </c>
      <c r="F43" s="9">
        <v>2.21</v>
      </c>
      <c r="G43" s="9">
        <v>3.17</v>
      </c>
      <c r="H43" s="9">
        <v>3.29</v>
      </c>
      <c r="I43" s="9">
        <v>3.43</v>
      </c>
      <c r="J43" s="39">
        <v>3.6</v>
      </c>
    </row>
    <row r="44" spans="1:10" ht="18.75">
      <c r="A44" s="97"/>
      <c r="B44" s="100"/>
      <c r="C44" s="18" t="s">
        <v>51</v>
      </c>
      <c r="D44" s="17" t="s">
        <v>62</v>
      </c>
      <c r="E44" s="9">
        <v>372</v>
      </c>
      <c r="F44" s="9">
        <v>365</v>
      </c>
      <c r="G44" s="9">
        <v>314</v>
      </c>
      <c r="H44" s="9">
        <v>319</v>
      </c>
      <c r="I44" s="9">
        <v>318</v>
      </c>
      <c r="J44" s="39">
        <v>351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5.68</v>
      </c>
      <c r="F45" s="9">
        <v>6.03</v>
      </c>
      <c r="G45" s="9">
        <v>5.42</v>
      </c>
      <c r="H45" s="9">
        <v>6.05</v>
      </c>
      <c r="I45" s="9">
        <v>5.53</v>
      </c>
      <c r="J45" s="39">
        <v>6.01</v>
      </c>
    </row>
    <row r="46" spans="1:10" ht="18.75">
      <c r="A46" s="97"/>
      <c r="B46" s="100"/>
      <c r="C46" s="18" t="s">
        <v>51</v>
      </c>
      <c r="D46" s="17" t="s">
        <v>52</v>
      </c>
      <c r="E46" s="9">
        <v>14.6</v>
      </c>
      <c r="F46" s="9">
        <v>12.9</v>
      </c>
      <c r="G46" s="9">
        <v>13.8</v>
      </c>
      <c r="H46" s="9">
        <v>13.6</v>
      </c>
      <c r="I46" s="9">
        <v>14.5</v>
      </c>
      <c r="J46" s="39">
        <v>15.4</v>
      </c>
    </row>
    <row r="47" spans="1:10" ht="16.5">
      <c r="A47" s="97"/>
      <c r="B47" s="100"/>
      <c r="C47" s="20" t="s">
        <v>53</v>
      </c>
      <c r="D47" s="17" t="s">
        <v>66</v>
      </c>
      <c r="E47" s="9">
        <v>1.97</v>
      </c>
      <c r="F47" s="9">
        <v>2.17</v>
      </c>
      <c r="G47" s="9">
        <v>1.6</v>
      </c>
      <c r="H47" s="9">
        <v>0.34</v>
      </c>
      <c r="I47" s="9">
        <v>1.76</v>
      </c>
      <c r="J47" s="39">
        <v>2.3199999999999998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6.55</v>
      </c>
      <c r="F48" s="9">
        <v>6.42</v>
      </c>
      <c r="G48" s="9">
        <v>5.7</v>
      </c>
      <c r="H48" s="9">
        <v>5.74</v>
      </c>
      <c r="I48" s="9">
        <v>5.35</v>
      </c>
      <c r="J48" s="39">
        <v>5.64</v>
      </c>
    </row>
    <row r="49" spans="1:13" ht="18.75">
      <c r="A49" s="97"/>
      <c r="B49" s="100"/>
      <c r="C49" s="18" t="s">
        <v>51</v>
      </c>
      <c r="D49" s="17" t="s">
        <v>52</v>
      </c>
      <c r="E49" s="9">
        <v>13</v>
      </c>
      <c r="F49" s="9">
        <v>10.1</v>
      </c>
      <c r="G49" s="9">
        <v>9.9</v>
      </c>
      <c r="H49" s="9">
        <v>9.5</v>
      </c>
      <c r="I49" s="9">
        <v>9.6</v>
      </c>
      <c r="J49" s="39">
        <v>10.5</v>
      </c>
    </row>
    <row r="50" spans="1:13" ht="16.5">
      <c r="A50" s="97"/>
      <c r="B50" s="100"/>
      <c r="C50" s="20" t="s">
        <v>53</v>
      </c>
      <c r="D50" s="17" t="s">
        <v>66</v>
      </c>
      <c r="E50" s="9">
        <v>1.1299999999999999</v>
      </c>
      <c r="F50" s="9">
        <v>1.96</v>
      </c>
      <c r="G50" s="9">
        <v>1.32</v>
      </c>
      <c r="H50" s="9">
        <v>0.71</v>
      </c>
      <c r="I50" s="9">
        <v>2.41</v>
      </c>
      <c r="J50" s="39">
        <v>4.0999999999999996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9.42</v>
      </c>
      <c r="F52" s="9">
        <v>9.39</v>
      </c>
      <c r="G52" s="9">
        <v>9.44</v>
      </c>
      <c r="H52" s="9">
        <v>9.4600000000000009</v>
      </c>
      <c r="I52" s="9">
        <v>9.4700000000000006</v>
      </c>
      <c r="J52" s="39">
        <v>9.4499999999999993</v>
      </c>
    </row>
    <row r="53" spans="1:13" ht="15.75">
      <c r="A53" s="97"/>
      <c r="B53" s="100"/>
      <c r="C53" s="17" t="s">
        <v>49</v>
      </c>
      <c r="D53" s="17" t="s">
        <v>50</v>
      </c>
      <c r="E53" s="9">
        <v>6.17</v>
      </c>
      <c r="F53" s="9">
        <v>6.25</v>
      </c>
      <c r="G53" s="9">
        <v>6.01</v>
      </c>
      <c r="H53" s="9">
        <v>5.99</v>
      </c>
      <c r="I53" s="9">
        <v>7.02</v>
      </c>
      <c r="J53" s="39">
        <v>6.94</v>
      </c>
    </row>
    <row r="54" spans="1:13" ht="18.75">
      <c r="A54" s="97"/>
      <c r="B54" s="100"/>
      <c r="C54" s="18" t="s">
        <v>51</v>
      </c>
      <c r="D54" s="17" t="s">
        <v>52</v>
      </c>
      <c r="E54" s="9">
        <v>10.199999999999999</v>
      </c>
      <c r="F54" s="9">
        <v>9.6999999999999993</v>
      </c>
      <c r="G54" s="9">
        <v>12.2</v>
      </c>
      <c r="H54" s="9">
        <v>12.6</v>
      </c>
      <c r="I54" s="9">
        <v>10.1</v>
      </c>
      <c r="J54" s="39">
        <v>12.3</v>
      </c>
    </row>
    <row r="55" spans="1:13" ht="16.5">
      <c r="A55" s="97"/>
      <c r="B55" s="111"/>
      <c r="C55" s="24" t="s">
        <v>53</v>
      </c>
      <c r="D55" s="17" t="s">
        <v>71</v>
      </c>
      <c r="E55" s="9">
        <v>2.41</v>
      </c>
      <c r="F55" s="9">
        <v>2.2599999999999998</v>
      </c>
      <c r="G55" s="9">
        <v>1.44</v>
      </c>
      <c r="H55" s="9">
        <v>2.1</v>
      </c>
      <c r="I55" s="9">
        <v>5.8</v>
      </c>
      <c r="J55" s="39">
        <v>6.2</v>
      </c>
    </row>
    <row r="56" spans="1:13" ht="14.25">
      <c r="A56" s="26" t="s">
        <v>72</v>
      </c>
      <c r="B56" s="26" t="s">
        <v>73</v>
      </c>
      <c r="C56" s="27">
        <v>7.46</v>
      </c>
      <c r="D56" s="26" t="s">
        <v>45</v>
      </c>
      <c r="E56" s="27">
        <v>75</v>
      </c>
      <c r="F56" s="26" t="s">
        <v>74</v>
      </c>
      <c r="G56" s="27">
        <v>81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14.58</v>
      </c>
      <c r="C59" s="33"/>
      <c r="D59" s="34">
        <v>21.8</v>
      </c>
      <c r="E59" s="33"/>
      <c r="F59" s="33">
        <v>20.02</v>
      </c>
      <c r="G59" s="35"/>
      <c r="H59" s="33">
        <v>23.7</v>
      </c>
      <c r="I59" s="33"/>
      <c r="J59" s="39">
        <v>23.38</v>
      </c>
      <c r="K59" s="39"/>
      <c r="L59" s="39">
        <v>30.2</v>
      </c>
      <c r="M59" s="39"/>
    </row>
    <row r="60" spans="1:13" ht="18.75">
      <c r="A60" s="31" t="s">
        <v>79</v>
      </c>
      <c r="B60" s="32">
        <v>45.72</v>
      </c>
      <c r="C60" s="33"/>
      <c r="D60" s="34">
        <v>36.4</v>
      </c>
      <c r="E60" s="33"/>
      <c r="F60" s="33">
        <v>37.1</v>
      </c>
      <c r="G60" s="35"/>
      <c r="H60" s="33">
        <v>40.5</v>
      </c>
      <c r="I60" s="33"/>
      <c r="J60" s="39">
        <v>50.87</v>
      </c>
      <c r="K60" s="39"/>
      <c r="L60" s="39"/>
      <c r="M60" s="39"/>
    </row>
    <row r="61" spans="1:13" ht="18.75">
      <c r="A61" s="31" t="s">
        <v>80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86.7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15.63</v>
      </c>
      <c r="D63" s="34"/>
      <c r="E63" s="33">
        <v>15.36</v>
      </c>
      <c r="F63" s="33"/>
      <c r="G63" s="35">
        <v>15.6</v>
      </c>
      <c r="H63" s="33"/>
      <c r="I63" s="33">
        <v>15.9</v>
      </c>
      <c r="J63" s="39"/>
      <c r="K63" s="39">
        <v>15.74</v>
      </c>
      <c r="M63" s="39">
        <v>15.56</v>
      </c>
    </row>
    <row r="64" spans="1:13" ht="18.75">
      <c r="A64" s="36" t="s">
        <v>82</v>
      </c>
      <c r="B64" s="33"/>
      <c r="C64" s="33">
        <v>42.65</v>
      </c>
      <c r="D64" s="34"/>
      <c r="E64" s="33">
        <v>43.5</v>
      </c>
      <c r="F64" s="33"/>
      <c r="G64" s="37">
        <v>42.9</v>
      </c>
      <c r="H64" s="33"/>
      <c r="I64" s="33">
        <v>44.2</v>
      </c>
      <c r="J64" s="39"/>
      <c r="K64" s="39">
        <v>46.5</v>
      </c>
      <c r="L64" s="39"/>
      <c r="M64" s="39">
        <v>46.59</v>
      </c>
    </row>
    <row r="65" spans="1:13" ht="18.75">
      <c r="A65" s="36" t="s">
        <v>83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1.26</v>
      </c>
      <c r="C67" s="33">
        <v>8.39</v>
      </c>
      <c r="D67" s="34">
        <v>1.69</v>
      </c>
      <c r="E67" s="33">
        <v>8.4</v>
      </c>
      <c r="F67" s="33">
        <v>0.53</v>
      </c>
      <c r="G67" s="35">
        <v>7.29</v>
      </c>
      <c r="H67" s="33">
        <v>0.46</v>
      </c>
      <c r="I67" s="35">
        <v>7.3</v>
      </c>
      <c r="J67" s="39">
        <v>5.34</v>
      </c>
      <c r="K67" s="39">
        <v>7.64</v>
      </c>
      <c r="L67" s="39">
        <v>3.36</v>
      </c>
      <c r="M67" s="39">
        <v>7.53</v>
      </c>
    </row>
    <row r="68" spans="1:13" ht="18.75">
      <c r="A68" s="41" t="s">
        <v>85</v>
      </c>
      <c r="B68" s="42">
        <v>0.97</v>
      </c>
      <c r="C68" s="33">
        <v>7.81</v>
      </c>
      <c r="D68" s="34">
        <v>1.27</v>
      </c>
      <c r="E68" s="33">
        <v>7.68</v>
      </c>
      <c r="F68" s="33">
        <v>0.97</v>
      </c>
      <c r="G68" s="35">
        <v>7.1</v>
      </c>
      <c r="H68" s="33">
        <v>0.77</v>
      </c>
      <c r="I68" s="35">
        <v>7.42</v>
      </c>
      <c r="J68" s="39">
        <v>4.26</v>
      </c>
      <c r="K68" s="39">
        <v>7.06</v>
      </c>
      <c r="L68" s="39">
        <v>4.0199999999999996</v>
      </c>
      <c r="M68" s="39">
        <v>7.56</v>
      </c>
    </row>
    <row r="69" spans="1:13" ht="18.75">
      <c r="A69" s="41" t="s">
        <v>86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K74" sqref="K7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88</v>
      </c>
      <c r="D2" s="142"/>
      <c r="E2" s="142"/>
      <c r="F2" s="143" t="s">
        <v>102</v>
      </c>
      <c r="G2" s="143"/>
      <c r="H2" s="143"/>
      <c r="I2" s="144" t="s">
        <v>90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31500</v>
      </c>
      <c r="D4" s="134"/>
      <c r="E4" s="134"/>
      <c r="F4" s="134">
        <v>32650</v>
      </c>
      <c r="G4" s="134"/>
      <c r="H4" s="134"/>
      <c r="I4" s="134">
        <v>33600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40500</v>
      </c>
      <c r="D5" s="134"/>
      <c r="E5" s="134"/>
      <c r="F5" s="134">
        <v>42150</v>
      </c>
      <c r="G5" s="134"/>
      <c r="H5" s="134"/>
      <c r="I5" s="134">
        <v>43500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C4-'9日'!I4</f>
        <v>1340</v>
      </c>
      <c r="D6" s="150"/>
      <c r="E6" s="150"/>
      <c r="F6" s="151">
        <f>F4-C4</f>
        <v>1150</v>
      </c>
      <c r="G6" s="152"/>
      <c r="H6" s="153"/>
      <c r="I6" s="151">
        <f>I4-F4</f>
        <v>950</v>
      </c>
      <c r="J6" s="152"/>
      <c r="K6" s="153"/>
      <c r="L6" s="149">
        <f>C6+F6+I6</f>
        <v>3440</v>
      </c>
      <c r="M6" s="149">
        <f>C7+F7+I7</f>
        <v>4510</v>
      </c>
    </row>
    <row r="7" spans="1:15" ht="21.95" customHeight="1">
      <c r="A7" s="89"/>
      <c r="B7" s="6" t="s">
        <v>8</v>
      </c>
      <c r="C7" s="150">
        <f>C5-'9日'!I5</f>
        <v>1510</v>
      </c>
      <c r="D7" s="150"/>
      <c r="E7" s="150"/>
      <c r="F7" s="151">
        <f>F5-C5</f>
        <v>1650</v>
      </c>
      <c r="G7" s="152"/>
      <c r="H7" s="153"/>
      <c r="I7" s="151">
        <f>I5-F5</f>
        <v>1350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45</v>
      </c>
      <c r="D9" s="134"/>
      <c r="E9" s="134"/>
      <c r="F9" s="134">
        <v>49</v>
      </c>
      <c r="G9" s="134"/>
      <c r="H9" s="134"/>
      <c r="I9" s="134">
        <v>48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45</v>
      </c>
      <c r="D10" s="134"/>
      <c r="E10" s="134"/>
      <c r="F10" s="134">
        <v>40</v>
      </c>
      <c r="G10" s="134"/>
      <c r="H10" s="134"/>
      <c r="I10" s="134">
        <v>48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330</v>
      </c>
      <c r="D15" s="9">
        <v>300</v>
      </c>
      <c r="E15" s="9">
        <v>270</v>
      </c>
      <c r="F15" s="9">
        <v>270</v>
      </c>
      <c r="G15" s="9">
        <v>520</v>
      </c>
      <c r="H15" s="9">
        <v>480</v>
      </c>
      <c r="I15" s="9">
        <v>480</v>
      </c>
      <c r="J15" s="9">
        <v>450</v>
      </c>
      <c r="K15" s="9">
        <v>420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162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440</v>
      </c>
      <c r="D21" s="9">
        <v>390</v>
      </c>
      <c r="E21" s="9">
        <v>350</v>
      </c>
      <c r="F21" s="9">
        <v>350</v>
      </c>
      <c r="G21" s="9">
        <v>540</v>
      </c>
      <c r="H21" s="9">
        <v>520</v>
      </c>
      <c r="I21" s="9">
        <v>520</v>
      </c>
      <c r="J21" s="9">
        <v>460</v>
      </c>
      <c r="K21" s="9">
        <v>400</v>
      </c>
    </row>
    <row r="22" spans="1:11" ht="27" customHeight="1">
      <c r="A22" s="94"/>
      <c r="B22" s="11" t="s">
        <v>26</v>
      </c>
      <c r="C22" s="133" t="s">
        <v>27</v>
      </c>
      <c r="D22" s="133"/>
      <c r="E22" s="133"/>
      <c r="F22" s="133" t="s">
        <v>163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2400</v>
      </c>
      <c r="D23" s="112"/>
      <c r="E23" s="112"/>
      <c r="F23" s="112">
        <f>2400-160</f>
        <v>2240</v>
      </c>
      <c r="G23" s="112"/>
      <c r="H23" s="112"/>
      <c r="I23" s="112">
        <v>2200</v>
      </c>
      <c r="J23" s="112"/>
      <c r="K23" s="112"/>
    </row>
    <row r="24" spans="1:11" ht="21.95" customHeight="1">
      <c r="A24" s="95"/>
      <c r="B24" s="13" t="s">
        <v>30</v>
      </c>
      <c r="C24" s="112">
        <v>2300</v>
      </c>
      <c r="D24" s="112"/>
      <c r="E24" s="112"/>
      <c r="F24" s="112">
        <v>2190</v>
      </c>
      <c r="G24" s="112"/>
      <c r="H24" s="112"/>
      <c r="I24" s="112">
        <v>2100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36</v>
      </c>
      <c r="D25" s="112"/>
      <c r="E25" s="112"/>
      <c r="F25" s="112">
        <v>35</v>
      </c>
      <c r="G25" s="112"/>
      <c r="H25" s="112"/>
      <c r="I25" s="112">
        <v>35</v>
      </c>
      <c r="J25" s="112"/>
      <c r="K25" s="112"/>
    </row>
    <row r="26" spans="1:11" ht="21.95" customHeight="1">
      <c r="A26" s="92"/>
      <c r="B26" s="10" t="s">
        <v>33</v>
      </c>
      <c r="C26" s="112">
        <v>8</v>
      </c>
      <c r="D26" s="112"/>
      <c r="E26" s="112"/>
      <c r="F26" s="112">
        <v>6</v>
      </c>
      <c r="G26" s="112"/>
      <c r="H26" s="112"/>
      <c r="I26" s="112">
        <v>6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 t="s">
        <v>164</v>
      </c>
      <c r="G28" s="125"/>
      <c r="H28" s="126"/>
      <c r="I28" s="124" t="s">
        <v>165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166</v>
      </c>
      <c r="D31" s="116"/>
      <c r="E31" s="117"/>
      <c r="F31" s="115" t="s">
        <v>167</v>
      </c>
      <c r="G31" s="116"/>
      <c r="H31" s="117"/>
      <c r="I31" s="115" t="s">
        <v>142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9.36</v>
      </c>
      <c r="F35" s="9">
        <v>9.35</v>
      </c>
      <c r="G35" s="9">
        <v>9.39</v>
      </c>
      <c r="H35" s="9">
        <v>9.39</v>
      </c>
      <c r="I35" s="9">
        <v>9.24</v>
      </c>
      <c r="J35" s="39">
        <v>9.27</v>
      </c>
    </row>
    <row r="36" spans="1:10" ht="15.75">
      <c r="A36" s="97"/>
      <c r="B36" s="100"/>
      <c r="C36" s="17" t="s">
        <v>49</v>
      </c>
      <c r="D36" s="17" t="s">
        <v>50</v>
      </c>
      <c r="E36" s="9">
        <v>6.71</v>
      </c>
      <c r="F36" s="9">
        <v>6.26</v>
      </c>
      <c r="G36" s="9">
        <v>6.15</v>
      </c>
      <c r="H36" s="9">
        <v>6.09</v>
      </c>
      <c r="I36" s="9">
        <v>6.62</v>
      </c>
      <c r="J36" s="39">
        <v>6.14</v>
      </c>
    </row>
    <row r="37" spans="1:10" ht="18.75">
      <c r="A37" s="97"/>
      <c r="B37" s="100"/>
      <c r="C37" s="18" t="s">
        <v>51</v>
      </c>
      <c r="D37" s="17" t="s">
        <v>52</v>
      </c>
      <c r="E37" s="9">
        <v>9.3000000000000007</v>
      </c>
      <c r="F37" s="9">
        <v>8.8000000000000007</v>
      </c>
      <c r="G37" s="19">
        <v>9.59</v>
      </c>
      <c r="H37" s="9">
        <v>10.6</v>
      </c>
      <c r="I37" s="9">
        <v>8.27</v>
      </c>
      <c r="J37" s="39">
        <v>8.5500000000000007</v>
      </c>
    </row>
    <row r="38" spans="1:10" ht="16.5">
      <c r="A38" s="97"/>
      <c r="B38" s="100"/>
      <c r="C38" s="20" t="s">
        <v>53</v>
      </c>
      <c r="D38" s="17" t="s">
        <v>54</v>
      </c>
      <c r="E38" s="19">
        <v>4.92</v>
      </c>
      <c r="F38" s="19">
        <v>2.59</v>
      </c>
      <c r="G38" s="19">
        <v>5.57</v>
      </c>
      <c r="H38" s="19">
        <v>4.3899999999999997</v>
      </c>
      <c r="I38" s="9">
        <v>4.8</v>
      </c>
      <c r="J38" s="39">
        <v>4.17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0.3</v>
      </c>
      <c r="H39" s="9">
        <v>0.3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10.34</v>
      </c>
      <c r="F40" s="9">
        <v>10.35</v>
      </c>
      <c r="G40" s="9">
        <v>10.26</v>
      </c>
      <c r="H40" s="9">
        <v>10.33</v>
      </c>
      <c r="I40" s="9">
        <v>10.23</v>
      </c>
      <c r="J40" s="39">
        <v>10.25</v>
      </c>
    </row>
    <row r="41" spans="1:10" ht="15.75">
      <c r="A41" s="97"/>
      <c r="B41" s="100"/>
      <c r="C41" s="17" t="s">
        <v>49</v>
      </c>
      <c r="D41" s="17" t="s">
        <v>57</v>
      </c>
      <c r="E41" s="9">
        <v>22.9</v>
      </c>
      <c r="F41" s="9">
        <v>24.1</v>
      </c>
      <c r="G41" s="9">
        <v>23.8</v>
      </c>
      <c r="H41" s="9">
        <v>24.5</v>
      </c>
      <c r="I41" s="9">
        <v>21.88</v>
      </c>
      <c r="J41" s="39">
        <v>22.05</v>
      </c>
    </row>
    <row r="42" spans="1:10" ht="15.75">
      <c r="A42" s="97"/>
      <c r="B42" s="100"/>
      <c r="C42" s="21" t="s">
        <v>58</v>
      </c>
      <c r="D42" s="22" t="s">
        <v>59</v>
      </c>
      <c r="E42" s="9">
        <v>4.91</v>
      </c>
      <c r="F42" s="9">
        <v>4.84</v>
      </c>
      <c r="G42" s="9">
        <v>4.7</v>
      </c>
      <c r="H42" s="9">
        <v>5.05</v>
      </c>
      <c r="I42" s="9">
        <v>5.0599999999999996</v>
      </c>
      <c r="J42" s="39">
        <v>4.8899999999999997</v>
      </c>
    </row>
    <row r="43" spans="1:10" ht="16.5">
      <c r="A43" s="97"/>
      <c r="B43" s="100"/>
      <c r="C43" s="21" t="s">
        <v>60</v>
      </c>
      <c r="D43" s="23" t="s">
        <v>61</v>
      </c>
      <c r="E43" s="9">
        <v>3.53</v>
      </c>
      <c r="F43" s="9">
        <v>3.47</v>
      </c>
      <c r="G43" s="9">
        <v>3.32</v>
      </c>
      <c r="H43" s="9">
        <v>3.46</v>
      </c>
      <c r="I43" s="9">
        <v>3.52</v>
      </c>
      <c r="J43" s="39">
        <v>3.66</v>
      </c>
    </row>
    <row r="44" spans="1:10" ht="18.75">
      <c r="A44" s="97"/>
      <c r="B44" s="100"/>
      <c r="C44" s="18" t="s">
        <v>51</v>
      </c>
      <c r="D44" s="17" t="s">
        <v>62</v>
      </c>
      <c r="E44" s="9">
        <v>377</v>
      </c>
      <c r="F44" s="9">
        <v>383</v>
      </c>
      <c r="G44" s="9">
        <v>388</v>
      </c>
      <c r="H44" s="9">
        <v>357</v>
      </c>
      <c r="I44" s="9">
        <v>338</v>
      </c>
      <c r="J44" s="39">
        <v>313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5.72</v>
      </c>
      <c r="F45" s="9">
        <v>5.61</v>
      </c>
      <c r="G45" s="9">
        <v>5.83</v>
      </c>
      <c r="H45" s="9">
        <v>5.74</v>
      </c>
      <c r="I45" s="9">
        <v>6.16</v>
      </c>
      <c r="J45" s="39">
        <v>5.87</v>
      </c>
    </row>
    <row r="46" spans="1:10" ht="18.75">
      <c r="A46" s="97"/>
      <c r="B46" s="100"/>
      <c r="C46" s="18" t="s">
        <v>51</v>
      </c>
      <c r="D46" s="17" t="s">
        <v>52</v>
      </c>
      <c r="E46" s="9">
        <v>16.8</v>
      </c>
      <c r="F46" s="9">
        <v>15.5</v>
      </c>
      <c r="G46" s="9">
        <v>16.2</v>
      </c>
      <c r="H46" s="9">
        <v>14.1</v>
      </c>
      <c r="I46" s="9">
        <v>14</v>
      </c>
      <c r="J46" s="39">
        <v>12.3</v>
      </c>
    </row>
    <row r="47" spans="1:10" ht="16.5">
      <c r="A47" s="97"/>
      <c r="B47" s="100"/>
      <c r="C47" s="20" t="s">
        <v>53</v>
      </c>
      <c r="D47" s="17" t="s">
        <v>66</v>
      </c>
      <c r="E47" s="9">
        <v>1.75</v>
      </c>
      <c r="F47" s="9">
        <v>1.48</v>
      </c>
      <c r="G47" s="9">
        <v>4.26</v>
      </c>
      <c r="H47" s="9">
        <v>3.78</v>
      </c>
      <c r="I47" s="9">
        <v>1.78</v>
      </c>
      <c r="J47" s="39">
        <v>2.1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5.82</v>
      </c>
      <c r="F48" s="9">
        <v>5.71</v>
      </c>
      <c r="G48" s="9">
        <v>5.62</v>
      </c>
      <c r="H48" s="9">
        <v>5.57</v>
      </c>
      <c r="I48" s="9">
        <v>5.84</v>
      </c>
      <c r="J48" s="39">
        <v>5.16</v>
      </c>
    </row>
    <row r="49" spans="1:13" ht="18.75">
      <c r="A49" s="97"/>
      <c r="B49" s="100"/>
      <c r="C49" s="18" t="s">
        <v>51</v>
      </c>
      <c r="D49" s="17" t="s">
        <v>52</v>
      </c>
      <c r="E49" s="9">
        <v>13.1</v>
      </c>
      <c r="F49" s="9">
        <v>11.5</v>
      </c>
      <c r="G49" s="9">
        <v>11.5</v>
      </c>
      <c r="H49" s="9">
        <v>13.2</v>
      </c>
      <c r="I49" s="9">
        <v>12.9</v>
      </c>
      <c r="J49" s="39">
        <v>10.8</v>
      </c>
    </row>
    <row r="50" spans="1:13" ht="16.5">
      <c r="A50" s="97"/>
      <c r="B50" s="100"/>
      <c r="C50" s="20" t="s">
        <v>53</v>
      </c>
      <c r="D50" s="17" t="s">
        <v>66</v>
      </c>
      <c r="E50" s="9">
        <v>3.77</v>
      </c>
      <c r="F50" s="9">
        <v>3.36</v>
      </c>
      <c r="G50" s="9">
        <v>2.09</v>
      </c>
      <c r="H50" s="9">
        <v>1.96</v>
      </c>
      <c r="I50" s="9">
        <v>3.05</v>
      </c>
      <c r="J50" s="39">
        <v>2.6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9.4600000000000009</v>
      </c>
      <c r="F52" s="9">
        <v>9.44</v>
      </c>
      <c r="G52" s="9">
        <v>9.2100000000000009</v>
      </c>
      <c r="H52" s="9">
        <v>9.1999999999999993</v>
      </c>
      <c r="I52" s="9">
        <v>9.41</v>
      </c>
      <c r="J52" s="39">
        <v>9.42</v>
      </c>
    </row>
    <row r="53" spans="1:13" ht="15.75">
      <c r="A53" s="97"/>
      <c r="B53" s="100"/>
      <c r="C53" s="17" t="s">
        <v>49</v>
      </c>
      <c r="D53" s="17" t="s">
        <v>50</v>
      </c>
      <c r="E53" s="9">
        <v>6.82</v>
      </c>
      <c r="F53" s="9">
        <v>6.77</v>
      </c>
      <c r="G53" s="9">
        <v>6.57</v>
      </c>
      <c r="H53" s="9">
        <v>6.31</v>
      </c>
      <c r="I53" s="9">
        <v>5.78</v>
      </c>
      <c r="J53" s="39">
        <v>5.92</v>
      </c>
    </row>
    <row r="54" spans="1:13" ht="18.75">
      <c r="A54" s="97"/>
      <c r="B54" s="100"/>
      <c r="C54" s="18" t="s">
        <v>51</v>
      </c>
      <c r="D54" s="17" t="s">
        <v>52</v>
      </c>
      <c r="E54" s="9">
        <v>9.6999999999999993</v>
      </c>
      <c r="F54" s="9">
        <v>10.6</v>
      </c>
      <c r="G54" s="9">
        <v>15.2</v>
      </c>
      <c r="H54" s="9">
        <v>13.6</v>
      </c>
      <c r="I54" s="9">
        <v>11.04</v>
      </c>
      <c r="J54" s="39">
        <v>10.1</v>
      </c>
    </row>
    <row r="55" spans="1:13" ht="16.5">
      <c r="A55" s="97"/>
      <c r="B55" s="111"/>
      <c r="C55" s="24" t="s">
        <v>53</v>
      </c>
      <c r="D55" s="17" t="s">
        <v>71</v>
      </c>
      <c r="E55" s="25">
        <v>4.3099999999999996</v>
      </c>
      <c r="F55" s="25">
        <v>3.92</v>
      </c>
      <c r="G55" s="25">
        <v>3.66</v>
      </c>
      <c r="H55" s="9">
        <v>5.43</v>
      </c>
      <c r="I55" s="9">
        <v>4.21</v>
      </c>
      <c r="J55" s="39">
        <v>4.24</v>
      </c>
    </row>
    <row r="56" spans="1:13" ht="14.25">
      <c r="A56" s="26" t="s">
        <v>72</v>
      </c>
      <c r="B56" s="26" t="s">
        <v>73</v>
      </c>
      <c r="C56" s="27">
        <v>8</v>
      </c>
      <c r="D56" s="26" t="s">
        <v>45</v>
      </c>
      <c r="E56" s="27">
        <v>80</v>
      </c>
      <c r="F56" s="26" t="s">
        <v>74</v>
      </c>
      <c r="G56" s="27">
        <v>75</v>
      </c>
      <c r="H56" s="26" t="s">
        <v>75</v>
      </c>
      <c r="I56" s="27">
        <v>0.02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20.8</v>
      </c>
      <c r="C59" s="33"/>
      <c r="D59" s="34">
        <v>27.4</v>
      </c>
      <c r="E59" s="33"/>
      <c r="F59" s="33">
        <v>28</v>
      </c>
      <c r="G59" s="35"/>
      <c r="H59" s="33"/>
      <c r="I59" s="33"/>
      <c r="J59" s="39"/>
      <c r="K59" s="39"/>
      <c r="L59" s="39">
        <v>9.7799999999999994</v>
      </c>
      <c r="M59" s="39"/>
    </row>
    <row r="60" spans="1:13" ht="18.75">
      <c r="A60" s="31" t="s">
        <v>79</v>
      </c>
      <c r="B60" s="32"/>
      <c r="C60" s="33"/>
      <c r="D60" s="34"/>
      <c r="E60" s="33"/>
      <c r="F60" s="33"/>
      <c r="G60" s="35"/>
      <c r="H60" s="33">
        <v>90</v>
      </c>
      <c r="I60" s="33"/>
      <c r="J60" s="39">
        <v>36.36</v>
      </c>
      <c r="K60" s="39"/>
      <c r="L60" s="39">
        <v>28.31</v>
      </c>
      <c r="M60" s="39"/>
    </row>
    <row r="61" spans="1:13" ht="18.75">
      <c r="A61" s="31" t="s">
        <v>80</v>
      </c>
      <c r="B61" s="32">
        <v>34.1</v>
      </c>
      <c r="C61" s="33"/>
      <c r="D61" s="34">
        <v>39</v>
      </c>
      <c r="E61" s="33"/>
      <c r="F61" s="33">
        <v>40</v>
      </c>
      <c r="G61" s="35"/>
      <c r="H61" s="33">
        <v>52.8</v>
      </c>
      <c r="I61" s="33"/>
      <c r="J61" s="39">
        <v>43.6</v>
      </c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15.7</v>
      </c>
      <c r="D63" s="34"/>
      <c r="E63" s="33">
        <v>16.2</v>
      </c>
      <c r="F63" s="33"/>
      <c r="G63" s="35">
        <v>16.41</v>
      </c>
      <c r="H63" s="33"/>
      <c r="I63" s="33"/>
      <c r="J63" s="39"/>
      <c r="K63" s="39">
        <v>38.36</v>
      </c>
      <c r="M63" s="39">
        <v>54.69</v>
      </c>
    </row>
    <row r="64" spans="1:13" ht="18.75">
      <c r="A64" s="36" t="s">
        <v>82</v>
      </c>
      <c r="B64" s="33"/>
      <c r="C64" s="33">
        <v>45.2</v>
      </c>
      <c r="D64" s="34"/>
      <c r="E64" s="33">
        <v>46.8</v>
      </c>
      <c r="F64" s="33"/>
      <c r="G64" s="37">
        <v>47.88</v>
      </c>
      <c r="H64" s="33"/>
      <c r="I64" s="33">
        <v>49.05</v>
      </c>
      <c r="J64" s="39"/>
      <c r="K64" s="39">
        <v>49.02</v>
      </c>
      <c r="L64" s="39"/>
      <c r="M64" s="39">
        <v>45.64</v>
      </c>
    </row>
    <row r="65" spans="1:13" ht="18.75">
      <c r="A65" s="36" t="s">
        <v>83</v>
      </c>
      <c r="B65" s="33"/>
      <c r="C65" s="33"/>
      <c r="D65" s="34"/>
      <c r="E65" s="33"/>
      <c r="F65" s="33"/>
      <c r="G65" s="35">
        <v>42.24</v>
      </c>
      <c r="H65" s="33"/>
      <c r="I65" s="33">
        <v>42.45</v>
      </c>
      <c r="J65" s="39"/>
      <c r="K65" s="39"/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4.1500000000000004</v>
      </c>
      <c r="C67" s="33">
        <v>7.5</v>
      </c>
      <c r="D67" s="34">
        <v>4.37</v>
      </c>
      <c r="E67" s="33">
        <v>7.4</v>
      </c>
      <c r="F67" s="33">
        <v>1.52</v>
      </c>
      <c r="G67" s="35">
        <v>7.48</v>
      </c>
      <c r="H67" s="33">
        <v>2.09</v>
      </c>
      <c r="I67" s="33">
        <v>7.08</v>
      </c>
      <c r="J67" s="39">
        <v>2.4</v>
      </c>
      <c r="K67" s="39">
        <v>7.04</v>
      </c>
      <c r="L67" s="39">
        <v>2.14</v>
      </c>
      <c r="M67" s="39">
        <v>7.33</v>
      </c>
    </row>
    <row r="68" spans="1:13" ht="18.75">
      <c r="A68" s="41" t="s">
        <v>85</v>
      </c>
      <c r="B68" s="42">
        <v>3.38</v>
      </c>
      <c r="C68" s="33">
        <v>7.2</v>
      </c>
      <c r="D68" s="34">
        <v>2.69</v>
      </c>
      <c r="E68" s="33">
        <v>7.3</v>
      </c>
      <c r="F68" s="33">
        <v>2.37</v>
      </c>
      <c r="G68" s="35">
        <v>7.39</v>
      </c>
      <c r="H68" s="33">
        <v>3.14</v>
      </c>
      <c r="I68" s="33">
        <v>7.12</v>
      </c>
      <c r="J68" s="39">
        <v>2.33</v>
      </c>
      <c r="K68" s="39">
        <v>7.95</v>
      </c>
      <c r="L68" s="39">
        <v>1.99</v>
      </c>
      <c r="M68" s="39">
        <v>7.07</v>
      </c>
    </row>
    <row r="69" spans="1:13" ht="18.75">
      <c r="A69" s="41" t="s">
        <v>86</v>
      </c>
      <c r="B69" s="42"/>
      <c r="C69" s="33"/>
      <c r="D69" s="34"/>
      <c r="E69" s="33"/>
      <c r="F69" s="33">
        <v>3.56</v>
      </c>
      <c r="G69" s="35">
        <v>10.36</v>
      </c>
      <c r="H69" s="33">
        <v>3.91</v>
      </c>
      <c r="I69" s="33">
        <v>10.45</v>
      </c>
      <c r="J69" s="39">
        <v>3.17</v>
      </c>
      <c r="K69" s="39">
        <v>10.130000000000001</v>
      </c>
      <c r="L69" s="39">
        <v>3.05</v>
      </c>
      <c r="M69" s="39">
        <v>10.58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108</v>
      </c>
      <c r="D2" s="142"/>
      <c r="E2" s="142"/>
      <c r="F2" s="143" t="s">
        <v>109</v>
      </c>
      <c r="G2" s="143"/>
      <c r="H2" s="143"/>
      <c r="I2" s="144" t="s">
        <v>110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34600</v>
      </c>
      <c r="D4" s="134"/>
      <c r="E4" s="134"/>
      <c r="F4" s="134">
        <v>35270</v>
      </c>
      <c r="G4" s="134"/>
      <c r="H4" s="134"/>
      <c r="I4" s="134">
        <v>36200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45040</v>
      </c>
      <c r="D5" s="134"/>
      <c r="E5" s="134"/>
      <c r="F5" s="134">
        <v>46590</v>
      </c>
      <c r="G5" s="134"/>
      <c r="H5" s="134"/>
      <c r="I5" s="134">
        <v>48100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C4-'10日'!I4</f>
        <v>1000</v>
      </c>
      <c r="D6" s="150"/>
      <c r="E6" s="150"/>
      <c r="F6" s="151">
        <f>F4-C4</f>
        <v>670</v>
      </c>
      <c r="G6" s="152"/>
      <c r="H6" s="153"/>
      <c r="I6" s="151">
        <f>I4-F4</f>
        <v>930</v>
      </c>
      <c r="J6" s="152"/>
      <c r="K6" s="153"/>
      <c r="L6" s="149">
        <f>C6+F6+I6</f>
        <v>2600</v>
      </c>
      <c r="M6" s="149">
        <f>C7+F7+I7</f>
        <v>4600</v>
      </c>
    </row>
    <row r="7" spans="1:15" ht="21.95" customHeight="1">
      <c r="A7" s="89"/>
      <c r="B7" s="6" t="s">
        <v>8</v>
      </c>
      <c r="C7" s="150">
        <f>C5-'10日'!I5</f>
        <v>1540</v>
      </c>
      <c r="D7" s="150"/>
      <c r="E7" s="150"/>
      <c r="F7" s="151">
        <f>F5-C5</f>
        <v>1550</v>
      </c>
      <c r="G7" s="152"/>
      <c r="H7" s="153"/>
      <c r="I7" s="151">
        <f>I5-F5</f>
        <v>1510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44</v>
      </c>
      <c r="D9" s="134"/>
      <c r="E9" s="134"/>
      <c r="F9" s="134">
        <v>48</v>
      </c>
      <c r="G9" s="134"/>
      <c r="H9" s="134"/>
      <c r="I9" s="134">
        <v>48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44</v>
      </c>
      <c r="D10" s="134"/>
      <c r="E10" s="134"/>
      <c r="F10" s="134">
        <v>48</v>
      </c>
      <c r="G10" s="134"/>
      <c r="H10" s="134"/>
      <c r="I10" s="134">
        <v>48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420</v>
      </c>
      <c r="D15" s="9">
        <v>390</v>
      </c>
      <c r="E15" s="9">
        <v>370</v>
      </c>
      <c r="F15" s="9">
        <v>370</v>
      </c>
      <c r="G15" s="9">
        <v>340</v>
      </c>
      <c r="H15" s="9">
        <v>310</v>
      </c>
      <c r="I15" s="9">
        <v>310</v>
      </c>
      <c r="J15" s="9">
        <v>270</v>
      </c>
      <c r="K15" s="9">
        <v>510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168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400</v>
      </c>
      <c r="D21" s="9">
        <v>320</v>
      </c>
      <c r="E21" s="9">
        <v>260</v>
      </c>
      <c r="F21" s="9">
        <v>260</v>
      </c>
      <c r="G21" s="9">
        <v>190</v>
      </c>
      <c r="H21" s="9">
        <v>500</v>
      </c>
      <c r="I21" s="9">
        <v>500</v>
      </c>
      <c r="J21" s="9">
        <v>430</v>
      </c>
      <c r="K21" s="9">
        <v>370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169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2100</v>
      </c>
      <c r="D23" s="112"/>
      <c r="E23" s="112"/>
      <c r="F23" s="112">
        <v>2000</v>
      </c>
      <c r="G23" s="112"/>
      <c r="H23" s="112"/>
      <c r="I23" s="112">
        <v>1900</v>
      </c>
      <c r="J23" s="112"/>
      <c r="K23" s="112"/>
    </row>
    <row r="24" spans="1:11" ht="21.95" customHeight="1">
      <c r="A24" s="95"/>
      <c r="B24" s="13" t="s">
        <v>30</v>
      </c>
      <c r="C24" s="112">
        <v>2100</v>
      </c>
      <c r="D24" s="112"/>
      <c r="E24" s="112"/>
      <c r="F24" s="112">
        <v>1960</v>
      </c>
      <c r="G24" s="112"/>
      <c r="H24" s="112"/>
      <c r="I24" s="112">
        <v>1960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35</v>
      </c>
      <c r="D25" s="112"/>
      <c r="E25" s="112"/>
      <c r="F25" s="112">
        <v>35</v>
      </c>
      <c r="G25" s="112"/>
      <c r="H25" s="112"/>
      <c r="I25" s="112">
        <v>34</v>
      </c>
      <c r="J25" s="112"/>
      <c r="K25" s="112"/>
    </row>
    <row r="26" spans="1:11" ht="21.95" customHeight="1">
      <c r="A26" s="92"/>
      <c r="B26" s="10" t="s">
        <v>33</v>
      </c>
      <c r="C26" s="112">
        <v>6</v>
      </c>
      <c r="D26" s="112"/>
      <c r="E26" s="112"/>
      <c r="F26" s="112">
        <v>4</v>
      </c>
      <c r="G26" s="112"/>
      <c r="H26" s="112"/>
      <c r="I26" s="112">
        <v>4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170</v>
      </c>
      <c r="D28" s="125"/>
      <c r="E28" s="126"/>
      <c r="F28" s="124" t="s">
        <v>171</v>
      </c>
      <c r="G28" s="125"/>
      <c r="H28" s="126"/>
      <c r="I28" s="124" t="s">
        <v>172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173</v>
      </c>
      <c r="D31" s="116"/>
      <c r="E31" s="117"/>
      <c r="F31" s="115" t="s">
        <v>174</v>
      </c>
      <c r="G31" s="116"/>
      <c r="H31" s="117"/>
      <c r="I31" s="115" t="s">
        <v>118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9.25</v>
      </c>
      <c r="F35" s="9">
        <v>9.27</v>
      </c>
      <c r="G35" s="9">
        <v>9.3000000000000007</v>
      </c>
      <c r="H35" s="9">
        <v>9.31</v>
      </c>
      <c r="I35" s="9">
        <v>9.27</v>
      </c>
      <c r="J35" s="39">
        <v>9.25</v>
      </c>
    </row>
    <row r="36" spans="1:10" ht="15.75">
      <c r="A36" s="97"/>
      <c r="B36" s="100"/>
      <c r="C36" s="17" t="s">
        <v>49</v>
      </c>
      <c r="D36" s="17" t="s">
        <v>50</v>
      </c>
      <c r="E36" s="9">
        <v>7.4</v>
      </c>
      <c r="F36" s="9">
        <v>5.8</v>
      </c>
      <c r="G36" s="9">
        <v>6.15</v>
      </c>
      <c r="H36" s="9">
        <v>6.5</v>
      </c>
      <c r="I36" s="9">
        <v>6.38</v>
      </c>
      <c r="J36" s="39">
        <v>6.73</v>
      </c>
    </row>
    <row r="37" spans="1:10" ht="18.75">
      <c r="A37" s="97"/>
      <c r="B37" s="100"/>
      <c r="C37" s="18" t="s">
        <v>51</v>
      </c>
      <c r="D37" s="17" t="s">
        <v>52</v>
      </c>
      <c r="E37" s="9">
        <v>8.74</v>
      </c>
      <c r="F37" s="9">
        <v>8.92</v>
      </c>
      <c r="G37" s="19">
        <v>9.4</v>
      </c>
      <c r="H37" s="9">
        <v>9.6999999999999993</v>
      </c>
      <c r="I37" s="9">
        <v>9</v>
      </c>
      <c r="J37" s="39">
        <v>8.6</v>
      </c>
    </row>
    <row r="38" spans="1:10" ht="16.5">
      <c r="A38" s="97"/>
      <c r="B38" s="100"/>
      <c r="C38" s="20" t="s">
        <v>53</v>
      </c>
      <c r="D38" s="17" t="s">
        <v>54</v>
      </c>
      <c r="E38" s="19">
        <v>5.6</v>
      </c>
      <c r="F38" s="19">
        <v>4.7</v>
      </c>
      <c r="G38" s="19">
        <v>5.77</v>
      </c>
      <c r="H38" s="19">
        <v>5.97</v>
      </c>
      <c r="I38" s="9">
        <v>4.26</v>
      </c>
      <c r="J38" s="39">
        <v>3.17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0.6</v>
      </c>
      <c r="H39" s="9">
        <v>0.6</v>
      </c>
      <c r="I39" s="9">
        <v>0.6</v>
      </c>
      <c r="J39" s="39">
        <v>0.7</v>
      </c>
    </row>
    <row r="40" spans="1:10" ht="15.75">
      <c r="A40" s="97"/>
      <c r="B40" s="100"/>
      <c r="C40" s="18" t="s">
        <v>47</v>
      </c>
      <c r="D40" s="18" t="s">
        <v>56</v>
      </c>
      <c r="E40" s="9">
        <v>10.199999999999999</v>
      </c>
      <c r="F40" s="9">
        <v>10.24</v>
      </c>
      <c r="G40" s="9">
        <v>10.31</v>
      </c>
      <c r="H40" s="9">
        <v>10.28</v>
      </c>
      <c r="I40" s="9">
        <v>10.31</v>
      </c>
      <c r="J40" s="39">
        <v>10.33</v>
      </c>
    </row>
    <row r="41" spans="1:10" ht="15.75">
      <c r="A41" s="97"/>
      <c r="B41" s="100"/>
      <c r="C41" s="17" t="s">
        <v>49</v>
      </c>
      <c r="D41" s="17" t="s">
        <v>57</v>
      </c>
      <c r="E41" s="9">
        <v>23</v>
      </c>
      <c r="F41" s="9">
        <v>19</v>
      </c>
      <c r="G41" s="9">
        <v>21.3</v>
      </c>
      <c r="H41" s="9">
        <v>22.4</v>
      </c>
      <c r="I41" s="9">
        <v>22.6</v>
      </c>
      <c r="J41" s="39">
        <v>21.7</v>
      </c>
    </row>
    <row r="42" spans="1:10" ht="15.75">
      <c r="A42" s="97"/>
      <c r="B42" s="100"/>
      <c r="C42" s="21" t="s">
        <v>58</v>
      </c>
      <c r="D42" s="22" t="s">
        <v>59</v>
      </c>
      <c r="E42" s="9">
        <v>5.12</v>
      </c>
      <c r="F42" s="9">
        <v>5.18</v>
      </c>
      <c r="G42" s="9">
        <v>5.31</v>
      </c>
      <c r="H42" s="9">
        <v>5.26</v>
      </c>
      <c r="I42" s="9">
        <v>5.37</v>
      </c>
      <c r="J42" s="39">
        <v>5.27</v>
      </c>
    </row>
    <row r="43" spans="1:10" ht="16.5">
      <c r="A43" s="97"/>
      <c r="B43" s="100"/>
      <c r="C43" s="21" t="s">
        <v>60</v>
      </c>
      <c r="D43" s="23" t="s">
        <v>61</v>
      </c>
      <c r="E43" s="9">
        <v>3.8</v>
      </c>
      <c r="F43" s="9">
        <v>3.6</v>
      </c>
      <c r="G43" s="9">
        <v>3.71</v>
      </c>
      <c r="H43" s="9">
        <v>3.65</v>
      </c>
      <c r="I43" s="9">
        <v>2.96</v>
      </c>
      <c r="J43" s="39">
        <v>2.88</v>
      </c>
    </row>
    <row r="44" spans="1:10" ht="18.75">
      <c r="A44" s="97"/>
      <c r="B44" s="100"/>
      <c r="C44" s="18" t="s">
        <v>51</v>
      </c>
      <c r="D44" s="17" t="s">
        <v>62</v>
      </c>
      <c r="E44" s="9">
        <v>305</v>
      </c>
      <c r="F44" s="9">
        <v>304</v>
      </c>
      <c r="G44" s="9">
        <v>298</v>
      </c>
      <c r="H44" s="9">
        <v>331</v>
      </c>
      <c r="I44" s="9">
        <v>320</v>
      </c>
      <c r="J44" s="39">
        <v>330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4.5</v>
      </c>
      <c r="F45" s="9">
        <v>4.9000000000000004</v>
      </c>
      <c r="G45" s="9">
        <v>5.21</v>
      </c>
      <c r="H45" s="9">
        <v>5.34</v>
      </c>
      <c r="I45" s="9">
        <v>6.89</v>
      </c>
      <c r="J45" s="39">
        <v>6.57</v>
      </c>
    </row>
    <row r="46" spans="1:10" ht="18.75">
      <c r="A46" s="97"/>
      <c r="B46" s="100"/>
      <c r="C46" s="18" t="s">
        <v>51</v>
      </c>
      <c r="D46" s="17" t="s">
        <v>52</v>
      </c>
      <c r="E46" s="9">
        <v>11.8</v>
      </c>
      <c r="F46" s="9">
        <v>12.2</v>
      </c>
      <c r="G46" s="9">
        <v>12.3</v>
      </c>
      <c r="H46" s="9">
        <v>13.8</v>
      </c>
      <c r="I46" s="9">
        <v>13</v>
      </c>
      <c r="J46" s="39">
        <v>12.7</v>
      </c>
    </row>
    <row r="47" spans="1:10" ht="16.5">
      <c r="A47" s="97"/>
      <c r="B47" s="100"/>
      <c r="C47" s="20" t="s">
        <v>53</v>
      </c>
      <c r="D47" s="17" t="s">
        <v>66</v>
      </c>
      <c r="E47" s="9">
        <v>2.7</v>
      </c>
      <c r="F47" s="9">
        <v>3.3</v>
      </c>
      <c r="G47" s="9">
        <v>1.49</v>
      </c>
      <c r="H47" s="9">
        <v>1.96</v>
      </c>
      <c r="I47" s="9">
        <v>3.12</v>
      </c>
      <c r="J47" s="39">
        <v>2.16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6.3</v>
      </c>
      <c r="F48" s="9">
        <v>5.7</v>
      </c>
      <c r="G48" s="9">
        <v>5.66</v>
      </c>
      <c r="H48" s="9">
        <v>5.81</v>
      </c>
      <c r="I48" s="9">
        <v>6.31</v>
      </c>
      <c r="J48" s="39">
        <v>6.03</v>
      </c>
    </row>
    <row r="49" spans="1:13" ht="18.75">
      <c r="A49" s="97"/>
      <c r="B49" s="100"/>
      <c r="C49" s="18" t="s">
        <v>51</v>
      </c>
      <c r="D49" s="17" t="s">
        <v>52</v>
      </c>
      <c r="E49" s="9">
        <v>10.6</v>
      </c>
      <c r="F49" s="9">
        <v>9.8000000000000007</v>
      </c>
      <c r="G49" s="9">
        <v>11.3</v>
      </c>
      <c r="H49" s="9">
        <v>13.1</v>
      </c>
      <c r="I49" s="9">
        <v>12.1</v>
      </c>
      <c r="J49" s="39">
        <v>11.7</v>
      </c>
    </row>
    <row r="50" spans="1:13" ht="16.5">
      <c r="A50" s="97"/>
      <c r="B50" s="100"/>
      <c r="C50" s="20" t="s">
        <v>53</v>
      </c>
      <c r="D50" s="17" t="s">
        <v>66</v>
      </c>
      <c r="E50" s="9">
        <v>3.1</v>
      </c>
      <c r="F50" s="9">
        <v>3.5</v>
      </c>
      <c r="G50" s="9">
        <v>3.25</v>
      </c>
      <c r="H50" s="9">
        <v>3.12</v>
      </c>
      <c r="I50" s="9">
        <v>1.69</v>
      </c>
      <c r="J50" s="39">
        <v>1.73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9.3699999999999992</v>
      </c>
      <c r="F52" s="9">
        <v>9.35</v>
      </c>
      <c r="G52" s="9">
        <v>9.41</v>
      </c>
      <c r="H52" s="9">
        <v>9.43</v>
      </c>
      <c r="I52" s="9">
        <v>9.36</v>
      </c>
      <c r="J52" s="39">
        <v>9.35</v>
      </c>
    </row>
    <row r="53" spans="1:13" ht="15.75">
      <c r="A53" s="97"/>
      <c r="B53" s="100"/>
      <c r="C53" s="17" t="s">
        <v>49</v>
      </c>
      <c r="D53" s="17" t="s">
        <v>50</v>
      </c>
      <c r="E53" s="9">
        <v>4.8</v>
      </c>
      <c r="F53" s="9">
        <v>5.2</v>
      </c>
      <c r="G53" s="9">
        <v>6.26</v>
      </c>
      <c r="H53" s="9">
        <v>6.59</v>
      </c>
      <c r="I53" s="9">
        <v>7.23</v>
      </c>
      <c r="J53" s="39">
        <v>7.1</v>
      </c>
    </row>
    <row r="54" spans="1:13" ht="18.75">
      <c r="A54" s="97"/>
      <c r="B54" s="100"/>
      <c r="C54" s="18" t="s">
        <v>51</v>
      </c>
      <c r="D54" s="17" t="s">
        <v>52</v>
      </c>
      <c r="E54" s="9">
        <v>9.8000000000000007</v>
      </c>
      <c r="F54" s="9">
        <v>10.1</v>
      </c>
      <c r="G54" s="9">
        <v>10.9</v>
      </c>
      <c r="H54" s="9">
        <v>10.3</v>
      </c>
      <c r="I54" s="9">
        <v>8.6</v>
      </c>
      <c r="J54" s="39">
        <v>7.9</v>
      </c>
    </row>
    <row r="55" spans="1:13" ht="16.5">
      <c r="A55" s="97"/>
      <c r="B55" s="111"/>
      <c r="C55" s="24" t="s">
        <v>53</v>
      </c>
      <c r="D55" s="17" t="s">
        <v>71</v>
      </c>
      <c r="E55" s="25">
        <v>5.5</v>
      </c>
      <c r="F55" s="25">
        <v>4.4000000000000004</v>
      </c>
      <c r="G55" s="25">
        <v>3.83</v>
      </c>
      <c r="H55" s="9">
        <v>3.57</v>
      </c>
      <c r="I55" s="9">
        <v>4.29</v>
      </c>
      <c r="J55" s="39">
        <v>3.18</v>
      </c>
    </row>
    <row r="56" spans="1:13" ht="14.25">
      <c r="A56" s="26" t="s">
        <v>72</v>
      </c>
      <c r="B56" s="26" t="s">
        <v>73</v>
      </c>
      <c r="C56" s="27">
        <v>8.15</v>
      </c>
      <c r="D56" s="26" t="s">
        <v>45</v>
      </c>
      <c r="E56" s="27">
        <v>81</v>
      </c>
      <c r="F56" s="26" t="s">
        <v>74</v>
      </c>
      <c r="G56" s="27">
        <v>78</v>
      </c>
      <c r="H56" s="26" t="s">
        <v>75</v>
      </c>
      <c r="I56" s="27">
        <v>0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13</v>
      </c>
      <c r="C59" s="33"/>
      <c r="D59" s="34">
        <v>14.98</v>
      </c>
      <c r="E59" s="33"/>
      <c r="F59" s="33">
        <v>15.5</v>
      </c>
      <c r="G59" s="35"/>
      <c r="H59" s="33">
        <v>16.8</v>
      </c>
      <c r="I59" s="33"/>
      <c r="J59" s="39">
        <v>20.100000000000001</v>
      </c>
      <c r="K59" s="39"/>
      <c r="L59" s="39">
        <v>15.6</v>
      </c>
      <c r="M59" s="39"/>
    </row>
    <row r="60" spans="1:13" ht="18.75">
      <c r="A60" s="31" t="s">
        <v>79</v>
      </c>
      <c r="B60" s="32">
        <v>24</v>
      </c>
      <c r="C60" s="33"/>
      <c r="D60" s="34">
        <v>37.5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80</v>
      </c>
      <c r="B61" s="32"/>
      <c r="C61" s="33"/>
      <c r="D61" s="34"/>
      <c r="E61" s="33"/>
      <c r="F61" s="33">
        <v>20.6</v>
      </c>
      <c r="G61" s="35"/>
      <c r="H61" s="33">
        <v>20.100000000000001</v>
      </c>
      <c r="I61" s="33"/>
      <c r="J61" s="39">
        <v>35.299999999999997</v>
      </c>
      <c r="K61" s="39"/>
      <c r="L61" s="39">
        <v>25.3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55.02</v>
      </c>
      <c r="D63" s="34"/>
      <c r="E63" s="33">
        <v>55.54</v>
      </c>
      <c r="F63" s="33"/>
      <c r="G63" s="35">
        <v>55.1</v>
      </c>
      <c r="H63" s="33"/>
      <c r="I63" s="33">
        <v>55.7</v>
      </c>
      <c r="J63" s="39"/>
      <c r="K63" s="39">
        <v>45.1</v>
      </c>
      <c r="M63" s="39">
        <v>55</v>
      </c>
    </row>
    <row r="64" spans="1:13" ht="18.75">
      <c r="A64" s="36" t="s">
        <v>82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83</v>
      </c>
      <c r="B65" s="33"/>
      <c r="C65" s="33">
        <v>45.94</v>
      </c>
      <c r="D65" s="34"/>
      <c r="E65" s="33">
        <v>47.49</v>
      </c>
      <c r="F65" s="33"/>
      <c r="G65" s="35">
        <v>46.9</v>
      </c>
      <c r="H65" s="33"/>
      <c r="I65" s="33">
        <v>48.9</v>
      </c>
      <c r="J65" s="39"/>
      <c r="K65" s="39">
        <v>50.6</v>
      </c>
      <c r="M65" s="39">
        <v>50.7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2.2000000000000002</v>
      </c>
      <c r="C67" s="33">
        <v>7.28</v>
      </c>
      <c r="D67" s="34">
        <v>2.4</v>
      </c>
      <c r="E67" s="33">
        <v>7.31</v>
      </c>
      <c r="F67" s="33">
        <v>3.11</v>
      </c>
      <c r="G67" s="35">
        <v>7.6</v>
      </c>
      <c r="H67" s="33">
        <v>3.83</v>
      </c>
      <c r="I67" s="33">
        <v>7.4</v>
      </c>
      <c r="J67" s="39">
        <v>5.78</v>
      </c>
      <c r="K67" s="39">
        <v>7.8</v>
      </c>
      <c r="L67" s="39">
        <v>5.43</v>
      </c>
      <c r="M67" s="39">
        <v>7.9</v>
      </c>
    </row>
    <row r="68" spans="1:13" ht="18.75">
      <c r="A68" s="41" t="s">
        <v>85</v>
      </c>
      <c r="B68" s="42">
        <v>1.6</v>
      </c>
      <c r="C68" s="33">
        <v>7.3</v>
      </c>
      <c r="D68" s="34">
        <v>1.9</v>
      </c>
      <c r="E68" s="33">
        <v>7.35</v>
      </c>
      <c r="F68" s="33">
        <v>2.2000000000000002</v>
      </c>
      <c r="G68" s="35">
        <v>7.7</v>
      </c>
      <c r="H68" s="33">
        <v>1.6</v>
      </c>
      <c r="I68" s="33">
        <v>7.3</v>
      </c>
      <c r="J68" s="39">
        <v>3.69</v>
      </c>
      <c r="K68" s="39">
        <v>7.9</v>
      </c>
      <c r="L68" s="39">
        <v>4.08</v>
      </c>
      <c r="M68" s="39">
        <v>8.1</v>
      </c>
    </row>
    <row r="69" spans="1:13" ht="18.75">
      <c r="A69" s="41" t="s">
        <v>86</v>
      </c>
      <c r="B69" s="42">
        <v>4.5</v>
      </c>
      <c r="C69" s="33">
        <v>10.41</v>
      </c>
      <c r="D69" s="34">
        <v>3.6</v>
      </c>
      <c r="E69" s="33">
        <v>10.64</v>
      </c>
      <c r="F69" s="33">
        <v>4.0999999999999996</v>
      </c>
      <c r="G69" s="35">
        <v>10.8</v>
      </c>
      <c r="H69" s="33">
        <v>3.62</v>
      </c>
      <c r="I69" s="33">
        <v>10.4</v>
      </c>
      <c r="J69" s="39">
        <v>2.73</v>
      </c>
      <c r="K69" s="39">
        <v>10.3</v>
      </c>
      <c r="L69" s="39">
        <v>2.96</v>
      </c>
      <c r="M69" s="39">
        <v>10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108</v>
      </c>
      <c r="D2" s="142"/>
      <c r="E2" s="142"/>
      <c r="F2" s="143" t="s">
        <v>109</v>
      </c>
      <c r="G2" s="143"/>
      <c r="H2" s="143"/>
      <c r="I2" s="144" t="s">
        <v>110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36680</v>
      </c>
      <c r="D4" s="134"/>
      <c r="E4" s="134"/>
      <c r="F4" s="134">
        <v>38150</v>
      </c>
      <c r="G4" s="134"/>
      <c r="H4" s="134"/>
      <c r="I4" s="134">
        <v>39150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49400</v>
      </c>
      <c r="D5" s="134"/>
      <c r="E5" s="134"/>
      <c r="F5" s="134">
        <v>50680</v>
      </c>
      <c r="G5" s="134"/>
      <c r="H5" s="134"/>
      <c r="I5" s="134">
        <v>52150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C4-'11日'!I4</f>
        <v>480</v>
      </c>
      <c r="D6" s="150"/>
      <c r="E6" s="150"/>
      <c r="F6" s="151">
        <f>F4-C4</f>
        <v>1470</v>
      </c>
      <c r="G6" s="152"/>
      <c r="H6" s="153"/>
      <c r="I6" s="151">
        <f>I4-F4</f>
        <v>1000</v>
      </c>
      <c r="J6" s="152"/>
      <c r="K6" s="153"/>
      <c r="L6" s="149">
        <f>C6+F6+I6</f>
        <v>2950</v>
      </c>
      <c r="M6" s="149">
        <f>C7+F7+I7</f>
        <v>4050</v>
      </c>
    </row>
    <row r="7" spans="1:15" ht="21.95" customHeight="1">
      <c r="A7" s="89"/>
      <c r="B7" s="6" t="s">
        <v>8</v>
      </c>
      <c r="C7" s="150">
        <f>C5-'11日'!I5</f>
        <v>1300</v>
      </c>
      <c r="D7" s="150"/>
      <c r="E7" s="150"/>
      <c r="F7" s="151">
        <f>F5-C5</f>
        <v>1280</v>
      </c>
      <c r="G7" s="152"/>
      <c r="H7" s="153"/>
      <c r="I7" s="151">
        <f>I5-F5</f>
        <v>1470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46</v>
      </c>
      <c r="D9" s="134"/>
      <c r="E9" s="134"/>
      <c r="F9" s="134">
        <v>47</v>
      </c>
      <c r="G9" s="134"/>
      <c r="H9" s="134"/>
      <c r="I9" s="134">
        <v>48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46</v>
      </c>
      <c r="D10" s="134"/>
      <c r="E10" s="134"/>
      <c r="F10" s="134">
        <v>46</v>
      </c>
      <c r="G10" s="134"/>
      <c r="H10" s="134"/>
      <c r="I10" s="134">
        <v>48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510</v>
      </c>
      <c r="D15" s="9">
        <v>490</v>
      </c>
      <c r="E15" s="9">
        <v>460</v>
      </c>
      <c r="F15" s="9">
        <v>460</v>
      </c>
      <c r="G15" s="9">
        <v>430</v>
      </c>
      <c r="H15" s="9">
        <v>400</v>
      </c>
      <c r="I15" s="9">
        <v>400</v>
      </c>
      <c r="J15" s="9">
        <v>370</v>
      </c>
      <c r="K15" s="9">
        <v>340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370</v>
      </c>
      <c r="D21" s="9">
        <v>300</v>
      </c>
      <c r="E21" s="9">
        <v>240</v>
      </c>
      <c r="F21" s="9">
        <v>240</v>
      </c>
      <c r="G21" s="9">
        <v>510</v>
      </c>
      <c r="H21" s="9">
        <v>450</v>
      </c>
      <c r="I21" s="9">
        <v>450</v>
      </c>
      <c r="J21" s="9">
        <v>380</v>
      </c>
      <c r="K21" s="9">
        <v>300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175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1900</v>
      </c>
      <c r="D23" s="112"/>
      <c r="E23" s="112"/>
      <c r="F23" s="112">
        <v>1900</v>
      </c>
      <c r="G23" s="112"/>
      <c r="H23" s="112"/>
      <c r="I23" s="112">
        <v>1760</v>
      </c>
      <c r="J23" s="112"/>
      <c r="K23" s="112"/>
    </row>
    <row r="24" spans="1:11" ht="21.95" customHeight="1">
      <c r="A24" s="95"/>
      <c r="B24" s="13" t="s">
        <v>30</v>
      </c>
      <c r="C24" s="112">
        <v>1960</v>
      </c>
      <c r="D24" s="112"/>
      <c r="E24" s="112"/>
      <c r="F24" s="112">
        <v>1860</v>
      </c>
      <c r="G24" s="112"/>
      <c r="H24" s="112"/>
      <c r="I24" s="112">
        <v>1860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34</v>
      </c>
      <c r="D25" s="112"/>
      <c r="E25" s="112"/>
      <c r="F25" s="112">
        <v>34</v>
      </c>
      <c r="G25" s="112"/>
      <c r="H25" s="112"/>
      <c r="I25" s="112">
        <v>34</v>
      </c>
      <c r="J25" s="112"/>
      <c r="K25" s="112"/>
    </row>
    <row r="26" spans="1:11" ht="21.95" customHeight="1">
      <c r="A26" s="92"/>
      <c r="B26" s="10" t="s">
        <v>33</v>
      </c>
      <c r="C26" s="112">
        <v>4</v>
      </c>
      <c r="D26" s="112"/>
      <c r="E26" s="112"/>
      <c r="F26" s="112">
        <v>2</v>
      </c>
      <c r="G26" s="112"/>
      <c r="H26" s="112"/>
      <c r="I26" s="112">
        <v>2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 t="s">
        <v>176</v>
      </c>
      <c r="G28" s="125"/>
      <c r="H28" s="126"/>
      <c r="I28" s="124" t="s">
        <v>177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173</v>
      </c>
      <c r="D31" s="116"/>
      <c r="E31" s="117"/>
      <c r="F31" s="115" t="s">
        <v>178</v>
      </c>
      <c r="G31" s="116"/>
      <c r="H31" s="117"/>
      <c r="I31" s="115" t="s">
        <v>118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9.1999999999999993</v>
      </c>
      <c r="F35" s="9">
        <v>9.3000000000000007</v>
      </c>
      <c r="G35" s="9">
        <v>9.42</v>
      </c>
      <c r="H35" s="9">
        <v>9.39</v>
      </c>
      <c r="I35" s="9">
        <v>9.27</v>
      </c>
      <c r="J35" s="39">
        <v>9.3000000000000007</v>
      </c>
    </row>
    <row r="36" spans="1:10" ht="15.75">
      <c r="A36" s="97"/>
      <c r="B36" s="100"/>
      <c r="C36" s="17" t="s">
        <v>49</v>
      </c>
      <c r="D36" s="17" t="s">
        <v>50</v>
      </c>
      <c r="E36" s="9">
        <v>6.3</v>
      </c>
      <c r="F36" s="9">
        <v>7.1</v>
      </c>
      <c r="G36" s="9">
        <v>6.38</v>
      </c>
      <c r="H36" s="9">
        <v>5.57</v>
      </c>
      <c r="I36" s="9">
        <v>6.43</v>
      </c>
      <c r="J36" s="39">
        <v>6.73</v>
      </c>
    </row>
    <row r="37" spans="1:10" ht="18.75">
      <c r="A37" s="97"/>
      <c r="B37" s="100"/>
      <c r="C37" s="18" t="s">
        <v>51</v>
      </c>
      <c r="D37" s="17" t="s">
        <v>52</v>
      </c>
      <c r="E37" s="9">
        <v>8.44</v>
      </c>
      <c r="F37" s="9">
        <v>9.06</v>
      </c>
      <c r="G37" s="9">
        <v>10.1</v>
      </c>
      <c r="H37" s="9">
        <v>9.44</v>
      </c>
      <c r="I37" s="9">
        <v>9.1</v>
      </c>
      <c r="J37" s="39">
        <v>9.3000000000000007</v>
      </c>
    </row>
    <row r="38" spans="1:10" ht="16.5">
      <c r="A38" s="97"/>
      <c r="B38" s="100"/>
      <c r="C38" s="20" t="s">
        <v>53</v>
      </c>
      <c r="D38" s="17" t="s">
        <v>54</v>
      </c>
      <c r="E38" s="19">
        <v>5.9</v>
      </c>
      <c r="F38" s="19">
        <v>4.9000000000000004</v>
      </c>
      <c r="G38" s="9">
        <v>4.24</v>
      </c>
      <c r="H38" s="9">
        <v>4.1399999999999997</v>
      </c>
      <c r="I38" s="9">
        <v>2.87</v>
      </c>
      <c r="J38" s="39">
        <v>1.39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0.8</v>
      </c>
      <c r="F39" s="9">
        <v>0.8</v>
      </c>
      <c r="G39" s="9">
        <v>0.7</v>
      </c>
      <c r="H39" s="9">
        <v>0.7</v>
      </c>
      <c r="I39" s="9">
        <v>0.7</v>
      </c>
      <c r="J39" s="39">
        <v>0.8</v>
      </c>
    </row>
    <row r="40" spans="1:10" ht="15.75">
      <c r="A40" s="97"/>
      <c r="B40" s="100"/>
      <c r="C40" s="18" t="s">
        <v>47</v>
      </c>
      <c r="D40" s="18" t="s">
        <v>56</v>
      </c>
      <c r="E40" s="9">
        <v>10.18</v>
      </c>
      <c r="F40" s="9">
        <v>10.25</v>
      </c>
      <c r="G40" s="9">
        <v>10.32</v>
      </c>
      <c r="H40" s="9">
        <v>10.36</v>
      </c>
      <c r="I40" s="9">
        <v>10.3</v>
      </c>
      <c r="J40" s="39">
        <v>10.35</v>
      </c>
    </row>
    <row r="41" spans="1:10" ht="15.75">
      <c r="A41" s="97"/>
      <c r="B41" s="100"/>
      <c r="C41" s="17" t="s">
        <v>49</v>
      </c>
      <c r="D41" s="17" t="s">
        <v>57</v>
      </c>
      <c r="E41" s="9">
        <v>22</v>
      </c>
      <c r="F41" s="9">
        <v>25</v>
      </c>
      <c r="G41" s="9">
        <v>22.35</v>
      </c>
      <c r="H41" s="9">
        <v>23.41</v>
      </c>
      <c r="I41" s="9">
        <v>22.6</v>
      </c>
      <c r="J41" s="39">
        <v>22.9</v>
      </c>
    </row>
    <row r="42" spans="1:10" ht="15.75">
      <c r="A42" s="97"/>
      <c r="B42" s="100"/>
      <c r="C42" s="21" t="s">
        <v>58</v>
      </c>
      <c r="D42" s="22" t="s">
        <v>59</v>
      </c>
      <c r="E42" s="9">
        <v>5.0199999999999996</v>
      </c>
      <c r="F42" s="9">
        <v>5.77</v>
      </c>
      <c r="G42" s="9">
        <v>5.51</v>
      </c>
      <c r="H42" s="9">
        <v>7.11</v>
      </c>
      <c r="I42" s="9">
        <v>5.85</v>
      </c>
      <c r="J42" s="39">
        <v>6.72</v>
      </c>
    </row>
    <row r="43" spans="1:10" ht="16.5">
      <c r="A43" s="97"/>
      <c r="B43" s="100"/>
      <c r="C43" s="21" t="s">
        <v>60</v>
      </c>
      <c r="D43" s="23" t="s">
        <v>61</v>
      </c>
      <c r="E43" s="9">
        <v>4.3</v>
      </c>
      <c r="F43" s="9">
        <v>4.7</v>
      </c>
      <c r="G43" s="9">
        <v>3.21</v>
      </c>
      <c r="H43" s="9">
        <v>3.07</v>
      </c>
      <c r="I43" s="9">
        <v>3.07</v>
      </c>
      <c r="J43" s="39">
        <v>3.12</v>
      </c>
    </row>
    <row r="44" spans="1:10" ht="18.75">
      <c r="A44" s="97"/>
      <c r="B44" s="100"/>
      <c r="C44" s="18" t="s">
        <v>51</v>
      </c>
      <c r="D44" s="17" t="s">
        <v>62</v>
      </c>
      <c r="E44" s="9">
        <v>344</v>
      </c>
      <c r="F44" s="9">
        <v>311</v>
      </c>
      <c r="G44" s="9">
        <v>345</v>
      </c>
      <c r="H44" s="9">
        <v>336</v>
      </c>
      <c r="I44" s="9">
        <v>310</v>
      </c>
      <c r="J44" s="39">
        <v>330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4.3</v>
      </c>
      <c r="F45" s="9">
        <v>5.2</v>
      </c>
      <c r="G45" s="9">
        <v>5.61</v>
      </c>
      <c r="H45" s="9">
        <v>6.02</v>
      </c>
      <c r="I45" s="9">
        <v>5.93</v>
      </c>
      <c r="J45" s="39">
        <v>5.84</v>
      </c>
    </row>
    <row r="46" spans="1:10" ht="18.75">
      <c r="A46" s="97"/>
      <c r="B46" s="100"/>
      <c r="C46" s="18" t="s">
        <v>51</v>
      </c>
      <c r="D46" s="17" t="s">
        <v>52</v>
      </c>
      <c r="E46" s="9">
        <v>13.6</v>
      </c>
      <c r="F46" s="9">
        <v>12.8</v>
      </c>
      <c r="G46" s="9">
        <v>15</v>
      </c>
      <c r="H46" s="9">
        <v>10.7</v>
      </c>
      <c r="I46" s="9">
        <v>12.6</v>
      </c>
      <c r="J46" s="39">
        <v>13.7</v>
      </c>
    </row>
    <row r="47" spans="1:10" ht="16.5">
      <c r="A47" s="97"/>
      <c r="B47" s="100"/>
      <c r="C47" s="20" t="s">
        <v>53</v>
      </c>
      <c r="D47" s="17" t="s">
        <v>66</v>
      </c>
      <c r="E47" s="9">
        <v>2.8</v>
      </c>
      <c r="F47" s="9">
        <v>3.6</v>
      </c>
      <c r="G47" s="9">
        <v>2.71</v>
      </c>
      <c r="H47" s="9">
        <v>2.33</v>
      </c>
      <c r="I47" s="9">
        <v>3.16</v>
      </c>
      <c r="J47" s="39">
        <v>2.63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5.5</v>
      </c>
      <c r="F48" s="9">
        <v>5.8</v>
      </c>
      <c r="G48" s="9">
        <v>6.13</v>
      </c>
      <c r="H48" s="9">
        <v>5.34</v>
      </c>
      <c r="I48" s="9">
        <v>5.68</v>
      </c>
      <c r="J48" s="39">
        <v>5.52</v>
      </c>
    </row>
    <row r="49" spans="1:13" ht="18.75">
      <c r="A49" s="97"/>
      <c r="B49" s="100"/>
      <c r="C49" s="18" t="s">
        <v>51</v>
      </c>
      <c r="D49" s="17" t="s">
        <v>52</v>
      </c>
      <c r="E49" s="9">
        <v>15</v>
      </c>
      <c r="F49" s="9">
        <v>9</v>
      </c>
      <c r="G49" s="9">
        <v>10.7</v>
      </c>
      <c r="H49" s="9">
        <v>9.6</v>
      </c>
      <c r="I49" s="9">
        <v>9.6</v>
      </c>
      <c r="J49" s="39">
        <v>9.1999999999999993</v>
      </c>
    </row>
    <row r="50" spans="1:13" ht="16.5">
      <c r="A50" s="97"/>
      <c r="B50" s="100"/>
      <c r="C50" s="20" t="s">
        <v>53</v>
      </c>
      <c r="D50" s="17" t="s">
        <v>66</v>
      </c>
      <c r="E50" s="9">
        <v>4.2</v>
      </c>
      <c r="F50" s="9">
        <v>4.5999999999999996</v>
      </c>
      <c r="G50" s="9">
        <v>3.95</v>
      </c>
      <c r="H50" s="9">
        <v>3.57</v>
      </c>
      <c r="I50" s="9">
        <v>2.0699999999999998</v>
      </c>
      <c r="J50" s="39">
        <v>1.61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</v>
      </c>
      <c r="F52" s="9">
        <v>9.3800000000000008</v>
      </c>
      <c r="G52" s="9">
        <v>9.36</v>
      </c>
      <c r="H52" s="9">
        <v>9.32</v>
      </c>
      <c r="I52" s="9">
        <v>9.43</v>
      </c>
      <c r="J52" s="39">
        <v>9.3800000000000008</v>
      </c>
    </row>
    <row r="53" spans="1:13" ht="15.75">
      <c r="A53" s="97"/>
      <c r="B53" s="100"/>
      <c r="C53" s="17" t="s">
        <v>49</v>
      </c>
      <c r="D53" s="17" t="s">
        <v>50</v>
      </c>
      <c r="E53" s="9">
        <v>6.2</v>
      </c>
      <c r="F53" s="9">
        <v>5.7</v>
      </c>
      <c r="G53" s="9">
        <v>5.82</v>
      </c>
      <c r="H53" s="9">
        <v>5.46</v>
      </c>
      <c r="I53" s="9">
        <v>6.72</v>
      </c>
      <c r="J53" s="39">
        <v>6.31</v>
      </c>
    </row>
    <row r="54" spans="1:13" ht="18.75">
      <c r="A54" s="97"/>
      <c r="B54" s="100"/>
      <c r="C54" s="18" t="s">
        <v>51</v>
      </c>
      <c r="D54" s="17" t="s">
        <v>52</v>
      </c>
      <c r="E54" s="9">
        <v>11.3</v>
      </c>
      <c r="F54" s="9">
        <v>11.6</v>
      </c>
      <c r="G54" s="9">
        <v>9.9600000000000009</v>
      </c>
      <c r="H54" s="9">
        <v>11.6</v>
      </c>
      <c r="I54" s="9">
        <v>8.9</v>
      </c>
      <c r="J54" s="39">
        <v>9.3000000000000007</v>
      </c>
    </row>
    <row r="55" spans="1:13" ht="16.5">
      <c r="A55" s="97"/>
      <c r="B55" s="111"/>
      <c r="C55" s="24" t="s">
        <v>53</v>
      </c>
      <c r="D55" s="17" t="s">
        <v>71</v>
      </c>
      <c r="E55" s="25">
        <v>4.8</v>
      </c>
      <c r="F55" s="25">
        <v>4.5</v>
      </c>
      <c r="G55" s="9">
        <v>4.2</v>
      </c>
      <c r="H55" s="9">
        <v>3.65</v>
      </c>
      <c r="I55" s="9">
        <v>0.83</v>
      </c>
      <c r="J55" s="39">
        <v>1.69</v>
      </c>
    </row>
    <row r="56" spans="1:13" ht="14.25">
      <c r="A56" s="26" t="s">
        <v>72</v>
      </c>
      <c r="B56" s="26" t="s">
        <v>73</v>
      </c>
      <c r="C56" s="27">
        <v>7.55</v>
      </c>
      <c r="D56" s="26" t="s">
        <v>45</v>
      </c>
      <c r="E56" s="27">
        <v>75</v>
      </c>
      <c r="F56" s="26" t="s">
        <v>74</v>
      </c>
      <c r="G56" s="27">
        <v>82</v>
      </c>
      <c r="H56" s="26" t="s">
        <v>75</v>
      </c>
      <c r="I56" s="27">
        <v>0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/>
      <c r="G59" s="33"/>
      <c r="H59" s="33">
        <v>15.89</v>
      </c>
      <c r="I59" s="33"/>
      <c r="J59" s="39">
        <v>15.6</v>
      </c>
      <c r="K59" s="39"/>
      <c r="L59" s="39">
        <v>18.7</v>
      </c>
      <c r="M59" s="39"/>
    </row>
    <row r="60" spans="1:13" ht="18.75">
      <c r="A60" s="31" t="s">
        <v>79</v>
      </c>
      <c r="B60" s="32">
        <v>56.8</v>
      </c>
      <c r="C60" s="33"/>
      <c r="D60" s="34">
        <v>30.56</v>
      </c>
      <c r="E60" s="33"/>
      <c r="F60" s="33">
        <v>30.82</v>
      </c>
      <c r="G60" s="33"/>
      <c r="H60" s="33"/>
      <c r="I60" s="33"/>
      <c r="J60" s="39"/>
      <c r="K60" s="39"/>
      <c r="L60" s="39"/>
      <c r="M60" s="39"/>
    </row>
    <row r="61" spans="1:13" ht="18.75">
      <c r="A61" s="31" t="s">
        <v>80</v>
      </c>
      <c r="B61" s="32">
        <v>24.1</v>
      </c>
      <c r="C61" s="33"/>
      <c r="D61" s="34">
        <v>26.7</v>
      </c>
      <c r="E61" s="33"/>
      <c r="F61" s="33">
        <v>26.44</v>
      </c>
      <c r="G61" s="33"/>
      <c r="H61" s="33">
        <v>27.79</v>
      </c>
      <c r="I61" s="33"/>
      <c r="J61" s="39">
        <v>28.3</v>
      </c>
      <c r="K61" s="39"/>
      <c r="L61" s="39">
        <v>25.1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58.33</v>
      </c>
      <c r="D63" s="34"/>
      <c r="E63" s="33">
        <v>55.31</v>
      </c>
      <c r="F63" s="33"/>
      <c r="G63" s="33">
        <v>56.05</v>
      </c>
      <c r="H63" s="33"/>
      <c r="I63" s="33">
        <v>56.01</v>
      </c>
      <c r="J63" s="39"/>
      <c r="K63" s="39">
        <v>55.6</v>
      </c>
      <c r="M63" s="39">
        <v>60.3</v>
      </c>
    </row>
    <row r="64" spans="1:13" ht="18.75">
      <c r="A64" s="36" t="s">
        <v>82</v>
      </c>
      <c r="B64" s="33"/>
      <c r="C64" s="33"/>
      <c r="D64" s="34"/>
      <c r="E64" s="33"/>
      <c r="F64" s="33"/>
      <c r="G64" s="33"/>
      <c r="H64" s="33"/>
      <c r="I64" s="33">
        <v>27.81</v>
      </c>
      <c r="J64" s="39"/>
      <c r="K64" s="39"/>
      <c r="L64" s="39"/>
      <c r="M64" s="39"/>
    </row>
    <row r="65" spans="1:13" ht="18.75">
      <c r="A65" s="36" t="s">
        <v>83</v>
      </c>
      <c r="B65" s="33"/>
      <c r="C65" s="33">
        <v>51.04</v>
      </c>
      <c r="D65" s="34"/>
      <c r="E65" s="33">
        <v>52.18</v>
      </c>
      <c r="F65" s="33"/>
      <c r="G65" s="33">
        <v>49.57</v>
      </c>
      <c r="H65" s="33"/>
      <c r="I65" s="33"/>
      <c r="J65" s="39"/>
      <c r="K65" s="39">
        <v>50.3</v>
      </c>
      <c r="M65" s="39">
        <v>60.1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3.1</v>
      </c>
      <c r="C67" s="33">
        <v>7.12</v>
      </c>
      <c r="D67" s="34">
        <v>3.7</v>
      </c>
      <c r="E67" s="33">
        <v>7.48</v>
      </c>
      <c r="F67" s="33">
        <v>2.14</v>
      </c>
      <c r="G67" s="33">
        <v>7.59</v>
      </c>
      <c r="H67" s="33">
        <v>2.57</v>
      </c>
      <c r="I67" s="33">
        <v>7.18</v>
      </c>
      <c r="J67" s="39">
        <v>3.72</v>
      </c>
      <c r="K67" s="39">
        <v>7.5</v>
      </c>
      <c r="L67" s="39">
        <v>2.93</v>
      </c>
      <c r="M67" s="39">
        <v>7.1</v>
      </c>
    </row>
    <row r="68" spans="1:13" ht="18.75">
      <c r="A68" s="41" t="s">
        <v>85</v>
      </c>
      <c r="B68" s="42">
        <v>2.6</v>
      </c>
      <c r="C68" s="33">
        <v>7.19</v>
      </c>
      <c r="D68" s="34">
        <v>3.3</v>
      </c>
      <c r="E68" s="33">
        <v>7.56</v>
      </c>
      <c r="F68" s="33">
        <v>2.29</v>
      </c>
      <c r="G68" s="33">
        <v>7.46</v>
      </c>
      <c r="H68" s="33">
        <v>1.94</v>
      </c>
      <c r="I68" s="33">
        <v>7.18</v>
      </c>
      <c r="J68" s="39">
        <v>1.63</v>
      </c>
      <c r="K68" s="39">
        <v>7.8</v>
      </c>
      <c r="L68" s="39">
        <v>2.16</v>
      </c>
      <c r="M68" s="39">
        <v>7.4</v>
      </c>
    </row>
    <row r="69" spans="1:13" ht="18.75">
      <c r="A69" s="41" t="s">
        <v>86</v>
      </c>
      <c r="B69" s="42">
        <v>4.7</v>
      </c>
      <c r="C69" s="33">
        <v>10.9</v>
      </c>
      <c r="D69" s="34">
        <v>4.4000000000000004</v>
      </c>
      <c r="E69" s="33">
        <v>11.1</v>
      </c>
      <c r="F69" s="33">
        <v>3.71</v>
      </c>
      <c r="G69" s="33">
        <v>10.64</v>
      </c>
      <c r="H69" s="33"/>
      <c r="I69" s="33"/>
      <c r="J69" s="39">
        <v>0.92</v>
      </c>
      <c r="K69" s="39">
        <v>9.6</v>
      </c>
      <c r="L69" s="39">
        <v>1.33</v>
      </c>
      <c r="M69" s="39">
        <v>9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61" sqref="I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127</v>
      </c>
      <c r="D2" s="142"/>
      <c r="E2" s="142"/>
      <c r="F2" s="143" t="s">
        <v>128</v>
      </c>
      <c r="G2" s="143"/>
      <c r="H2" s="143"/>
      <c r="I2" s="144" t="s">
        <v>129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40160</v>
      </c>
      <c r="D4" s="134"/>
      <c r="E4" s="134"/>
      <c r="F4" s="134">
        <v>40960</v>
      </c>
      <c r="G4" s="134"/>
      <c r="H4" s="134"/>
      <c r="I4" s="134">
        <v>42360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53600</v>
      </c>
      <c r="D5" s="134"/>
      <c r="E5" s="134"/>
      <c r="F5" s="134">
        <v>55150</v>
      </c>
      <c r="G5" s="134"/>
      <c r="H5" s="134"/>
      <c r="I5" s="134">
        <v>56250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C4-'12日'!I4</f>
        <v>1010</v>
      </c>
      <c r="D6" s="150"/>
      <c r="E6" s="150"/>
      <c r="F6" s="151">
        <f>F4-C4</f>
        <v>800</v>
      </c>
      <c r="G6" s="152"/>
      <c r="H6" s="153"/>
      <c r="I6" s="151">
        <f>I4-F4</f>
        <v>1400</v>
      </c>
      <c r="J6" s="152"/>
      <c r="K6" s="153"/>
      <c r="L6" s="149">
        <f>C6+F6+I6</f>
        <v>3210</v>
      </c>
      <c r="M6" s="149">
        <f>C7+F7+I7</f>
        <v>4100</v>
      </c>
    </row>
    <row r="7" spans="1:15" ht="21.95" customHeight="1">
      <c r="A7" s="89"/>
      <c r="B7" s="6" t="s">
        <v>8</v>
      </c>
      <c r="C7" s="150">
        <f>C5-'12日'!I5</f>
        <v>1450</v>
      </c>
      <c r="D7" s="150"/>
      <c r="E7" s="150"/>
      <c r="F7" s="151">
        <f>F5-C5</f>
        <v>1550</v>
      </c>
      <c r="G7" s="152"/>
      <c r="H7" s="153"/>
      <c r="I7" s="151">
        <f>I5-F5</f>
        <v>1100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47</v>
      </c>
      <c r="D9" s="134"/>
      <c r="E9" s="134"/>
      <c r="F9" s="134">
        <v>45</v>
      </c>
      <c r="G9" s="134"/>
      <c r="H9" s="134"/>
      <c r="I9" s="134"/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47</v>
      </c>
      <c r="D10" s="134"/>
      <c r="E10" s="134"/>
      <c r="F10" s="134">
        <v>45</v>
      </c>
      <c r="G10" s="134"/>
      <c r="H10" s="134"/>
      <c r="I10" s="134"/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340</v>
      </c>
      <c r="D15" s="9">
        <v>310</v>
      </c>
      <c r="E15" s="9">
        <v>280</v>
      </c>
      <c r="F15" s="9">
        <v>280</v>
      </c>
      <c r="G15" s="9">
        <v>240</v>
      </c>
      <c r="H15" s="9">
        <v>540</v>
      </c>
      <c r="I15" s="9">
        <v>540</v>
      </c>
      <c r="J15" s="9">
        <v>510</v>
      </c>
      <c r="K15" s="9">
        <v>480</v>
      </c>
    </row>
    <row r="16" spans="1:15" ht="33.75" customHeight="1">
      <c r="A16" s="92"/>
      <c r="B16" s="11" t="s">
        <v>21</v>
      </c>
      <c r="C16" s="133" t="s">
        <v>22</v>
      </c>
      <c r="D16" s="133"/>
      <c r="E16" s="133"/>
      <c r="F16" s="133" t="s">
        <v>179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300</v>
      </c>
      <c r="D21" s="9">
        <v>230</v>
      </c>
      <c r="E21" s="9">
        <v>520</v>
      </c>
      <c r="F21" s="9">
        <v>520</v>
      </c>
      <c r="G21" s="9">
        <v>450</v>
      </c>
      <c r="H21" s="9">
        <v>390</v>
      </c>
      <c r="I21" s="9">
        <v>380</v>
      </c>
      <c r="J21" s="9">
        <v>300</v>
      </c>
      <c r="K21" s="9">
        <v>480</v>
      </c>
    </row>
    <row r="22" spans="1:11" ht="33.75" customHeight="1">
      <c r="A22" s="94"/>
      <c r="B22" s="11" t="s">
        <v>26</v>
      </c>
      <c r="C22" s="133" t="s">
        <v>180</v>
      </c>
      <c r="D22" s="133"/>
      <c r="E22" s="133"/>
      <c r="F22" s="133" t="s">
        <v>27</v>
      </c>
      <c r="G22" s="133"/>
      <c r="H22" s="133"/>
      <c r="I22" s="133" t="s">
        <v>181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1600</v>
      </c>
      <c r="D23" s="112"/>
      <c r="E23" s="112"/>
      <c r="F23" s="112">
        <f>1600</f>
        <v>1600</v>
      </c>
      <c r="G23" s="112"/>
      <c r="H23" s="112"/>
      <c r="I23" s="112">
        <v>1360</v>
      </c>
      <c r="J23" s="112"/>
      <c r="K23" s="112"/>
    </row>
    <row r="24" spans="1:11" ht="21.95" customHeight="1">
      <c r="A24" s="95"/>
      <c r="B24" s="13" t="s">
        <v>30</v>
      </c>
      <c r="C24" s="112">
        <v>1800</v>
      </c>
      <c r="D24" s="112"/>
      <c r="E24" s="112"/>
      <c r="F24" s="112">
        <f>850+820</f>
        <v>1670</v>
      </c>
      <c r="G24" s="112"/>
      <c r="H24" s="112"/>
      <c r="I24" s="112">
        <v>1520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34</v>
      </c>
      <c r="D25" s="112"/>
      <c r="E25" s="112"/>
      <c r="F25" s="112">
        <v>33</v>
      </c>
      <c r="G25" s="112"/>
      <c r="H25" s="112"/>
      <c r="I25" s="112">
        <v>33</v>
      </c>
      <c r="J25" s="112"/>
      <c r="K25" s="112"/>
    </row>
    <row r="26" spans="1:11" ht="21.95" customHeight="1">
      <c r="A26" s="92"/>
      <c r="B26" s="10" t="s">
        <v>33</v>
      </c>
      <c r="C26" s="112">
        <v>0</v>
      </c>
      <c r="D26" s="112"/>
      <c r="E26" s="112"/>
      <c r="F26" s="112">
        <v>0</v>
      </c>
      <c r="G26" s="112"/>
      <c r="H26" s="112"/>
      <c r="I26" s="112">
        <v>0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182</v>
      </c>
      <c r="D28" s="125"/>
      <c r="E28" s="126"/>
      <c r="F28" s="124" t="s">
        <v>183</v>
      </c>
      <c r="G28" s="125"/>
      <c r="H28" s="126"/>
      <c r="I28" s="124" t="s">
        <v>184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13.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185</v>
      </c>
      <c r="D31" s="116"/>
      <c r="E31" s="117"/>
      <c r="F31" s="115" t="s">
        <v>186</v>
      </c>
      <c r="G31" s="116"/>
      <c r="H31" s="117"/>
      <c r="I31" s="115" t="s">
        <v>161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9.35</v>
      </c>
      <c r="F35" s="9">
        <v>9.32</v>
      </c>
      <c r="G35" s="9">
        <v>9.35</v>
      </c>
      <c r="H35" s="9">
        <v>9.34</v>
      </c>
      <c r="I35" s="9">
        <v>9.3699999999999992</v>
      </c>
      <c r="J35" s="39">
        <v>9.35</v>
      </c>
    </row>
    <row r="36" spans="1:10" ht="15.75">
      <c r="A36" s="97"/>
      <c r="B36" s="100"/>
      <c r="C36" s="17" t="s">
        <v>49</v>
      </c>
      <c r="D36" s="17" t="s">
        <v>50</v>
      </c>
      <c r="E36" s="9">
        <v>6.71</v>
      </c>
      <c r="F36" s="9">
        <v>6.6</v>
      </c>
      <c r="G36" s="9">
        <v>5.1100000000000003</v>
      </c>
      <c r="H36" s="9">
        <v>6.04</v>
      </c>
      <c r="I36" s="9">
        <v>5.77</v>
      </c>
      <c r="J36" s="39">
        <v>6.79</v>
      </c>
    </row>
    <row r="37" spans="1:10" ht="18.75">
      <c r="A37" s="97"/>
      <c r="B37" s="100"/>
      <c r="C37" s="18" t="s">
        <v>51</v>
      </c>
      <c r="D37" s="17" t="s">
        <v>52</v>
      </c>
      <c r="E37" s="9">
        <v>8.77</v>
      </c>
      <c r="F37" s="9">
        <v>9.23</v>
      </c>
      <c r="G37" s="19">
        <v>9.3800000000000008</v>
      </c>
      <c r="H37" s="9">
        <v>8.1999999999999993</v>
      </c>
      <c r="I37" s="9">
        <v>11.1</v>
      </c>
      <c r="J37" s="39">
        <v>12.4</v>
      </c>
    </row>
    <row r="38" spans="1:10" ht="16.5">
      <c r="A38" s="97"/>
      <c r="B38" s="100"/>
      <c r="C38" s="20" t="s">
        <v>53</v>
      </c>
      <c r="D38" s="17" t="s">
        <v>54</v>
      </c>
      <c r="E38" s="19">
        <v>4.0999999999999996</v>
      </c>
      <c r="F38" s="19">
        <v>1.17</v>
      </c>
      <c r="G38" s="19">
        <v>2.42</v>
      </c>
      <c r="H38" s="19">
        <v>1.4</v>
      </c>
      <c r="I38" s="9">
        <v>4.0999999999999996</v>
      </c>
      <c r="J38" s="39">
        <v>2.27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0.8</v>
      </c>
      <c r="F39" s="9">
        <v>0.8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10.35</v>
      </c>
      <c r="F40" s="9">
        <v>10.36</v>
      </c>
      <c r="G40" s="9">
        <v>10.27</v>
      </c>
      <c r="H40" s="9">
        <v>10.3</v>
      </c>
      <c r="I40" s="9">
        <v>10.31</v>
      </c>
      <c r="J40" s="39">
        <v>10.32</v>
      </c>
    </row>
    <row r="41" spans="1:10" ht="15.75">
      <c r="A41" s="97"/>
      <c r="B41" s="100"/>
      <c r="C41" s="17" t="s">
        <v>49</v>
      </c>
      <c r="D41" s="17" t="s">
        <v>57</v>
      </c>
      <c r="E41" s="9">
        <v>21.6</v>
      </c>
      <c r="F41" s="9">
        <v>22.7</v>
      </c>
      <c r="G41" s="9">
        <v>24.2</v>
      </c>
      <c r="H41" s="9">
        <v>22.5</v>
      </c>
      <c r="I41" s="9">
        <v>23.62</v>
      </c>
      <c r="J41" s="39">
        <v>24.2</v>
      </c>
    </row>
    <row r="42" spans="1:10" ht="15.75">
      <c r="A42" s="97"/>
      <c r="B42" s="100"/>
      <c r="C42" s="21" t="s">
        <v>58</v>
      </c>
      <c r="D42" s="22" t="s">
        <v>59</v>
      </c>
      <c r="E42" s="9">
        <v>4.79</v>
      </c>
      <c r="F42" s="9">
        <v>6.25</v>
      </c>
      <c r="G42" s="9">
        <v>6.36</v>
      </c>
      <c r="H42" s="9">
        <v>5.71</v>
      </c>
      <c r="I42" s="9">
        <v>6.64</v>
      </c>
      <c r="J42" s="39">
        <v>6.65</v>
      </c>
    </row>
    <row r="43" spans="1:10" ht="16.5">
      <c r="A43" s="97"/>
      <c r="B43" s="100"/>
      <c r="C43" s="21" t="s">
        <v>60</v>
      </c>
      <c r="D43" s="23" t="s">
        <v>61</v>
      </c>
      <c r="E43" s="9">
        <v>3.34</v>
      </c>
      <c r="F43" s="9">
        <v>3.62</v>
      </c>
      <c r="G43" s="9">
        <v>3.57</v>
      </c>
      <c r="H43" s="9">
        <v>3.46</v>
      </c>
      <c r="I43" s="9">
        <v>3.42</v>
      </c>
      <c r="J43" s="39">
        <v>2.4900000000000002</v>
      </c>
    </row>
    <row r="44" spans="1:10" ht="18.75">
      <c r="A44" s="97"/>
      <c r="B44" s="100"/>
      <c r="C44" s="18" t="s">
        <v>51</v>
      </c>
      <c r="D44" s="17" t="s">
        <v>62</v>
      </c>
      <c r="E44" s="9">
        <v>312</v>
      </c>
      <c r="F44" s="9">
        <v>261</v>
      </c>
      <c r="G44" s="9">
        <v>350</v>
      </c>
      <c r="H44" s="9">
        <v>270</v>
      </c>
      <c r="I44" s="9">
        <v>272</v>
      </c>
      <c r="J44" s="39">
        <v>297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5.35</v>
      </c>
      <c r="F45" s="9">
        <v>6.1</v>
      </c>
      <c r="G45" s="9">
        <v>5.64</v>
      </c>
      <c r="H45" s="9">
        <v>5.42</v>
      </c>
      <c r="I45" s="9">
        <v>5.79</v>
      </c>
      <c r="J45" s="39">
        <v>5.49</v>
      </c>
    </row>
    <row r="46" spans="1:10" ht="18.75">
      <c r="A46" s="97"/>
      <c r="B46" s="100"/>
      <c r="C46" s="18" t="s">
        <v>51</v>
      </c>
      <c r="D46" s="17" t="s">
        <v>52</v>
      </c>
      <c r="E46" s="9">
        <v>13.6</v>
      </c>
      <c r="F46" s="9">
        <v>12.9</v>
      </c>
      <c r="G46" s="9">
        <v>14.2</v>
      </c>
      <c r="H46" s="9">
        <v>12.1</v>
      </c>
      <c r="I46" s="9">
        <v>13.3</v>
      </c>
      <c r="J46" s="39">
        <v>14</v>
      </c>
    </row>
    <row r="47" spans="1:10" ht="16.5">
      <c r="A47" s="97"/>
      <c r="B47" s="100"/>
      <c r="C47" s="20" t="s">
        <v>53</v>
      </c>
      <c r="D47" s="17" t="s">
        <v>66</v>
      </c>
      <c r="E47" s="9">
        <v>3.56</v>
      </c>
      <c r="F47" s="9">
        <v>2.23</v>
      </c>
      <c r="G47" s="9">
        <v>0.77</v>
      </c>
      <c r="H47" s="9">
        <v>0.72</v>
      </c>
      <c r="I47" s="9">
        <v>2.56</v>
      </c>
      <c r="J47" s="39">
        <v>4.0199999999999996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5.53</v>
      </c>
      <c r="F48" s="9">
        <v>5.46</v>
      </c>
      <c r="G48" s="9">
        <v>5.95</v>
      </c>
      <c r="H48" s="9">
        <v>5.7</v>
      </c>
      <c r="I48" s="9">
        <v>6.8</v>
      </c>
      <c r="J48" s="39">
        <v>6.65</v>
      </c>
    </row>
    <row r="49" spans="1:13" ht="18.75">
      <c r="A49" s="97"/>
      <c r="B49" s="100"/>
      <c r="C49" s="18" t="s">
        <v>51</v>
      </c>
      <c r="D49" s="17" t="s">
        <v>52</v>
      </c>
      <c r="E49" s="9">
        <v>9.8000000000000007</v>
      </c>
      <c r="F49" s="9">
        <v>6.5</v>
      </c>
      <c r="G49" s="9">
        <v>6.8</v>
      </c>
      <c r="H49" s="9">
        <v>8</v>
      </c>
      <c r="I49" s="9">
        <v>7.6</v>
      </c>
      <c r="J49" s="39">
        <v>8.6999999999999993</v>
      </c>
    </row>
    <row r="50" spans="1:13" ht="16.5">
      <c r="A50" s="97"/>
      <c r="B50" s="100"/>
      <c r="C50" s="20" t="s">
        <v>53</v>
      </c>
      <c r="D50" s="17" t="s">
        <v>66</v>
      </c>
      <c r="E50" s="9">
        <v>2.42</v>
      </c>
      <c r="F50" s="9">
        <v>4.1100000000000003</v>
      </c>
      <c r="G50" s="9">
        <v>1.21</v>
      </c>
      <c r="H50" s="9">
        <v>0.91</v>
      </c>
      <c r="I50" s="9">
        <v>3.45</v>
      </c>
      <c r="J50" s="39">
        <v>2.73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9.42</v>
      </c>
      <c r="F52" s="9">
        <v>9.4499999999999993</v>
      </c>
      <c r="G52" s="9">
        <v>9.42</v>
      </c>
      <c r="H52" s="9">
        <v>9.41</v>
      </c>
      <c r="I52" s="9">
        <v>9.34</v>
      </c>
      <c r="J52" s="39">
        <v>9.31</v>
      </c>
    </row>
    <row r="53" spans="1:13" ht="15.75">
      <c r="A53" s="97"/>
      <c r="B53" s="100"/>
      <c r="C53" s="17" t="s">
        <v>49</v>
      </c>
      <c r="D53" s="17" t="s">
        <v>50</v>
      </c>
      <c r="E53" s="9">
        <v>7.03</v>
      </c>
      <c r="F53" s="9">
        <v>6.49</v>
      </c>
      <c r="G53" s="9">
        <v>5.7</v>
      </c>
      <c r="H53" s="9">
        <v>5.16</v>
      </c>
      <c r="I53" s="9">
        <v>6.21</v>
      </c>
      <c r="J53" s="39">
        <v>5.68</v>
      </c>
    </row>
    <row r="54" spans="1:13" ht="18.75">
      <c r="A54" s="97"/>
      <c r="B54" s="100"/>
      <c r="C54" s="18" t="s">
        <v>51</v>
      </c>
      <c r="D54" s="17" t="s">
        <v>52</v>
      </c>
      <c r="E54" s="9">
        <v>10.199999999999999</v>
      </c>
      <c r="F54" s="9">
        <v>13.2</v>
      </c>
      <c r="G54" s="9">
        <v>13.2</v>
      </c>
      <c r="H54" s="9">
        <v>14.7</v>
      </c>
      <c r="I54" s="9">
        <v>12.3</v>
      </c>
      <c r="J54" s="39">
        <v>9.77</v>
      </c>
    </row>
    <row r="55" spans="1:13" ht="16.5">
      <c r="A55" s="97"/>
      <c r="B55" s="111"/>
      <c r="C55" s="24" t="s">
        <v>53</v>
      </c>
      <c r="D55" s="17" t="s">
        <v>71</v>
      </c>
      <c r="E55" s="25">
        <v>5.9</v>
      </c>
      <c r="F55" s="25">
        <v>6.24</v>
      </c>
      <c r="G55" s="25">
        <v>1.8</v>
      </c>
      <c r="H55" s="9">
        <v>1.46</v>
      </c>
      <c r="I55" s="9">
        <v>2.56</v>
      </c>
      <c r="J55" s="39">
        <v>2.68</v>
      </c>
    </row>
    <row r="56" spans="1:13" ht="14.25">
      <c r="A56" s="26" t="s">
        <v>72</v>
      </c>
      <c r="B56" s="26" t="s">
        <v>73</v>
      </c>
      <c r="C56" s="27">
        <v>7.6</v>
      </c>
      <c r="D56" s="26" t="s">
        <v>45</v>
      </c>
      <c r="E56" s="27">
        <v>75</v>
      </c>
      <c r="F56" s="26" t="s">
        <v>74</v>
      </c>
      <c r="G56" s="27">
        <v>78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3">
        <v>33.26</v>
      </c>
      <c r="C59" s="39"/>
      <c r="D59" s="34">
        <v>24.54</v>
      </c>
      <c r="E59" s="33"/>
      <c r="F59" s="33">
        <v>28.14</v>
      </c>
      <c r="G59" s="35"/>
      <c r="H59" s="33"/>
      <c r="I59" s="33"/>
      <c r="J59" s="39"/>
      <c r="K59" s="39"/>
      <c r="L59" s="39">
        <v>27.33</v>
      </c>
      <c r="M59" s="39"/>
    </row>
    <row r="60" spans="1:13" ht="18.75">
      <c r="A60" s="31" t="s">
        <v>79</v>
      </c>
      <c r="B60" s="33">
        <v>70.67</v>
      </c>
      <c r="C60" s="39"/>
      <c r="D60" s="34">
        <v>27.89</v>
      </c>
      <c r="E60" s="33"/>
      <c r="F60" s="33">
        <v>28.13</v>
      </c>
      <c r="G60" s="35"/>
      <c r="H60" s="33">
        <v>31.4</v>
      </c>
      <c r="I60" s="33"/>
      <c r="J60" s="39">
        <v>46.27</v>
      </c>
      <c r="K60" s="39"/>
      <c r="L60" s="39"/>
      <c r="M60" s="39"/>
    </row>
    <row r="61" spans="1:13" ht="18.75">
      <c r="A61" s="31" t="s">
        <v>80</v>
      </c>
      <c r="B61" s="32"/>
      <c r="C61" s="33"/>
      <c r="D61" s="34"/>
      <c r="E61" s="33"/>
      <c r="F61" s="33"/>
      <c r="G61" s="35"/>
      <c r="H61" s="33">
        <v>16.5</v>
      </c>
      <c r="I61" s="33"/>
      <c r="J61" s="39">
        <v>18.79</v>
      </c>
      <c r="K61" s="39"/>
      <c r="L61" s="39">
        <v>30.27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/>
      <c r="D63" s="34"/>
      <c r="E63" s="33"/>
      <c r="F63" s="33"/>
      <c r="G63" s="35"/>
      <c r="H63" s="33"/>
      <c r="I63" s="33">
        <v>13.9</v>
      </c>
      <c r="J63" s="39"/>
      <c r="K63" s="39">
        <v>69</v>
      </c>
      <c r="M63" s="39">
        <v>75.8</v>
      </c>
    </row>
    <row r="64" spans="1:13" ht="18.75">
      <c r="A64" s="36" t="s">
        <v>82</v>
      </c>
      <c r="B64" s="33"/>
      <c r="C64" s="33">
        <v>28.59</v>
      </c>
      <c r="D64" s="34"/>
      <c r="E64" s="33">
        <v>30.96</v>
      </c>
      <c r="F64" s="33"/>
      <c r="G64" s="35">
        <v>58.17</v>
      </c>
      <c r="H64" s="33"/>
      <c r="I64" s="33"/>
      <c r="J64" s="39"/>
      <c r="K64" s="39"/>
      <c r="L64" s="39"/>
      <c r="M64" s="39">
        <v>19.399999999999999</v>
      </c>
    </row>
    <row r="65" spans="1:13" ht="18.75">
      <c r="A65" s="36" t="s">
        <v>83</v>
      </c>
      <c r="B65" s="33"/>
      <c r="C65" s="33">
        <v>60.68</v>
      </c>
      <c r="D65" s="34"/>
      <c r="E65" s="33">
        <v>61.05</v>
      </c>
      <c r="F65" s="33"/>
      <c r="G65" s="35">
        <v>60.15</v>
      </c>
      <c r="H65" s="33"/>
      <c r="I65" s="33"/>
      <c r="J65" s="39"/>
      <c r="K65" s="39">
        <v>87.3</v>
      </c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5.43</v>
      </c>
      <c r="C67" s="33">
        <v>7.23</v>
      </c>
      <c r="D67" s="34">
        <v>3.63</v>
      </c>
      <c r="E67" s="33">
        <v>8.39</v>
      </c>
      <c r="F67" s="33">
        <v>0.48</v>
      </c>
      <c r="G67" s="35">
        <v>7.72</v>
      </c>
      <c r="H67" s="33">
        <v>0.47</v>
      </c>
      <c r="I67" s="33">
        <v>7.3</v>
      </c>
      <c r="J67" s="39">
        <v>2.3199999999999998</v>
      </c>
      <c r="K67" s="39">
        <v>7.49</v>
      </c>
      <c r="L67" s="39">
        <v>2.2400000000000002</v>
      </c>
      <c r="M67" s="39">
        <v>9.31</v>
      </c>
    </row>
    <row r="68" spans="1:13" ht="18.75">
      <c r="A68" s="41" t="s">
        <v>85</v>
      </c>
      <c r="B68" s="42">
        <v>4.62</v>
      </c>
      <c r="C68" s="33">
        <v>7.57</v>
      </c>
      <c r="D68" s="34">
        <v>4.2</v>
      </c>
      <c r="E68" s="33">
        <v>7.84</v>
      </c>
      <c r="F68" s="33">
        <v>0.73</v>
      </c>
      <c r="G68" s="35">
        <v>7.78</v>
      </c>
      <c r="H68" s="33">
        <v>0.51</v>
      </c>
      <c r="I68" s="33">
        <v>7.6</v>
      </c>
      <c r="J68" s="39">
        <v>2.4900000000000002</v>
      </c>
      <c r="K68" s="39">
        <v>7.89</v>
      </c>
      <c r="L68" s="39">
        <v>2.39</v>
      </c>
      <c r="M68" s="39">
        <v>9.3800000000000008</v>
      </c>
    </row>
    <row r="69" spans="1:13" ht="18.75">
      <c r="A69" s="41" t="s">
        <v>86</v>
      </c>
      <c r="B69" s="42">
        <v>3.11</v>
      </c>
      <c r="C69" s="33">
        <v>10.77</v>
      </c>
      <c r="D69" s="34">
        <v>3.59</v>
      </c>
      <c r="E69" s="33">
        <v>11</v>
      </c>
      <c r="F69" s="33">
        <v>0.84</v>
      </c>
      <c r="G69" s="35">
        <v>10.98</v>
      </c>
      <c r="H69" s="33">
        <v>0.62</v>
      </c>
      <c r="I69" s="33">
        <v>11.2</v>
      </c>
      <c r="J69" s="39">
        <v>3.71</v>
      </c>
      <c r="K69" s="39">
        <v>10.7</v>
      </c>
      <c r="L69" s="39"/>
      <c r="M69" s="39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L34" sqref="L3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127</v>
      </c>
      <c r="D2" s="142"/>
      <c r="E2" s="142"/>
      <c r="F2" s="143" t="s">
        <v>128</v>
      </c>
      <c r="G2" s="143"/>
      <c r="H2" s="143"/>
      <c r="I2" s="144" t="s">
        <v>129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43300</v>
      </c>
      <c r="D4" s="134"/>
      <c r="E4" s="134"/>
      <c r="F4" s="134">
        <v>44244</v>
      </c>
      <c r="G4" s="134"/>
      <c r="H4" s="134"/>
      <c r="I4" s="134">
        <v>45050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57650</v>
      </c>
      <c r="D5" s="134"/>
      <c r="E5" s="134"/>
      <c r="F5" s="134">
        <v>59200</v>
      </c>
      <c r="G5" s="134"/>
      <c r="H5" s="134"/>
      <c r="I5" s="134">
        <v>60580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C4-'13日'!I4</f>
        <v>940</v>
      </c>
      <c r="D6" s="150"/>
      <c r="E6" s="150"/>
      <c r="F6" s="151">
        <f>F4-C4</f>
        <v>944</v>
      </c>
      <c r="G6" s="152"/>
      <c r="H6" s="153"/>
      <c r="I6" s="151">
        <f>I4-F4</f>
        <v>806</v>
      </c>
      <c r="J6" s="152"/>
      <c r="K6" s="153"/>
      <c r="L6" s="149">
        <f>C6+F6+I6</f>
        <v>2690</v>
      </c>
      <c r="M6" s="149">
        <f>C7+F7+I7</f>
        <v>4330</v>
      </c>
    </row>
    <row r="7" spans="1:15" ht="21.95" customHeight="1">
      <c r="A7" s="89"/>
      <c r="B7" s="6" t="s">
        <v>8</v>
      </c>
      <c r="C7" s="150">
        <f>C5-'13日'!I5</f>
        <v>1400</v>
      </c>
      <c r="D7" s="150"/>
      <c r="E7" s="150"/>
      <c r="F7" s="151">
        <f>F5-C5</f>
        <v>1550</v>
      </c>
      <c r="G7" s="152"/>
      <c r="H7" s="153"/>
      <c r="I7" s="151">
        <f>I5-F5</f>
        <v>1380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46</v>
      </c>
      <c r="D9" s="134"/>
      <c r="E9" s="134"/>
      <c r="F9" s="134">
        <v>48</v>
      </c>
      <c r="G9" s="134"/>
      <c r="H9" s="134"/>
      <c r="I9" s="134">
        <v>49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46</v>
      </c>
      <c r="D10" s="134"/>
      <c r="E10" s="134"/>
      <c r="F10" s="134"/>
      <c r="G10" s="134"/>
      <c r="H10" s="134"/>
      <c r="I10" s="134">
        <v>49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480</v>
      </c>
      <c r="D15" s="9">
        <v>450</v>
      </c>
      <c r="E15" s="9">
        <v>420</v>
      </c>
      <c r="F15" s="9">
        <v>420</v>
      </c>
      <c r="G15" s="9">
        <v>300</v>
      </c>
      <c r="H15" s="9">
        <v>370</v>
      </c>
      <c r="I15" s="9">
        <v>370</v>
      </c>
      <c r="J15" s="9">
        <v>340</v>
      </c>
      <c r="K15" s="9">
        <v>310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480</v>
      </c>
      <c r="D21" s="9">
        <v>360</v>
      </c>
      <c r="E21" s="9">
        <v>290</v>
      </c>
      <c r="F21" s="9">
        <v>290</v>
      </c>
      <c r="G21" s="9">
        <v>240</v>
      </c>
      <c r="H21" s="9">
        <v>420</v>
      </c>
      <c r="I21" s="9">
        <v>420</v>
      </c>
      <c r="J21" s="9">
        <v>360</v>
      </c>
      <c r="K21" s="9">
        <v>280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1360</v>
      </c>
      <c r="D23" s="112"/>
      <c r="E23" s="112"/>
      <c r="F23" s="112">
        <v>1260</v>
      </c>
      <c r="G23" s="112"/>
      <c r="H23" s="112"/>
      <c r="I23" s="112">
        <v>1060</v>
      </c>
      <c r="J23" s="112"/>
      <c r="K23" s="112"/>
    </row>
    <row r="24" spans="1:11" ht="21.95" customHeight="1">
      <c r="A24" s="95"/>
      <c r="B24" s="13" t="s">
        <v>30</v>
      </c>
      <c r="C24" s="112">
        <v>1430</v>
      </c>
      <c r="D24" s="112"/>
      <c r="E24" s="112"/>
      <c r="F24" s="112">
        <f>670+640</f>
        <v>1310</v>
      </c>
      <c r="G24" s="112"/>
      <c r="H24" s="112"/>
      <c r="I24" s="112">
        <v>1210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33</v>
      </c>
      <c r="D25" s="112"/>
      <c r="E25" s="112"/>
      <c r="F25" s="112">
        <v>33</v>
      </c>
      <c r="G25" s="112"/>
      <c r="H25" s="112"/>
      <c r="I25" s="112">
        <v>33</v>
      </c>
      <c r="J25" s="112"/>
      <c r="K25" s="112"/>
    </row>
    <row r="26" spans="1:11" ht="21.95" customHeight="1">
      <c r="A26" s="92"/>
      <c r="B26" s="10" t="s">
        <v>33</v>
      </c>
      <c r="C26" s="112">
        <v>0</v>
      </c>
      <c r="D26" s="112"/>
      <c r="E26" s="112"/>
      <c r="F26" s="112">
        <v>0</v>
      </c>
      <c r="G26" s="112"/>
      <c r="H26" s="112"/>
      <c r="I26" s="112">
        <v>0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 t="s">
        <v>187</v>
      </c>
      <c r="G28" s="125"/>
      <c r="H28" s="126"/>
      <c r="I28" s="124" t="s">
        <v>188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189</v>
      </c>
      <c r="D31" s="116"/>
      <c r="E31" s="117"/>
      <c r="F31" s="115" t="s">
        <v>100</v>
      </c>
      <c r="G31" s="116"/>
      <c r="H31" s="117"/>
      <c r="I31" s="115" t="s">
        <v>178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9.25</v>
      </c>
      <c r="F35" s="9">
        <v>9.27</v>
      </c>
      <c r="G35" s="9">
        <v>9.1999999999999993</v>
      </c>
      <c r="H35" s="9">
        <v>9.2200000000000006</v>
      </c>
      <c r="I35" s="9">
        <v>9.1999999999999993</v>
      </c>
      <c r="J35" s="39">
        <v>9.27</v>
      </c>
    </row>
    <row r="36" spans="1:10" ht="15.75">
      <c r="A36" s="97"/>
      <c r="B36" s="100"/>
      <c r="C36" s="17" t="s">
        <v>49</v>
      </c>
      <c r="D36" s="17" t="s">
        <v>50</v>
      </c>
      <c r="E36" s="9">
        <v>6.54</v>
      </c>
      <c r="F36" s="9">
        <v>5.69</v>
      </c>
      <c r="G36" s="9">
        <v>5.47</v>
      </c>
      <c r="H36" s="9">
        <v>6.05</v>
      </c>
      <c r="I36" s="9">
        <v>6.84</v>
      </c>
      <c r="J36" s="39">
        <v>6.37</v>
      </c>
    </row>
    <row r="37" spans="1:10" ht="18.75">
      <c r="A37" s="97"/>
      <c r="B37" s="100"/>
      <c r="C37" s="18" t="s">
        <v>51</v>
      </c>
      <c r="D37" s="17" t="s">
        <v>52</v>
      </c>
      <c r="E37" s="9">
        <v>11.4</v>
      </c>
      <c r="F37" s="9">
        <v>12</v>
      </c>
      <c r="G37" s="19">
        <v>11.1</v>
      </c>
      <c r="H37" s="9">
        <v>12.2</v>
      </c>
      <c r="I37" s="9">
        <v>15.1</v>
      </c>
      <c r="J37" s="39">
        <v>11.8</v>
      </c>
    </row>
    <row r="38" spans="1:10" ht="16.5">
      <c r="A38" s="97"/>
      <c r="B38" s="100"/>
      <c r="C38" s="20" t="s">
        <v>53</v>
      </c>
      <c r="D38" s="17" t="s">
        <v>54</v>
      </c>
      <c r="E38" s="19">
        <v>2.77</v>
      </c>
      <c r="F38" s="19">
        <v>3.17</v>
      </c>
      <c r="G38" s="19">
        <v>1.46</v>
      </c>
      <c r="H38" s="19">
        <v>1.9</v>
      </c>
      <c r="I38" s="9">
        <v>4.3099999999999996</v>
      </c>
      <c r="J38" s="39">
        <v>3.42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10.41</v>
      </c>
      <c r="F40" s="9">
        <v>10.37</v>
      </c>
      <c r="G40" s="9">
        <v>10.45</v>
      </c>
      <c r="H40" s="9">
        <v>10.41</v>
      </c>
      <c r="I40" s="9">
        <v>10.199999999999999</v>
      </c>
      <c r="J40" s="39">
        <v>10.24</v>
      </c>
    </row>
    <row r="41" spans="1:10" ht="15.75">
      <c r="A41" s="97"/>
      <c r="B41" s="100"/>
      <c r="C41" s="17" t="s">
        <v>49</v>
      </c>
      <c r="D41" s="17" t="s">
        <v>57</v>
      </c>
      <c r="E41" s="9">
        <v>24.1</v>
      </c>
      <c r="F41" s="9">
        <v>22.81</v>
      </c>
      <c r="G41" s="9">
        <v>23.6</v>
      </c>
      <c r="H41" s="9">
        <v>25.1</v>
      </c>
      <c r="I41" s="9">
        <v>24.5</v>
      </c>
      <c r="J41" s="39">
        <v>23.36</v>
      </c>
    </row>
    <row r="42" spans="1:10" ht="15.75">
      <c r="A42" s="97"/>
      <c r="B42" s="100"/>
      <c r="C42" s="21" t="s">
        <v>58</v>
      </c>
      <c r="D42" s="22" t="s">
        <v>59</v>
      </c>
      <c r="E42" s="9">
        <v>6.5</v>
      </c>
      <c r="F42" s="9">
        <v>6.12</v>
      </c>
      <c r="G42" s="9">
        <v>7.21</v>
      </c>
      <c r="H42" s="9">
        <v>6.69</v>
      </c>
      <c r="I42" s="9">
        <v>6.45</v>
      </c>
      <c r="J42" s="39">
        <v>6</v>
      </c>
    </row>
    <row r="43" spans="1:10" ht="16.5">
      <c r="A43" s="97"/>
      <c r="B43" s="100"/>
      <c r="C43" s="21" t="s">
        <v>60</v>
      </c>
      <c r="D43" s="23" t="s">
        <v>61</v>
      </c>
      <c r="E43" s="9">
        <v>3.42</v>
      </c>
      <c r="F43" s="9">
        <v>2.95</v>
      </c>
      <c r="G43" s="9">
        <v>3.56</v>
      </c>
      <c r="H43" s="9">
        <v>3.42</v>
      </c>
      <c r="I43" s="9">
        <v>3.04</v>
      </c>
      <c r="J43" s="39">
        <v>3.11</v>
      </c>
    </row>
    <row r="44" spans="1:10" ht="18.75">
      <c r="A44" s="97"/>
      <c r="B44" s="100"/>
      <c r="C44" s="18" t="s">
        <v>51</v>
      </c>
      <c r="D44" s="17" t="s">
        <v>62</v>
      </c>
      <c r="E44" s="9">
        <v>347</v>
      </c>
      <c r="F44" s="9">
        <v>395</v>
      </c>
      <c r="G44" s="9">
        <v>392</v>
      </c>
      <c r="H44" s="9">
        <v>366</v>
      </c>
      <c r="I44" s="9">
        <v>319</v>
      </c>
      <c r="J44" s="39">
        <v>320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6.12</v>
      </c>
      <c r="F45" s="9">
        <v>5.51</v>
      </c>
      <c r="G45" s="9">
        <v>5.62</v>
      </c>
      <c r="H45" s="9">
        <v>5.46</v>
      </c>
      <c r="I45" s="9">
        <v>5.72</v>
      </c>
      <c r="J45" s="39">
        <v>6.02</v>
      </c>
    </row>
    <row r="46" spans="1:10" ht="18.75">
      <c r="A46" s="97"/>
      <c r="B46" s="100"/>
      <c r="C46" s="18" t="s">
        <v>51</v>
      </c>
      <c r="D46" s="17" t="s">
        <v>52</v>
      </c>
      <c r="E46" s="9">
        <v>15.9</v>
      </c>
      <c r="F46" s="9">
        <v>17.5</v>
      </c>
      <c r="G46" s="9">
        <v>17.3</v>
      </c>
      <c r="H46" s="9">
        <v>17.5</v>
      </c>
      <c r="I46" s="9">
        <v>13.2</v>
      </c>
      <c r="J46" s="39">
        <v>15.3</v>
      </c>
    </row>
    <row r="47" spans="1:10" ht="16.5">
      <c r="A47" s="97"/>
      <c r="B47" s="100"/>
      <c r="C47" s="20" t="s">
        <v>53</v>
      </c>
      <c r="D47" s="17" t="s">
        <v>66</v>
      </c>
      <c r="E47" s="9">
        <v>4.01</v>
      </c>
      <c r="F47" s="9">
        <v>4.1399999999999997</v>
      </c>
      <c r="G47" s="9">
        <v>0.92</v>
      </c>
      <c r="H47" s="9">
        <v>1.2</v>
      </c>
      <c r="I47" s="9">
        <v>2.4300000000000002</v>
      </c>
      <c r="J47" s="39">
        <v>2.73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5.78</v>
      </c>
      <c r="F48" s="9">
        <v>5.23</v>
      </c>
      <c r="G48" s="9">
        <v>6.01</v>
      </c>
      <c r="H48" s="9">
        <v>5.99</v>
      </c>
      <c r="I48" s="9">
        <v>6.62</v>
      </c>
      <c r="J48" s="39">
        <v>5.83</v>
      </c>
    </row>
    <row r="49" spans="1:13" ht="18.75">
      <c r="A49" s="97"/>
      <c r="B49" s="100"/>
      <c r="C49" s="18" t="s">
        <v>51</v>
      </c>
      <c r="D49" s="17" t="s">
        <v>52</v>
      </c>
      <c r="E49" s="9">
        <v>9.5</v>
      </c>
      <c r="F49" s="9">
        <v>8.6</v>
      </c>
      <c r="G49" s="9">
        <v>8.6999999999999993</v>
      </c>
      <c r="H49" s="9">
        <v>11.8</v>
      </c>
      <c r="I49" s="9">
        <v>11.6</v>
      </c>
      <c r="J49" s="39">
        <v>9.8000000000000007</v>
      </c>
    </row>
    <row r="50" spans="1:13" ht="16.5">
      <c r="A50" s="97"/>
      <c r="B50" s="100"/>
      <c r="C50" s="20" t="s">
        <v>53</v>
      </c>
      <c r="D50" s="17" t="s">
        <v>66</v>
      </c>
      <c r="E50" s="9">
        <v>2.73</v>
      </c>
      <c r="F50" s="9">
        <v>2.0499999999999998</v>
      </c>
      <c r="G50" s="9">
        <v>1.5</v>
      </c>
      <c r="H50" s="9">
        <v>1.41</v>
      </c>
      <c r="I50" s="9">
        <v>3.57</v>
      </c>
      <c r="J50" s="39">
        <v>3.52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9.32</v>
      </c>
      <c r="F52" s="9">
        <v>9.3000000000000007</v>
      </c>
      <c r="G52" s="9">
        <v>9.39</v>
      </c>
      <c r="H52" s="9">
        <v>9.4</v>
      </c>
      <c r="I52" s="9">
        <v>9.3800000000000008</v>
      </c>
      <c r="J52" s="39">
        <v>9.32</v>
      </c>
    </row>
    <row r="53" spans="1:13" ht="15.75">
      <c r="A53" s="97"/>
      <c r="B53" s="100"/>
      <c r="C53" s="17" t="s">
        <v>49</v>
      </c>
      <c r="D53" s="17" t="s">
        <v>50</v>
      </c>
      <c r="E53" s="9">
        <v>5.52</v>
      </c>
      <c r="F53" s="9">
        <v>6.7</v>
      </c>
      <c r="G53" s="9">
        <v>5.3</v>
      </c>
      <c r="H53" s="9">
        <v>5.37</v>
      </c>
      <c r="I53" s="9">
        <v>6.47</v>
      </c>
      <c r="J53" s="39">
        <v>6.48</v>
      </c>
    </row>
    <row r="54" spans="1:13" ht="18.75">
      <c r="A54" s="97"/>
      <c r="B54" s="100"/>
      <c r="C54" s="18" t="s">
        <v>51</v>
      </c>
      <c r="D54" s="17" t="s">
        <v>52</v>
      </c>
      <c r="E54" s="9">
        <v>9.92</v>
      </c>
      <c r="F54" s="9">
        <v>10.1</v>
      </c>
      <c r="G54" s="9">
        <v>13.7</v>
      </c>
      <c r="H54" s="9">
        <v>12.5</v>
      </c>
      <c r="I54" s="9">
        <v>16.3</v>
      </c>
      <c r="J54" s="39">
        <v>9.51</v>
      </c>
    </row>
    <row r="55" spans="1:13" ht="16.5">
      <c r="A55" s="97"/>
      <c r="B55" s="111"/>
      <c r="C55" s="24" t="s">
        <v>53</v>
      </c>
      <c r="D55" s="17" t="s">
        <v>71</v>
      </c>
      <c r="E55" s="25">
        <v>2.5499999999999998</v>
      </c>
      <c r="F55" s="25">
        <v>2.74</v>
      </c>
      <c r="G55" s="25">
        <v>1.08</v>
      </c>
      <c r="H55" s="9">
        <v>0.72</v>
      </c>
      <c r="I55" s="9">
        <v>2.7</v>
      </c>
      <c r="J55" s="39">
        <v>2.04</v>
      </c>
    </row>
    <row r="56" spans="1:13" ht="14.25">
      <c r="A56" s="26" t="s">
        <v>72</v>
      </c>
      <c r="B56" s="26" t="s">
        <v>73</v>
      </c>
      <c r="C56" s="27">
        <v>7.6</v>
      </c>
      <c r="D56" s="26" t="s">
        <v>45</v>
      </c>
      <c r="E56" s="27">
        <v>75</v>
      </c>
      <c r="F56" s="26" t="s">
        <v>74</v>
      </c>
      <c r="G56" s="27">
        <v>85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23.61</v>
      </c>
      <c r="C59" s="32"/>
      <c r="D59" s="32">
        <v>29.49</v>
      </c>
      <c r="E59" s="32"/>
      <c r="F59" s="32">
        <v>89.4</v>
      </c>
      <c r="G59" s="32"/>
      <c r="H59" s="32"/>
      <c r="I59" s="32"/>
      <c r="J59" s="32"/>
      <c r="K59" s="32"/>
      <c r="L59" s="32">
        <v>14.18</v>
      </c>
      <c r="M59" s="32"/>
    </row>
    <row r="60" spans="1:13" ht="18.75">
      <c r="A60" s="31" t="s">
        <v>79</v>
      </c>
      <c r="B60" s="32"/>
      <c r="C60" s="32"/>
      <c r="D60" s="32"/>
      <c r="E60" s="32"/>
      <c r="F60" s="32"/>
      <c r="G60" s="32"/>
      <c r="H60" s="32">
        <v>40.4</v>
      </c>
      <c r="I60" s="32"/>
      <c r="J60" s="32">
        <v>34.020000000000003</v>
      </c>
      <c r="K60" s="32"/>
      <c r="L60" s="32">
        <v>35.53</v>
      </c>
      <c r="M60" s="32"/>
    </row>
    <row r="61" spans="1:13" ht="18.75">
      <c r="A61" s="31" t="s">
        <v>80</v>
      </c>
      <c r="B61" s="32">
        <v>24.69</v>
      </c>
      <c r="C61" s="32"/>
      <c r="D61" s="32">
        <v>25.04</v>
      </c>
      <c r="E61" s="32"/>
      <c r="F61" s="32">
        <v>31.1</v>
      </c>
      <c r="G61" s="32"/>
      <c r="H61" s="32">
        <v>27.5</v>
      </c>
      <c r="I61" s="32"/>
      <c r="J61" s="32">
        <v>34.86</v>
      </c>
      <c r="K61" s="32"/>
      <c r="L61" s="32"/>
      <c r="M61" s="32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77.2</v>
      </c>
      <c r="D63" s="33"/>
      <c r="E63" s="33">
        <v>82.1</v>
      </c>
      <c r="F63" s="33"/>
      <c r="G63" s="33">
        <v>9.1199999999999992</v>
      </c>
      <c r="H63" s="33"/>
      <c r="I63" s="33">
        <v>72.7</v>
      </c>
      <c r="J63" s="33"/>
      <c r="K63" s="33">
        <v>66.099999999999994</v>
      </c>
      <c r="L63" s="33"/>
      <c r="M63" s="33">
        <v>75.92</v>
      </c>
    </row>
    <row r="64" spans="1:13" ht="18.75">
      <c r="A64" s="36" t="s">
        <v>82</v>
      </c>
      <c r="B64" s="33"/>
      <c r="C64" s="33">
        <v>17.72</v>
      </c>
      <c r="D64" s="33"/>
      <c r="E64" s="33"/>
      <c r="F64" s="33"/>
      <c r="G64" s="33"/>
      <c r="H64" s="33"/>
      <c r="I64" s="33">
        <v>17.5</v>
      </c>
      <c r="J64" s="33"/>
      <c r="K64" s="33">
        <v>17.559999999999999</v>
      </c>
      <c r="L64" s="33"/>
      <c r="M64" s="33">
        <v>20.54</v>
      </c>
    </row>
    <row r="65" spans="1:13" ht="18.75">
      <c r="A65" s="36" t="s">
        <v>83</v>
      </c>
      <c r="B65" s="33"/>
      <c r="C65" s="33"/>
      <c r="D65" s="33"/>
      <c r="E65" s="33">
        <v>39.07</v>
      </c>
      <c r="F65" s="33"/>
      <c r="G65" s="33">
        <v>13</v>
      </c>
      <c r="H65" s="33"/>
      <c r="I65" s="33"/>
      <c r="J65" s="33"/>
      <c r="K65" s="33">
        <v>16.13</v>
      </c>
      <c r="L65" s="33"/>
      <c r="M65" s="33">
        <v>16.489999999999998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1.72</v>
      </c>
      <c r="C67" s="33">
        <v>8.6199999999999992</v>
      </c>
      <c r="D67" s="33">
        <v>2.1</v>
      </c>
      <c r="E67" s="33">
        <v>9.16</v>
      </c>
      <c r="F67" s="33">
        <v>0.8</v>
      </c>
      <c r="G67" s="33">
        <v>9.1199999999999992</v>
      </c>
      <c r="H67" s="33">
        <v>0.72</v>
      </c>
      <c r="I67" s="33">
        <v>8.5</v>
      </c>
      <c r="J67" s="33">
        <v>3.45</v>
      </c>
      <c r="K67" s="33">
        <v>8.77</v>
      </c>
      <c r="L67" s="33">
        <v>2.61</v>
      </c>
      <c r="M67" s="33">
        <v>9.0299999999999994</v>
      </c>
    </row>
    <row r="68" spans="1:13" ht="18.75">
      <c r="A68" s="41" t="s">
        <v>85</v>
      </c>
      <c r="B68" s="33">
        <v>2.0499999999999998</v>
      </c>
      <c r="C68" s="33">
        <v>9.64</v>
      </c>
      <c r="D68" s="33">
        <v>2.23</v>
      </c>
      <c r="E68" s="33">
        <v>9.98</v>
      </c>
      <c r="F68" s="33">
        <v>0.75</v>
      </c>
      <c r="G68" s="33">
        <v>10.02</v>
      </c>
      <c r="H68" s="33">
        <v>0.56000000000000005</v>
      </c>
      <c r="I68" s="33">
        <v>9.57</v>
      </c>
      <c r="J68" s="33">
        <v>3.03</v>
      </c>
      <c r="K68" s="33">
        <v>9.74</v>
      </c>
      <c r="L68" s="33">
        <v>2.33</v>
      </c>
      <c r="M68" s="33">
        <v>9.3800000000000008</v>
      </c>
    </row>
    <row r="69" spans="1:13" ht="18.75">
      <c r="A69" s="41" t="s">
        <v>86</v>
      </c>
      <c r="B69" s="33"/>
      <c r="C69" s="33"/>
      <c r="D69" s="33">
        <v>3.1</v>
      </c>
      <c r="E69" s="33">
        <v>13.29</v>
      </c>
      <c r="F69" s="33">
        <v>0.94</v>
      </c>
      <c r="G69" s="33">
        <v>13</v>
      </c>
      <c r="H69" s="33"/>
      <c r="I69" s="33"/>
      <c r="J69" s="33">
        <v>2.56</v>
      </c>
      <c r="K69" s="33">
        <v>11.85</v>
      </c>
      <c r="L69" s="33">
        <v>3.58</v>
      </c>
      <c r="M69" s="33">
        <v>12.33</v>
      </c>
    </row>
    <row r="70" spans="1:13" ht="18.75">
      <c r="A70" s="41" t="s">
        <v>87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B68" sqref="B6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143</v>
      </c>
      <c r="D2" s="142"/>
      <c r="E2" s="142"/>
      <c r="F2" s="143" t="s">
        <v>144</v>
      </c>
      <c r="G2" s="143"/>
      <c r="H2" s="143"/>
      <c r="I2" s="144" t="s">
        <v>145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45800</v>
      </c>
      <c r="D4" s="134"/>
      <c r="E4" s="134"/>
      <c r="F4" s="134">
        <v>46729</v>
      </c>
      <c r="G4" s="134"/>
      <c r="H4" s="134"/>
      <c r="I4" s="134">
        <v>47680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61870</v>
      </c>
      <c r="D5" s="134"/>
      <c r="E5" s="134"/>
      <c r="F5" s="134">
        <v>63258</v>
      </c>
      <c r="G5" s="134"/>
      <c r="H5" s="134"/>
      <c r="I5" s="134">
        <v>64550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C4-'14日'!I4</f>
        <v>750</v>
      </c>
      <c r="D6" s="150"/>
      <c r="E6" s="150"/>
      <c r="F6" s="151">
        <f>F4-C4</f>
        <v>929</v>
      </c>
      <c r="G6" s="152"/>
      <c r="H6" s="153"/>
      <c r="I6" s="151">
        <f>I4-F4</f>
        <v>951</v>
      </c>
      <c r="J6" s="152"/>
      <c r="K6" s="153"/>
      <c r="L6" s="149">
        <f>C6+F6+I6</f>
        <v>2630</v>
      </c>
      <c r="M6" s="149">
        <f>C7+F7+I7</f>
        <v>3970</v>
      </c>
    </row>
    <row r="7" spans="1:15" ht="21.95" customHeight="1">
      <c r="A7" s="89"/>
      <c r="B7" s="6" t="s">
        <v>8</v>
      </c>
      <c r="C7" s="150">
        <f>C5-'14日'!I5</f>
        <v>1290</v>
      </c>
      <c r="D7" s="150"/>
      <c r="E7" s="150"/>
      <c r="F7" s="151">
        <f>F5-C5</f>
        <v>1388</v>
      </c>
      <c r="G7" s="152"/>
      <c r="H7" s="153"/>
      <c r="I7" s="151">
        <f>I5-F5</f>
        <v>1292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45</v>
      </c>
      <c r="D9" s="134"/>
      <c r="E9" s="134"/>
      <c r="F9" s="134">
        <v>45</v>
      </c>
      <c r="G9" s="134"/>
      <c r="H9" s="134"/>
      <c r="I9" s="134">
        <v>49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45</v>
      </c>
      <c r="D10" s="134"/>
      <c r="E10" s="134"/>
      <c r="F10" s="134">
        <v>44</v>
      </c>
      <c r="G10" s="134"/>
      <c r="H10" s="134"/>
      <c r="I10" s="134">
        <f>49-27</f>
        <v>22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190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 t="s">
        <v>190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310</v>
      </c>
      <c r="D15" s="9">
        <v>270</v>
      </c>
      <c r="E15" s="9">
        <v>540</v>
      </c>
      <c r="F15" s="9">
        <v>540</v>
      </c>
      <c r="G15" s="9">
        <v>520</v>
      </c>
      <c r="H15" s="9">
        <v>500</v>
      </c>
      <c r="I15" s="9">
        <v>500</v>
      </c>
      <c r="J15" s="9">
        <v>470</v>
      </c>
      <c r="K15" s="9">
        <v>430</v>
      </c>
    </row>
    <row r="16" spans="1:15" ht="21.95" customHeight="1">
      <c r="A16" s="92"/>
      <c r="B16" s="11" t="s">
        <v>21</v>
      </c>
      <c r="C16" s="133" t="s">
        <v>191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190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 t="s">
        <v>190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280</v>
      </c>
      <c r="D21" s="9">
        <v>540</v>
      </c>
      <c r="E21" s="9">
        <v>480</v>
      </c>
      <c r="F21" s="9">
        <v>480</v>
      </c>
      <c r="G21" s="9">
        <v>410</v>
      </c>
      <c r="H21" s="9">
        <v>330</v>
      </c>
      <c r="I21" s="9">
        <v>330</v>
      </c>
      <c r="J21" s="9">
        <v>280</v>
      </c>
      <c r="K21" s="9">
        <v>450</v>
      </c>
    </row>
    <row r="22" spans="1:11" ht="21.95" customHeight="1">
      <c r="A22" s="94"/>
      <c r="B22" s="11" t="s">
        <v>26</v>
      </c>
      <c r="C22" s="133" t="s">
        <v>192</v>
      </c>
      <c r="D22" s="133"/>
      <c r="E22" s="133"/>
      <c r="F22" s="133" t="s">
        <v>27</v>
      </c>
      <c r="G22" s="133"/>
      <c r="H22" s="133"/>
      <c r="I22" s="133" t="s">
        <v>193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840</v>
      </c>
      <c r="D23" s="112"/>
      <c r="E23" s="112"/>
      <c r="F23" s="112">
        <f>C23-120+2000</f>
        <v>2720</v>
      </c>
      <c r="G23" s="112"/>
      <c r="H23" s="112"/>
      <c r="I23" s="112">
        <f>1350+1350</f>
        <v>2700</v>
      </c>
      <c r="J23" s="112"/>
      <c r="K23" s="112"/>
    </row>
    <row r="24" spans="1:11" ht="21.95" customHeight="1">
      <c r="A24" s="95"/>
      <c r="B24" s="13" t="s">
        <v>30</v>
      </c>
      <c r="C24" s="112">
        <v>1070</v>
      </c>
      <c r="D24" s="112"/>
      <c r="E24" s="112"/>
      <c r="F24" s="112">
        <v>1070</v>
      </c>
      <c r="G24" s="112"/>
      <c r="H24" s="112"/>
      <c r="I24" s="112">
        <f>480+450</f>
        <v>930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32</v>
      </c>
      <c r="D25" s="112"/>
      <c r="E25" s="112"/>
      <c r="F25" s="112">
        <v>32</v>
      </c>
      <c r="G25" s="112"/>
      <c r="H25" s="112"/>
      <c r="I25" s="112">
        <v>32</v>
      </c>
      <c r="J25" s="112"/>
      <c r="K25" s="112"/>
    </row>
    <row r="26" spans="1:11" ht="21.95" customHeight="1">
      <c r="A26" s="92"/>
      <c r="B26" s="10" t="s">
        <v>33</v>
      </c>
      <c r="C26" s="112">
        <v>0</v>
      </c>
      <c r="D26" s="112"/>
      <c r="E26" s="112"/>
      <c r="F26" s="112">
        <v>0</v>
      </c>
      <c r="G26" s="112"/>
      <c r="H26" s="112"/>
      <c r="I26" s="112">
        <v>20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194</v>
      </c>
      <c r="D28" s="125"/>
      <c r="E28" s="126"/>
      <c r="F28" s="124" t="s">
        <v>195</v>
      </c>
      <c r="G28" s="125"/>
      <c r="H28" s="126"/>
      <c r="I28" s="124" t="s">
        <v>196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118</v>
      </c>
      <c r="D31" s="116"/>
      <c r="E31" s="117"/>
      <c r="F31" s="115" t="s">
        <v>186</v>
      </c>
      <c r="G31" s="116"/>
      <c r="H31" s="117"/>
      <c r="I31" s="115" t="s">
        <v>138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/>
    </row>
    <row r="35" spans="1:10" ht="15.75">
      <c r="A35" s="97"/>
      <c r="B35" s="100"/>
      <c r="C35" s="18" t="s">
        <v>47</v>
      </c>
      <c r="D35" s="18" t="s">
        <v>48</v>
      </c>
      <c r="E35" s="9">
        <v>9.2799999999999994</v>
      </c>
      <c r="F35" s="9">
        <v>9.25</v>
      </c>
      <c r="G35" s="9">
        <v>9.24</v>
      </c>
      <c r="H35" s="9">
        <v>9.26</v>
      </c>
      <c r="I35" s="9">
        <v>9.25</v>
      </c>
      <c r="J35" s="39"/>
    </row>
    <row r="36" spans="1:10" ht="15.75">
      <c r="A36" s="97"/>
      <c r="B36" s="100"/>
      <c r="C36" s="17" t="s">
        <v>49</v>
      </c>
      <c r="D36" s="17" t="s">
        <v>50</v>
      </c>
      <c r="E36" s="9">
        <v>6.13</v>
      </c>
      <c r="F36" s="9">
        <v>6.39</v>
      </c>
      <c r="G36" s="9">
        <v>5.0999999999999996</v>
      </c>
      <c r="H36" s="9">
        <v>5.7</v>
      </c>
      <c r="I36" s="9">
        <v>6.11</v>
      </c>
      <c r="J36" s="39"/>
    </row>
    <row r="37" spans="1:10" ht="18.75">
      <c r="A37" s="97"/>
      <c r="B37" s="100"/>
      <c r="C37" s="18" t="s">
        <v>51</v>
      </c>
      <c r="D37" s="17" t="s">
        <v>52</v>
      </c>
      <c r="E37" s="9">
        <v>11</v>
      </c>
      <c r="F37" s="9">
        <v>11.2</v>
      </c>
      <c r="G37" s="19">
        <v>13.4</v>
      </c>
      <c r="H37" s="9">
        <v>10.199999999999999</v>
      </c>
      <c r="I37" s="9">
        <v>13.2</v>
      </c>
      <c r="J37" s="39"/>
    </row>
    <row r="38" spans="1:10" ht="16.5">
      <c r="A38" s="97"/>
      <c r="B38" s="100"/>
      <c r="C38" s="20" t="s">
        <v>53</v>
      </c>
      <c r="D38" s="17" t="s">
        <v>54</v>
      </c>
      <c r="E38" s="19">
        <v>2.96</v>
      </c>
      <c r="F38" s="19">
        <v>1.48</v>
      </c>
      <c r="G38" s="19">
        <v>7.61</v>
      </c>
      <c r="H38" s="9">
        <v>3.05</v>
      </c>
      <c r="I38" s="9">
        <v>5.6</v>
      </c>
      <c r="J38" s="39"/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0.8</v>
      </c>
      <c r="F39" s="9">
        <v>0.7</v>
      </c>
      <c r="G39" s="9">
        <v>0.6</v>
      </c>
      <c r="H39" s="9">
        <v>0.6</v>
      </c>
      <c r="I39" s="9">
        <v>0.5</v>
      </c>
      <c r="J39" s="39"/>
    </row>
    <row r="40" spans="1:10" ht="15.75">
      <c r="A40" s="97"/>
      <c r="B40" s="100"/>
      <c r="C40" s="18" t="s">
        <v>47</v>
      </c>
      <c r="D40" s="18" t="s">
        <v>56</v>
      </c>
      <c r="E40" s="9">
        <v>10.36</v>
      </c>
      <c r="F40" s="9">
        <v>10.34</v>
      </c>
      <c r="G40" s="9">
        <v>10.31</v>
      </c>
      <c r="H40" s="9">
        <v>10.33</v>
      </c>
      <c r="I40" s="9">
        <v>10.32</v>
      </c>
      <c r="J40" s="39"/>
    </row>
    <row r="41" spans="1:10" ht="15.75">
      <c r="A41" s="97"/>
      <c r="B41" s="100"/>
      <c r="C41" s="17" t="s">
        <v>49</v>
      </c>
      <c r="D41" s="17" t="s">
        <v>57</v>
      </c>
      <c r="E41" s="9">
        <v>22.7</v>
      </c>
      <c r="F41" s="9">
        <v>23.6</v>
      </c>
      <c r="G41" s="9">
        <v>22.7</v>
      </c>
      <c r="H41" s="9">
        <v>23.1</v>
      </c>
      <c r="I41" s="9">
        <v>21.2</v>
      </c>
      <c r="J41" s="39"/>
    </row>
    <row r="42" spans="1:10" ht="15.75">
      <c r="A42" s="97"/>
      <c r="B42" s="100"/>
      <c r="C42" s="21" t="s">
        <v>58</v>
      </c>
      <c r="D42" s="22" t="s">
        <v>59</v>
      </c>
      <c r="E42" s="9">
        <v>6.35</v>
      </c>
      <c r="F42" s="9">
        <v>6.12</v>
      </c>
      <c r="G42" s="9">
        <v>6.52</v>
      </c>
      <c r="H42" s="9">
        <v>6.13</v>
      </c>
      <c r="I42" s="9">
        <v>6.7</v>
      </c>
      <c r="J42" s="39"/>
    </row>
    <row r="43" spans="1:10" ht="16.5">
      <c r="A43" s="97"/>
      <c r="B43" s="100"/>
      <c r="C43" s="21" t="s">
        <v>60</v>
      </c>
      <c r="D43" s="23" t="s">
        <v>61</v>
      </c>
      <c r="E43" s="9">
        <v>2.91</v>
      </c>
      <c r="F43" s="9">
        <v>2.69</v>
      </c>
      <c r="G43" s="9">
        <v>2.41</v>
      </c>
      <c r="H43" s="9">
        <v>2.71</v>
      </c>
      <c r="I43" s="9">
        <v>2.83</v>
      </c>
      <c r="J43" s="39"/>
    </row>
    <row r="44" spans="1:10" ht="18.75">
      <c r="A44" s="97"/>
      <c r="B44" s="100"/>
      <c r="C44" s="18" t="s">
        <v>51</v>
      </c>
      <c r="D44" s="17" t="s">
        <v>62</v>
      </c>
      <c r="E44" s="9">
        <v>300</v>
      </c>
      <c r="F44" s="9">
        <v>270</v>
      </c>
      <c r="G44" s="9">
        <v>280</v>
      </c>
      <c r="H44" s="9">
        <v>263</v>
      </c>
      <c r="I44" s="9">
        <v>292</v>
      </c>
      <c r="J44" s="39"/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6.31</v>
      </c>
      <c r="F45" s="9">
        <v>6.39</v>
      </c>
      <c r="G45" s="9">
        <v>5.2</v>
      </c>
      <c r="H45" s="9">
        <v>5.46</v>
      </c>
      <c r="I45" s="9">
        <v>5.77</v>
      </c>
      <c r="J45" s="39"/>
    </row>
    <row r="46" spans="1:10" ht="18.75">
      <c r="A46" s="97"/>
      <c r="B46" s="100"/>
      <c r="C46" s="18" t="s">
        <v>51</v>
      </c>
      <c r="D46" s="17" t="s">
        <v>52</v>
      </c>
      <c r="E46" s="9">
        <v>15</v>
      </c>
      <c r="F46" s="9">
        <v>13.5</v>
      </c>
      <c r="G46" s="9">
        <v>16.899999999999999</v>
      </c>
      <c r="H46" s="9">
        <v>11.6</v>
      </c>
      <c r="I46" s="9">
        <v>3.1</v>
      </c>
      <c r="J46" s="39"/>
    </row>
    <row r="47" spans="1:10" ht="16.5">
      <c r="A47" s="97"/>
      <c r="B47" s="100"/>
      <c r="C47" s="20" t="s">
        <v>53</v>
      </c>
      <c r="D47" s="17" t="s">
        <v>66</v>
      </c>
      <c r="E47" s="9">
        <v>1.76</v>
      </c>
      <c r="F47" s="9">
        <v>1.74</v>
      </c>
      <c r="G47" s="9">
        <v>3.31</v>
      </c>
      <c r="H47" s="9">
        <v>1.9</v>
      </c>
      <c r="I47" s="9">
        <v>2.14</v>
      </c>
      <c r="J47" s="39"/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5.82</v>
      </c>
      <c r="F48" s="9">
        <v>5.96</v>
      </c>
      <c r="G48" s="9">
        <v>5.9</v>
      </c>
      <c r="H48" s="9">
        <v>5.81</v>
      </c>
      <c r="I48" s="9">
        <v>6.2</v>
      </c>
      <c r="J48" s="39"/>
    </row>
    <row r="49" spans="1:13" ht="18.75">
      <c r="A49" s="97"/>
      <c r="B49" s="100"/>
      <c r="C49" s="18" t="s">
        <v>51</v>
      </c>
      <c r="D49" s="17" t="s">
        <v>52</v>
      </c>
      <c r="E49" s="9">
        <v>8</v>
      </c>
      <c r="F49" s="9">
        <v>9.1</v>
      </c>
      <c r="G49" s="9">
        <v>8.6999999999999993</v>
      </c>
      <c r="H49" s="9">
        <v>8.6</v>
      </c>
      <c r="I49" s="9">
        <v>7.2</v>
      </c>
      <c r="J49" s="39"/>
    </row>
    <row r="50" spans="1:13" ht="16.5">
      <c r="A50" s="97"/>
      <c r="B50" s="100"/>
      <c r="C50" s="20" t="s">
        <v>53</v>
      </c>
      <c r="D50" s="17" t="s">
        <v>66</v>
      </c>
      <c r="E50" s="9">
        <v>2.63</v>
      </c>
      <c r="F50" s="9">
        <v>3.62</v>
      </c>
      <c r="G50" s="9">
        <v>4.5</v>
      </c>
      <c r="H50" s="9">
        <v>2.1</v>
      </c>
      <c r="I50" s="9">
        <v>6.09</v>
      </c>
      <c r="J50" s="39"/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</v>
      </c>
      <c r="F52" s="9">
        <v>9.3699999999999992</v>
      </c>
      <c r="G52" s="9">
        <v>9.49</v>
      </c>
      <c r="H52" s="9">
        <v>9.4499999999999993</v>
      </c>
      <c r="I52" s="9">
        <v>9.3000000000000007</v>
      </c>
      <c r="J52" s="39">
        <v>9.2799999999999994</v>
      </c>
    </row>
    <row r="53" spans="1:13" ht="15.75">
      <c r="A53" s="97"/>
      <c r="B53" s="100"/>
      <c r="C53" s="17" t="s">
        <v>49</v>
      </c>
      <c r="D53" s="17" t="s">
        <v>50</v>
      </c>
      <c r="E53" s="9">
        <v>7.02</v>
      </c>
      <c r="F53" s="9">
        <v>7.46</v>
      </c>
      <c r="G53" s="9">
        <v>5.64</v>
      </c>
      <c r="H53" s="9">
        <v>5.7</v>
      </c>
      <c r="I53" s="9">
        <v>6.38</v>
      </c>
      <c r="J53" s="39">
        <v>6.17</v>
      </c>
    </row>
    <row r="54" spans="1:13" ht="18.75">
      <c r="A54" s="97"/>
      <c r="B54" s="100"/>
      <c r="C54" s="18" t="s">
        <v>51</v>
      </c>
      <c r="D54" s="17" t="s">
        <v>52</v>
      </c>
      <c r="E54" s="9">
        <v>8.6</v>
      </c>
      <c r="F54" s="9">
        <v>7.5</v>
      </c>
      <c r="G54" s="9">
        <v>9.6</v>
      </c>
      <c r="H54" s="9">
        <v>10.199999999999999</v>
      </c>
      <c r="I54" s="9">
        <v>11.2</v>
      </c>
      <c r="J54" s="39">
        <v>8.8000000000000007</v>
      </c>
    </row>
    <row r="55" spans="1:13" ht="16.5">
      <c r="A55" s="97"/>
      <c r="B55" s="111"/>
      <c r="C55" s="24" t="s">
        <v>53</v>
      </c>
      <c r="D55" s="17" t="s">
        <v>71</v>
      </c>
      <c r="E55" s="25">
        <v>0.93</v>
      </c>
      <c r="F55" s="25">
        <v>1.69</v>
      </c>
      <c r="G55" s="25">
        <v>2.12</v>
      </c>
      <c r="H55" s="9">
        <v>3.05</v>
      </c>
      <c r="I55" s="9">
        <v>4.05</v>
      </c>
      <c r="J55" s="39">
        <v>2.46</v>
      </c>
    </row>
    <row r="56" spans="1:13" ht="14.25">
      <c r="A56" s="26" t="s">
        <v>72</v>
      </c>
      <c r="B56" s="26" t="s">
        <v>73</v>
      </c>
      <c r="C56" s="27">
        <v>7.66</v>
      </c>
      <c r="D56" s="26" t="s">
        <v>45</v>
      </c>
      <c r="E56" s="27">
        <v>75</v>
      </c>
      <c r="F56" s="26" t="s">
        <v>74</v>
      </c>
      <c r="G56" s="27">
        <v>81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18.899999999999999</v>
      </c>
      <c r="C59" s="33"/>
      <c r="D59" s="34">
        <v>21.6</v>
      </c>
      <c r="E59" s="33"/>
      <c r="F59" s="33">
        <v>25.3</v>
      </c>
      <c r="G59" s="35"/>
      <c r="H59" s="33">
        <v>42.3</v>
      </c>
      <c r="I59" s="33"/>
      <c r="J59" s="39"/>
      <c r="K59" s="39"/>
      <c r="L59" s="39"/>
      <c r="M59" s="39"/>
    </row>
    <row r="60" spans="1:13" ht="18.75">
      <c r="A60" s="31" t="s">
        <v>79</v>
      </c>
      <c r="B60" s="32">
        <v>25.4</v>
      </c>
      <c r="C60" s="33"/>
      <c r="D60" s="34"/>
      <c r="E60" s="33"/>
      <c r="F60" s="33"/>
      <c r="G60" s="35"/>
      <c r="H60" s="33">
        <v>23.9</v>
      </c>
      <c r="I60" s="33"/>
      <c r="J60" s="39">
        <v>40.299999999999997</v>
      </c>
      <c r="K60" s="39"/>
      <c r="L60" s="39">
        <v>30.4</v>
      </c>
      <c r="M60" s="39"/>
    </row>
    <row r="61" spans="1:13" ht="18.75">
      <c r="A61" s="31" t="s">
        <v>80</v>
      </c>
      <c r="B61" s="32"/>
      <c r="C61" s="33"/>
      <c r="D61" s="34">
        <v>46.2</v>
      </c>
      <c r="E61" s="33"/>
      <c r="F61" s="33">
        <v>20.9</v>
      </c>
      <c r="G61" s="35"/>
      <c r="H61" s="33"/>
      <c r="I61" s="33"/>
      <c r="J61" s="39">
        <v>25.7</v>
      </c>
      <c r="K61" s="39"/>
      <c r="L61" s="39">
        <v>24.22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48.1</v>
      </c>
      <c r="D63" s="34"/>
      <c r="E63" s="33">
        <v>55.4</v>
      </c>
      <c r="F63" s="33"/>
      <c r="G63" s="35">
        <v>51.7</v>
      </c>
      <c r="H63" s="33"/>
      <c r="I63" s="33">
        <v>51.4</v>
      </c>
      <c r="J63" s="39"/>
      <c r="K63" s="39"/>
      <c r="M63" s="39"/>
    </row>
    <row r="64" spans="1:13" ht="18.75">
      <c r="A64" s="36" t="s">
        <v>82</v>
      </c>
      <c r="B64" s="33"/>
      <c r="C64" s="33">
        <v>15.1</v>
      </c>
      <c r="D64" s="34"/>
      <c r="E64" s="33">
        <v>13.8</v>
      </c>
      <c r="F64" s="33"/>
      <c r="G64" s="37">
        <v>19.2</v>
      </c>
      <c r="H64" s="33"/>
      <c r="I64" s="33">
        <v>21.4</v>
      </c>
      <c r="J64" s="39"/>
      <c r="K64" s="39">
        <v>19.7</v>
      </c>
      <c r="L64" s="39"/>
      <c r="M64" s="39">
        <v>20.3</v>
      </c>
    </row>
    <row r="65" spans="1:13" ht="18.75">
      <c r="A65" s="36" t="s">
        <v>83</v>
      </c>
      <c r="B65" s="33"/>
      <c r="C65" s="33">
        <v>13.2</v>
      </c>
      <c r="D65" s="34"/>
      <c r="E65" s="33"/>
      <c r="F65" s="33"/>
      <c r="G65" s="35">
        <v>14.2</v>
      </c>
      <c r="H65" s="33"/>
      <c r="I65" s="33">
        <v>14.4</v>
      </c>
      <c r="J65" s="39"/>
      <c r="K65" s="39">
        <v>14.3</v>
      </c>
      <c r="M65" s="39">
        <v>14.13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3.72</v>
      </c>
      <c r="C67" s="33">
        <v>7.9</v>
      </c>
      <c r="D67" s="34">
        <v>3.64</v>
      </c>
      <c r="E67" s="33">
        <v>8.4</v>
      </c>
      <c r="F67" s="33">
        <v>1.2</v>
      </c>
      <c r="G67" s="35">
        <v>8.23</v>
      </c>
      <c r="H67" s="33">
        <v>1.3</v>
      </c>
      <c r="I67" s="33">
        <v>8.8800000000000008</v>
      </c>
      <c r="J67" s="39">
        <v>0.72</v>
      </c>
      <c r="K67" s="39">
        <v>8</v>
      </c>
      <c r="L67" s="39">
        <v>0.62</v>
      </c>
      <c r="M67" s="39">
        <v>9.02</v>
      </c>
    </row>
    <row r="68" spans="1:13" ht="18.75">
      <c r="A68" s="41" t="s">
        <v>85</v>
      </c>
      <c r="B68" s="42">
        <v>2.91</v>
      </c>
      <c r="C68" s="33">
        <v>8</v>
      </c>
      <c r="D68" s="34">
        <v>2.81</v>
      </c>
      <c r="E68" s="33">
        <v>8.6</v>
      </c>
      <c r="F68" s="33">
        <v>1.02</v>
      </c>
      <c r="G68" s="35">
        <v>8.5</v>
      </c>
      <c r="H68" s="33">
        <v>1.51</v>
      </c>
      <c r="I68" s="33">
        <v>8.51</v>
      </c>
      <c r="J68" s="39">
        <v>0.5</v>
      </c>
      <c r="K68" s="39">
        <v>8.5</v>
      </c>
      <c r="L68" s="39">
        <v>0.45</v>
      </c>
      <c r="M68" s="39">
        <v>8.41</v>
      </c>
    </row>
    <row r="69" spans="1:13" ht="18.75">
      <c r="A69" s="41" t="s">
        <v>86</v>
      </c>
      <c r="B69" s="42">
        <v>1.64</v>
      </c>
      <c r="C69" s="33">
        <v>9.3000000000000007</v>
      </c>
      <c r="D69" s="34"/>
      <c r="E69" s="33"/>
      <c r="F69" s="33">
        <v>1.1000000000000001</v>
      </c>
      <c r="G69" s="35">
        <v>12.7</v>
      </c>
      <c r="H69" s="33">
        <v>0.9</v>
      </c>
      <c r="I69" s="33">
        <v>12.5</v>
      </c>
      <c r="J69" s="39">
        <v>2.0099999999999998</v>
      </c>
      <c r="K69" s="39">
        <v>12.1</v>
      </c>
      <c r="L69" s="39">
        <v>1.45</v>
      </c>
      <c r="M69" s="39">
        <v>11.7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143</v>
      </c>
      <c r="D2" s="142"/>
      <c r="E2" s="142"/>
      <c r="F2" s="143" t="s">
        <v>144</v>
      </c>
      <c r="G2" s="143"/>
      <c r="H2" s="143"/>
      <c r="I2" s="144" t="s">
        <v>145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47690</v>
      </c>
      <c r="D4" s="134"/>
      <c r="E4" s="134"/>
      <c r="F4" s="134">
        <v>48800</v>
      </c>
      <c r="G4" s="134"/>
      <c r="H4" s="134"/>
      <c r="I4" s="134">
        <v>49840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66000</v>
      </c>
      <c r="D5" s="134"/>
      <c r="E5" s="134"/>
      <c r="F5" s="134">
        <v>67600</v>
      </c>
      <c r="G5" s="134"/>
      <c r="H5" s="134"/>
      <c r="I5" s="134">
        <v>69150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C4-'15日'!I4</f>
        <v>10</v>
      </c>
      <c r="D6" s="150"/>
      <c r="E6" s="150"/>
      <c r="F6" s="151">
        <f>F4-C4</f>
        <v>1110</v>
      </c>
      <c r="G6" s="152"/>
      <c r="H6" s="153"/>
      <c r="I6" s="151">
        <f>I4-F4</f>
        <v>1040</v>
      </c>
      <c r="J6" s="152"/>
      <c r="K6" s="153"/>
      <c r="L6" s="149">
        <f>C6+F6+I6</f>
        <v>2160</v>
      </c>
      <c r="M6" s="149">
        <f>C7+F7+I7</f>
        <v>4600</v>
      </c>
    </row>
    <row r="7" spans="1:15" ht="21.95" customHeight="1">
      <c r="A7" s="89"/>
      <c r="B7" s="6" t="s">
        <v>8</v>
      </c>
      <c r="C7" s="150">
        <f>C5-'15日'!I5</f>
        <v>1450</v>
      </c>
      <c r="D7" s="150"/>
      <c r="E7" s="150"/>
      <c r="F7" s="151">
        <f>F5-C5</f>
        <v>1600</v>
      </c>
      <c r="G7" s="152"/>
      <c r="H7" s="153"/>
      <c r="I7" s="151">
        <f>I5-F5</f>
        <v>1550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45</v>
      </c>
      <c r="D9" s="134"/>
      <c r="E9" s="134"/>
      <c r="F9" s="134">
        <v>50</v>
      </c>
      <c r="G9" s="134"/>
      <c r="H9" s="134"/>
      <c r="I9" s="134">
        <v>42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11</v>
      </c>
      <c r="D10" s="134"/>
      <c r="E10" s="134"/>
      <c r="F10" s="134">
        <v>50</v>
      </c>
      <c r="G10" s="134"/>
      <c r="H10" s="134"/>
      <c r="I10" s="134">
        <f>42-5</f>
        <v>37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190</v>
      </c>
      <c r="D11" s="9" t="s">
        <v>190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 t="s">
        <v>190</v>
      </c>
      <c r="D12" s="9" t="s">
        <v>190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430</v>
      </c>
      <c r="D15" s="9">
        <v>430</v>
      </c>
      <c r="E15" s="9">
        <v>430</v>
      </c>
      <c r="F15" s="9">
        <v>430</v>
      </c>
      <c r="G15" s="9">
        <v>420</v>
      </c>
      <c r="H15" s="9">
        <v>410</v>
      </c>
      <c r="I15" s="9">
        <v>410</v>
      </c>
      <c r="J15" s="9">
        <v>380</v>
      </c>
      <c r="K15" s="9">
        <v>350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190</v>
      </c>
      <c r="D17" s="9" t="s">
        <v>190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 t="s">
        <v>190</v>
      </c>
      <c r="D18" s="9" t="s">
        <v>190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450</v>
      </c>
      <c r="D21" s="9">
        <v>450</v>
      </c>
      <c r="E21" s="9">
        <v>440</v>
      </c>
      <c r="F21" s="9">
        <v>440</v>
      </c>
      <c r="G21" s="9">
        <v>430</v>
      </c>
      <c r="H21" s="9">
        <v>420</v>
      </c>
      <c r="I21" s="9">
        <v>420</v>
      </c>
      <c r="J21" s="9">
        <v>390</v>
      </c>
      <c r="K21" s="9">
        <v>340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2520</v>
      </c>
      <c r="D23" s="112"/>
      <c r="E23" s="112"/>
      <c r="F23" s="112">
        <v>2520</v>
      </c>
      <c r="G23" s="112"/>
      <c r="H23" s="112"/>
      <c r="I23" s="112">
        <f>1170+1170</f>
        <v>2340</v>
      </c>
      <c r="J23" s="112"/>
      <c r="K23" s="112"/>
    </row>
    <row r="24" spans="1:11" ht="21.95" customHeight="1">
      <c r="A24" s="95"/>
      <c r="B24" s="13" t="s">
        <v>30</v>
      </c>
      <c r="C24" s="112">
        <v>810</v>
      </c>
      <c r="D24" s="112"/>
      <c r="E24" s="112"/>
      <c r="F24" s="112">
        <v>810</v>
      </c>
      <c r="G24" s="112"/>
      <c r="H24" s="112"/>
      <c r="I24" s="112">
        <v>810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32</v>
      </c>
      <c r="D25" s="112"/>
      <c r="E25" s="112"/>
      <c r="F25" s="112">
        <v>32</v>
      </c>
      <c r="G25" s="112"/>
      <c r="H25" s="112"/>
      <c r="I25" s="112">
        <v>32</v>
      </c>
      <c r="J25" s="112"/>
      <c r="K25" s="112"/>
    </row>
    <row r="26" spans="1:11" ht="21.95" customHeight="1">
      <c r="A26" s="92"/>
      <c r="B26" s="10" t="s">
        <v>33</v>
      </c>
      <c r="C26" s="112">
        <v>20</v>
      </c>
      <c r="D26" s="112"/>
      <c r="E26" s="112"/>
      <c r="F26" s="112">
        <v>20</v>
      </c>
      <c r="G26" s="112"/>
      <c r="H26" s="112"/>
      <c r="I26" s="112">
        <v>20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197</v>
      </c>
      <c r="D28" s="125"/>
      <c r="E28" s="126"/>
      <c r="F28" s="124"/>
      <c r="G28" s="125"/>
      <c r="H28" s="126"/>
      <c r="I28" s="124" t="s">
        <v>198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118</v>
      </c>
      <c r="D31" s="116"/>
      <c r="E31" s="117"/>
      <c r="F31" s="115" t="s">
        <v>199</v>
      </c>
      <c r="G31" s="116"/>
      <c r="H31" s="117"/>
      <c r="I31" s="115" t="s">
        <v>138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/>
      <c r="F34" s="9"/>
      <c r="G34" s="9"/>
      <c r="H34" s="9"/>
      <c r="I34" s="9"/>
      <c r="J34" s="39"/>
    </row>
    <row r="35" spans="1:10" ht="15.75">
      <c r="A35" s="97"/>
      <c r="B35" s="100"/>
      <c r="C35" s="18" t="s">
        <v>47</v>
      </c>
      <c r="D35" s="18" t="s">
        <v>48</v>
      </c>
      <c r="E35" s="9"/>
      <c r="F35" s="9"/>
      <c r="G35" s="9"/>
      <c r="H35" s="9"/>
      <c r="I35" s="9"/>
      <c r="J35" s="39"/>
    </row>
    <row r="36" spans="1:10" ht="15.75">
      <c r="A36" s="97"/>
      <c r="B36" s="100"/>
      <c r="C36" s="17" t="s">
        <v>49</v>
      </c>
      <c r="D36" s="17" t="s">
        <v>50</v>
      </c>
      <c r="E36" s="9"/>
      <c r="F36" s="9"/>
      <c r="G36" s="9"/>
      <c r="H36" s="9"/>
      <c r="I36" s="9"/>
      <c r="J36" s="39"/>
    </row>
    <row r="37" spans="1:10" ht="18.75">
      <c r="A37" s="97"/>
      <c r="B37" s="100"/>
      <c r="C37" s="18" t="s">
        <v>51</v>
      </c>
      <c r="D37" s="17" t="s">
        <v>52</v>
      </c>
      <c r="E37" s="9"/>
      <c r="F37" s="9"/>
      <c r="G37" s="19"/>
      <c r="H37" s="9"/>
      <c r="I37" s="9"/>
      <c r="J37" s="39"/>
    </row>
    <row r="38" spans="1:10" ht="16.5">
      <c r="A38" s="97"/>
      <c r="B38" s="100"/>
      <c r="C38" s="20" t="s">
        <v>53</v>
      </c>
      <c r="D38" s="17" t="s">
        <v>54</v>
      </c>
      <c r="E38" s="19"/>
      <c r="F38" s="19"/>
      <c r="G38" s="19"/>
      <c r="H38" s="19"/>
      <c r="I38" s="9"/>
      <c r="J38" s="39"/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/>
      <c r="F39" s="9"/>
      <c r="G39" s="9"/>
      <c r="H39" s="9"/>
      <c r="I39" s="9"/>
      <c r="J39" s="39"/>
    </row>
    <row r="40" spans="1:10" ht="15.75">
      <c r="A40" s="97"/>
      <c r="B40" s="100"/>
      <c r="C40" s="18" t="s">
        <v>47</v>
      </c>
      <c r="D40" s="18" t="s">
        <v>56</v>
      </c>
      <c r="E40" s="9"/>
      <c r="F40" s="9"/>
      <c r="G40" s="9"/>
      <c r="H40" s="9"/>
      <c r="I40" s="9"/>
      <c r="J40" s="39"/>
    </row>
    <row r="41" spans="1:10" ht="15.75">
      <c r="A41" s="97"/>
      <c r="B41" s="100"/>
      <c r="C41" s="17" t="s">
        <v>49</v>
      </c>
      <c r="D41" s="17" t="s">
        <v>57</v>
      </c>
      <c r="E41" s="9"/>
      <c r="F41" s="9"/>
      <c r="G41" s="9"/>
      <c r="H41" s="9"/>
      <c r="I41" s="9"/>
      <c r="J41" s="39"/>
    </row>
    <row r="42" spans="1:10" ht="15.75">
      <c r="A42" s="97"/>
      <c r="B42" s="100"/>
      <c r="C42" s="21" t="s">
        <v>58</v>
      </c>
      <c r="D42" s="22" t="s">
        <v>59</v>
      </c>
      <c r="E42" s="9"/>
      <c r="F42" s="9"/>
      <c r="G42" s="9"/>
      <c r="H42" s="9"/>
      <c r="I42" s="9"/>
      <c r="J42" s="39"/>
    </row>
    <row r="43" spans="1:10" ht="16.5">
      <c r="A43" s="97"/>
      <c r="B43" s="100"/>
      <c r="C43" s="21" t="s">
        <v>60</v>
      </c>
      <c r="D43" s="23" t="s">
        <v>61</v>
      </c>
      <c r="E43" s="9"/>
      <c r="F43" s="9"/>
      <c r="G43" s="9"/>
      <c r="H43" s="9"/>
      <c r="I43" s="9"/>
      <c r="J43" s="39"/>
    </row>
    <row r="44" spans="1:10" ht="18.75">
      <c r="A44" s="97"/>
      <c r="B44" s="100"/>
      <c r="C44" s="18" t="s">
        <v>51</v>
      </c>
      <c r="D44" s="17" t="s">
        <v>62</v>
      </c>
      <c r="E44" s="9"/>
      <c r="F44" s="9"/>
      <c r="G44" s="9"/>
      <c r="H44" s="9"/>
      <c r="I44" s="9"/>
      <c r="J44" s="39"/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/>
      <c r="F45" s="9"/>
      <c r="G45" s="9"/>
      <c r="H45" s="9"/>
      <c r="I45" s="9"/>
      <c r="J45" s="39"/>
    </row>
    <row r="46" spans="1:10" ht="18.75">
      <c r="A46" s="97"/>
      <c r="B46" s="100"/>
      <c r="C46" s="18" t="s">
        <v>51</v>
      </c>
      <c r="D46" s="17" t="s">
        <v>52</v>
      </c>
      <c r="E46" s="9"/>
      <c r="F46" s="9"/>
      <c r="G46" s="9"/>
      <c r="H46" s="9"/>
      <c r="I46" s="9"/>
      <c r="J46" s="39"/>
    </row>
    <row r="47" spans="1:10" ht="16.5">
      <c r="A47" s="97"/>
      <c r="B47" s="100"/>
      <c r="C47" s="20" t="s">
        <v>53</v>
      </c>
      <c r="D47" s="17" t="s">
        <v>66</v>
      </c>
      <c r="E47" s="9"/>
      <c r="F47" s="9"/>
      <c r="G47" s="9"/>
      <c r="H47" s="9"/>
      <c r="I47" s="9"/>
      <c r="J47" s="39"/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/>
      <c r="F48" s="9"/>
      <c r="G48" s="9"/>
      <c r="H48" s="9"/>
      <c r="I48" s="9"/>
      <c r="J48" s="39"/>
    </row>
    <row r="49" spans="1:13" ht="18.75">
      <c r="A49" s="97"/>
      <c r="B49" s="100"/>
      <c r="C49" s="18" t="s">
        <v>51</v>
      </c>
      <c r="D49" s="17" t="s">
        <v>52</v>
      </c>
      <c r="E49" s="9"/>
      <c r="F49" s="9"/>
      <c r="G49" s="9"/>
      <c r="H49" s="9"/>
      <c r="I49" s="9"/>
      <c r="J49" s="39"/>
    </row>
    <row r="50" spans="1:13" ht="16.5">
      <c r="A50" s="97"/>
      <c r="B50" s="100"/>
      <c r="C50" s="20" t="s">
        <v>53</v>
      </c>
      <c r="D50" s="17" t="s">
        <v>66</v>
      </c>
      <c r="E50" s="9"/>
      <c r="F50" s="9"/>
      <c r="G50" s="9"/>
      <c r="H50" s="9"/>
      <c r="I50" s="9"/>
      <c r="J50" s="39"/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/>
      <c r="F51" s="9"/>
      <c r="G51" s="9"/>
      <c r="H51" s="9"/>
      <c r="I51" s="9"/>
      <c r="J51" s="39"/>
    </row>
    <row r="52" spans="1:13" ht="15.75">
      <c r="A52" s="97"/>
      <c r="B52" s="100"/>
      <c r="C52" s="18" t="s">
        <v>47</v>
      </c>
      <c r="D52" s="17" t="s">
        <v>70</v>
      </c>
      <c r="E52" s="9"/>
      <c r="F52" s="9"/>
      <c r="G52" s="9"/>
      <c r="H52" s="9"/>
      <c r="I52" s="9"/>
      <c r="J52" s="39"/>
    </row>
    <row r="53" spans="1:13" ht="15.75">
      <c r="A53" s="97"/>
      <c r="B53" s="100"/>
      <c r="C53" s="17" t="s">
        <v>49</v>
      </c>
      <c r="D53" s="17" t="s">
        <v>50</v>
      </c>
      <c r="E53" s="9"/>
      <c r="F53" s="9"/>
      <c r="G53" s="9"/>
      <c r="H53" s="9"/>
      <c r="I53" s="9"/>
      <c r="J53" s="39"/>
    </row>
    <row r="54" spans="1:13" ht="18.75">
      <c r="A54" s="97"/>
      <c r="B54" s="100"/>
      <c r="C54" s="18" t="s">
        <v>51</v>
      </c>
      <c r="D54" s="17" t="s">
        <v>52</v>
      </c>
      <c r="E54" s="9"/>
      <c r="F54" s="9"/>
      <c r="G54" s="9"/>
      <c r="H54" s="9"/>
      <c r="I54" s="9"/>
      <c r="J54" s="39"/>
    </row>
    <row r="55" spans="1:13" ht="16.5">
      <c r="A55" s="97"/>
      <c r="B55" s="111"/>
      <c r="C55" s="24" t="s">
        <v>53</v>
      </c>
      <c r="D55" s="17" t="s">
        <v>71</v>
      </c>
      <c r="E55" s="25"/>
      <c r="F55" s="25"/>
      <c r="G55" s="25"/>
      <c r="H55" s="9"/>
      <c r="I55" s="9"/>
      <c r="J55" s="39"/>
    </row>
    <row r="56" spans="1:13" ht="14.25">
      <c r="A56" s="26" t="s">
        <v>72</v>
      </c>
      <c r="B56" s="26" t="s">
        <v>73</v>
      </c>
      <c r="C56" s="27">
        <v>7.5</v>
      </c>
      <c r="D56" s="26" t="s">
        <v>45</v>
      </c>
      <c r="E56" s="27">
        <v>78</v>
      </c>
      <c r="F56" s="26" t="s">
        <v>74</v>
      </c>
      <c r="G56" s="27">
        <v>85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>
        <v>20.04</v>
      </c>
      <c r="G59" s="35"/>
      <c r="H59" s="33">
        <v>21.6</v>
      </c>
      <c r="I59" s="33"/>
      <c r="J59" s="39">
        <v>22.4</v>
      </c>
      <c r="K59" s="39"/>
      <c r="L59" s="39">
        <v>26.9</v>
      </c>
      <c r="M59" s="39"/>
    </row>
    <row r="60" spans="1:13" ht="18.75">
      <c r="A60" s="31" t="s">
        <v>79</v>
      </c>
      <c r="B60" s="32">
        <v>25.1</v>
      </c>
      <c r="C60" s="33"/>
      <c r="D60" s="34">
        <v>32</v>
      </c>
      <c r="E60" s="33"/>
      <c r="F60" s="33"/>
      <c r="G60" s="35"/>
      <c r="H60" s="33"/>
      <c r="I60" s="33"/>
      <c r="J60" s="39"/>
      <c r="K60" s="39"/>
      <c r="L60" s="39">
        <v>70.400000000000006</v>
      </c>
      <c r="M60" s="39"/>
    </row>
    <row r="61" spans="1:13" ht="18.75">
      <c r="A61" s="31" t="s">
        <v>80</v>
      </c>
      <c r="B61" s="32">
        <v>30.7</v>
      </c>
      <c r="C61" s="33"/>
      <c r="D61" s="34">
        <v>35.4</v>
      </c>
      <c r="E61" s="33"/>
      <c r="F61" s="33">
        <v>32.9</v>
      </c>
      <c r="G61" s="35"/>
      <c r="H61" s="33">
        <v>33.299999999999997</v>
      </c>
      <c r="I61" s="33"/>
      <c r="J61" s="39">
        <v>89</v>
      </c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/>
      <c r="D63" s="34"/>
      <c r="E63" s="33">
        <v>20.7</v>
      </c>
      <c r="F63" s="33"/>
      <c r="G63" s="35">
        <v>33.4</v>
      </c>
      <c r="H63" s="33"/>
      <c r="I63" s="33">
        <v>34.4</v>
      </c>
      <c r="J63" s="39"/>
      <c r="K63" s="39">
        <v>36.9</v>
      </c>
      <c r="M63" s="39">
        <v>35.4</v>
      </c>
    </row>
    <row r="64" spans="1:13" ht="18.75">
      <c r="A64" s="36" t="s">
        <v>82</v>
      </c>
      <c r="B64" s="33"/>
      <c r="C64" s="33">
        <v>17.600000000000001</v>
      </c>
      <c r="D64" s="34"/>
      <c r="E64" s="33">
        <v>17.899999999999999</v>
      </c>
      <c r="F64" s="33"/>
      <c r="G64" s="37">
        <v>21.8</v>
      </c>
      <c r="H64" s="33"/>
      <c r="I64" s="33">
        <v>23.7</v>
      </c>
      <c r="J64" s="39"/>
      <c r="K64" s="39">
        <v>27.1</v>
      </c>
      <c r="L64" s="39"/>
      <c r="M64" s="39">
        <v>23.05</v>
      </c>
    </row>
    <row r="65" spans="1:13" ht="18.75">
      <c r="A65" s="36" t="s">
        <v>83</v>
      </c>
      <c r="B65" s="33"/>
      <c r="C65" s="33">
        <v>186</v>
      </c>
      <c r="D65" s="34"/>
      <c r="E65" s="33"/>
      <c r="F65" s="33"/>
      <c r="G65" s="35"/>
      <c r="H65" s="33"/>
      <c r="I65" s="33"/>
      <c r="J65" s="39"/>
      <c r="K65" s="39">
        <v>20.3</v>
      </c>
      <c r="M65" s="39">
        <v>16.760000000000002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4.82</v>
      </c>
      <c r="C67" s="33">
        <v>8.5</v>
      </c>
      <c r="D67" s="34">
        <v>6.24</v>
      </c>
      <c r="E67" s="33">
        <v>7.9</v>
      </c>
      <c r="F67" s="33">
        <v>0.73</v>
      </c>
      <c r="G67" s="35">
        <v>7.95</v>
      </c>
      <c r="H67" s="33">
        <v>0.96</v>
      </c>
      <c r="I67" s="33">
        <v>8.42</v>
      </c>
      <c r="J67" s="39">
        <v>0.63</v>
      </c>
      <c r="K67" s="39">
        <v>7.94</v>
      </c>
      <c r="L67" s="39">
        <v>0.88</v>
      </c>
      <c r="M67" s="39">
        <v>7.92</v>
      </c>
    </row>
    <row r="68" spans="1:13" ht="18.75">
      <c r="A68" s="41" t="s">
        <v>85</v>
      </c>
      <c r="B68" s="42">
        <v>3.36</v>
      </c>
      <c r="C68" s="33">
        <v>8.6999999999999993</v>
      </c>
      <c r="D68" s="34">
        <v>3.83</v>
      </c>
      <c r="E68" s="33">
        <v>8.1999999999999993</v>
      </c>
      <c r="F68" s="33">
        <v>0.97</v>
      </c>
      <c r="G68" s="35">
        <v>8.3800000000000008</v>
      </c>
      <c r="H68" s="33">
        <v>0.54</v>
      </c>
      <c r="I68" s="33">
        <v>8.2200000000000006</v>
      </c>
      <c r="J68" s="39">
        <v>0.47</v>
      </c>
      <c r="K68" s="39">
        <v>8.17</v>
      </c>
      <c r="L68" s="39">
        <v>1.61</v>
      </c>
      <c r="M68" s="39">
        <v>8.0299999999999994</v>
      </c>
    </row>
    <row r="69" spans="1:13" ht="18.75">
      <c r="A69" s="41" t="s">
        <v>86</v>
      </c>
      <c r="B69" s="42">
        <v>1.93</v>
      </c>
      <c r="C69" s="33">
        <v>10.1</v>
      </c>
      <c r="D69" s="34"/>
      <c r="E69" s="33"/>
      <c r="F69" s="33"/>
      <c r="G69" s="35"/>
      <c r="H69" s="33"/>
      <c r="I69" s="33"/>
      <c r="J69" s="39">
        <v>2.46</v>
      </c>
      <c r="K69" s="39">
        <v>11.65</v>
      </c>
      <c r="L69" s="39">
        <v>3.13</v>
      </c>
      <c r="M69" s="39">
        <v>11.93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H53" sqref="H5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88</v>
      </c>
      <c r="D2" s="142"/>
      <c r="E2" s="142"/>
      <c r="F2" s="143" t="s">
        <v>102</v>
      </c>
      <c r="G2" s="143"/>
      <c r="H2" s="143"/>
      <c r="I2" s="144" t="s">
        <v>90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51230</v>
      </c>
      <c r="D4" s="134"/>
      <c r="E4" s="134"/>
      <c r="F4" s="134">
        <v>52280</v>
      </c>
      <c r="G4" s="134"/>
      <c r="H4" s="134"/>
      <c r="I4" s="134">
        <v>53200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70830</v>
      </c>
      <c r="D5" s="134"/>
      <c r="E5" s="134"/>
      <c r="F5" s="134">
        <v>72200</v>
      </c>
      <c r="G5" s="134"/>
      <c r="H5" s="134"/>
      <c r="I5" s="134">
        <v>73550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C4-'16日'!I4</f>
        <v>1390</v>
      </c>
      <c r="D6" s="150"/>
      <c r="E6" s="150"/>
      <c r="F6" s="151">
        <f>F4-C4</f>
        <v>1050</v>
      </c>
      <c r="G6" s="152"/>
      <c r="H6" s="153"/>
      <c r="I6" s="151">
        <f>I4-F4</f>
        <v>920</v>
      </c>
      <c r="J6" s="152"/>
      <c r="K6" s="153"/>
      <c r="L6" s="149">
        <f>C6+F6+I6</f>
        <v>3360</v>
      </c>
      <c r="M6" s="149">
        <f>C7+F7+I7</f>
        <v>4400</v>
      </c>
    </row>
    <row r="7" spans="1:15" ht="21.95" customHeight="1">
      <c r="A7" s="89"/>
      <c r="B7" s="6" t="s">
        <v>8</v>
      </c>
      <c r="C7" s="150">
        <f>C5-'16日'!I5</f>
        <v>1680</v>
      </c>
      <c r="D7" s="150"/>
      <c r="E7" s="150"/>
      <c r="F7" s="151">
        <f>F5-C5</f>
        <v>1370</v>
      </c>
      <c r="G7" s="152"/>
      <c r="H7" s="153"/>
      <c r="I7" s="151">
        <f>I5-F5</f>
        <v>1350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48</v>
      </c>
      <c r="D9" s="134"/>
      <c r="E9" s="134"/>
      <c r="F9" s="134">
        <v>50</v>
      </c>
      <c r="G9" s="134"/>
      <c r="H9" s="134"/>
      <c r="I9" s="134">
        <v>45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48</v>
      </c>
      <c r="D10" s="134"/>
      <c r="E10" s="134"/>
      <c r="F10" s="134">
        <v>50</v>
      </c>
      <c r="G10" s="134"/>
      <c r="H10" s="134"/>
      <c r="I10" s="134">
        <v>45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350</v>
      </c>
      <c r="D15" s="9">
        <v>310</v>
      </c>
      <c r="E15" s="9">
        <v>270</v>
      </c>
      <c r="F15" s="9">
        <v>270</v>
      </c>
      <c r="G15" s="9">
        <v>230</v>
      </c>
      <c r="H15" s="9">
        <v>550</v>
      </c>
      <c r="I15" s="9">
        <v>550</v>
      </c>
      <c r="J15" s="9">
        <v>520</v>
      </c>
      <c r="K15" s="9">
        <v>490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200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330</v>
      </c>
      <c r="D21" s="9">
        <v>280</v>
      </c>
      <c r="E21" s="9">
        <v>450</v>
      </c>
      <c r="F21" s="9">
        <v>450</v>
      </c>
      <c r="G21" s="9">
        <v>500</v>
      </c>
      <c r="H21" s="9">
        <v>460</v>
      </c>
      <c r="I21" s="9">
        <v>460</v>
      </c>
      <c r="J21" s="9">
        <v>380</v>
      </c>
      <c r="K21" s="9">
        <v>310</v>
      </c>
    </row>
    <row r="22" spans="1:11" ht="28.5" customHeight="1">
      <c r="A22" s="94"/>
      <c r="B22" s="11" t="s">
        <v>26</v>
      </c>
      <c r="C22" s="133" t="s">
        <v>201</v>
      </c>
      <c r="D22" s="133"/>
      <c r="E22" s="133"/>
      <c r="F22" s="133" t="s">
        <v>202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2200</v>
      </c>
      <c r="D23" s="112"/>
      <c r="E23" s="112"/>
      <c r="F23" s="112">
        <f>1030*2</f>
        <v>2060</v>
      </c>
      <c r="G23" s="112"/>
      <c r="H23" s="112"/>
      <c r="I23" s="112">
        <f>1030*2</f>
        <v>2060</v>
      </c>
      <c r="J23" s="112"/>
      <c r="K23" s="112"/>
    </row>
    <row r="24" spans="1:11" ht="21.95" customHeight="1">
      <c r="A24" s="95"/>
      <c r="B24" s="13" t="s">
        <v>30</v>
      </c>
      <c r="C24" s="112">
        <v>650</v>
      </c>
      <c r="D24" s="112"/>
      <c r="E24" s="112"/>
      <c r="F24" s="112">
        <f>260+240</f>
        <v>500</v>
      </c>
      <c r="G24" s="112"/>
      <c r="H24" s="112"/>
      <c r="I24" s="112">
        <f>260+240</f>
        <v>500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32</v>
      </c>
      <c r="D25" s="112"/>
      <c r="E25" s="112"/>
      <c r="F25" s="112">
        <v>32</v>
      </c>
      <c r="G25" s="112"/>
      <c r="H25" s="112"/>
      <c r="I25" s="112">
        <v>32</v>
      </c>
      <c r="J25" s="112"/>
      <c r="K25" s="112"/>
    </row>
    <row r="26" spans="1:11" ht="21.95" customHeight="1">
      <c r="A26" s="92"/>
      <c r="B26" s="10" t="s">
        <v>33</v>
      </c>
      <c r="C26" s="112">
        <v>18</v>
      </c>
      <c r="D26" s="112"/>
      <c r="E26" s="112"/>
      <c r="F26" s="112">
        <v>18</v>
      </c>
      <c r="G26" s="112"/>
      <c r="H26" s="112"/>
      <c r="I26" s="112">
        <v>18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203</v>
      </c>
      <c r="D28" s="125"/>
      <c r="E28" s="126"/>
      <c r="F28" s="124" t="s">
        <v>204</v>
      </c>
      <c r="G28" s="125"/>
      <c r="H28" s="126"/>
      <c r="I28" s="124" t="s">
        <v>220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126</v>
      </c>
      <c r="D31" s="116"/>
      <c r="E31" s="117"/>
      <c r="F31" s="115" t="s">
        <v>199</v>
      </c>
      <c r="G31" s="116"/>
      <c r="H31" s="117"/>
      <c r="I31" s="115" t="s">
        <v>142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/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/>
      <c r="F35" s="9">
        <v>9</v>
      </c>
      <c r="G35" s="9">
        <v>9.06</v>
      </c>
      <c r="H35" s="9">
        <v>9.23</v>
      </c>
      <c r="I35" s="9">
        <v>9.17</v>
      </c>
      <c r="J35" s="39">
        <v>9.16</v>
      </c>
    </row>
    <row r="36" spans="1:10" ht="15.75">
      <c r="A36" s="97"/>
      <c r="B36" s="100"/>
      <c r="C36" s="17" t="s">
        <v>49</v>
      </c>
      <c r="D36" s="17" t="s">
        <v>50</v>
      </c>
      <c r="E36" s="9"/>
      <c r="F36" s="9">
        <v>5.83</v>
      </c>
      <c r="G36" s="9">
        <v>5.04</v>
      </c>
      <c r="H36" s="9">
        <v>5.62</v>
      </c>
      <c r="I36" s="9">
        <v>6.14</v>
      </c>
      <c r="J36" s="39">
        <v>6.54</v>
      </c>
    </row>
    <row r="37" spans="1:10" ht="18.75">
      <c r="A37" s="97"/>
      <c r="B37" s="100"/>
      <c r="C37" s="18" t="s">
        <v>51</v>
      </c>
      <c r="D37" s="17" t="s">
        <v>52</v>
      </c>
      <c r="E37" s="9"/>
      <c r="F37" s="9">
        <v>14.5</v>
      </c>
      <c r="G37" s="9">
        <v>9.6</v>
      </c>
      <c r="H37" s="9">
        <v>4.03</v>
      </c>
      <c r="I37" s="9">
        <v>3.65</v>
      </c>
      <c r="J37" s="39">
        <v>3.52</v>
      </c>
    </row>
    <row r="38" spans="1:10" ht="16.5">
      <c r="A38" s="97"/>
      <c r="B38" s="100"/>
      <c r="C38" s="20" t="s">
        <v>53</v>
      </c>
      <c r="D38" s="17" t="s">
        <v>54</v>
      </c>
      <c r="E38" s="19"/>
      <c r="F38" s="19">
        <v>2.27</v>
      </c>
      <c r="G38" s="19">
        <v>2.38</v>
      </c>
      <c r="H38" s="9">
        <v>2.39</v>
      </c>
      <c r="I38" s="9">
        <v>2.14</v>
      </c>
      <c r="J38" s="39">
        <v>2.17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/>
      <c r="F39" s="9">
        <v>0.5</v>
      </c>
      <c r="G39" s="19">
        <v>0.7</v>
      </c>
      <c r="H39" s="19">
        <v>0.7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9"/>
      <c r="F40" s="9">
        <v>10.06</v>
      </c>
      <c r="G40" s="9">
        <v>10.3</v>
      </c>
      <c r="H40" s="9">
        <v>10.45</v>
      </c>
      <c r="I40" s="9">
        <v>10.4</v>
      </c>
      <c r="J40" s="39">
        <v>10.37</v>
      </c>
    </row>
    <row r="41" spans="1:10" ht="15.75">
      <c r="A41" s="97"/>
      <c r="B41" s="100"/>
      <c r="C41" s="17" t="s">
        <v>49</v>
      </c>
      <c r="D41" s="17" t="s">
        <v>57</v>
      </c>
      <c r="E41" s="9"/>
      <c r="F41" s="9">
        <v>22.6</v>
      </c>
      <c r="G41" s="9">
        <v>23.3</v>
      </c>
      <c r="H41" s="9">
        <v>24.5</v>
      </c>
      <c r="I41" s="9">
        <v>21.25</v>
      </c>
      <c r="J41" s="39">
        <v>22.84</v>
      </c>
    </row>
    <row r="42" spans="1:10" ht="15.75">
      <c r="A42" s="97"/>
      <c r="B42" s="100"/>
      <c r="C42" s="21" t="s">
        <v>58</v>
      </c>
      <c r="D42" s="22" t="s">
        <v>59</v>
      </c>
      <c r="E42" s="9"/>
      <c r="F42" s="9">
        <v>6.48</v>
      </c>
      <c r="G42" s="9">
        <v>7.29</v>
      </c>
      <c r="H42" s="9">
        <v>9.3699999999999992</v>
      </c>
      <c r="I42" s="9">
        <v>9.3699999999999992</v>
      </c>
      <c r="J42" s="39">
        <v>8.86</v>
      </c>
    </row>
    <row r="43" spans="1:10" ht="16.5">
      <c r="A43" s="97"/>
      <c r="B43" s="100"/>
      <c r="C43" s="21" t="s">
        <v>60</v>
      </c>
      <c r="D43" s="23" t="s">
        <v>61</v>
      </c>
      <c r="E43" s="9"/>
      <c r="F43" s="9">
        <v>1.65</v>
      </c>
      <c r="G43" s="9">
        <v>4.03</v>
      </c>
      <c r="H43" s="9">
        <v>4.1399999999999997</v>
      </c>
      <c r="I43" s="9">
        <v>4.5</v>
      </c>
      <c r="J43" s="39">
        <v>4.12</v>
      </c>
    </row>
    <row r="44" spans="1:10" ht="18.75">
      <c r="A44" s="97"/>
      <c r="B44" s="100"/>
      <c r="C44" s="18" t="s">
        <v>51</v>
      </c>
      <c r="D44" s="17" t="s">
        <v>62</v>
      </c>
      <c r="E44" s="9"/>
      <c r="F44" s="9">
        <v>270</v>
      </c>
      <c r="G44" s="9">
        <v>280</v>
      </c>
      <c r="H44" s="9">
        <v>309</v>
      </c>
      <c r="I44" s="9">
        <v>362</v>
      </c>
      <c r="J44" s="39">
        <v>439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/>
      <c r="F45" s="9">
        <v>5.62</v>
      </c>
      <c r="G45" s="9">
        <v>5.88</v>
      </c>
      <c r="H45" s="9">
        <v>5.9</v>
      </c>
      <c r="I45" s="9">
        <v>5.72</v>
      </c>
      <c r="J45" s="39">
        <v>5.88</v>
      </c>
    </row>
    <row r="46" spans="1:10" ht="18.75">
      <c r="A46" s="97"/>
      <c r="B46" s="100"/>
      <c r="C46" s="18" t="s">
        <v>51</v>
      </c>
      <c r="D46" s="17" t="s">
        <v>52</v>
      </c>
      <c r="E46" s="9"/>
      <c r="F46" s="9">
        <v>30</v>
      </c>
      <c r="G46" s="9">
        <v>25.3</v>
      </c>
      <c r="H46" s="9">
        <v>17.600000000000001</v>
      </c>
      <c r="I46" s="9">
        <v>14.5</v>
      </c>
      <c r="J46" s="39">
        <v>17.100000000000001</v>
      </c>
    </row>
    <row r="47" spans="1:10" ht="16.5">
      <c r="A47" s="97"/>
      <c r="B47" s="100"/>
      <c r="C47" s="20" t="s">
        <v>53</v>
      </c>
      <c r="D47" s="17" t="s">
        <v>66</v>
      </c>
      <c r="E47" s="9"/>
      <c r="F47" s="9">
        <v>0.27</v>
      </c>
      <c r="G47" s="9">
        <v>1.57</v>
      </c>
      <c r="H47" s="9">
        <v>1.37</v>
      </c>
      <c r="I47" s="9">
        <v>1.24</v>
      </c>
      <c r="J47" s="39">
        <v>1.72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/>
      <c r="F48" s="9">
        <v>6.23</v>
      </c>
      <c r="G48" s="9">
        <v>5.96</v>
      </c>
      <c r="H48" s="9">
        <v>5.42</v>
      </c>
      <c r="I48" s="9">
        <v>5.81</v>
      </c>
      <c r="J48" s="39">
        <v>5.66</v>
      </c>
    </row>
    <row r="49" spans="1:13" ht="18.75">
      <c r="A49" s="97"/>
      <c r="B49" s="100"/>
      <c r="C49" s="18" t="s">
        <v>51</v>
      </c>
      <c r="D49" s="17" t="s">
        <v>52</v>
      </c>
      <c r="E49" s="9"/>
      <c r="F49" s="9">
        <v>7.4</v>
      </c>
      <c r="G49" s="9">
        <v>7.7</v>
      </c>
      <c r="H49" s="9">
        <v>7.9</v>
      </c>
      <c r="I49" s="9">
        <v>6.4</v>
      </c>
      <c r="J49" s="39">
        <v>6.3</v>
      </c>
    </row>
    <row r="50" spans="1:13" ht="16.5">
      <c r="A50" s="97"/>
      <c r="B50" s="100"/>
      <c r="C50" s="20" t="s">
        <v>53</v>
      </c>
      <c r="D50" s="17" t="s">
        <v>66</v>
      </c>
      <c r="E50" s="9"/>
      <c r="F50" s="9">
        <v>0.43</v>
      </c>
      <c r="G50" s="9">
        <v>1.45</v>
      </c>
      <c r="H50" s="9">
        <v>1.4</v>
      </c>
      <c r="I50" s="9">
        <v>1.45</v>
      </c>
      <c r="J50" s="39">
        <v>1.51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/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/>
      <c r="F52" s="9">
        <v>9.26</v>
      </c>
      <c r="G52" s="9">
        <v>9.26</v>
      </c>
      <c r="H52" s="9">
        <v>9.44</v>
      </c>
      <c r="I52" s="9">
        <v>9.41</v>
      </c>
      <c r="J52" s="39">
        <v>9.42</v>
      </c>
    </row>
    <row r="53" spans="1:13" ht="15.75">
      <c r="A53" s="97"/>
      <c r="B53" s="100"/>
      <c r="C53" s="17" t="s">
        <v>49</v>
      </c>
      <c r="D53" s="17" t="s">
        <v>50</v>
      </c>
      <c r="E53" s="9"/>
      <c r="F53" s="9">
        <v>6.38</v>
      </c>
      <c r="G53" s="9">
        <v>6.12</v>
      </c>
      <c r="H53" s="9">
        <v>5.71</v>
      </c>
      <c r="I53" s="9">
        <v>5.68</v>
      </c>
      <c r="J53" s="39">
        <v>6.17</v>
      </c>
    </row>
    <row r="54" spans="1:13" ht="18.75">
      <c r="A54" s="97"/>
      <c r="B54" s="100"/>
      <c r="C54" s="18" t="s">
        <v>51</v>
      </c>
      <c r="D54" s="17" t="s">
        <v>52</v>
      </c>
      <c r="E54" s="9"/>
      <c r="F54" s="9">
        <v>12.3</v>
      </c>
      <c r="G54" s="9">
        <v>9.4</v>
      </c>
      <c r="H54" s="9">
        <v>10.1</v>
      </c>
      <c r="I54" s="9">
        <v>9.6</v>
      </c>
      <c r="J54" s="39">
        <v>10.199999999999999</v>
      </c>
    </row>
    <row r="55" spans="1:13" ht="16.5">
      <c r="A55" s="97"/>
      <c r="B55" s="111"/>
      <c r="C55" s="24" t="s">
        <v>53</v>
      </c>
      <c r="D55" s="17" t="s">
        <v>71</v>
      </c>
      <c r="E55" s="25"/>
      <c r="F55" s="25">
        <v>3.47</v>
      </c>
      <c r="G55" s="25">
        <v>1.34</v>
      </c>
      <c r="H55" s="9">
        <v>1.27</v>
      </c>
      <c r="I55" s="9">
        <v>1.1499999999999999</v>
      </c>
      <c r="J55" s="39">
        <v>1.05</v>
      </c>
    </row>
    <row r="56" spans="1:13" ht="14.25">
      <c r="A56" s="26" t="s">
        <v>72</v>
      </c>
      <c r="B56" s="26" t="s">
        <v>73</v>
      </c>
      <c r="C56" s="27">
        <v>7.56</v>
      </c>
      <c r="D56" s="26" t="s">
        <v>45</v>
      </c>
      <c r="E56" s="27">
        <v>75</v>
      </c>
      <c r="F56" s="26" t="s">
        <v>74</v>
      </c>
      <c r="G56" s="27">
        <v>81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/>
      <c r="G59" s="35"/>
      <c r="H59" s="33">
        <v>6.94</v>
      </c>
      <c r="I59" s="33"/>
      <c r="J59" s="39">
        <v>10.96</v>
      </c>
      <c r="K59" s="39"/>
      <c r="L59" s="39">
        <v>11.27</v>
      </c>
      <c r="M59" s="39"/>
    </row>
    <row r="60" spans="1:13" ht="18.75">
      <c r="A60" s="31" t="s">
        <v>79</v>
      </c>
      <c r="B60" s="32">
        <v>13.62</v>
      </c>
      <c r="C60" s="33"/>
      <c r="D60" s="34">
        <v>24.54</v>
      </c>
      <c r="E60" s="33"/>
      <c r="F60" s="33">
        <v>23.1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80</v>
      </c>
      <c r="B61" s="32">
        <v>20.58</v>
      </c>
      <c r="C61" s="33"/>
      <c r="D61" s="34">
        <v>22.6</v>
      </c>
      <c r="E61" s="33"/>
      <c r="F61" s="33">
        <v>17.600000000000001</v>
      </c>
      <c r="G61" s="35"/>
      <c r="H61" s="33">
        <v>17.5</v>
      </c>
      <c r="I61" s="33"/>
      <c r="J61" s="39">
        <v>23.4</v>
      </c>
      <c r="K61" s="39"/>
      <c r="L61" s="39">
        <v>18.75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39.1</v>
      </c>
      <c r="D63" s="34"/>
      <c r="E63" s="33">
        <v>37.9</v>
      </c>
      <c r="F63" s="33"/>
      <c r="G63" s="35">
        <v>27.45</v>
      </c>
      <c r="H63" s="33"/>
      <c r="I63" s="33"/>
      <c r="J63" s="39"/>
      <c r="K63" s="39"/>
      <c r="M63" s="39">
        <v>19.59</v>
      </c>
    </row>
    <row r="64" spans="1:13" ht="18.75">
      <c r="A64" s="36" t="s">
        <v>82</v>
      </c>
      <c r="B64" s="33"/>
      <c r="C64" s="33"/>
      <c r="D64" s="34"/>
      <c r="E64" s="33">
        <v>15.6</v>
      </c>
      <c r="F64" s="33"/>
      <c r="G64" s="37">
        <v>13.5</v>
      </c>
      <c r="H64" s="33"/>
      <c r="I64" s="33">
        <v>13.45</v>
      </c>
      <c r="J64" s="39"/>
      <c r="K64" s="39">
        <v>14.11</v>
      </c>
      <c r="L64" s="39"/>
      <c r="M64" s="39">
        <v>14.7</v>
      </c>
    </row>
    <row r="65" spans="1:13" ht="18.75">
      <c r="A65" s="36" t="s">
        <v>83</v>
      </c>
      <c r="B65" s="33"/>
      <c r="C65" s="33">
        <v>17.2</v>
      </c>
      <c r="D65" s="34"/>
      <c r="E65" s="33">
        <v>17.399999999999999</v>
      </c>
      <c r="F65" s="33"/>
      <c r="G65" s="35">
        <v>16.899999999999999</v>
      </c>
      <c r="H65" s="33"/>
      <c r="I65" s="33">
        <v>16.920000000000002</v>
      </c>
      <c r="J65" s="39"/>
      <c r="K65" s="39">
        <v>17.71</v>
      </c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1.06</v>
      </c>
      <c r="C67" s="33">
        <v>8</v>
      </c>
      <c r="D67" s="34">
        <v>0.83</v>
      </c>
      <c r="E67" s="33">
        <v>8.1</v>
      </c>
      <c r="F67" s="33">
        <v>0.44</v>
      </c>
      <c r="G67" s="35">
        <v>7.96</v>
      </c>
      <c r="H67" s="33">
        <v>0.96</v>
      </c>
      <c r="I67" s="33">
        <v>7.93</v>
      </c>
      <c r="J67" s="39">
        <v>0.9</v>
      </c>
      <c r="K67" s="39">
        <v>7.74</v>
      </c>
      <c r="L67" s="39">
        <v>1.1000000000000001</v>
      </c>
      <c r="M67" s="39">
        <v>7.74</v>
      </c>
    </row>
    <row r="68" spans="1:13" ht="18.75">
      <c r="A68" s="41" t="s">
        <v>85</v>
      </c>
      <c r="B68" s="42">
        <v>0.78</v>
      </c>
      <c r="C68" s="33">
        <v>8.8000000000000007</v>
      </c>
      <c r="D68" s="34">
        <v>0.64</v>
      </c>
      <c r="E68" s="33">
        <v>8.4</v>
      </c>
      <c r="F68" s="33">
        <v>0.25</v>
      </c>
      <c r="G68" s="35">
        <v>8.35</v>
      </c>
      <c r="H68" s="33">
        <v>0.48</v>
      </c>
      <c r="I68" s="33">
        <v>8.2799999999999994</v>
      </c>
      <c r="J68" s="39">
        <v>0.76</v>
      </c>
      <c r="K68" s="39">
        <v>7.87</v>
      </c>
      <c r="L68" s="39">
        <v>0.92</v>
      </c>
      <c r="M68" s="39">
        <v>8.0500000000000007</v>
      </c>
    </row>
    <row r="69" spans="1:13" ht="18.75">
      <c r="A69" s="41" t="s">
        <v>86</v>
      </c>
      <c r="B69" s="42">
        <v>1.36</v>
      </c>
      <c r="C69" s="33">
        <v>12.2</v>
      </c>
      <c r="D69" s="34">
        <v>1.27</v>
      </c>
      <c r="E69" s="33">
        <v>12.6</v>
      </c>
      <c r="F69" s="33">
        <v>1.26</v>
      </c>
      <c r="G69" s="35">
        <v>12.1</v>
      </c>
      <c r="H69" s="33">
        <v>1.24</v>
      </c>
      <c r="I69" s="33">
        <v>11.8</v>
      </c>
      <c r="J69" s="39">
        <v>1.1000000000000001</v>
      </c>
      <c r="K69" s="39">
        <v>11.63</v>
      </c>
      <c r="L69" s="39"/>
      <c r="M69" s="39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4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205</v>
      </c>
      <c r="D2" s="142"/>
      <c r="E2" s="142"/>
      <c r="F2" s="143" t="s">
        <v>102</v>
      </c>
      <c r="G2" s="143"/>
      <c r="H2" s="143"/>
      <c r="I2" s="144" t="s">
        <v>90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54460</v>
      </c>
      <c r="D4" s="134"/>
      <c r="E4" s="134"/>
      <c r="F4" s="134">
        <v>55350</v>
      </c>
      <c r="G4" s="134"/>
      <c r="H4" s="134"/>
      <c r="I4" s="134">
        <v>56450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74740</v>
      </c>
      <c r="D5" s="134"/>
      <c r="E5" s="134"/>
      <c r="F5" s="134">
        <v>76200</v>
      </c>
      <c r="G5" s="134"/>
      <c r="H5" s="134"/>
      <c r="I5" s="134">
        <v>77690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C4-'17日'!I4</f>
        <v>1260</v>
      </c>
      <c r="D6" s="150"/>
      <c r="E6" s="150"/>
      <c r="F6" s="151">
        <f>F4-C4</f>
        <v>890</v>
      </c>
      <c r="G6" s="152"/>
      <c r="H6" s="153"/>
      <c r="I6" s="151">
        <f>I4-F4</f>
        <v>1100</v>
      </c>
      <c r="J6" s="152"/>
      <c r="K6" s="153"/>
      <c r="L6" s="149">
        <f>C6+F6+I6</f>
        <v>3250</v>
      </c>
      <c r="M6" s="149">
        <f>C7+F7+I7</f>
        <v>4140</v>
      </c>
    </row>
    <row r="7" spans="1:15" ht="21.95" customHeight="1">
      <c r="A7" s="89"/>
      <c r="B7" s="6" t="s">
        <v>8</v>
      </c>
      <c r="C7" s="150">
        <f>C5-'17日'!I5</f>
        <v>1190</v>
      </c>
      <c r="D7" s="150"/>
      <c r="E7" s="150"/>
      <c r="F7" s="151">
        <f>F5-C5</f>
        <v>1460</v>
      </c>
      <c r="G7" s="152"/>
      <c r="H7" s="153"/>
      <c r="I7" s="151">
        <f>I5-F5</f>
        <v>1490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47</v>
      </c>
      <c r="D9" s="134"/>
      <c r="E9" s="134"/>
      <c r="F9" s="134">
        <v>47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47</v>
      </c>
      <c r="D10" s="134"/>
      <c r="E10" s="134"/>
      <c r="F10" s="134">
        <v>47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490</v>
      </c>
      <c r="D15" s="9">
        <v>460</v>
      </c>
      <c r="E15" s="9">
        <v>430</v>
      </c>
      <c r="F15" s="9">
        <v>430</v>
      </c>
      <c r="G15" s="9">
        <v>400</v>
      </c>
      <c r="H15" s="9">
        <v>360</v>
      </c>
      <c r="I15" s="9">
        <v>360</v>
      </c>
      <c r="J15" s="9">
        <v>330</v>
      </c>
      <c r="K15" s="9">
        <v>300</v>
      </c>
    </row>
    <row r="16" spans="1:15" ht="30.7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310</v>
      </c>
      <c r="D21" s="9">
        <v>230</v>
      </c>
      <c r="E21" s="9">
        <v>500</v>
      </c>
      <c r="F21" s="9">
        <v>500</v>
      </c>
      <c r="G21" s="9">
        <v>430</v>
      </c>
      <c r="H21" s="9">
        <v>360</v>
      </c>
      <c r="I21" s="9">
        <v>360</v>
      </c>
      <c r="J21" s="9">
        <v>270</v>
      </c>
      <c r="K21" s="9">
        <v>500</v>
      </c>
    </row>
    <row r="22" spans="1:11" ht="30" customHeight="1">
      <c r="A22" s="94"/>
      <c r="B22" s="11" t="s">
        <v>26</v>
      </c>
      <c r="C22" s="133" t="s">
        <v>206</v>
      </c>
      <c r="D22" s="133"/>
      <c r="E22" s="133"/>
      <c r="F22" s="133" t="s">
        <v>27</v>
      </c>
      <c r="G22" s="133"/>
      <c r="H22" s="133"/>
      <c r="I22" s="133" t="s">
        <v>207</v>
      </c>
      <c r="J22" s="133"/>
      <c r="K22" s="133"/>
    </row>
    <row r="23" spans="1:11" ht="21" customHeight="1">
      <c r="A23" s="95" t="s">
        <v>28</v>
      </c>
      <c r="B23" s="13" t="s">
        <v>29</v>
      </c>
      <c r="C23" s="112">
        <v>1920</v>
      </c>
      <c r="D23" s="112"/>
      <c r="E23" s="112"/>
      <c r="F23" s="112">
        <v>1920</v>
      </c>
      <c r="G23" s="112"/>
      <c r="H23" s="112"/>
      <c r="I23" s="112">
        <v>1900</v>
      </c>
      <c r="J23" s="112"/>
      <c r="K23" s="112"/>
    </row>
    <row r="24" spans="1:11" ht="21.95" customHeight="1">
      <c r="A24" s="95"/>
      <c r="B24" s="13" t="s">
        <v>30</v>
      </c>
      <c r="C24" s="112">
        <v>400</v>
      </c>
      <c r="D24" s="112"/>
      <c r="E24" s="112"/>
      <c r="F24" s="112">
        <v>2380</v>
      </c>
      <c r="G24" s="112"/>
      <c r="H24" s="112"/>
      <c r="I24" s="112">
        <v>2250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32</v>
      </c>
      <c r="D25" s="112"/>
      <c r="E25" s="112"/>
      <c r="F25" s="112">
        <v>32</v>
      </c>
      <c r="G25" s="112"/>
      <c r="H25" s="112"/>
      <c r="I25" s="112">
        <v>32</v>
      </c>
      <c r="J25" s="112"/>
      <c r="K25" s="112"/>
    </row>
    <row r="26" spans="1:11" ht="21.95" customHeight="1">
      <c r="A26" s="92"/>
      <c r="B26" s="10" t="s">
        <v>33</v>
      </c>
      <c r="C26" s="112">
        <v>16</v>
      </c>
      <c r="D26" s="112"/>
      <c r="E26" s="112"/>
      <c r="F26" s="112">
        <v>16</v>
      </c>
      <c r="G26" s="112"/>
      <c r="H26" s="112"/>
      <c r="I26" s="112">
        <v>14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208</v>
      </c>
      <c r="D28" s="125"/>
      <c r="E28" s="126"/>
      <c r="F28" s="124" t="s">
        <v>209</v>
      </c>
      <c r="G28" s="125"/>
      <c r="H28" s="126"/>
      <c r="I28" s="124" t="s">
        <v>210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174</v>
      </c>
      <c r="D31" s="116"/>
      <c r="E31" s="117"/>
      <c r="F31" s="115" t="s">
        <v>118</v>
      </c>
      <c r="G31" s="116"/>
      <c r="H31" s="117"/>
      <c r="I31" s="115" t="s">
        <v>137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9.08</v>
      </c>
      <c r="F35" s="9">
        <v>9.1199999999999992</v>
      </c>
      <c r="G35" s="9">
        <v>9.15</v>
      </c>
      <c r="H35" s="9">
        <v>9.18</v>
      </c>
      <c r="I35" s="9">
        <v>9.3000000000000007</v>
      </c>
      <c r="J35" s="39">
        <v>9.36</v>
      </c>
    </row>
    <row r="36" spans="1:10" ht="15.75">
      <c r="A36" s="97"/>
      <c r="B36" s="100"/>
      <c r="C36" s="17" t="s">
        <v>49</v>
      </c>
      <c r="D36" s="17" t="s">
        <v>50</v>
      </c>
      <c r="E36" s="9">
        <v>6.27</v>
      </c>
      <c r="F36" s="9">
        <v>6.43</v>
      </c>
      <c r="G36" s="9">
        <v>6.64</v>
      </c>
      <c r="H36" s="9">
        <v>6.31</v>
      </c>
      <c r="I36" s="9">
        <v>6.47</v>
      </c>
      <c r="J36" s="39">
        <v>6.11</v>
      </c>
    </row>
    <row r="37" spans="1:10" ht="18.75">
      <c r="A37" s="97"/>
      <c r="B37" s="100"/>
      <c r="C37" s="18" t="s">
        <v>51</v>
      </c>
      <c r="D37" s="17" t="s">
        <v>52</v>
      </c>
      <c r="E37" s="9">
        <v>4.75</v>
      </c>
      <c r="F37" s="9">
        <v>4.4000000000000004</v>
      </c>
      <c r="G37" s="19">
        <v>4.8</v>
      </c>
      <c r="H37" s="9">
        <v>5.2</v>
      </c>
      <c r="I37" s="9">
        <v>4.0999999999999996</v>
      </c>
      <c r="J37" s="39">
        <v>4.7</v>
      </c>
    </row>
    <row r="38" spans="1:10" ht="16.5">
      <c r="A38" s="97"/>
      <c r="B38" s="100"/>
      <c r="C38" s="20" t="s">
        <v>53</v>
      </c>
      <c r="D38" s="17" t="s">
        <v>54</v>
      </c>
      <c r="E38" s="19">
        <v>4.66</v>
      </c>
      <c r="F38" s="19">
        <v>2.21</v>
      </c>
      <c r="G38" s="19">
        <v>2.23</v>
      </c>
      <c r="H38" s="19">
        <v>4.3899999999999997</v>
      </c>
      <c r="I38" s="9">
        <v>4.26</v>
      </c>
      <c r="J38" s="39">
        <v>4.07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0.7</v>
      </c>
      <c r="H39" s="9">
        <v>0.6</v>
      </c>
      <c r="I39" s="9">
        <v>0.8</v>
      </c>
      <c r="J39" s="39">
        <v>0.8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10.39</v>
      </c>
      <c r="F40" s="9">
        <v>10.36</v>
      </c>
      <c r="G40" s="9">
        <v>10.16</v>
      </c>
      <c r="H40" s="9">
        <v>10.24</v>
      </c>
      <c r="I40" s="9">
        <v>10.32</v>
      </c>
      <c r="J40" s="39">
        <v>10.4</v>
      </c>
    </row>
    <row r="41" spans="1:10" ht="15.75">
      <c r="A41" s="97"/>
      <c r="B41" s="100"/>
      <c r="C41" s="17" t="s">
        <v>49</v>
      </c>
      <c r="D41" s="17" t="s">
        <v>57</v>
      </c>
      <c r="E41" s="9">
        <v>22.9</v>
      </c>
      <c r="F41" s="9">
        <v>21.6</v>
      </c>
      <c r="G41" s="9">
        <v>22.8</v>
      </c>
      <c r="H41" s="9">
        <v>23.1</v>
      </c>
      <c r="I41" s="9">
        <v>21.7</v>
      </c>
      <c r="J41" s="39">
        <v>22.3</v>
      </c>
    </row>
    <row r="42" spans="1:10" ht="15.75">
      <c r="A42" s="97"/>
      <c r="B42" s="100"/>
      <c r="C42" s="21" t="s">
        <v>58</v>
      </c>
      <c r="D42" s="22" t="s">
        <v>59</v>
      </c>
      <c r="E42" s="9">
        <v>8.4600000000000009</v>
      </c>
      <c r="F42" s="9">
        <v>9.67</v>
      </c>
      <c r="G42" s="9">
        <v>8.2100000000000009</v>
      </c>
      <c r="H42" s="9">
        <v>8.07</v>
      </c>
      <c r="I42" s="9">
        <v>6.71</v>
      </c>
      <c r="J42" s="39">
        <v>6.9</v>
      </c>
    </row>
    <row r="43" spans="1:10" ht="16.5">
      <c r="A43" s="97"/>
      <c r="B43" s="100"/>
      <c r="C43" s="21" t="s">
        <v>60</v>
      </c>
      <c r="D43" s="23" t="s">
        <v>61</v>
      </c>
      <c r="E43" s="9">
        <v>4.2300000000000004</v>
      </c>
      <c r="F43" s="9">
        <v>4.17</v>
      </c>
      <c r="G43" s="9">
        <v>2.4300000000000002</v>
      </c>
      <c r="H43" s="9">
        <v>2.59</v>
      </c>
      <c r="I43" s="9">
        <v>3.63</v>
      </c>
      <c r="J43" s="39">
        <v>4.21</v>
      </c>
    </row>
    <row r="44" spans="1:10" ht="18.75">
      <c r="A44" s="97"/>
      <c r="B44" s="100"/>
      <c r="C44" s="18" t="s">
        <v>51</v>
      </c>
      <c r="D44" s="17" t="s">
        <v>62</v>
      </c>
      <c r="E44" s="9">
        <v>470</v>
      </c>
      <c r="F44" s="9">
        <v>508</v>
      </c>
      <c r="G44" s="9">
        <v>550</v>
      </c>
      <c r="H44" s="9">
        <v>560</v>
      </c>
      <c r="I44" s="9">
        <v>461</v>
      </c>
      <c r="J44" s="39">
        <v>488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5.62</v>
      </c>
      <c r="F45" s="9">
        <v>5.71</v>
      </c>
      <c r="G45" s="9">
        <v>6.87</v>
      </c>
      <c r="H45" s="9">
        <v>6.42</v>
      </c>
      <c r="I45" s="9">
        <v>5.69</v>
      </c>
      <c r="J45" s="39">
        <v>5.48</v>
      </c>
    </row>
    <row r="46" spans="1:10" ht="18.75">
      <c r="A46" s="97"/>
      <c r="B46" s="100"/>
      <c r="C46" s="18" t="s">
        <v>51</v>
      </c>
      <c r="D46" s="17" t="s">
        <v>52</v>
      </c>
      <c r="E46" s="9">
        <v>19.100000000000001</v>
      </c>
      <c r="F46" s="9">
        <v>19.3</v>
      </c>
      <c r="G46" s="9">
        <v>18.2</v>
      </c>
      <c r="H46" s="9">
        <v>17.899999999999999</v>
      </c>
      <c r="I46" s="9">
        <v>29.6</v>
      </c>
      <c r="J46" s="39">
        <v>32.299999999999997</v>
      </c>
    </row>
    <row r="47" spans="1:10" ht="16.5">
      <c r="A47" s="97"/>
      <c r="B47" s="100"/>
      <c r="C47" s="20" t="s">
        <v>53</v>
      </c>
      <c r="D47" s="17" t="s">
        <v>66</v>
      </c>
      <c r="E47" s="9">
        <v>1.52</v>
      </c>
      <c r="F47" s="9">
        <v>1.59</v>
      </c>
      <c r="G47" s="9">
        <v>2.33</v>
      </c>
      <c r="H47" s="9">
        <v>2.61</v>
      </c>
      <c r="I47" s="9">
        <v>2.02</v>
      </c>
      <c r="J47" s="39">
        <v>2.73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5.83</v>
      </c>
      <c r="F48" s="9">
        <v>5.77</v>
      </c>
      <c r="G48" s="9">
        <v>6.31</v>
      </c>
      <c r="H48" s="9">
        <v>5.98</v>
      </c>
      <c r="I48" s="9">
        <v>6.33</v>
      </c>
      <c r="J48" s="39">
        <v>6.17</v>
      </c>
    </row>
    <row r="49" spans="1:13" ht="18.75">
      <c r="A49" s="97"/>
      <c r="B49" s="100"/>
      <c r="C49" s="18" t="s">
        <v>51</v>
      </c>
      <c r="D49" s="17" t="s">
        <v>52</v>
      </c>
      <c r="E49" s="9">
        <v>6.5</v>
      </c>
      <c r="F49" s="9">
        <v>6.2</v>
      </c>
      <c r="G49" s="9">
        <v>9</v>
      </c>
      <c r="H49" s="9">
        <v>9.1</v>
      </c>
      <c r="I49" s="9">
        <v>8.4</v>
      </c>
      <c r="J49" s="39">
        <v>6.9</v>
      </c>
    </row>
    <row r="50" spans="1:13" ht="16.5">
      <c r="A50" s="97"/>
      <c r="B50" s="100"/>
      <c r="C50" s="20" t="s">
        <v>53</v>
      </c>
      <c r="D50" s="17" t="s">
        <v>66</v>
      </c>
      <c r="E50" s="9">
        <v>2.17</v>
      </c>
      <c r="F50" s="9">
        <v>2.2999999999999998</v>
      </c>
      <c r="G50" s="9">
        <v>2.16</v>
      </c>
      <c r="H50" s="9">
        <v>3.67</v>
      </c>
      <c r="I50" s="9">
        <v>2.11</v>
      </c>
      <c r="J50" s="39">
        <v>4.07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9.44</v>
      </c>
      <c r="F52" s="9">
        <v>9.42</v>
      </c>
      <c r="G52" s="9">
        <v>9.24</v>
      </c>
      <c r="H52" s="9">
        <v>9.34</v>
      </c>
      <c r="I52" s="9">
        <v>9.34</v>
      </c>
      <c r="J52" s="39">
        <v>9.36</v>
      </c>
    </row>
    <row r="53" spans="1:13" ht="15.75">
      <c r="A53" s="97"/>
      <c r="B53" s="100"/>
      <c r="C53" s="17" t="s">
        <v>49</v>
      </c>
      <c r="D53" s="17" t="s">
        <v>50</v>
      </c>
      <c r="E53" s="9">
        <v>6.39</v>
      </c>
      <c r="F53" s="9">
        <v>6.51</v>
      </c>
      <c r="G53" s="9">
        <v>7.03</v>
      </c>
      <c r="H53" s="9">
        <v>6.83</v>
      </c>
      <c r="I53" s="9">
        <v>5.63</v>
      </c>
      <c r="J53" s="39">
        <v>5.0199999999999996</v>
      </c>
    </row>
    <row r="54" spans="1:13" ht="18.75">
      <c r="A54" s="97"/>
      <c r="B54" s="100"/>
      <c r="C54" s="18" t="s">
        <v>51</v>
      </c>
      <c r="D54" s="17" t="s">
        <v>52</v>
      </c>
      <c r="E54" s="9">
        <v>9.9</v>
      </c>
      <c r="F54" s="9">
        <v>10.5</v>
      </c>
      <c r="G54" s="9">
        <v>8.8000000000000007</v>
      </c>
      <c r="H54" s="9">
        <v>8.5</v>
      </c>
      <c r="I54" s="9">
        <v>6.5</v>
      </c>
      <c r="J54" s="39">
        <v>7.3</v>
      </c>
    </row>
    <row r="55" spans="1:13" ht="16.5">
      <c r="A55" s="97"/>
      <c r="B55" s="111"/>
      <c r="C55" s="24" t="s">
        <v>53</v>
      </c>
      <c r="D55" s="17" t="s">
        <v>71</v>
      </c>
      <c r="E55" s="25">
        <v>2.25</v>
      </c>
      <c r="F55" s="25">
        <v>1.98</v>
      </c>
      <c r="G55" s="25">
        <v>3.61</v>
      </c>
      <c r="H55" s="9">
        <v>4.16</v>
      </c>
      <c r="I55" s="9">
        <v>2.7</v>
      </c>
      <c r="J55" s="39">
        <v>1.8</v>
      </c>
    </row>
    <row r="56" spans="1:13" ht="14.25">
      <c r="A56" s="26" t="s">
        <v>72</v>
      </c>
      <c r="B56" s="26" t="s">
        <v>73</v>
      </c>
      <c r="C56" s="27">
        <v>8.09</v>
      </c>
      <c r="D56" s="26" t="s">
        <v>45</v>
      </c>
      <c r="E56" s="27">
        <v>82</v>
      </c>
      <c r="F56" s="26" t="s">
        <v>74</v>
      </c>
      <c r="G56" s="27">
        <v>74.099999999999994</v>
      </c>
      <c r="H56" s="26" t="s">
        <v>75</v>
      </c>
      <c r="I56" s="27">
        <v>0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10.89</v>
      </c>
      <c r="C59" s="33"/>
      <c r="D59" s="34">
        <v>13.7</v>
      </c>
      <c r="E59" s="33"/>
      <c r="F59" s="33"/>
      <c r="G59" s="35"/>
      <c r="H59" s="33"/>
      <c r="I59" s="33"/>
      <c r="J59" s="39">
        <v>13.08</v>
      </c>
      <c r="K59" s="39"/>
      <c r="L59" s="39">
        <v>18.579999999999998</v>
      </c>
      <c r="M59" s="39"/>
    </row>
    <row r="60" spans="1:13" ht="18.75">
      <c r="A60" s="31" t="s">
        <v>79</v>
      </c>
      <c r="B60" s="32"/>
      <c r="C60" s="33"/>
      <c r="D60" s="34"/>
      <c r="E60" s="33"/>
      <c r="F60" s="33">
        <v>27.1</v>
      </c>
      <c r="G60" s="35"/>
      <c r="H60" s="33">
        <v>25.2</v>
      </c>
      <c r="I60" s="33"/>
      <c r="J60" s="39">
        <v>21.99</v>
      </c>
      <c r="K60" s="39"/>
      <c r="L60" s="39">
        <v>24.31</v>
      </c>
      <c r="M60" s="39"/>
    </row>
    <row r="61" spans="1:13" ht="18.75">
      <c r="A61" s="31" t="s">
        <v>80</v>
      </c>
      <c r="B61" s="32">
        <v>20</v>
      </c>
      <c r="C61" s="33"/>
      <c r="D61" s="34">
        <v>19.399999999999999</v>
      </c>
      <c r="E61" s="33"/>
      <c r="F61" s="33">
        <v>17.600000000000001</v>
      </c>
      <c r="G61" s="35"/>
      <c r="H61" s="33">
        <v>13.7</v>
      </c>
      <c r="I61" s="33"/>
      <c r="J61" s="39"/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17.100000000000001</v>
      </c>
      <c r="D63" s="34"/>
      <c r="E63" s="33">
        <v>16.600000000000001</v>
      </c>
      <c r="F63" s="33"/>
      <c r="G63" s="35">
        <v>10.6</v>
      </c>
      <c r="H63" s="33"/>
      <c r="I63" s="33">
        <v>11.7</v>
      </c>
      <c r="J63" s="39"/>
      <c r="K63" s="39">
        <v>17.649999999999999</v>
      </c>
      <c r="M63" s="39">
        <v>18.809999999999999</v>
      </c>
    </row>
    <row r="64" spans="1:13" ht="18.75">
      <c r="A64" s="36" t="s">
        <v>82</v>
      </c>
      <c r="B64" s="33"/>
      <c r="C64" s="33">
        <v>15.1</v>
      </c>
      <c r="D64" s="34"/>
      <c r="E64" s="33">
        <v>14.8</v>
      </c>
      <c r="F64" s="33"/>
      <c r="G64" s="37">
        <v>17.100000000000001</v>
      </c>
      <c r="H64" s="33"/>
      <c r="I64" s="33">
        <v>18.5</v>
      </c>
      <c r="J64" s="39"/>
      <c r="K64" s="39">
        <v>17.07</v>
      </c>
      <c r="L64" s="39"/>
      <c r="M64" s="39">
        <v>17.649999999999999</v>
      </c>
    </row>
    <row r="65" spans="1:13" ht="18.75">
      <c r="A65" s="36" t="s">
        <v>83</v>
      </c>
      <c r="B65" s="33"/>
      <c r="C65" s="33"/>
      <c r="D65" s="34"/>
      <c r="E65" s="33">
        <v>25.2</v>
      </c>
      <c r="F65" s="33"/>
      <c r="G65" s="35">
        <v>20.3</v>
      </c>
      <c r="H65" s="33"/>
      <c r="I65" s="33">
        <v>25.2</v>
      </c>
      <c r="J65" s="39"/>
      <c r="K65" s="39">
        <v>25.17</v>
      </c>
      <c r="M65" s="39">
        <v>26.04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1.26</v>
      </c>
      <c r="C67" s="33">
        <v>7.6</v>
      </c>
      <c r="D67" s="34">
        <v>1.1499999999999999</v>
      </c>
      <c r="E67" s="33">
        <v>7.9</v>
      </c>
      <c r="F67" s="33">
        <v>4.87</v>
      </c>
      <c r="G67" s="35">
        <v>7.9</v>
      </c>
      <c r="H67" s="33">
        <v>5.23</v>
      </c>
      <c r="I67" s="33">
        <v>7.8</v>
      </c>
      <c r="J67" s="39">
        <v>6.17</v>
      </c>
      <c r="K67" s="39">
        <v>8.16</v>
      </c>
      <c r="L67" s="39">
        <v>5.93</v>
      </c>
      <c r="M67" s="39">
        <v>8.25</v>
      </c>
    </row>
    <row r="68" spans="1:13" ht="18.75">
      <c r="A68" s="41" t="s">
        <v>85</v>
      </c>
      <c r="B68" s="42">
        <v>1.3</v>
      </c>
      <c r="C68" s="33">
        <v>7.7</v>
      </c>
      <c r="D68" s="34">
        <v>1.5</v>
      </c>
      <c r="E68" s="33">
        <v>8.1999999999999993</v>
      </c>
      <c r="F68" s="33">
        <v>3.69</v>
      </c>
      <c r="G68" s="35">
        <v>8.3000000000000007</v>
      </c>
      <c r="H68" s="33">
        <v>3.76</v>
      </c>
      <c r="I68" s="33">
        <v>8.1</v>
      </c>
      <c r="J68" s="39">
        <v>5.44</v>
      </c>
      <c r="K68" s="39">
        <v>7.73</v>
      </c>
      <c r="L68" s="39">
        <v>6.01</v>
      </c>
      <c r="M68" s="39">
        <v>7.64</v>
      </c>
    </row>
    <row r="69" spans="1:13" ht="18.75">
      <c r="A69" s="41" t="s">
        <v>86</v>
      </c>
      <c r="B69" s="42"/>
      <c r="C69" s="33"/>
      <c r="D69" s="34">
        <v>2.16</v>
      </c>
      <c r="E69" s="33">
        <v>11.7</v>
      </c>
      <c r="F69" s="33">
        <v>2.2400000000000002</v>
      </c>
      <c r="G69" s="35">
        <v>10.8</v>
      </c>
      <c r="H69" s="33">
        <v>1.86</v>
      </c>
      <c r="I69" s="33">
        <v>10.3</v>
      </c>
      <c r="J69" s="39">
        <v>5.68</v>
      </c>
      <c r="K69" s="39">
        <v>11.2</v>
      </c>
      <c r="L69" s="39">
        <v>5.28</v>
      </c>
      <c r="M69" s="39">
        <v>11.17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88</v>
      </c>
      <c r="D2" s="142"/>
      <c r="E2" s="142"/>
      <c r="F2" s="143" t="s">
        <v>89</v>
      </c>
      <c r="G2" s="143"/>
      <c r="H2" s="143"/>
      <c r="I2" s="144" t="s">
        <v>90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1200</v>
      </c>
      <c r="D4" s="134"/>
      <c r="E4" s="134"/>
      <c r="F4" s="134">
        <v>2400</v>
      </c>
      <c r="G4" s="134"/>
      <c r="H4" s="134"/>
      <c r="I4" s="134">
        <v>3650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1450</v>
      </c>
      <c r="D5" s="134"/>
      <c r="E5" s="134"/>
      <c r="F5" s="134">
        <v>2920</v>
      </c>
      <c r="G5" s="134"/>
      <c r="H5" s="134"/>
      <c r="I5" s="134">
        <v>4350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</f>
        <v>1200</v>
      </c>
      <c r="D6" s="150"/>
      <c r="E6" s="150"/>
      <c r="F6" s="151">
        <f>F4-C4</f>
        <v>1200</v>
      </c>
      <c r="G6" s="152"/>
      <c r="H6" s="153"/>
      <c r="I6" s="151">
        <f>I4-F4</f>
        <v>1250</v>
      </c>
      <c r="J6" s="152"/>
      <c r="K6" s="153"/>
      <c r="L6" s="149">
        <f>C6+F6+I6</f>
        <v>3650</v>
      </c>
      <c r="M6" s="149">
        <f>C7+F7+I7</f>
        <v>4350</v>
      </c>
    </row>
    <row r="7" spans="1:15" ht="21.95" customHeight="1">
      <c r="A7" s="89"/>
      <c r="B7" s="6" t="s">
        <v>8</v>
      </c>
      <c r="C7" s="150">
        <f>C5</f>
        <v>1450</v>
      </c>
      <c r="D7" s="150"/>
      <c r="E7" s="150"/>
      <c r="F7" s="151">
        <f>F5-C5</f>
        <v>1470</v>
      </c>
      <c r="G7" s="152"/>
      <c r="H7" s="153"/>
      <c r="I7" s="151">
        <f>I5-F5</f>
        <v>1430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44</v>
      </c>
      <c r="D9" s="134"/>
      <c r="E9" s="134"/>
      <c r="F9" s="134">
        <v>51</v>
      </c>
      <c r="G9" s="134"/>
      <c r="H9" s="134"/>
      <c r="I9" s="134">
        <v>46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44</v>
      </c>
      <c r="D10" s="134"/>
      <c r="E10" s="134"/>
      <c r="F10" s="134">
        <v>51</v>
      </c>
      <c r="G10" s="134"/>
      <c r="H10" s="134"/>
      <c r="I10" s="134">
        <v>46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500</v>
      </c>
      <c r="D15" s="9">
        <v>450</v>
      </c>
      <c r="E15" s="9">
        <v>400</v>
      </c>
      <c r="F15" s="9">
        <v>400</v>
      </c>
      <c r="G15" s="9">
        <v>360</v>
      </c>
      <c r="H15" s="9">
        <v>330</v>
      </c>
      <c r="I15" s="9">
        <v>330</v>
      </c>
      <c r="J15" s="9">
        <v>290</v>
      </c>
      <c r="K15" s="9">
        <v>250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390</v>
      </c>
      <c r="D21" s="9">
        <v>300</v>
      </c>
      <c r="E21" s="9">
        <v>500</v>
      </c>
      <c r="F21" s="9">
        <v>500</v>
      </c>
      <c r="G21" s="9">
        <v>410</v>
      </c>
      <c r="H21" s="9">
        <v>320</v>
      </c>
      <c r="I21" s="9">
        <v>320</v>
      </c>
      <c r="J21" s="9">
        <v>280</v>
      </c>
      <c r="K21" s="9">
        <v>500</v>
      </c>
    </row>
    <row r="22" spans="1:11" ht="30.75" customHeight="1">
      <c r="A22" s="94"/>
      <c r="B22" s="11" t="s">
        <v>26</v>
      </c>
      <c r="C22" s="133" t="s">
        <v>94</v>
      </c>
      <c r="D22" s="133"/>
      <c r="E22" s="133"/>
      <c r="F22" s="133" t="s">
        <v>27</v>
      </c>
      <c r="G22" s="133"/>
      <c r="H22" s="133"/>
      <c r="I22" s="133" t="s">
        <v>95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1060</v>
      </c>
      <c r="D23" s="112"/>
      <c r="E23" s="112"/>
      <c r="F23" s="112">
        <v>1060</v>
      </c>
      <c r="G23" s="112"/>
      <c r="H23" s="112"/>
      <c r="I23" s="112">
        <v>900</v>
      </c>
      <c r="J23" s="112"/>
      <c r="K23" s="112"/>
    </row>
    <row r="24" spans="1:11" ht="21.95" customHeight="1">
      <c r="A24" s="95"/>
      <c r="B24" s="13" t="s">
        <v>30</v>
      </c>
      <c r="C24" s="112">
        <v>400</v>
      </c>
      <c r="D24" s="112"/>
      <c r="E24" s="112"/>
      <c r="F24" s="112">
        <f>1200+1160</f>
        <v>2360</v>
      </c>
      <c r="G24" s="112"/>
      <c r="H24" s="112"/>
      <c r="I24" s="112">
        <f>1200+1160</f>
        <v>2360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42</v>
      </c>
      <c r="D25" s="112"/>
      <c r="E25" s="112"/>
      <c r="F25" s="112">
        <v>42</v>
      </c>
      <c r="G25" s="112"/>
      <c r="H25" s="112"/>
      <c r="I25" s="112">
        <v>42</v>
      </c>
      <c r="J25" s="112"/>
      <c r="K25" s="112"/>
    </row>
    <row r="26" spans="1:11" ht="21.95" customHeight="1">
      <c r="A26" s="92"/>
      <c r="B26" s="10" t="s">
        <v>33</v>
      </c>
      <c r="C26" s="112">
        <v>27</v>
      </c>
      <c r="D26" s="112"/>
      <c r="E26" s="112"/>
      <c r="F26" s="112">
        <v>27</v>
      </c>
      <c r="G26" s="112"/>
      <c r="H26" s="112"/>
      <c r="I26" s="112">
        <v>25</v>
      </c>
      <c r="J26" s="112"/>
      <c r="K26" s="112"/>
    </row>
    <row r="27" spans="1:11" ht="21.95" customHeight="1">
      <c r="A27" s="92"/>
      <c r="B27" s="10" t="s">
        <v>34</v>
      </c>
      <c r="C27" s="112">
        <v>4</v>
      </c>
      <c r="D27" s="112"/>
      <c r="E27" s="112"/>
      <c r="F27" s="112">
        <v>4</v>
      </c>
      <c r="G27" s="112"/>
      <c r="H27" s="112"/>
      <c r="I27" s="112">
        <v>4</v>
      </c>
      <c r="J27" s="112"/>
      <c r="K27" s="112"/>
    </row>
    <row r="28" spans="1:11" ht="76.5" customHeight="1">
      <c r="A28" s="118" t="s">
        <v>35</v>
      </c>
      <c r="B28" s="119"/>
      <c r="C28" s="124" t="s">
        <v>96</v>
      </c>
      <c r="D28" s="125"/>
      <c r="E28" s="126"/>
      <c r="F28" s="124" t="s">
        <v>97</v>
      </c>
      <c r="G28" s="125"/>
      <c r="H28" s="126"/>
      <c r="I28" s="124" t="s">
        <v>98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99</v>
      </c>
      <c r="D31" s="116"/>
      <c r="E31" s="117"/>
      <c r="F31" s="115" t="s">
        <v>100</v>
      </c>
      <c r="G31" s="116"/>
      <c r="H31" s="117"/>
      <c r="I31" s="115" t="s">
        <v>101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9.4700000000000006</v>
      </c>
      <c r="F35" s="9">
        <v>9.4499999999999993</v>
      </c>
      <c r="G35" s="9">
        <v>9.43</v>
      </c>
      <c r="H35" s="9">
        <v>9.4600000000000009</v>
      </c>
      <c r="I35" s="9">
        <v>9.48</v>
      </c>
      <c r="J35" s="39">
        <v>9.4499999999999993</v>
      </c>
    </row>
    <row r="36" spans="1:10" ht="15.75">
      <c r="A36" s="97"/>
      <c r="B36" s="100"/>
      <c r="C36" s="17" t="s">
        <v>49</v>
      </c>
      <c r="D36" s="17" t="s">
        <v>50</v>
      </c>
      <c r="E36" s="9">
        <v>5.61</v>
      </c>
      <c r="F36" s="9">
        <v>5.76</v>
      </c>
      <c r="G36" s="9">
        <v>6.71</v>
      </c>
      <c r="H36" s="9">
        <v>5.8</v>
      </c>
      <c r="I36" s="9">
        <v>6.74</v>
      </c>
      <c r="J36" s="39">
        <v>6.74</v>
      </c>
    </row>
    <row r="37" spans="1:10" ht="18.75">
      <c r="A37" s="97"/>
      <c r="B37" s="100"/>
      <c r="C37" s="18" t="s">
        <v>51</v>
      </c>
      <c r="D37" s="17" t="s">
        <v>52</v>
      </c>
      <c r="E37" s="9">
        <v>6.1</v>
      </c>
      <c r="F37" s="9">
        <v>8.1999999999999993</v>
      </c>
      <c r="G37" s="19">
        <v>5.87</v>
      </c>
      <c r="H37" s="9">
        <v>6.69</v>
      </c>
      <c r="I37" s="9">
        <v>4.4800000000000004</v>
      </c>
      <c r="J37" s="39">
        <v>6.62</v>
      </c>
    </row>
    <row r="38" spans="1:10" ht="16.5">
      <c r="A38" s="97"/>
      <c r="B38" s="100"/>
      <c r="C38" s="20" t="s">
        <v>53</v>
      </c>
      <c r="D38" s="17" t="s">
        <v>54</v>
      </c>
      <c r="E38" s="19">
        <v>5.38</v>
      </c>
      <c r="F38" s="19">
        <v>3.64</v>
      </c>
      <c r="G38" s="19">
        <v>4.7</v>
      </c>
      <c r="H38" s="19">
        <v>1.8</v>
      </c>
      <c r="I38" s="9">
        <v>3.5</v>
      </c>
      <c r="J38" s="39">
        <v>3.7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0.5</v>
      </c>
      <c r="F39" s="9">
        <v>0.5</v>
      </c>
      <c r="G39" s="9">
        <v>0.5</v>
      </c>
      <c r="H39" s="9">
        <v>0.5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</v>
      </c>
      <c r="F40" s="9">
        <v>10.25</v>
      </c>
      <c r="G40" s="9">
        <v>10.27</v>
      </c>
      <c r="H40" s="9">
        <v>10.3</v>
      </c>
      <c r="I40" s="9">
        <v>10.26</v>
      </c>
      <c r="J40" s="39">
        <v>10.24</v>
      </c>
    </row>
    <row r="41" spans="1:10" ht="15.75">
      <c r="A41" s="97"/>
      <c r="B41" s="100"/>
      <c r="C41" s="17" t="s">
        <v>49</v>
      </c>
      <c r="D41" s="17" t="s">
        <v>57</v>
      </c>
      <c r="E41" s="9">
        <v>21.3</v>
      </c>
      <c r="F41" s="9">
        <v>20.7</v>
      </c>
      <c r="G41" s="9">
        <v>24.5</v>
      </c>
      <c r="H41" s="9">
        <v>23.9</v>
      </c>
      <c r="I41" s="9">
        <v>22.6</v>
      </c>
      <c r="J41" s="39">
        <v>21.96</v>
      </c>
    </row>
    <row r="42" spans="1:10" ht="15.75">
      <c r="A42" s="97"/>
      <c r="B42" s="100"/>
      <c r="C42" s="21" t="s">
        <v>58</v>
      </c>
      <c r="D42" s="22" t="s">
        <v>59</v>
      </c>
      <c r="E42" s="9">
        <v>3.59</v>
      </c>
      <c r="F42" s="9">
        <v>3.62</v>
      </c>
      <c r="G42" s="9">
        <v>3.52</v>
      </c>
      <c r="H42" s="9">
        <v>3.47</v>
      </c>
      <c r="I42" s="9">
        <v>4.97</v>
      </c>
      <c r="J42" s="39">
        <v>5.23</v>
      </c>
    </row>
    <row r="43" spans="1:10" ht="16.5">
      <c r="A43" s="97"/>
      <c r="B43" s="100"/>
      <c r="C43" s="21" t="s">
        <v>60</v>
      </c>
      <c r="D43" s="23" t="s">
        <v>61</v>
      </c>
      <c r="E43" s="9">
        <v>3.12</v>
      </c>
      <c r="F43" s="9">
        <v>3.88</v>
      </c>
      <c r="G43" s="9">
        <v>2.46</v>
      </c>
      <c r="H43" s="9">
        <v>2.2599999999999998</v>
      </c>
      <c r="I43" s="9">
        <v>2.3199999999999998</v>
      </c>
      <c r="J43" s="39">
        <v>2.33</v>
      </c>
    </row>
    <row r="44" spans="1:10" ht="18.75">
      <c r="A44" s="97"/>
      <c r="B44" s="100"/>
      <c r="C44" s="18" t="s">
        <v>51</v>
      </c>
      <c r="D44" s="17" t="s">
        <v>62</v>
      </c>
      <c r="E44" s="9">
        <v>300</v>
      </c>
      <c r="F44" s="9">
        <v>310</v>
      </c>
      <c r="G44" s="9">
        <v>294</v>
      </c>
      <c r="H44" s="9">
        <v>443</v>
      </c>
      <c r="I44" s="9">
        <v>505</v>
      </c>
      <c r="J44" s="39">
        <v>417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5.42</v>
      </c>
      <c r="F45" s="9">
        <v>5.59</v>
      </c>
      <c r="G45" s="9">
        <v>6.02</v>
      </c>
      <c r="H45" s="9">
        <v>5.43</v>
      </c>
      <c r="I45" s="9">
        <v>5.89</v>
      </c>
      <c r="J45" s="39">
        <v>5.64</v>
      </c>
    </row>
    <row r="46" spans="1:10" ht="18.75">
      <c r="A46" s="97"/>
      <c r="B46" s="100"/>
      <c r="C46" s="18" t="s">
        <v>51</v>
      </c>
      <c r="D46" s="17" t="s">
        <v>52</v>
      </c>
      <c r="E46" s="9">
        <v>10.6</v>
      </c>
      <c r="F46" s="9">
        <v>11.3</v>
      </c>
      <c r="G46" s="9">
        <v>11.7</v>
      </c>
      <c r="H46" s="9">
        <v>11.8</v>
      </c>
      <c r="I46" s="9">
        <v>18.7</v>
      </c>
      <c r="J46" s="39">
        <v>19.3</v>
      </c>
    </row>
    <row r="47" spans="1:10" ht="16.5">
      <c r="A47" s="97"/>
      <c r="B47" s="100"/>
      <c r="C47" s="20" t="s">
        <v>53</v>
      </c>
      <c r="D47" s="17" t="s">
        <v>66</v>
      </c>
      <c r="E47" s="9">
        <v>1.46</v>
      </c>
      <c r="F47" s="9">
        <v>1.24</v>
      </c>
      <c r="G47" s="9">
        <v>1.39</v>
      </c>
      <c r="H47" s="9">
        <v>4.5</v>
      </c>
      <c r="I47" s="9">
        <v>4.3</v>
      </c>
      <c r="J47" s="39">
        <v>4.0999999999999996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5.63</v>
      </c>
      <c r="F48" s="9">
        <v>5.47</v>
      </c>
      <c r="G48" s="9">
        <v>5.7</v>
      </c>
      <c r="H48" s="9">
        <v>5.97</v>
      </c>
      <c r="I48" s="9">
        <v>5.76</v>
      </c>
      <c r="J48" s="39">
        <v>5.52</v>
      </c>
    </row>
    <row r="49" spans="1:13" ht="18.75">
      <c r="A49" s="97"/>
      <c r="B49" s="100"/>
      <c r="C49" s="18" t="s">
        <v>51</v>
      </c>
      <c r="D49" s="17" t="s">
        <v>52</v>
      </c>
      <c r="E49" s="9">
        <v>10.8</v>
      </c>
      <c r="F49" s="9">
        <v>11.7</v>
      </c>
      <c r="G49" s="9">
        <v>9.4</v>
      </c>
      <c r="H49" s="9">
        <v>9.24</v>
      </c>
      <c r="I49" s="9">
        <v>17.600000000000001</v>
      </c>
      <c r="J49" s="39">
        <v>16.3</v>
      </c>
    </row>
    <row r="50" spans="1:13" ht="16.5">
      <c r="A50" s="97"/>
      <c r="B50" s="100"/>
      <c r="C50" s="20" t="s">
        <v>53</v>
      </c>
      <c r="D50" s="17" t="s">
        <v>66</v>
      </c>
      <c r="E50" s="9">
        <v>0.98</v>
      </c>
      <c r="F50" s="9">
        <v>1.33</v>
      </c>
      <c r="G50" s="9">
        <v>1.1000000000000001</v>
      </c>
      <c r="H50" s="9">
        <v>2.8</v>
      </c>
      <c r="I50" s="9">
        <v>3.1</v>
      </c>
      <c r="J50" s="39">
        <v>2.6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9.3800000000000008</v>
      </c>
      <c r="F52" s="9">
        <v>9.34</v>
      </c>
      <c r="G52" s="9">
        <v>9.4499999999999993</v>
      </c>
      <c r="H52" s="9">
        <v>9.4600000000000009</v>
      </c>
      <c r="I52" s="9">
        <v>9.44</v>
      </c>
      <c r="J52" s="39">
        <v>9.4499999999999993</v>
      </c>
    </row>
    <row r="53" spans="1:13" ht="15.75">
      <c r="A53" s="97"/>
      <c r="B53" s="100"/>
      <c r="C53" s="17" t="s">
        <v>49</v>
      </c>
      <c r="D53" s="17" t="s">
        <v>50</v>
      </c>
      <c r="E53" s="9">
        <v>5.94</v>
      </c>
      <c r="F53" s="9">
        <v>6.15</v>
      </c>
      <c r="G53" s="9">
        <v>5.94</v>
      </c>
      <c r="H53" s="9">
        <v>6.14</v>
      </c>
      <c r="I53" s="9">
        <v>5.74</v>
      </c>
      <c r="J53" s="39">
        <v>5.28</v>
      </c>
    </row>
    <row r="54" spans="1:13" ht="18.75">
      <c r="A54" s="97"/>
      <c r="B54" s="100"/>
      <c r="C54" s="18" t="s">
        <v>51</v>
      </c>
      <c r="D54" s="17" t="s">
        <v>52</v>
      </c>
      <c r="E54" s="9">
        <v>12.8</v>
      </c>
      <c r="F54" s="9">
        <v>10.6</v>
      </c>
      <c r="G54" s="9">
        <v>10.6</v>
      </c>
      <c r="H54" s="9">
        <v>11.5</v>
      </c>
      <c r="I54" s="9">
        <v>10.6</v>
      </c>
      <c r="J54" s="39">
        <v>11.2</v>
      </c>
    </row>
    <row r="55" spans="1:13" ht="16.5">
      <c r="A55" s="97"/>
      <c r="B55" s="111"/>
      <c r="C55" s="24" t="s">
        <v>53</v>
      </c>
      <c r="D55" s="17" t="s">
        <v>71</v>
      </c>
      <c r="E55" s="25">
        <v>3.87</v>
      </c>
      <c r="F55" s="25">
        <v>3.26</v>
      </c>
      <c r="G55" s="25">
        <v>2.08</v>
      </c>
      <c r="H55" s="9">
        <v>6.2</v>
      </c>
      <c r="I55" s="9">
        <v>3.36</v>
      </c>
      <c r="J55" s="39">
        <v>2.75</v>
      </c>
    </row>
    <row r="56" spans="1:13" ht="14.25">
      <c r="A56" s="26" t="s">
        <v>72</v>
      </c>
      <c r="B56" s="26" t="s">
        <v>73</v>
      </c>
      <c r="C56" s="27">
        <v>7.51</v>
      </c>
      <c r="D56" s="26" t="s">
        <v>45</v>
      </c>
      <c r="E56" s="27">
        <v>72</v>
      </c>
      <c r="F56" s="26" t="s">
        <v>74</v>
      </c>
      <c r="G56" s="27">
        <v>78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>
        <v>11.48</v>
      </c>
      <c r="E59" s="33"/>
      <c r="F59" s="33">
        <v>23.5</v>
      </c>
      <c r="G59" s="35"/>
      <c r="H59" s="33">
        <v>22.3</v>
      </c>
      <c r="I59" s="33"/>
      <c r="J59" s="39">
        <v>29.61</v>
      </c>
      <c r="K59" s="39"/>
      <c r="L59" s="39">
        <v>33.22</v>
      </c>
      <c r="M59" s="39"/>
    </row>
    <row r="60" spans="1:13" ht="18.75">
      <c r="A60" s="31" t="s">
        <v>79</v>
      </c>
      <c r="B60" s="32">
        <v>44.2</v>
      </c>
      <c r="C60" s="33"/>
      <c r="D60" s="34"/>
      <c r="E60" s="33"/>
      <c r="F60" s="33"/>
      <c r="G60" s="35"/>
      <c r="H60" s="33">
        <v>14.8</v>
      </c>
      <c r="I60" s="33"/>
      <c r="J60" s="39">
        <v>42.32</v>
      </c>
      <c r="K60" s="39"/>
      <c r="L60" s="39">
        <v>24.05</v>
      </c>
      <c r="M60" s="39"/>
    </row>
    <row r="61" spans="1:13" ht="18.75">
      <c r="A61" s="31" t="s">
        <v>80</v>
      </c>
      <c r="B61" s="32">
        <v>22.6</v>
      </c>
      <c r="C61" s="33"/>
      <c r="D61" s="34">
        <v>25.82</v>
      </c>
      <c r="E61" s="33"/>
      <c r="F61" s="33">
        <v>29.3</v>
      </c>
      <c r="G61" s="35"/>
      <c r="H61" s="33"/>
      <c r="I61" s="33"/>
      <c r="J61" s="39"/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60</v>
      </c>
      <c r="D63" s="34"/>
      <c r="E63" s="33">
        <v>58.8</v>
      </c>
      <c r="F63" s="33"/>
      <c r="G63" s="35">
        <v>60.6</v>
      </c>
      <c r="H63" s="33"/>
      <c r="I63" s="33"/>
      <c r="J63" s="39"/>
      <c r="K63" s="39">
        <v>13.54</v>
      </c>
      <c r="M63" s="39">
        <v>14.64</v>
      </c>
    </row>
    <row r="64" spans="1:13" ht="18.75">
      <c r="A64" s="36" t="s">
        <v>82</v>
      </c>
      <c r="B64" s="33"/>
      <c r="C64" s="33"/>
      <c r="D64" s="34"/>
      <c r="E64" s="33"/>
      <c r="F64" s="33"/>
      <c r="G64" s="37"/>
      <c r="H64" s="33"/>
      <c r="I64" s="33">
        <v>13.3</v>
      </c>
      <c r="J64" s="39"/>
      <c r="K64" s="39">
        <v>12.95</v>
      </c>
      <c r="L64" s="39"/>
      <c r="M64" s="39">
        <v>13.23</v>
      </c>
    </row>
    <row r="65" spans="1:13" ht="18.75">
      <c r="A65" s="36" t="s">
        <v>83</v>
      </c>
      <c r="B65" s="33"/>
      <c r="C65" s="33">
        <v>34.700000000000003</v>
      </c>
      <c r="D65" s="34"/>
      <c r="E65" s="33">
        <v>35.9</v>
      </c>
      <c r="F65" s="33"/>
      <c r="G65" s="35">
        <v>36.700000000000003</v>
      </c>
      <c r="H65" s="33"/>
      <c r="I65" s="33">
        <v>38.6</v>
      </c>
      <c r="J65" s="39"/>
      <c r="K65" s="39">
        <v>38.380000000000003</v>
      </c>
      <c r="M65" s="39">
        <v>39.35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2.4300000000000002</v>
      </c>
      <c r="C67" s="33">
        <v>8.1999999999999993</v>
      </c>
      <c r="D67" s="34">
        <v>1.69</v>
      </c>
      <c r="E67" s="33">
        <v>8.1</v>
      </c>
      <c r="F67" s="33">
        <v>0.81</v>
      </c>
      <c r="G67" s="35">
        <v>8.1999999999999993</v>
      </c>
      <c r="H67" s="33">
        <v>0.9</v>
      </c>
      <c r="I67" s="33">
        <v>8.36</v>
      </c>
      <c r="J67" s="39">
        <v>1.1000000000000001</v>
      </c>
      <c r="K67" s="39">
        <v>8.27</v>
      </c>
      <c r="L67" s="39">
        <v>1.2</v>
      </c>
      <c r="M67" s="39">
        <v>8.26</v>
      </c>
    </row>
    <row r="68" spans="1:13" ht="18.75">
      <c r="A68" s="41" t="s">
        <v>85</v>
      </c>
      <c r="B68" s="44">
        <v>0.65</v>
      </c>
      <c r="C68" s="33">
        <v>7.8</v>
      </c>
      <c r="D68" s="34">
        <v>0.87</v>
      </c>
      <c r="E68" s="33">
        <v>7.6</v>
      </c>
      <c r="F68" s="33">
        <v>0.65</v>
      </c>
      <c r="G68" s="35">
        <v>8.01</v>
      </c>
      <c r="H68" s="33">
        <v>0.63</v>
      </c>
      <c r="I68" s="33">
        <v>8.4</v>
      </c>
      <c r="J68" s="39">
        <v>2.1</v>
      </c>
      <c r="K68" s="39">
        <v>8</v>
      </c>
      <c r="L68" s="39">
        <v>1.6</v>
      </c>
      <c r="M68" s="39">
        <v>7.29</v>
      </c>
    </row>
    <row r="69" spans="1:13" ht="18.75">
      <c r="A69" s="41" t="s">
        <v>86</v>
      </c>
      <c r="B69" s="44">
        <v>1.54</v>
      </c>
      <c r="C69" s="33">
        <v>8</v>
      </c>
      <c r="D69" s="34">
        <v>1.25</v>
      </c>
      <c r="E69" s="33">
        <v>8.3000000000000007</v>
      </c>
      <c r="F69" s="33">
        <v>0.99</v>
      </c>
      <c r="G69" s="35">
        <v>8.3000000000000007</v>
      </c>
      <c r="H69" s="33">
        <v>1.5</v>
      </c>
      <c r="I69" s="33">
        <v>8.8000000000000007</v>
      </c>
      <c r="J69" s="39">
        <v>0.9</v>
      </c>
      <c r="K69" s="39">
        <v>8.36</v>
      </c>
      <c r="L69" s="39">
        <v>1.5</v>
      </c>
      <c r="M69" s="39">
        <v>8.34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108</v>
      </c>
      <c r="D2" s="142"/>
      <c r="E2" s="142"/>
      <c r="F2" s="143" t="s">
        <v>109</v>
      </c>
      <c r="G2" s="143"/>
      <c r="H2" s="143"/>
      <c r="I2" s="144" t="s">
        <v>215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57777</v>
      </c>
      <c r="D4" s="134"/>
      <c r="E4" s="134"/>
      <c r="F4" s="134">
        <v>58380</v>
      </c>
      <c r="G4" s="134"/>
      <c r="H4" s="134"/>
      <c r="I4" s="134">
        <v>59270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78900</v>
      </c>
      <c r="D5" s="134"/>
      <c r="E5" s="134"/>
      <c r="F5" s="134">
        <v>80230</v>
      </c>
      <c r="G5" s="134"/>
      <c r="H5" s="134"/>
      <c r="I5" s="134">
        <v>81400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C4-'18日'!I4</f>
        <v>1327</v>
      </c>
      <c r="D6" s="150"/>
      <c r="E6" s="150"/>
      <c r="F6" s="151">
        <f>F4-C4</f>
        <v>603</v>
      </c>
      <c r="G6" s="152"/>
      <c r="H6" s="153"/>
      <c r="I6" s="151">
        <f>I4-F4</f>
        <v>890</v>
      </c>
      <c r="J6" s="152"/>
      <c r="K6" s="153"/>
      <c r="L6" s="149">
        <f>C6+F6+I6</f>
        <v>2820</v>
      </c>
      <c r="M6" s="149">
        <f>C7+F7+I7</f>
        <v>3710</v>
      </c>
    </row>
    <row r="7" spans="1:15" ht="21.95" customHeight="1">
      <c r="A7" s="89"/>
      <c r="B7" s="6" t="s">
        <v>8</v>
      </c>
      <c r="C7" s="150">
        <f>C5-'18日'!I5</f>
        <v>1210</v>
      </c>
      <c r="D7" s="150"/>
      <c r="E7" s="150"/>
      <c r="F7" s="151">
        <f>F5-C5</f>
        <v>1330</v>
      </c>
      <c r="G7" s="152"/>
      <c r="H7" s="153"/>
      <c r="I7" s="151">
        <f>I5-F5</f>
        <v>1170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49</v>
      </c>
      <c r="D9" s="134"/>
      <c r="E9" s="134"/>
      <c r="F9" s="134">
        <v>47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49</v>
      </c>
      <c r="D10" s="134"/>
      <c r="E10" s="134"/>
      <c r="F10" s="134">
        <v>47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56" t="s">
        <v>18</v>
      </c>
      <c r="J13" s="157"/>
      <c r="K13" s="158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56" t="s">
        <v>18</v>
      </c>
      <c r="J14" s="157"/>
      <c r="K14" s="158"/>
    </row>
    <row r="15" spans="1:15" ht="21.95" customHeight="1">
      <c r="A15" s="92" t="s">
        <v>19</v>
      </c>
      <c r="B15" s="10" t="s">
        <v>20</v>
      </c>
      <c r="C15" s="9">
        <v>300</v>
      </c>
      <c r="D15" s="9">
        <v>280</v>
      </c>
      <c r="E15" s="9">
        <v>250</v>
      </c>
      <c r="F15" s="9">
        <v>250</v>
      </c>
      <c r="G15" s="9">
        <v>200</v>
      </c>
      <c r="H15" s="9">
        <v>500</v>
      </c>
      <c r="I15" s="9">
        <v>500</v>
      </c>
      <c r="J15" s="9">
        <v>480</v>
      </c>
      <c r="K15" s="9">
        <v>450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211</v>
      </c>
      <c r="G16" s="133"/>
      <c r="H16" s="133"/>
      <c r="I16" s="159" t="s">
        <v>22</v>
      </c>
      <c r="J16" s="160"/>
      <c r="K16" s="161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56" t="s">
        <v>18</v>
      </c>
      <c r="J19" s="157"/>
      <c r="K19" s="158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56" t="s">
        <v>18</v>
      </c>
      <c r="J20" s="157"/>
      <c r="K20" s="158"/>
    </row>
    <row r="21" spans="1:11" ht="21.95" customHeight="1">
      <c r="A21" s="94" t="s">
        <v>24</v>
      </c>
      <c r="B21" s="10" t="s">
        <v>25</v>
      </c>
      <c r="C21" s="9">
        <v>500</v>
      </c>
      <c r="D21" s="9">
        <v>440</v>
      </c>
      <c r="E21" s="9">
        <v>370</v>
      </c>
      <c r="F21" s="9">
        <v>370</v>
      </c>
      <c r="G21" s="9">
        <v>300</v>
      </c>
      <c r="H21" s="9">
        <v>500</v>
      </c>
      <c r="I21" s="9">
        <v>500</v>
      </c>
      <c r="J21" s="9">
        <v>430</v>
      </c>
      <c r="K21" s="9">
        <v>350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212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1800</v>
      </c>
      <c r="D23" s="112"/>
      <c r="E23" s="112"/>
      <c r="F23" s="112">
        <v>1700</v>
      </c>
      <c r="G23" s="112"/>
      <c r="H23" s="112"/>
      <c r="I23" s="112">
        <v>1600</v>
      </c>
      <c r="J23" s="112"/>
      <c r="K23" s="112"/>
    </row>
    <row r="24" spans="1:11" ht="21.95" customHeight="1">
      <c r="A24" s="95"/>
      <c r="B24" s="13" t="s">
        <v>30</v>
      </c>
      <c r="C24" s="112">
        <v>2250</v>
      </c>
      <c r="D24" s="112"/>
      <c r="E24" s="112"/>
      <c r="F24" s="112">
        <v>2100</v>
      </c>
      <c r="G24" s="112"/>
      <c r="H24" s="112"/>
      <c r="I24" s="112">
        <v>2100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32</v>
      </c>
      <c r="D25" s="112"/>
      <c r="E25" s="112"/>
      <c r="F25" s="112">
        <v>32</v>
      </c>
      <c r="G25" s="112"/>
      <c r="H25" s="112"/>
      <c r="I25" s="112">
        <v>32</v>
      </c>
      <c r="J25" s="112"/>
      <c r="K25" s="112"/>
    </row>
    <row r="26" spans="1:11" ht="21.95" customHeight="1">
      <c r="A26" s="92"/>
      <c r="B26" s="10" t="s">
        <v>33</v>
      </c>
      <c r="C26" s="112">
        <v>14</v>
      </c>
      <c r="D26" s="112"/>
      <c r="E26" s="112"/>
      <c r="F26" s="112">
        <v>12</v>
      </c>
      <c r="G26" s="112"/>
      <c r="H26" s="112"/>
      <c r="I26" s="112">
        <v>12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213</v>
      </c>
      <c r="D28" s="125"/>
      <c r="E28" s="126"/>
      <c r="F28" s="124" t="s">
        <v>217</v>
      </c>
      <c r="G28" s="125"/>
      <c r="H28" s="126"/>
      <c r="I28" s="124" t="s">
        <v>225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214</v>
      </c>
      <c r="D31" s="116"/>
      <c r="E31" s="117"/>
      <c r="F31" s="115" t="s">
        <v>174</v>
      </c>
      <c r="G31" s="116"/>
      <c r="H31" s="117"/>
      <c r="I31" s="115" t="s">
        <v>216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45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9.1999999999999993</v>
      </c>
      <c r="F35" s="9">
        <v>9.2799999999999994</v>
      </c>
      <c r="G35" s="9">
        <v>9.23</v>
      </c>
      <c r="H35" s="9">
        <v>9.2100000000000009</v>
      </c>
      <c r="I35" s="45">
        <v>9.23</v>
      </c>
      <c r="J35" s="39">
        <v>9.2100000000000009</v>
      </c>
    </row>
    <row r="36" spans="1:10" ht="15.75">
      <c r="A36" s="97"/>
      <c r="B36" s="100"/>
      <c r="C36" s="17" t="s">
        <v>49</v>
      </c>
      <c r="D36" s="17" t="s">
        <v>50</v>
      </c>
      <c r="E36" s="9">
        <v>5.7</v>
      </c>
      <c r="F36" s="9">
        <v>4.8</v>
      </c>
      <c r="G36" s="9">
        <v>5.57</v>
      </c>
      <c r="H36" s="9">
        <v>5.82</v>
      </c>
      <c r="I36" s="45">
        <v>6.23</v>
      </c>
      <c r="J36" s="39">
        <v>6.71</v>
      </c>
    </row>
    <row r="37" spans="1:10" ht="18.75">
      <c r="A37" s="97"/>
      <c r="B37" s="100"/>
      <c r="C37" s="18" t="s">
        <v>51</v>
      </c>
      <c r="D37" s="17" t="s">
        <v>52</v>
      </c>
      <c r="E37" s="9">
        <v>4.16</v>
      </c>
      <c r="F37" s="9">
        <v>5.33</v>
      </c>
      <c r="G37" s="19">
        <v>4.83</v>
      </c>
      <c r="H37" s="9">
        <v>5.0999999999999996</v>
      </c>
      <c r="I37" s="45">
        <v>5.0999999999999996</v>
      </c>
      <c r="J37" s="39">
        <v>4.2</v>
      </c>
    </row>
    <row r="38" spans="1:10" ht="16.5">
      <c r="A38" s="97"/>
      <c r="B38" s="100"/>
      <c r="C38" s="20" t="s">
        <v>53</v>
      </c>
      <c r="D38" s="17" t="s">
        <v>54</v>
      </c>
      <c r="E38" s="19">
        <v>5.4</v>
      </c>
      <c r="F38" s="19">
        <v>6.5</v>
      </c>
      <c r="G38" s="19">
        <v>5.94</v>
      </c>
      <c r="H38" s="19">
        <v>6.24</v>
      </c>
      <c r="I38" s="45">
        <v>3.01</v>
      </c>
      <c r="J38" s="39">
        <v>1.37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0.6</v>
      </c>
      <c r="H39" s="9">
        <v>0.6</v>
      </c>
      <c r="I39" s="45">
        <v>0.6</v>
      </c>
      <c r="J39" s="39">
        <v>0.7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10.210000000000001</v>
      </c>
      <c r="F40" s="9">
        <v>10.3</v>
      </c>
      <c r="G40" s="9">
        <v>10.31</v>
      </c>
      <c r="H40" s="9">
        <v>10.29</v>
      </c>
      <c r="I40" s="45">
        <v>10.07</v>
      </c>
      <c r="J40" s="39">
        <v>10.14</v>
      </c>
    </row>
    <row r="41" spans="1:10" ht="15.75">
      <c r="A41" s="97"/>
      <c r="B41" s="100"/>
      <c r="C41" s="17" t="s">
        <v>49</v>
      </c>
      <c r="D41" s="17" t="s">
        <v>57</v>
      </c>
      <c r="E41" s="9">
        <v>19.600000000000001</v>
      </c>
      <c r="F41" s="9">
        <v>23.2</v>
      </c>
      <c r="G41" s="9">
        <v>21.8</v>
      </c>
      <c r="H41" s="9">
        <v>22.6</v>
      </c>
      <c r="I41" s="45">
        <v>23.1</v>
      </c>
      <c r="J41" s="39">
        <v>22.7</v>
      </c>
    </row>
    <row r="42" spans="1:10" ht="15.75">
      <c r="A42" s="97"/>
      <c r="B42" s="100"/>
      <c r="C42" s="21" t="s">
        <v>58</v>
      </c>
      <c r="D42" s="22" t="s">
        <v>59</v>
      </c>
      <c r="E42" s="9">
        <v>9.23</v>
      </c>
      <c r="F42" s="9">
        <v>8.49</v>
      </c>
      <c r="G42" s="9">
        <v>9.44</v>
      </c>
      <c r="H42" s="9">
        <v>6.56</v>
      </c>
      <c r="I42" s="45">
        <v>6.21</v>
      </c>
      <c r="J42" s="39">
        <v>6.5</v>
      </c>
    </row>
    <row r="43" spans="1:10" ht="16.5">
      <c r="A43" s="97"/>
      <c r="B43" s="100"/>
      <c r="C43" s="21" t="s">
        <v>60</v>
      </c>
      <c r="D43" s="23" t="s">
        <v>61</v>
      </c>
      <c r="E43" s="9">
        <v>3.9</v>
      </c>
      <c r="F43" s="9">
        <v>4.5</v>
      </c>
      <c r="G43" s="9">
        <v>4.33</v>
      </c>
      <c r="H43" s="9">
        <v>4.25</v>
      </c>
      <c r="I43" s="45">
        <v>2.71</v>
      </c>
      <c r="J43" s="39">
        <v>2.78</v>
      </c>
    </row>
    <row r="44" spans="1:10" ht="18.75">
      <c r="A44" s="97"/>
      <c r="B44" s="100"/>
      <c r="C44" s="18" t="s">
        <v>51</v>
      </c>
      <c r="D44" s="17" t="s">
        <v>62</v>
      </c>
      <c r="E44" s="9">
        <v>410</v>
      </c>
      <c r="F44" s="9">
        <v>390</v>
      </c>
      <c r="G44" s="9">
        <v>367</v>
      </c>
      <c r="H44" s="9">
        <v>418</v>
      </c>
      <c r="I44" s="45">
        <v>450</v>
      </c>
      <c r="J44" s="39">
        <v>420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4.7</v>
      </c>
      <c r="F45" s="9">
        <v>6.1</v>
      </c>
      <c r="G45" s="9">
        <v>5.85</v>
      </c>
      <c r="H45" s="9">
        <v>5.66</v>
      </c>
      <c r="I45" s="45">
        <v>6.46</v>
      </c>
      <c r="J45" s="39">
        <v>6.51</v>
      </c>
    </row>
    <row r="46" spans="1:10" ht="18.75">
      <c r="A46" s="97"/>
      <c r="B46" s="100"/>
      <c r="C46" s="18" t="s">
        <v>51</v>
      </c>
      <c r="D46" s="17" t="s">
        <v>52</v>
      </c>
      <c r="E46" s="9">
        <v>30.4</v>
      </c>
      <c r="F46" s="9">
        <v>28.6</v>
      </c>
      <c r="G46" s="9">
        <v>17.7</v>
      </c>
      <c r="H46" s="9">
        <v>18.600000000000001</v>
      </c>
      <c r="I46" s="45">
        <v>16.7</v>
      </c>
      <c r="J46" s="39">
        <v>17.899999999999999</v>
      </c>
    </row>
    <row r="47" spans="1:10" ht="16.5">
      <c r="A47" s="97"/>
      <c r="B47" s="100"/>
      <c r="C47" s="20" t="s">
        <v>53</v>
      </c>
      <c r="D47" s="17" t="s">
        <v>66</v>
      </c>
      <c r="E47" s="9">
        <v>2.1</v>
      </c>
      <c r="F47" s="9">
        <v>1.8</v>
      </c>
      <c r="G47" s="9">
        <v>2.08</v>
      </c>
      <c r="H47" s="9">
        <v>1.58</v>
      </c>
      <c r="I47" s="45">
        <v>2.6</v>
      </c>
      <c r="J47" s="39">
        <v>1.38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4.3</v>
      </c>
      <c r="F48" s="9">
        <v>4.7</v>
      </c>
      <c r="G48" s="9">
        <v>5.12</v>
      </c>
      <c r="H48" s="9">
        <v>5.31</v>
      </c>
      <c r="I48" s="45">
        <v>6.03</v>
      </c>
      <c r="J48" s="39">
        <v>6.2</v>
      </c>
    </row>
    <row r="49" spans="1:13" ht="18.75">
      <c r="A49" s="97"/>
      <c r="B49" s="100"/>
      <c r="C49" s="18" t="s">
        <v>51</v>
      </c>
      <c r="D49" s="17" t="s">
        <v>52</v>
      </c>
      <c r="E49" s="9">
        <v>7</v>
      </c>
      <c r="F49" s="9">
        <v>5.9</v>
      </c>
      <c r="G49" s="9">
        <v>5.8</v>
      </c>
      <c r="H49" s="9">
        <v>7.6</v>
      </c>
      <c r="I49" s="45">
        <v>7.6</v>
      </c>
      <c r="J49" s="39">
        <v>7.1</v>
      </c>
    </row>
    <row r="50" spans="1:13" ht="16.5">
      <c r="A50" s="97"/>
      <c r="B50" s="100"/>
      <c r="C50" s="20" t="s">
        <v>53</v>
      </c>
      <c r="D50" s="17" t="s">
        <v>66</v>
      </c>
      <c r="E50" s="9">
        <v>3.3</v>
      </c>
      <c r="F50" s="9">
        <v>4.2</v>
      </c>
      <c r="G50" s="9">
        <v>3.93</v>
      </c>
      <c r="H50" s="9">
        <v>3.57</v>
      </c>
      <c r="I50" s="45">
        <v>1.92</v>
      </c>
      <c r="J50" s="39">
        <v>0.81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45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9.3699999999999992</v>
      </c>
      <c r="F52" s="9">
        <v>9.3800000000000008</v>
      </c>
      <c r="G52" s="9">
        <v>9.41</v>
      </c>
      <c r="H52" s="9">
        <v>9.44</v>
      </c>
      <c r="I52" s="45">
        <v>9.1999999999999993</v>
      </c>
      <c r="J52" s="39">
        <v>9.34</v>
      </c>
    </row>
    <row r="53" spans="1:13" ht="15.75">
      <c r="A53" s="97"/>
      <c r="B53" s="100"/>
      <c r="C53" s="17" t="s">
        <v>49</v>
      </c>
      <c r="D53" s="17" t="s">
        <v>50</v>
      </c>
      <c r="E53" s="9">
        <v>4.4000000000000004</v>
      </c>
      <c r="F53" s="9">
        <v>4.7</v>
      </c>
      <c r="G53" s="9">
        <v>5.28</v>
      </c>
      <c r="H53" s="9">
        <v>5.15</v>
      </c>
      <c r="I53" s="45">
        <v>6.47</v>
      </c>
      <c r="J53" s="39">
        <v>6.67</v>
      </c>
    </row>
    <row r="54" spans="1:13" ht="18.75">
      <c r="A54" s="97"/>
      <c r="B54" s="100"/>
      <c r="C54" s="18" t="s">
        <v>51</v>
      </c>
      <c r="D54" s="17" t="s">
        <v>52</v>
      </c>
      <c r="E54" s="9">
        <v>9.5</v>
      </c>
      <c r="F54" s="9">
        <v>9.6999999999999993</v>
      </c>
      <c r="G54" s="9">
        <v>10.1</v>
      </c>
      <c r="H54" s="9">
        <v>10.5</v>
      </c>
      <c r="I54" s="45">
        <v>8.9</v>
      </c>
      <c r="J54" s="39">
        <v>8.6</v>
      </c>
    </row>
    <row r="55" spans="1:13" ht="16.5">
      <c r="A55" s="97"/>
      <c r="B55" s="111"/>
      <c r="C55" s="24" t="s">
        <v>53</v>
      </c>
      <c r="D55" s="17" t="s">
        <v>71</v>
      </c>
      <c r="E55" s="25">
        <v>3.7</v>
      </c>
      <c r="F55" s="25">
        <v>4.0999999999999996</v>
      </c>
      <c r="G55" s="25">
        <v>3.88</v>
      </c>
      <c r="H55" s="9">
        <v>3.6</v>
      </c>
      <c r="I55" s="45">
        <v>0.81</v>
      </c>
      <c r="J55" s="39">
        <v>3.16</v>
      </c>
    </row>
    <row r="56" spans="1:13" ht="14.25">
      <c r="A56" s="26" t="s">
        <v>72</v>
      </c>
      <c r="B56" s="26" t="s">
        <v>73</v>
      </c>
      <c r="C56" s="27">
        <v>7.92</v>
      </c>
      <c r="D56" s="26" t="s">
        <v>45</v>
      </c>
      <c r="E56" s="27">
        <v>76</v>
      </c>
      <c r="F56" s="26" t="s">
        <v>74</v>
      </c>
      <c r="G56" s="27">
        <v>81</v>
      </c>
      <c r="H56" s="26" t="s">
        <v>75</v>
      </c>
      <c r="I56" s="27">
        <v>0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21.8</v>
      </c>
      <c r="C59" s="33"/>
      <c r="D59" s="34">
        <v>22.2</v>
      </c>
      <c r="E59" s="33"/>
      <c r="F59" s="33">
        <v>20.9</v>
      </c>
      <c r="G59" s="35"/>
      <c r="H59" s="33">
        <v>22.9</v>
      </c>
      <c r="I59" s="33"/>
      <c r="J59" s="39">
        <v>26.1</v>
      </c>
      <c r="K59" s="39"/>
      <c r="L59" s="39">
        <v>24.7</v>
      </c>
      <c r="M59" s="39"/>
    </row>
    <row r="60" spans="1:13" ht="18.75">
      <c r="A60" s="31" t="s">
        <v>79</v>
      </c>
      <c r="B60" s="32">
        <v>25.6</v>
      </c>
      <c r="C60" s="33"/>
      <c r="D60" s="34">
        <v>32.9</v>
      </c>
      <c r="E60" s="33"/>
      <c r="F60" s="33"/>
      <c r="G60" s="35"/>
      <c r="H60" s="33">
        <v>78.599999999999994</v>
      </c>
      <c r="I60" s="33"/>
      <c r="J60" s="39">
        <v>17.8</v>
      </c>
      <c r="K60" s="39"/>
      <c r="L60" s="39">
        <v>29.6</v>
      </c>
      <c r="M60" s="39"/>
    </row>
    <row r="61" spans="1:13" ht="18.75">
      <c r="A61" s="31" t="s">
        <v>80</v>
      </c>
      <c r="B61" s="32"/>
      <c r="C61" s="33"/>
      <c r="D61" s="34"/>
      <c r="E61" s="33"/>
      <c r="F61" s="33">
        <v>95.5</v>
      </c>
      <c r="G61" s="35"/>
      <c r="H61" s="33"/>
      <c r="I61" s="33"/>
      <c r="J61" s="39"/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18.420000000000002</v>
      </c>
      <c r="D63" s="34"/>
      <c r="E63" s="33">
        <v>19.309999999999999</v>
      </c>
      <c r="F63" s="33"/>
      <c r="G63" s="35">
        <v>21.2</v>
      </c>
      <c r="H63" s="33"/>
      <c r="I63" s="33">
        <v>21.5</v>
      </c>
      <c r="J63" s="39"/>
      <c r="K63" s="39">
        <v>18.5</v>
      </c>
      <c r="M63" s="39">
        <v>20.100000000000001</v>
      </c>
    </row>
    <row r="64" spans="1:13" ht="18.75">
      <c r="A64" s="36" t="s">
        <v>82</v>
      </c>
      <c r="B64" s="33"/>
      <c r="C64" s="33">
        <v>15.47</v>
      </c>
      <c r="D64" s="34"/>
      <c r="E64" s="33">
        <v>15.88</v>
      </c>
      <c r="F64" s="33"/>
      <c r="G64" s="37">
        <v>16.3</v>
      </c>
      <c r="H64" s="33"/>
      <c r="I64" s="33">
        <v>17.100000000000001</v>
      </c>
      <c r="J64" s="39"/>
      <c r="K64" s="39">
        <v>14.1</v>
      </c>
      <c r="L64" s="39"/>
      <c r="M64" s="39">
        <v>15.6</v>
      </c>
    </row>
    <row r="65" spans="1:13" ht="18.75">
      <c r="A65" s="36" t="s">
        <v>83</v>
      </c>
      <c r="B65" s="33"/>
      <c r="C65" s="33">
        <v>26.25</v>
      </c>
      <c r="D65" s="34"/>
      <c r="E65" s="33">
        <v>26.43</v>
      </c>
      <c r="F65" s="33"/>
      <c r="G65" s="35">
        <v>25.9</v>
      </c>
      <c r="H65" s="33"/>
      <c r="I65" s="33">
        <v>26.6</v>
      </c>
      <c r="J65" s="39"/>
      <c r="K65" s="39">
        <v>26</v>
      </c>
      <c r="M65" s="39">
        <v>27.4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4.9000000000000004</v>
      </c>
      <c r="C67" s="33">
        <v>7.65</v>
      </c>
      <c r="D67" s="34">
        <v>5.3</v>
      </c>
      <c r="E67" s="33">
        <v>7.84</v>
      </c>
      <c r="F67" s="33">
        <v>3.89</v>
      </c>
      <c r="G67" s="35">
        <v>7.7</v>
      </c>
      <c r="H67" s="33">
        <v>4.17</v>
      </c>
      <c r="I67" s="33">
        <v>7.4</v>
      </c>
      <c r="J67" s="39">
        <v>5</v>
      </c>
      <c r="K67" s="39">
        <v>7.9</v>
      </c>
      <c r="L67" s="39">
        <v>5.16</v>
      </c>
      <c r="M67" s="39">
        <v>7.8</v>
      </c>
    </row>
    <row r="68" spans="1:13" ht="18.75">
      <c r="A68" s="41" t="s">
        <v>85</v>
      </c>
      <c r="B68" s="42">
        <v>5.0999999999999996</v>
      </c>
      <c r="C68" s="33">
        <v>7.6</v>
      </c>
      <c r="D68" s="34">
        <v>5.7</v>
      </c>
      <c r="E68" s="33">
        <v>8.16</v>
      </c>
      <c r="F68" s="33">
        <v>4.6100000000000003</v>
      </c>
      <c r="G68" s="35">
        <v>8.1</v>
      </c>
      <c r="H68" s="33">
        <v>4.96</v>
      </c>
      <c r="I68" s="33">
        <v>7.5</v>
      </c>
      <c r="J68" s="39">
        <v>4.13</v>
      </c>
      <c r="K68" s="39">
        <v>8.4</v>
      </c>
      <c r="L68" s="39">
        <v>4.33</v>
      </c>
      <c r="M68" s="39">
        <v>7.9</v>
      </c>
    </row>
    <row r="69" spans="1:13" ht="18.75">
      <c r="A69" s="41" t="s">
        <v>86</v>
      </c>
      <c r="B69" s="42">
        <v>4.5</v>
      </c>
      <c r="C69" s="33">
        <v>11.14</v>
      </c>
      <c r="D69" s="34">
        <v>6.2</v>
      </c>
      <c r="E69" s="33">
        <v>11.54</v>
      </c>
      <c r="F69" s="33">
        <v>5.93</v>
      </c>
      <c r="G69" s="35">
        <v>11.1</v>
      </c>
      <c r="H69" s="33">
        <v>6.11</v>
      </c>
      <c r="I69" s="33">
        <v>11.1</v>
      </c>
      <c r="J69" s="39">
        <v>1.39</v>
      </c>
      <c r="K69" s="39">
        <v>10</v>
      </c>
      <c r="L69" s="39">
        <v>1.93</v>
      </c>
      <c r="M69" s="39">
        <v>11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219</v>
      </c>
      <c r="D2" s="142"/>
      <c r="E2" s="142"/>
      <c r="F2" s="143" t="s">
        <v>223</v>
      </c>
      <c r="G2" s="143"/>
      <c r="H2" s="143"/>
      <c r="I2" s="144" t="s">
        <v>226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60190</v>
      </c>
      <c r="D4" s="134"/>
      <c r="E4" s="134"/>
      <c r="F4" s="134">
        <v>61180</v>
      </c>
      <c r="G4" s="134"/>
      <c r="H4" s="134"/>
      <c r="I4" s="134">
        <v>61950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82720</v>
      </c>
      <c r="D5" s="134"/>
      <c r="E5" s="134"/>
      <c r="F5" s="134">
        <v>83910</v>
      </c>
      <c r="G5" s="134"/>
      <c r="H5" s="134"/>
      <c r="I5" s="134">
        <v>85050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C4-'19日'!I4</f>
        <v>920</v>
      </c>
      <c r="D6" s="150"/>
      <c r="E6" s="150"/>
      <c r="F6" s="151">
        <f>F4-C4</f>
        <v>990</v>
      </c>
      <c r="G6" s="152"/>
      <c r="H6" s="153"/>
      <c r="I6" s="151">
        <f>I4-F4</f>
        <v>770</v>
      </c>
      <c r="J6" s="152"/>
      <c r="K6" s="153"/>
      <c r="L6" s="149">
        <f>C6+F6+I6</f>
        <v>2680</v>
      </c>
      <c r="M6" s="149">
        <f>C7+F7+I7</f>
        <v>3650</v>
      </c>
    </row>
    <row r="7" spans="1:15" ht="21.95" customHeight="1">
      <c r="A7" s="89"/>
      <c r="B7" s="6" t="s">
        <v>8</v>
      </c>
      <c r="C7" s="150">
        <f>C5-'19日'!I5</f>
        <v>1320</v>
      </c>
      <c r="D7" s="150"/>
      <c r="E7" s="150"/>
      <c r="F7" s="151">
        <f>F5-C5</f>
        <v>1190</v>
      </c>
      <c r="G7" s="152"/>
      <c r="H7" s="153"/>
      <c r="I7" s="151">
        <f>I5-F5</f>
        <v>1140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47</v>
      </c>
      <c r="D9" s="134"/>
      <c r="E9" s="134"/>
      <c r="F9" s="134">
        <v>47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47</v>
      </c>
      <c r="D10" s="134"/>
      <c r="E10" s="134"/>
      <c r="F10" s="134">
        <v>47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46" t="s">
        <v>15</v>
      </c>
      <c r="D11" s="46" t="s">
        <v>15</v>
      </c>
      <c r="E11" s="46" t="s">
        <v>15</v>
      </c>
      <c r="F11" s="47" t="s">
        <v>15</v>
      </c>
      <c r="G11" s="47" t="s">
        <v>15</v>
      </c>
      <c r="H11" s="47" t="s">
        <v>15</v>
      </c>
      <c r="I11" s="48" t="s">
        <v>15</v>
      </c>
      <c r="J11" s="48" t="s">
        <v>15</v>
      </c>
      <c r="K11" s="48" t="s">
        <v>15</v>
      </c>
    </row>
    <row r="12" spans="1:15" ht="21.95" customHeight="1">
      <c r="A12" s="91"/>
      <c r="B12" s="8" t="s">
        <v>16</v>
      </c>
      <c r="C12" s="46">
        <v>60</v>
      </c>
      <c r="D12" s="46">
        <v>60</v>
      </c>
      <c r="E12" s="46">
        <v>60</v>
      </c>
      <c r="F12" s="47">
        <v>60</v>
      </c>
      <c r="G12" s="47">
        <v>60</v>
      </c>
      <c r="H12" s="47">
        <v>60</v>
      </c>
      <c r="I12" s="48">
        <v>60</v>
      </c>
      <c r="J12" s="48">
        <v>60</v>
      </c>
      <c r="K12" s="48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450</v>
      </c>
      <c r="D15" s="9">
        <v>420</v>
      </c>
      <c r="E15" s="9">
        <v>380</v>
      </c>
      <c r="F15" s="47">
        <v>380</v>
      </c>
      <c r="G15" s="9">
        <v>350</v>
      </c>
      <c r="H15" s="9">
        <v>310</v>
      </c>
      <c r="I15" s="48">
        <v>310</v>
      </c>
      <c r="J15" s="9">
        <v>250</v>
      </c>
      <c r="K15" s="9">
        <v>550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229</v>
      </c>
      <c r="J16" s="133"/>
      <c r="K16" s="133"/>
    </row>
    <row r="17" spans="1:11" ht="21.95" customHeight="1">
      <c r="A17" s="93" t="s">
        <v>23</v>
      </c>
      <c r="B17" s="12" t="s">
        <v>14</v>
      </c>
      <c r="C17" s="46" t="s">
        <v>15</v>
      </c>
      <c r="D17" s="46" t="s">
        <v>15</v>
      </c>
      <c r="E17" s="46" t="s">
        <v>15</v>
      </c>
      <c r="F17" s="47" t="s">
        <v>15</v>
      </c>
      <c r="G17" s="47" t="s">
        <v>15</v>
      </c>
      <c r="H17" s="47" t="s">
        <v>15</v>
      </c>
      <c r="I17" s="48" t="s">
        <v>15</v>
      </c>
      <c r="J17" s="48" t="s">
        <v>15</v>
      </c>
      <c r="K17" s="48" t="s">
        <v>15</v>
      </c>
    </row>
    <row r="18" spans="1:11" ht="21.95" customHeight="1">
      <c r="A18" s="93"/>
      <c r="B18" s="12" t="s">
        <v>16</v>
      </c>
      <c r="C18" s="46">
        <v>70</v>
      </c>
      <c r="D18" s="46">
        <v>70</v>
      </c>
      <c r="E18" s="46">
        <v>70</v>
      </c>
      <c r="F18" s="47">
        <v>70</v>
      </c>
      <c r="G18" s="47">
        <v>70</v>
      </c>
      <c r="H18" s="47">
        <v>70</v>
      </c>
      <c r="I18" s="48">
        <v>70</v>
      </c>
      <c r="J18" s="48">
        <v>70</v>
      </c>
      <c r="K18" s="48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350</v>
      </c>
      <c r="D21" s="9">
        <v>290</v>
      </c>
      <c r="E21" s="9">
        <v>530</v>
      </c>
      <c r="F21" s="47">
        <v>530</v>
      </c>
      <c r="G21" s="9">
        <v>470</v>
      </c>
      <c r="H21" s="9">
        <v>400</v>
      </c>
      <c r="I21" s="9">
        <v>400</v>
      </c>
      <c r="J21" s="9">
        <v>260</v>
      </c>
      <c r="K21" s="9">
        <v>570</v>
      </c>
    </row>
    <row r="22" spans="1:11" ht="28.5" customHeight="1">
      <c r="A22" s="94"/>
      <c r="B22" s="11" t="s">
        <v>26</v>
      </c>
      <c r="C22" s="133" t="s">
        <v>222</v>
      </c>
      <c r="D22" s="133"/>
      <c r="E22" s="133"/>
      <c r="F22" s="133" t="s">
        <v>27</v>
      </c>
      <c r="G22" s="133"/>
      <c r="H22" s="133"/>
      <c r="I22" s="133" t="s">
        <v>228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1600</v>
      </c>
      <c r="D23" s="112"/>
      <c r="E23" s="112"/>
      <c r="F23" s="112">
        <f>1500</f>
        <v>1500</v>
      </c>
      <c r="G23" s="112"/>
      <c r="H23" s="112"/>
      <c r="I23" s="112">
        <v>1460</v>
      </c>
      <c r="J23" s="112"/>
      <c r="K23" s="112"/>
    </row>
    <row r="24" spans="1:11" ht="21.95" customHeight="1">
      <c r="A24" s="95"/>
      <c r="B24" s="13" t="s">
        <v>30</v>
      </c>
      <c r="C24" s="112">
        <v>2050</v>
      </c>
      <c r="D24" s="112"/>
      <c r="E24" s="112"/>
      <c r="F24" s="112">
        <v>2050</v>
      </c>
      <c r="G24" s="112"/>
      <c r="H24" s="112"/>
      <c r="I24" s="112">
        <v>1960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32</v>
      </c>
      <c r="D25" s="112"/>
      <c r="E25" s="112"/>
      <c r="F25" s="112">
        <v>32</v>
      </c>
      <c r="G25" s="112"/>
      <c r="H25" s="112"/>
      <c r="I25" s="112">
        <v>31</v>
      </c>
      <c r="J25" s="112"/>
      <c r="K25" s="112"/>
    </row>
    <row r="26" spans="1:11" ht="21.95" customHeight="1">
      <c r="A26" s="92"/>
      <c r="B26" s="10" t="s">
        <v>33</v>
      </c>
      <c r="C26" s="112">
        <v>10</v>
      </c>
      <c r="D26" s="112"/>
      <c r="E26" s="112"/>
      <c r="F26" s="112">
        <v>10</v>
      </c>
      <c r="G26" s="112"/>
      <c r="H26" s="112"/>
      <c r="I26" s="112">
        <v>8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221</v>
      </c>
      <c r="D28" s="125"/>
      <c r="E28" s="126"/>
      <c r="F28" s="124" t="s">
        <v>234</v>
      </c>
      <c r="G28" s="125"/>
      <c r="H28" s="126"/>
      <c r="I28" s="124" t="s">
        <v>230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218</v>
      </c>
      <c r="D31" s="116"/>
      <c r="E31" s="117"/>
      <c r="F31" s="115" t="s">
        <v>224</v>
      </c>
      <c r="G31" s="116"/>
      <c r="H31" s="117"/>
      <c r="I31" s="115" t="s">
        <v>227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9.3000000000000007</v>
      </c>
      <c r="F35" s="9">
        <v>9.3000000000000007</v>
      </c>
      <c r="G35" s="9">
        <v>9.43</v>
      </c>
      <c r="H35" s="9">
        <v>9.1999999999999993</v>
      </c>
      <c r="I35" s="9">
        <v>9.34</v>
      </c>
      <c r="J35" s="39">
        <v>9.26</v>
      </c>
    </row>
    <row r="36" spans="1:10" ht="15.75">
      <c r="A36" s="97"/>
      <c r="B36" s="100"/>
      <c r="C36" s="17" t="s">
        <v>49</v>
      </c>
      <c r="D36" s="17" t="s">
        <v>50</v>
      </c>
      <c r="E36" s="9">
        <v>5.2</v>
      </c>
      <c r="F36" s="9">
        <v>3.9</v>
      </c>
      <c r="G36" s="9">
        <v>6.04</v>
      </c>
      <c r="H36" s="9">
        <v>5.94</v>
      </c>
      <c r="I36" s="9">
        <v>6.1</v>
      </c>
      <c r="J36" s="39">
        <v>5.9</v>
      </c>
    </row>
    <row r="37" spans="1:10" ht="18.75">
      <c r="A37" s="97"/>
      <c r="B37" s="100"/>
      <c r="C37" s="18" t="s">
        <v>51</v>
      </c>
      <c r="D37" s="17" t="s">
        <v>52</v>
      </c>
      <c r="E37" s="9">
        <v>4.59</v>
      </c>
      <c r="F37" s="9">
        <v>3.77</v>
      </c>
      <c r="G37" s="19">
        <v>14.5</v>
      </c>
      <c r="H37" s="9">
        <v>14.3</v>
      </c>
      <c r="I37" s="9">
        <v>15.3</v>
      </c>
      <c r="J37" s="39">
        <v>14.2</v>
      </c>
    </row>
    <row r="38" spans="1:10" ht="16.5">
      <c r="A38" s="97"/>
      <c r="B38" s="100"/>
      <c r="C38" s="20" t="s">
        <v>53</v>
      </c>
      <c r="D38" s="17" t="s">
        <v>54</v>
      </c>
      <c r="E38" s="19">
        <v>4.8</v>
      </c>
      <c r="F38" s="19">
        <v>3.4</v>
      </c>
      <c r="G38" s="19">
        <v>7.18</v>
      </c>
      <c r="H38" s="19">
        <v>4.8</v>
      </c>
      <c r="I38" s="9">
        <v>5.65</v>
      </c>
      <c r="J38" s="39">
        <v>4.5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0.5</v>
      </c>
      <c r="H39" s="9">
        <v>0.5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10.32</v>
      </c>
      <c r="F40" s="9">
        <v>10.3</v>
      </c>
      <c r="G40" s="9">
        <v>10.45</v>
      </c>
      <c r="H40" s="9">
        <v>10.3</v>
      </c>
      <c r="I40" s="9">
        <v>10.44</v>
      </c>
      <c r="J40" s="39">
        <v>10.36</v>
      </c>
    </row>
    <row r="41" spans="1:10" ht="15.75">
      <c r="A41" s="97"/>
      <c r="B41" s="100"/>
      <c r="C41" s="17" t="s">
        <v>49</v>
      </c>
      <c r="D41" s="17" t="s">
        <v>57</v>
      </c>
      <c r="E41" s="9">
        <v>21.5</v>
      </c>
      <c r="F41" s="9">
        <v>22.7</v>
      </c>
      <c r="G41" s="9">
        <v>25.7</v>
      </c>
      <c r="H41" s="9">
        <v>24.8</v>
      </c>
      <c r="I41" s="9">
        <v>25.7</v>
      </c>
      <c r="J41" s="39">
        <v>24.9</v>
      </c>
    </row>
    <row r="42" spans="1:10" ht="15.75">
      <c r="A42" s="97"/>
      <c r="B42" s="100"/>
      <c r="C42" s="21" t="s">
        <v>58</v>
      </c>
      <c r="D42" s="22" t="s">
        <v>59</v>
      </c>
      <c r="E42" s="9">
        <v>6.13</v>
      </c>
      <c r="F42" s="9">
        <v>7.22</v>
      </c>
      <c r="G42" s="9">
        <v>5.88</v>
      </c>
      <c r="H42" s="9">
        <v>6.67</v>
      </c>
      <c r="I42" s="48">
        <v>6.6</v>
      </c>
      <c r="J42" s="39">
        <v>6.12</v>
      </c>
    </row>
    <row r="43" spans="1:10" ht="16.5">
      <c r="A43" s="97"/>
      <c r="B43" s="100"/>
      <c r="C43" s="21" t="s">
        <v>60</v>
      </c>
      <c r="D43" s="23" t="s">
        <v>61</v>
      </c>
      <c r="E43" s="9">
        <v>4.8</v>
      </c>
      <c r="F43" s="9">
        <v>4.4000000000000004</v>
      </c>
      <c r="G43" s="9">
        <v>3.8</v>
      </c>
      <c r="H43" s="9">
        <v>7.61</v>
      </c>
      <c r="I43" s="9">
        <v>6.74</v>
      </c>
      <c r="J43" s="39">
        <v>4.0999999999999996</v>
      </c>
    </row>
    <row r="44" spans="1:10" ht="18.75">
      <c r="A44" s="97"/>
      <c r="B44" s="100"/>
      <c r="C44" s="18" t="s">
        <v>51</v>
      </c>
      <c r="D44" s="17" t="s">
        <v>62</v>
      </c>
      <c r="E44" s="9">
        <v>418</v>
      </c>
      <c r="F44" s="9">
        <v>424</v>
      </c>
      <c r="G44" s="9">
        <v>444</v>
      </c>
      <c r="H44" s="9">
        <v>443</v>
      </c>
      <c r="I44" s="9">
        <v>442</v>
      </c>
      <c r="J44" s="39">
        <v>433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5.4</v>
      </c>
      <c r="F45" s="9">
        <v>4.9000000000000004</v>
      </c>
      <c r="G45" s="9">
        <v>6.01</v>
      </c>
      <c r="H45" s="9">
        <v>5.7</v>
      </c>
      <c r="I45" s="9">
        <v>5.8</v>
      </c>
      <c r="J45" s="39">
        <v>5.54</v>
      </c>
    </row>
    <row r="46" spans="1:10" ht="18.75">
      <c r="A46" s="97"/>
      <c r="B46" s="100"/>
      <c r="C46" s="18" t="s">
        <v>51</v>
      </c>
      <c r="D46" s="17" t="s">
        <v>52</v>
      </c>
      <c r="E46" s="9">
        <v>29.1</v>
      </c>
      <c r="F46" s="9">
        <v>30.3</v>
      </c>
      <c r="G46" s="9">
        <v>28.2</v>
      </c>
      <c r="H46" s="9">
        <v>21</v>
      </c>
      <c r="I46" s="9">
        <v>23.4</v>
      </c>
      <c r="J46" s="39">
        <v>22.9</v>
      </c>
    </row>
    <row r="47" spans="1:10" ht="16.5">
      <c r="A47" s="97"/>
      <c r="B47" s="100"/>
      <c r="C47" s="20" t="s">
        <v>53</v>
      </c>
      <c r="D47" s="17" t="s">
        <v>66</v>
      </c>
      <c r="E47" s="9">
        <v>2.5</v>
      </c>
      <c r="F47" s="9">
        <v>1.5</v>
      </c>
      <c r="G47" s="9">
        <v>1.47</v>
      </c>
      <c r="H47" s="9">
        <v>1.0900000000000001</v>
      </c>
      <c r="I47" s="9">
        <v>4.3600000000000003</v>
      </c>
      <c r="J47" s="39">
        <v>5.17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4.5999999999999996</v>
      </c>
      <c r="F48" s="9">
        <v>5.2</v>
      </c>
      <c r="G48" s="9">
        <v>6.3</v>
      </c>
      <c r="H48" s="9">
        <v>5.89</v>
      </c>
      <c r="I48" s="9">
        <v>5.6</v>
      </c>
      <c r="J48" s="39">
        <v>5.71</v>
      </c>
    </row>
    <row r="49" spans="1:13" ht="18.75">
      <c r="A49" s="97"/>
      <c r="B49" s="100"/>
      <c r="C49" s="18" t="s">
        <v>51</v>
      </c>
      <c r="D49" s="17" t="s">
        <v>52</v>
      </c>
      <c r="E49" s="9">
        <v>6.2</v>
      </c>
      <c r="F49" s="9">
        <v>6.5</v>
      </c>
      <c r="G49" s="9">
        <v>7.4</v>
      </c>
      <c r="H49" s="9">
        <v>8</v>
      </c>
      <c r="I49" s="9">
        <v>6.9</v>
      </c>
      <c r="J49" s="39">
        <v>8.1</v>
      </c>
    </row>
    <row r="50" spans="1:13" ht="16.5">
      <c r="A50" s="97"/>
      <c r="B50" s="100"/>
      <c r="C50" s="20" t="s">
        <v>53</v>
      </c>
      <c r="D50" s="17" t="s">
        <v>66</v>
      </c>
      <c r="E50" s="9">
        <v>3.7</v>
      </c>
      <c r="F50" s="9">
        <v>3.5</v>
      </c>
      <c r="G50" s="9">
        <v>3.66</v>
      </c>
      <c r="H50" s="9">
        <v>1.4</v>
      </c>
      <c r="I50" s="9">
        <v>3.14</v>
      </c>
      <c r="J50" s="39">
        <v>4.21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9.34</v>
      </c>
      <c r="F52" s="9">
        <v>9.3000000000000007</v>
      </c>
      <c r="G52" s="9">
        <v>9.42</v>
      </c>
      <c r="H52" s="9">
        <v>9.3699999999999992</v>
      </c>
      <c r="I52" s="9">
        <v>9.1999999999999993</v>
      </c>
      <c r="J52" s="39">
        <v>9.33</v>
      </c>
    </row>
    <row r="53" spans="1:13" ht="15.75">
      <c r="A53" s="97"/>
      <c r="B53" s="100"/>
      <c r="C53" s="17" t="s">
        <v>49</v>
      </c>
      <c r="D53" s="17" t="s">
        <v>50</v>
      </c>
      <c r="E53" s="9">
        <v>5.7</v>
      </c>
      <c r="F53" s="9">
        <v>5.6</v>
      </c>
      <c r="G53" s="9">
        <v>5.99</v>
      </c>
      <c r="H53" s="9">
        <v>6.02</v>
      </c>
      <c r="I53" s="9">
        <v>5.93</v>
      </c>
      <c r="J53" s="39">
        <v>5.83</v>
      </c>
    </row>
    <row r="54" spans="1:13" ht="18.75">
      <c r="A54" s="97"/>
      <c r="B54" s="100"/>
      <c r="C54" s="18" t="s">
        <v>51</v>
      </c>
      <c r="D54" s="17" t="s">
        <v>52</v>
      </c>
      <c r="E54" s="9">
        <v>10.4</v>
      </c>
      <c r="F54" s="9">
        <v>9.9</v>
      </c>
      <c r="G54" s="9">
        <v>15.1</v>
      </c>
      <c r="H54" s="9">
        <v>15.5</v>
      </c>
      <c r="I54" s="9">
        <v>16</v>
      </c>
      <c r="J54" s="39">
        <v>15.3</v>
      </c>
    </row>
    <row r="55" spans="1:13" ht="16.5">
      <c r="A55" s="97"/>
      <c r="B55" s="111"/>
      <c r="C55" s="24" t="s">
        <v>53</v>
      </c>
      <c r="D55" s="17" t="s">
        <v>71</v>
      </c>
      <c r="E55" s="25">
        <v>3.8</v>
      </c>
      <c r="F55" s="25">
        <v>4.5</v>
      </c>
      <c r="G55" s="25">
        <v>7.92</v>
      </c>
      <c r="H55" s="9">
        <v>7.45</v>
      </c>
      <c r="I55" s="9">
        <v>6.74</v>
      </c>
      <c r="J55" s="39">
        <v>5.9</v>
      </c>
    </row>
    <row r="56" spans="1:13" ht="14.25">
      <c r="A56" s="26" t="s">
        <v>72</v>
      </c>
      <c r="B56" s="26" t="s">
        <v>73</v>
      </c>
      <c r="C56" s="27">
        <v>7.52</v>
      </c>
      <c r="D56" s="26" t="s">
        <v>45</v>
      </c>
      <c r="E56" s="27">
        <v>75</v>
      </c>
      <c r="F56" s="26" t="s">
        <v>74</v>
      </c>
      <c r="G56" s="27">
        <v>81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>
        <v>26.6</v>
      </c>
      <c r="G59" s="35"/>
      <c r="H59" s="33">
        <v>30.8</v>
      </c>
      <c r="I59" s="33"/>
      <c r="J59" s="39">
        <v>29</v>
      </c>
      <c r="K59" s="39"/>
      <c r="L59" s="39">
        <v>37</v>
      </c>
      <c r="M59" s="39"/>
    </row>
    <row r="60" spans="1:13" ht="18.75">
      <c r="A60" s="31" t="s">
        <v>79</v>
      </c>
      <c r="B60" s="32">
        <v>25.6</v>
      </c>
      <c r="C60" s="33"/>
      <c r="D60" s="34">
        <v>27.8</v>
      </c>
      <c r="E60" s="33"/>
      <c r="F60" s="33">
        <v>30.1</v>
      </c>
      <c r="G60" s="35"/>
      <c r="H60" s="33">
        <v>23.9</v>
      </c>
      <c r="I60" s="33"/>
      <c r="J60" s="39"/>
      <c r="K60" s="39"/>
      <c r="L60" s="39">
        <v>80</v>
      </c>
      <c r="M60" s="39"/>
    </row>
    <row r="61" spans="1:13" ht="18.75">
      <c r="A61" s="31" t="s">
        <v>80</v>
      </c>
      <c r="B61" s="32">
        <v>12.5</v>
      </c>
      <c r="C61" s="33"/>
      <c r="D61" s="34">
        <v>13.4</v>
      </c>
      <c r="E61" s="33"/>
      <c r="F61" s="33">
        <v>0.81</v>
      </c>
      <c r="G61" s="35"/>
      <c r="H61" s="33"/>
      <c r="I61" s="33"/>
      <c r="J61" s="39"/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22.1</v>
      </c>
      <c r="D63" s="34"/>
      <c r="E63" s="33">
        <v>21.59</v>
      </c>
      <c r="F63" s="33"/>
      <c r="G63" s="35">
        <v>22.4</v>
      </c>
      <c r="H63" s="33"/>
      <c r="I63" s="33">
        <v>23.5</v>
      </c>
      <c r="J63" s="39"/>
      <c r="K63" s="39">
        <v>26</v>
      </c>
      <c r="M63" s="39">
        <v>25.2</v>
      </c>
    </row>
    <row r="64" spans="1:13" ht="18.75">
      <c r="A64" s="36" t="s">
        <v>82</v>
      </c>
      <c r="B64" s="33"/>
      <c r="C64" s="33">
        <v>17.8</v>
      </c>
      <c r="D64" s="34"/>
      <c r="E64" s="33">
        <v>23.94</v>
      </c>
      <c r="F64" s="33"/>
      <c r="G64" s="37">
        <v>32.03</v>
      </c>
      <c r="H64" s="33"/>
      <c r="I64" s="33">
        <v>56.8</v>
      </c>
      <c r="J64" s="39"/>
      <c r="K64" s="39">
        <v>40</v>
      </c>
      <c r="L64" s="39"/>
      <c r="M64" s="39">
        <v>13.85</v>
      </c>
    </row>
    <row r="65" spans="1:13" ht="18.75">
      <c r="A65" s="36" t="s">
        <v>83</v>
      </c>
      <c r="B65" s="33"/>
      <c r="C65" s="33">
        <v>62.8</v>
      </c>
      <c r="D65" s="34"/>
      <c r="E65" s="33"/>
      <c r="F65" s="33"/>
      <c r="G65" s="35">
        <v>34.4</v>
      </c>
      <c r="H65" s="33"/>
      <c r="I65" s="33">
        <v>35.6</v>
      </c>
      <c r="J65" s="39"/>
      <c r="K65" s="39">
        <v>240</v>
      </c>
      <c r="M65" s="39">
        <v>170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5.4</v>
      </c>
      <c r="C67" s="33">
        <v>7.68</v>
      </c>
      <c r="D67" s="34">
        <v>4.7</v>
      </c>
      <c r="E67" s="33">
        <v>8.07</v>
      </c>
      <c r="F67" s="33">
        <v>1.02</v>
      </c>
      <c r="G67" s="35">
        <v>7.69</v>
      </c>
      <c r="H67" s="33">
        <v>0.9</v>
      </c>
      <c r="I67" s="33">
        <v>7.42</v>
      </c>
      <c r="J67" s="39">
        <v>2.1</v>
      </c>
      <c r="K67" s="39">
        <v>7.92</v>
      </c>
      <c r="L67" s="39">
        <v>1.97</v>
      </c>
      <c r="M67" s="39">
        <v>7.39</v>
      </c>
    </row>
    <row r="68" spans="1:13" ht="18.75">
      <c r="A68" s="41" t="s">
        <v>85</v>
      </c>
      <c r="B68" s="42">
        <v>4.8</v>
      </c>
      <c r="C68" s="33">
        <v>7.54</v>
      </c>
      <c r="D68" s="34">
        <v>4.2</v>
      </c>
      <c r="E68" s="33">
        <v>7.43</v>
      </c>
      <c r="F68" s="33">
        <v>0.7</v>
      </c>
      <c r="G68" s="35">
        <v>7.5</v>
      </c>
      <c r="H68" s="33">
        <v>0.46</v>
      </c>
      <c r="I68" s="33">
        <v>7.6</v>
      </c>
      <c r="J68" s="39">
        <v>1.52</v>
      </c>
      <c r="K68" s="39">
        <v>7.82</v>
      </c>
      <c r="L68" s="39">
        <v>2.97</v>
      </c>
      <c r="M68" s="39">
        <v>8.2100000000000009</v>
      </c>
    </row>
    <row r="69" spans="1:13" ht="18.75">
      <c r="A69" s="41" t="s">
        <v>86</v>
      </c>
      <c r="B69" s="42">
        <v>6.7</v>
      </c>
      <c r="C69" s="33">
        <v>10.5</v>
      </c>
      <c r="D69" s="34"/>
      <c r="E69" s="33"/>
      <c r="F69" s="33">
        <v>0.85</v>
      </c>
      <c r="G69" s="35">
        <v>11.1</v>
      </c>
      <c r="H69" s="33">
        <v>0.55000000000000004</v>
      </c>
      <c r="I69" s="33">
        <v>11.1</v>
      </c>
      <c r="J69" s="39">
        <v>3.09</v>
      </c>
      <c r="K69" s="39">
        <v>11</v>
      </c>
      <c r="L69" s="39">
        <v>2.1800000000000002</v>
      </c>
      <c r="M69" s="39">
        <v>13.9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232</v>
      </c>
      <c r="D2" s="142"/>
      <c r="E2" s="142"/>
      <c r="F2" s="143" t="s">
        <v>233</v>
      </c>
      <c r="G2" s="143"/>
      <c r="H2" s="143"/>
      <c r="I2" s="144" t="s">
        <v>239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62120</v>
      </c>
      <c r="D4" s="134"/>
      <c r="E4" s="134"/>
      <c r="F4" s="134">
        <v>62450</v>
      </c>
      <c r="G4" s="134"/>
      <c r="H4" s="134"/>
      <c r="I4" s="134">
        <v>62950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86200</v>
      </c>
      <c r="D5" s="134"/>
      <c r="E5" s="134"/>
      <c r="F5" s="134">
        <v>87780</v>
      </c>
      <c r="G5" s="134"/>
      <c r="H5" s="134"/>
      <c r="I5" s="134">
        <v>89100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C4-'20日'!I4</f>
        <v>170</v>
      </c>
      <c r="D6" s="150"/>
      <c r="E6" s="150"/>
      <c r="F6" s="151">
        <f>F4-C4</f>
        <v>330</v>
      </c>
      <c r="G6" s="152"/>
      <c r="H6" s="153"/>
      <c r="I6" s="151">
        <f>I4-F4</f>
        <v>500</v>
      </c>
      <c r="J6" s="152"/>
      <c r="K6" s="153"/>
      <c r="L6" s="149">
        <f>C6+F6+I6</f>
        <v>1000</v>
      </c>
      <c r="M6" s="149">
        <f>C7+F7+I7</f>
        <v>4050</v>
      </c>
    </row>
    <row r="7" spans="1:15" ht="21.95" customHeight="1">
      <c r="A7" s="89"/>
      <c r="B7" s="6" t="s">
        <v>8</v>
      </c>
      <c r="C7" s="150">
        <f>C5-'20日'!I5</f>
        <v>1150</v>
      </c>
      <c r="D7" s="150"/>
      <c r="E7" s="150"/>
      <c r="F7" s="151">
        <f>F5-C5</f>
        <v>1580</v>
      </c>
      <c r="G7" s="152"/>
      <c r="H7" s="153"/>
      <c r="I7" s="151">
        <f>I5-F5</f>
        <v>1320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48</v>
      </c>
      <c r="D9" s="134"/>
      <c r="E9" s="134"/>
      <c r="F9" s="134">
        <v>49</v>
      </c>
      <c r="G9" s="134"/>
      <c r="H9" s="134"/>
      <c r="I9" s="134">
        <v>51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22</v>
      </c>
      <c r="D10" s="134"/>
      <c r="E10" s="134"/>
      <c r="F10" s="134">
        <v>0</v>
      </c>
      <c r="G10" s="134"/>
      <c r="H10" s="134"/>
      <c r="I10" s="134">
        <v>11</v>
      </c>
      <c r="J10" s="134"/>
      <c r="K10" s="134"/>
    </row>
    <row r="11" spans="1:15" ht="21.95" customHeight="1">
      <c r="A11" s="91" t="s">
        <v>13</v>
      </c>
      <c r="B11" s="8" t="s">
        <v>14</v>
      </c>
      <c r="C11" s="49" t="s">
        <v>15</v>
      </c>
      <c r="D11" s="49" t="s">
        <v>15</v>
      </c>
      <c r="E11" s="49" t="s">
        <v>15</v>
      </c>
      <c r="F11" s="50" t="s">
        <v>236</v>
      </c>
      <c r="G11" s="50" t="s">
        <v>236</v>
      </c>
      <c r="H11" s="50" t="s">
        <v>236</v>
      </c>
      <c r="I11" s="51" t="s">
        <v>236</v>
      </c>
      <c r="J11" s="51" t="s">
        <v>15</v>
      </c>
      <c r="K11" s="51" t="s">
        <v>15</v>
      </c>
    </row>
    <row r="12" spans="1:15" ht="21.95" customHeight="1">
      <c r="A12" s="91"/>
      <c r="B12" s="8" t="s">
        <v>16</v>
      </c>
      <c r="C12" s="49">
        <v>60</v>
      </c>
      <c r="D12" s="49">
        <v>60</v>
      </c>
      <c r="E12" s="49">
        <v>60</v>
      </c>
      <c r="F12" s="50" t="s">
        <v>236</v>
      </c>
      <c r="G12" s="50" t="s">
        <v>236</v>
      </c>
      <c r="H12" s="50" t="s">
        <v>236</v>
      </c>
      <c r="I12" s="51" t="s">
        <v>236</v>
      </c>
      <c r="J12" s="51">
        <v>60</v>
      </c>
      <c r="K12" s="51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550</v>
      </c>
      <c r="D15" s="9">
        <v>520</v>
      </c>
      <c r="E15" s="9">
        <v>500</v>
      </c>
      <c r="F15" s="50">
        <v>500</v>
      </c>
      <c r="G15" s="50">
        <v>500</v>
      </c>
      <c r="H15" s="50">
        <v>500</v>
      </c>
      <c r="I15" s="9">
        <v>500</v>
      </c>
      <c r="J15" s="9">
        <v>490</v>
      </c>
      <c r="K15" s="9">
        <v>450</v>
      </c>
    </row>
    <row r="16" spans="1:15" ht="30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49" t="s">
        <v>15</v>
      </c>
      <c r="D17" s="49" t="s">
        <v>15</v>
      </c>
      <c r="E17" s="49" t="s">
        <v>15</v>
      </c>
      <c r="F17" s="50" t="s">
        <v>236</v>
      </c>
      <c r="G17" s="50" t="s">
        <v>236</v>
      </c>
      <c r="H17" s="50" t="s">
        <v>236</v>
      </c>
      <c r="I17" s="51" t="s">
        <v>236</v>
      </c>
      <c r="J17" s="51" t="s">
        <v>15</v>
      </c>
      <c r="K17" s="51" t="s">
        <v>15</v>
      </c>
    </row>
    <row r="18" spans="1:11" ht="21.95" customHeight="1">
      <c r="A18" s="93"/>
      <c r="B18" s="12" t="s">
        <v>16</v>
      </c>
      <c r="C18" s="49">
        <v>70</v>
      </c>
      <c r="D18" s="49">
        <v>70</v>
      </c>
      <c r="E18" s="49">
        <v>70</v>
      </c>
      <c r="F18" s="50" t="s">
        <v>236</v>
      </c>
      <c r="G18" s="50" t="s">
        <v>236</v>
      </c>
      <c r="H18" s="50" t="s">
        <v>236</v>
      </c>
      <c r="I18" s="51" t="s">
        <v>236</v>
      </c>
      <c r="J18" s="51">
        <v>70</v>
      </c>
      <c r="K18" s="51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570</v>
      </c>
      <c r="D21" s="9">
        <v>500</v>
      </c>
      <c r="E21" s="9">
        <v>450</v>
      </c>
      <c r="F21" s="50">
        <v>450</v>
      </c>
      <c r="G21" s="50">
        <v>450</v>
      </c>
      <c r="H21" s="50">
        <v>450</v>
      </c>
      <c r="I21" s="9">
        <v>450</v>
      </c>
      <c r="J21" s="9">
        <v>430</v>
      </c>
      <c r="K21" s="9">
        <v>350</v>
      </c>
    </row>
    <row r="22" spans="1:11" ht="30.7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1460</v>
      </c>
      <c r="D23" s="112"/>
      <c r="E23" s="112"/>
      <c r="F23" s="112">
        <v>1360</v>
      </c>
      <c r="G23" s="112"/>
      <c r="H23" s="112"/>
      <c r="I23" s="112">
        <v>1250</v>
      </c>
      <c r="J23" s="112"/>
      <c r="K23" s="112"/>
    </row>
    <row r="24" spans="1:11" ht="21.95" customHeight="1">
      <c r="A24" s="95"/>
      <c r="B24" s="13" t="s">
        <v>30</v>
      </c>
      <c r="C24" s="112">
        <v>1960</v>
      </c>
      <c r="D24" s="112"/>
      <c r="E24" s="112"/>
      <c r="F24" s="112">
        <v>1960</v>
      </c>
      <c r="G24" s="112"/>
      <c r="H24" s="112"/>
      <c r="I24" s="112">
        <v>1850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31</v>
      </c>
      <c r="D25" s="112"/>
      <c r="E25" s="112"/>
      <c r="F25" s="112">
        <v>31</v>
      </c>
      <c r="G25" s="112"/>
      <c r="H25" s="112"/>
      <c r="I25" s="112">
        <v>31</v>
      </c>
      <c r="J25" s="112"/>
      <c r="K25" s="112"/>
    </row>
    <row r="26" spans="1:11" ht="21.95" customHeight="1">
      <c r="A26" s="92"/>
      <c r="B26" s="10" t="s">
        <v>33</v>
      </c>
      <c r="C26" s="112">
        <v>8</v>
      </c>
      <c r="D26" s="112"/>
      <c r="E26" s="112"/>
      <c r="F26" s="112">
        <v>8</v>
      </c>
      <c r="G26" s="112"/>
      <c r="H26" s="112"/>
      <c r="I26" s="112">
        <v>8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231</v>
      </c>
      <c r="D28" s="125"/>
      <c r="E28" s="126"/>
      <c r="F28" s="124" t="s">
        <v>237</v>
      </c>
      <c r="G28" s="125"/>
      <c r="H28" s="126"/>
      <c r="I28" s="124" t="s">
        <v>257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37</v>
      </c>
      <c r="D31" s="116"/>
      <c r="E31" s="117"/>
      <c r="F31" s="115" t="s">
        <v>235</v>
      </c>
      <c r="G31" s="116"/>
      <c r="H31" s="117"/>
      <c r="I31" s="115" t="s">
        <v>238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/>
      <c r="G34" s="9"/>
      <c r="H34" s="9"/>
      <c r="I34" s="9"/>
      <c r="J34" s="39"/>
    </row>
    <row r="35" spans="1:10" ht="15.75">
      <c r="A35" s="97"/>
      <c r="B35" s="100"/>
      <c r="C35" s="18" t="s">
        <v>47</v>
      </c>
      <c r="D35" s="18" t="s">
        <v>48</v>
      </c>
      <c r="E35" s="9">
        <v>9.24</v>
      </c>
      <c r="F35" s="9"/>
      <c r="G35" s="9"/>
      <c r="H35" s="9"/>
      <c r="I35" s="9"/>
      <c r="J35" s="39"/>
    </row>
    <row r="36" spans="1:10" ht="15.75">
      <c r="A36" s="97"/>
      <c r="B36" s="100"/>
      <c r="C36" s="17" t="s">
        <v>49</v>
      </c>
      <c r="D36" s="17" t="s">
        <v>50</v>
      </c>
      <c r="E36" s="9">
        <v>6.37</v>
      </c>
      <c r="F36" s="9"/>
      <c r="G36" s="9"/>
      <c r="H36" s="9"/>
      <c r="I36" s="9"/>
      <c r="J36" s="39"/>
    </row>
    <row r="37" spans="1:10" ht="18.75">
      <c r="A37" s="97"/>
      <c r="B37" s="100"/>
      <c r="C37" s="18" t="s">
        <v>51</v>
      </c>
      <c r="D37" s="17" t="s">
        <v>52</v>
      </c>
      <c r="E37" s="9">
        <v>14.8</v>
      </c>
      <c r="F37" s="9"/>
      <c r="G37" s="19"/>
      <c r="H37" s="9"/>
      <c r="I37" s="9"/>
      <c r="J37" s="39"/>
    </row>
    <row r="38" spans="1:10" ht="16.5">
      <c r="A38" s="97"/>
      <c r="B38" s="100"/>
      <c r="C38" s="20" t="s">
        <v>53</v>
      </c>
      <c r="D38" s="17" t="s">
        <v>54</v>
      </c>
      <c r="E38" s="19">
        <v>4.8499999999999996</v>
      </c>
      <c r="F38" s="19"/>
      <c r="G38" s="19"/>
      <c r="H38" s="19"/>
      <c r="I38" s="9"/>
      <c r="J38" s="39"/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0.8</v>
      </c>
      <c r="F39" s="9"/>
      <c r="G39" s="9"/>
      <c r="H39" s="9"/>
      <c r="I39" s="9"/>
      <c r="J39" s="39"/>
    </row>
    <row r="40" spans="1:10" ht="15.75">
      <c r="A40" s="97"/>
      <c r="B40" s="100"/>
      <c r="C40" s="18" t="s">
        <v>47</v>
      </c>
      <c r="D40" s="18" t="s">
        <v>56</v>
      </c>
      <c r="E40" s="49">
        <v>10.33</v>
      </c>
      <c r="F40" s="9"/>
      <c r="G40" s="9"/>
      <c r="H40" s="9"/>
      <c r="I40" s="9"/>
      <c r="J40" s="39"/>
    </row>
    <row r="41" spans="1:10" ht="15.75">
      <c r="A41" s="97"/>
      <c r="B41" s="100"/>
      <c r="C41" s="17" t="s">
        <v>49</v>
      </c>
      <c r="D41" s="17" t="s">
        <v>57</v>
      </c>
      <c r="E41" s="9">
        <v>23.2</v>
      </c>
      <c r="F41" s="9"/>
      <c r="G41" s="9"/>
      <c r="H41" s="9"/>
      <c r="I41" s="9"/>
      <c r="J41" s="39"/>
    </row>
    <row r="42" spans="1:10" ht="15.75">
      <c r="A42" s="97"/>
      <c r="B42" s="100"/>
      <c r="C42" s="21" t="s">
        <v>58</v>
      </c>
      <c r="D42" s="22" t="s">
        <v>59</v>
      </c>
      <c r="E42" s="49">
        <v>5.85</v>
      </c>
      <c r="F42" s="9"/>
      <c r="G42" s="9"/>
      <c r="H42" s="9"/>
      <c r="I42" s="9"/>
      <c r="J42" s="39"/>
    </row>
    <row r="43" spans="1:10" ht="16.5">
      <c r="A43" s="97"/>
      <c r="B43" s="100"/>
      <c r="C43" s="21" t="s">
        <v>60</v>
      </c>
      <c r="D43" s="23" t="s">
        <v>61</v>
      </c>
      <c r="E43" s="49">
        <v>4.1900000000000004</v>
      </c>
      <c r="F43" s="9"/>
      <c r="G43" s="9"/>
      <c r="H43" s="9"/>
      <c r="I43" s="9"/>
      <c r="J43" s="39"/>
    </row>
    <row r="44" spans="1:10" ht="18.75">
      <c r="A44" s="97"/>
      <c r="B44" s="100"/>
      <c r="C44" s="18" t="s">
        <v>51</v>
      </c>
      <c r="D44" s="17" t="s">
        <v>62</v>
      </c>
      <c r="E44" s="49">
        <v>430</v>
      </c>
      <c r="F44" s="9"/>
      <c r="G44" s="9"/>
      <c r="H44" s="9"/>
      <c r="I44" s="9"/>
      <c r="J44" s="39"/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5.64</v>
      </c>
      <c r="F45" s="9"/>
      <c r="G45" s="9"/>
      <c r="H45" s="9"/>
      <c r="I45" s="9"/>
      <c r="J45" s="39"/>
    </row>
    <row r="46" spans="1:10" ht="18.75">
      <c r="A46" s="97"/>
      <c r="B46" s="100"/>
      <c r="C46" s="18" t="s">
        <v>51</v>
      </c>
      <c r="D46" s="17" t="s">
        <v>52</v>
      </c>
      <c r="E46" s="9">
        <v>21.3</v>
      </c>
      <c r="F46" s="9"/>
      <c r="G46" s="9"/>
      <c r="H46" s="9"/>
      <c r="I46" s="9"/>
      <c r="J46" s="39"/>
    </row>
    <row r="47" spans="1:10" ht="16.5">
      <c r="A47" s="97"/>
      <c r="B47" s="100"/>
      <c r="C47" s="20" t="s">
        <v>53</v>
      </c>
      <c r="D47" s="17" t="s">
        <v>66</v>
      </c>
      <c r="E47" s="9">
        <v>0.9</v>
      </c>
      <c r="F47" s="9"/>
      <c r="G47" s="9"/>
      <c r="H47" s="9"/>
      <c r="I47" s="9"/>
      <c r="J47" s="39"/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6.03</v>
      </c>
      <c r="F48" s="9"/>
      <c r="G48" s="9"/>
      <c r="H48" s="9"/>
      <c r="I48" s="9"/>
      <c r="J48" s="39"/>
    </row>
    <row r="49" spans="1:13" ht="18.75">
      <c r="A49" s="97"/>
      <c r="B49" s="100"/>
      <c r="C49" s="18" t="s">
        <v>51</v>
      </c>
      <c r="D49" s="17" t="s">
        <v>52</v>
      </c>
      <c r="E49" s="9">
        <v>6.5</v>
      </c>
      <c r="F49" s="9"/>
      <c r="G49" s="9"/>
      <c r="H49" s="9"/>
      <c r="I49" s="9"/>
      <c r="J49" s="39"/>
    </row>
    <row r="50" spans="1:13" ht="16.5">
      <c r="A50" s="97"/>
      <c r="B50" s="100"/>
      <c r="C50" s="20" t="s">
        <v>53</v>
      </c>
      <c r="D50" s="17" t="s">
        <v>66</v>
      </c>
      <c r="E50" s="9">
        <v>4.1100000000000003</v>
      </c>
      <c r="F50" s="9"/>
      <c r="G50" s="9"/>
      <c r="H50" s="9"/>
      <c r="I50" s="9"/>
      <c r="J50" s="39"/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/>
      <c r="H51" s="9"/>
      <c r="I51" s="52"/>
      <c r="J51" s="39"/>
    </row>
    <row r="52" spans="1:13" ht="15.75">
      <c r="A52" s="97"/>
      <c r="B52" s="100"/>
      <c r="C52" s="18" t="s">
        <v>47</v>
      </c>
      <c r="D52" s="17" t="s">
        <v>70</v>
      </c>
      <c r="E52" s="49">
        <v>9.33</v>
      </c>
      <c r="F52" s="9">
        <v>9.27</v>
      </c>
      <c r="G52" s="9"/>
      <c r="H52" s="9"/>
      <c r="I52" s="52"/>
      <c r="J52" s="39"/>
    </row>
    <row r="53" spans="1:13" ht="15.75">
      <c r="A53" s="97"/>
      <c r="B53" s="100"/>
      <c r="C53" s="17" t="s">
        <v>49</v>
      </c>
      <c r="D53" s="17" t="s">
        <v>50</v>
      </c>
      <c r="E53" s="49">
        <v>5.36</v>
      </c>
      <c r="F53" s="9">
        <v>6.04</v>
      </c>
      <c r="G53" s="9"/>
      <c r="H53" s="9"/>
      <c r="I53" s="52"/>
      <c r="J53" s="39"/>
    </row>
    <row r="54" spans="1:13" ht="18.75">
      <c r="A54" s="97"/>
      <c r="B54" s="100"/>
      <c r="C54" s="18" t="s">
        <v>51</v>
      </c>
      <c r="D54" s="17" t="s">
        <v>52</v>
      </c>
      <c r="E54" s="49">
        <v>8.4</v>
      </c>
      <c r="F54" s="9">
        <v>10.199999999999999</v>
      </c>
      <c r="G54" s="9"/>
      <c r="H54" s="9"/>
      <c r="I54" s="52"/>
      <c r="J54" s="39"/>
    </row>
    <row r="55" spans="1:13" ht="16.5">
      <c r="A55" s="97"/>
      <c r="B55" s="111"/>
      <c r="C55" s="24" t="s">
        <v>53</v>
      </c>
      <c r="D55" s="17" t="s">
        <v>71</v>
      </c>
      <c r="E55" s="49">
        <v>2.6</v>
      </c>
      <c r="F55" s="25">
        <v>3.1</v>
      </c>
      <c r="G55" s="25"/>
      <c r="H55" s="9"/>
      <c r="I55" s="25"/>
      <c r="J55" s="39"/>
    </row>
    <row r="56" spans="1:13" ht="14.25">
      <c r="A56" s="26" t="s">
        <v>72</v>
      </c>
      <c r="B56" s="26" t="s">
        <v>73</v>
      </c>
      <c r="C56" s="27">
        <v>7.59</v>
      </c>
      <c r="D56" s="26" t="s">
        <v>45</v>
      </c>
      <c r="E56" s="27">
        <v>76</v>
      </c>
      <c r="F56" s="26" t="s">
        <v>74</v>
      </c>
      <c r="G56" s="27">
        <v>80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36</v>
      </c>
      <c r="C59" s="33"/>
      <c r="D59" s="34">
        <v>38.770000000000003</v>
      </c>
      <c r="E59" s="33"/>
      <c r="F59" s="33">
        <v>39.9</v>
      </c>
      <c r="G59" s="35"/>
      <c r="H59" s="33"/>
      <c r="I59" s="33"/>
      <c r="J59" s="39">
        <v>21.24</v>
      </c>
      <c r="K59" s="39"/>
      <c r="L59" s="39">
        <v>24.02</v>
      </c>
      <c r="M59" s="39"/>
    </row>
    <row r="60" spans="1:13" ht="18.75">
      <c r="A60" s="31" t="s">
        <v>79</v>
      </c>
      <c r="B60" s="32">
        <v>49.48</v>
      </c>
      <c r="C60" s="33"/>
      <c r="D60" s="34">
        <v>45.49</v>
      </c>
      <c r="E60" s="33"/>
      <c r="F60" s="33">
        <v>45.7</v>
      </c>
      <c r="G60" s="35"/>
      <c r="H60" s="33">
        <v>55.6</v>
      </c>
      <c r="I60" s="33"/>
      <c r="J60" s="39">
        <v>50.46</v>
      </c>
      <c r="K60" s="39"/>
      <c r="L60" s="39">
        <v>60.5</v>
      </c>
      <c r="M60" s="39"/>
    </row>
    <row r="61" spans="1:13" ht="18.75">
      <c r="A61" s="31" t="s">
        <v>80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8.39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25.17</v>
      </c>
      <c r="D63" s="34"/>
      <c r="E63" s="33">
        <v>26.04</v>
      </c>
      <c r="F63" s="33"/>
      <c r="G63" s="35">
        <v>25.5</v>
      </c>
      <c r="H63" s="33"/>
      <c r="I63" s="33">
        <v>29.6</v>
      </c>
      <c r="J63" s="39"/>
      <c r="K63" s="39">
        <v>25.2</v>
      </c>
      <c r="M63" s="39">
        <v>28.7</v>
      </c>
    </row>
    <row r="64" spans="1:13" ht="18.75">
      <c r="A64" s="36" t="s">
        <v>82</v>
      </c>
      <c r="B64" s="33"/>
      <c r="C64" s="33">
        <v>15.05</v>
      </c>
      <c r="D64" s="34"/>
      <c r="E64" s="33">
        <v>15.63</v>
      </c>
      <c r="F64" s="33"/>
      <c r="G64" s="37">
        <v>14.02</v>
      </c>
      <c r="H64" s="33"/>
      <c r="I64" s="33">
        <v>12</v>
      </c>
      <c r="J64" s="39"/>
      <c r="K64" s="39">
        <v>16.2</v>
      </c>
      <c r="L64" s="39"/>
      <c r="M64" s="39">
        <v>15.4</v>
      </c>
    </row>
    <row r="65" spans="1:13" ht="18.75">
      <c r="A65" s="36" t="s">
        <v>83</v>
      </c>
      <c r="B65" s="33"/>
      <c r="C65" s="33">
        <v>77.400000000000006</v>
      </c>
      <c r="D65" s="34"/>
      <c r="E65" s="33">
        <v>98.6</v>
      </c>
      <c r="F65" s="33"/>
      <c r="G65" s="35">
        <v>73.8</v>
      </c>
      <c r="H65" s="33"/>
      <c r="I65" s="33">
        <v>75.5</v>
      </c>
      <c r="J65" s="39"/>
      <c r="K65" s="39"/>
      <c r="M65" s="39">
        <v>27.5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5.71</v>
      </c>
      <c r="C67" s="33">
        <v>8.83</v>
      </c>
      <c r="D67" s="34">
        <v>5.39</v>
      </c>
      <c r="E67" s="33">
        <v>8.4499999999999993</v>
      </c>
      <c r="F67" s="33">
        <v>0.88</v>
      </c>
      <c r="G67" s="35">
        <v>7.63</v>
      </c>
      <c r="H67" s="33">
        <v>0.74</v>
      </c>
      <c r="I67" s="33">
        <v>7.8</v>
      </c>
      <c r="J67" s="39">
        <v>1.28</v>
      </c>
      <c r="K67" s="39">
        <v>7.6</v>
      </c>
      <c r="L67" s="39">
        <v>0.75</v>
      </c>
      <c r="M67" s="39">
        <v>7.6</v>
      </c>
    </row>
    <row r="68" spans="1:13" ht="18.75">
      <c r="A68" s="41" t="s">
        <v>85</v>
      </c>
      <c r="B68" s="42">
        <v>5.04</v>
      </c>
      <c r="C68" s="33">
        <v>7.81</v>
      </c>
      <c r="D68" s="34">
        <v>6.14</v>
      </c>
      <c r="E68" s="33">
        <v>7.84</v>
      </c>
      <c r="F68" s="33">
        <v>0.94</v>
      </c>
      <c r="G68" s="35">
        <v>7.87</v>
      </c>
      <c r="H68" s="33">
        <v>0.9</v>
      </c>
      <c r="I68" s="33">
        <v>7.67</v>
      </c>
      <c r="J68" s="39">
        <v>0.96</v>
      </c>
      <c r="K68" s="39">
        <v>7.4</v>
      </c>
      <c r="L68" s="39">
        <v>0.62</v>
      </c>
      <c r="M68" s="39">
        <v>7.4</v>
      </c>
    </row>
    <row r="69" spans="1:13" ht="18.75">
      <c r="A69" s="41" t="s">
        <v>86</v>
      </c>
      <c r="B69" s="42">
        <v>5.8</v>
      </c>
      <c r="C69" s="33">
        <v>10.3</v>
      </c>
      <c r="D69" s="34">
        <v>5.22</v>
      </c>
      <c r="E69" s="33">
        <v>11.2</v>
      </c>
      <c r="F69" s="33">
        <v>0.54</v>
      </c>
      <c r="G69" s="35">
        <v>11.2</v>
      </c>
      <c r="H69" s="33">
        <v>0.51</v>
      </c>
      <c r="I69" s="33">
        <v>12.4</v>
      </c>
      <c r="J69" s="39">
        <v>1.45</v>
      </c>
      <c r="K69" s="39">
        <v>11.1</v>
      </c>
      <c r="L69" s="39">
        <v>1.1499999999999999</v>
      </c>
      <c r="M69" s="39">
        <v>11.5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240</v>
      </c>
      <c r="D2" s="142"/>
      <c r="E2" s="142"/>
      <c r="F2" s="143" t="s">
        <v>243</v>
      </c>
      <c r="G2" s="143"/>
      <c r="H2" s="143"/>
      <c r="I2" s="144" t="s">
        <v>246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63570</v>
      </c>
      <c r="D4" s="134"/>
      <c r="E4" s="134"/>
      <c r="F4" s="134">
        <v>64510</v>
      </c>
      <c r="G4" s="134"/>
      <c r="H4" s="134"/>
      <c r="I4" s="134">
        <v>64740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90450</v>
      </c>
      <c r="D5" s="134"/>
      <c r="E5" s="134"/>
      <c r="F5" s="134">
        <v>91850</v>
      </c>
      <c r="G5" s="134"/>
      <c r="H5" s="134"/>
      <c r="I5" s="134">
        <v>93090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C4-'21日'!I4</f>
        <v>620</v>
      </c>
      <c r="D6" s="150"/>
      <c r="E6" s="150"/>
      <c r="F6" s="151">
        <f>F4-C4</f>
        <v>940</v>
      </c>
      <c r="G6" s="152"/>
      <c r="H6" s="153"/>
      <c r="I6" s="151">
        <f>I4-F4</f>
        <v>230</v>
      </c>
      <c r="J6" s="152"/>
      <c r="K6" s="153"/>
      <c r="L6" s="149">
        <f>C6+F6+I6</f>
        <v>1790</v>
      </c>
      <c r="M6" s="149">
        <f>C7+F7+I7</f>
        <v>3990</v>
      </c>
      <c r="N6" s="2">
        <f>SUM(L6:M6)</f>
        <v>5780</v>
      </c>
    </row>
    <row r="7" spans="1:15" ht="21.95" customHeight="1">
      <c r="A7" s="89"/>
      <c r="B7" s="6" t="s">
        <v>8</v>
      </c>
      <c r="C7" s="150">
        <f>C5-'21日'!I5</f>
        <v>1350</v>
      </c>
      <c r="D7" s="150"/>
      <c r="E7" s="150"/>
      <c r="F7" s="151">
        <f>F5-C5</f>
        <v>1400</v>
      </c>
      <c r="G7" s="152"/>
      <c r="H7" s="153"/>
      <c r="I7" s="151">
        <f>I5-F5</f>
        <v>1240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48</v>
      </c>
      <c r="D9" s="134"/>
      <c r="E9" s="134"/>
      <c r="F9" s="134">
        <v>45</v>
      </c>
      <c r="G9" s="134"/>
      <c r="H9" s="134"/>
      <c r="I9" s="134">
        <v>49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48</v>
      </c>
      <c r="D10" s="134"/>
      <c r="E10" s="134"/>
      <c r="F10" s="134">
        <v>45</v>
      </c>
      <c r="G10" s="134"/>
      <c r="H10" s="134"/>
      <c r="I10" s="134">
        <v>49</v>
      </c>
      <c r="J10" s="134"/>
      <c r="K10" s="134"/>
    </row>
    <row r="11" spans="1:15" ht="21.95" customHeight="1">
      <c r="A11" s="91" t="s">
        <v>13</v>
      </c>
      <c r="B11" s="8" t="s">
        <v>14</v>
      </c>
      <c r="C11" s="52" t="s">
        <v>15</v>
      </c>
      <c r="D11" s="52" t="s">
        <v>15</v>
      </c>
      <c r="E11" s="52" t="s">
        <v>15</v>
      </c>
      <c r="F11" s="53" t="s">
        <v>15</v>
      </c>
      <c r="G11" s="53" t="s">
        <v>15</v>
      </c>
      <c r="H11" s="53" t="s">
        <v>15</v>
      </c>
      <c r="I11" s="54" t="s">
        <v>15</v>
      </c>
      <c r="J11" s="54" t="s">
        <v>15</v>
      </c>
      <c r="K11" s="54" t="s">
        <v>15</v>
      </c>
    </row>
    <row r="12" spans="1:15" ht="21.95" customHeight="1">
      <c r="A12" s="91"/>
      <c r="B12" s="8" t="s">
        <v>16</v>
      </c>
      <c r="C12" s="52">
        <v>60</v>
      </c>
      <c r="D12" s="52">
        <v>60</v>
      </c>
      <c r="E12" s="52">
        <v>60</v>
      </c>
      <c r="F12" s="53">
        <v>60</v>
      </c>
      <c r="G12" s="53">
        <v>60</v>
      </c>
      <c r="H12" s="53">
        <v>60</v>
      </c>
      <c r="I12" s="54">
        <v>60</v>
      </c>
      <c r="J12" s="54">
        <v>60</v>
      </c>
      <c r="K12" s="54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450</v>
      </c>
      <c r="D15" s="9">
        <v>420</v>
      </c>
      <c r="E15" s="9">
        <v>390</v>
      </c>
      <c r="F15" s="53">
        <v>390</v>
      </c>
      <c r="G15" s="9">
        <v>360</v>
      </c>
      <c r="H15" s="9">
        <v>330</v>
      </c>
      <c r="I15" s="9">
        <v>330</v>
      </c>
      <c r="J15" s="9">
        <v>300</v>
      </c>
      <c r="K15" s="9">
        <v>510</v>
      </c>
    </row>
    <row r="16" spans="1:15" ht="36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252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52" t="s">
        <v>15</v>
      </c>
      <c r="D17" s="52" t="s">
        <v>15</v>
      </c>
      <c r="E17" s="52" t="s">
        <v>15</v>
      </c>
      <c r="F17" s="53" t="s">
        <v>15</v>
      </c>
      <c r="G17" s="53" t="s">
        <v>15</v>
      </c>
      <c r="H17" s="53" t="s">
        <v>15</v>
      </c>
      <c r="I17" s="54" t="s">
        <v>15</v>
      </c>
      <c r="J17" s="54" t="s">
        <v>15</v>
      </c>
      <c r="K17" s="54" t="s">
        <v>15</v>
      </c>
    </row>
    <row r="18" spans="1:11" ht="21.95" customHeight="1">
      <c r="A18" s="93"/>
      <c r="B18" s="12" t="s">
        <v>16</v>
      </c>
      <c r="C18" s="52">
        <v>70</v>
      </c>
      <c r="D18" s="52">
        <v>70</v>
      </c>
      <c r="E18" s="52">
        <v>70</v>
      </c>
      <c r="F18" s="53">
        <v>70</v>
      </c>
      <c r="G18" s="53">
        <v>70</v>
      </c>
      <c r="H18" s="53">
        <v>70</v>
      </c>
      <c r="I18" s="54">
        <v>70</v>
      </c>
      <c r="J18" s="54">
        <v>70</v>
      </c>
      <c r="K18" s="54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350</v>
      </c>
      <c r="D21" s="9">
        <v>250</v>
      </c>
      <c r="E21" s="9">
        <v>500</v>
      </c>
      <c r="F21" s="53">
        <v>500</v>
      </c>
      <c r="G21" s="9">
        <v>430</v>
      </c>
      <c r="H21" s="9">
        <v>350</v>
      </c>
      <c r="I21" s="9">
        <v>340</v>
      </c>
      <c r="J21" s="9">
        <v>260</v>
      </c>
      <c r="K21" s="9">
        <v>470</v>
      </c>
    </row>
    <row r="22" spans="1:11" ht="30" customHeight="1">
      <c r="A22" s="94"/>
      <c r="B22" s="11" t="s">
        <v>26</v>
      </c>
      <c r="C22" s="133" t="s">
        <v>241</v>
      </c>
      <c r="D22" s="133"/>
      <c r="E22" s="133"/>
      <c r="F22" s="133" t="s">
        <v>27</v>
      </c>
      <c r="G22" s="133"/>
      <c r="H22" s="133"/>
      <c r="I22" s="133" t="s">
        <v>248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1250</v>
      </c>
      <c r="D23" s="112"/>
      <c r="E23" s="112"/>
      <c r="F23" s="112">
        <v>1250</v>
      </c>
      <c r="G23" s="112"/>
      <c r="H23" s="112"/>
      <c r="I23" s="112">
        <v>1000</v>
      </c>
      <c r="J23" s="112"/>
      <c r="K23" s="112"/>
    </row>
    <row r="24" spans="1:11" ht="21.95" customHeight="1">
      <c r="A24" s="95"/>
      <c r="B24" s="13" t="s">
        <v>30</v>
      </c>
      <c r="C24" s="112">
        <v>1850</v>
      </c>
      <c r="D24" s="112"/>
      <c r="E24" s="112"/>
      <c r="F24" s="112">
        <v>1850</v>
      </c>
      <c r="G24" s="112"/>
      <c r="H24" s="112"/>
      <c r="I24" s="112">
        <v>1750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31</v>
      </c>
      <c r="D25" s="112"/>
      <c r="E25" s="112"/>
      <c r="F25" s="112">
        <v>31</v>
      </c>
      <c r="G25" s="112"/>
      <c r="H25" s="112"/>
      <c r="I25" s="112">
        <v>31</v>
      </c>
      <c r="J25" s="112"/>
      <c r="K25" s="112"/>
    </row>
    <row r="26" spans="1:11" ht="21.95" customHeight="1">
      <c r="A26" s="92"/>
      <c r="B26" s="10" t="s">
        <v>33</v>
      </c>
      <c r="C26" s="112">
        <v>6</v>
      </c>
      <c r="D26" s="112"/>
      <c r="E26" s="112"/>
      <c r="F26" s="112">
        <v>6</v>
      </c>
      <c r="G26" s="112"/>
      <c r="H26" s="112"/>
      <c r="I26" s="112">
        <v>5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 t="s">
        <v>245</v>
      </c>
      <c r="G28" s="125"/>
      <c r="H28" s="126"/>
      <c r="I28" s="124" t="s">
        <v>253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242</v>
      </c>
      <c r="D31" s="116"/>
      <c r="E31" s="117"/>
      <c r="F31" s="115" t="s">
        <v>244</v>
      </c>
      <c r="G31" s="116"/>
      <c r="H31" s="117"/>
      <c r="I31" s="115" t="s">
        <v>247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/>
      <c r="F34" s="9"/>
      <c r="G34" s="9"/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/>
      <c r="F35" s="9"/>
      <c r="G35" s="9"/>
      <c r="H35" s="9">
        <v>9.1199999999999992</v>
      </c>
      <c r="I35" s="9">
        <v>9.25</v>
      </c>
      <c r="J35" s="39">
        <v>9.3000000000000007</v>
      </c>
    </row>
    <row r="36" spans="1:10" ht="15.75">
      <c r="A36" s="97"/>
      <c r="B36" s="100"/>
      <c r="C36" s="17" t="s">
        <v>49</v>
      </c>
      <c r="D36" s="17" t="s">
        <v>50</v>
      </c>
      <c r="E36" s="9"/>
      <c r="F36" s="9"/>
      <c r="G36" s="9"/>
      <c r="H36" s="9">
        <v>5.42</v>
      </c>
      <c r="I36" s="9">
        <v>6.13</v>
      </c>
      <c r="J36" s="39">
        <v>5.72</v>
      </c>
    </row>
    <row r="37" spans="1:10" ht="18.75">
      <c r="A37" s="97"/>
      <c r="B37" s="100"/>
      <c r="C37" s="18" t="s">
        <v>51</v>
      </c>
      <c r="D37" s="17" t="s">
        <v>52</v>
      </c>
      <c r="E37" s="9"/>
      <c r="F37" s="9"/>
      <c r="G37" s="19"/>
      <c r="H37" s="9">
        <v>15.8</v>
      </c>
      <c r="I37" s="9">
        <v>13.9</v>
      </c>
      <c r="J37" s="39">
        <v>14.2</v>
      </c>
    </row>
    <row r="38" spans="1:10" ht="16.5">
      <c r="A38" s="97"/>
      <c r="B38" s="100"/>
      <c r="C38" s="20" t="s">
        <v>53</v>
      </c>
      <c r="D38" s="17" t="s">
        <v>54</v>
      </c>
      <c r="E38" s="19"/>
      <c r="F38" s="19"/>
      <c r="G38" s="19"/>
      <c r="H38" s="19">
        <v>4.3600000000000003</v>
      </c>
      <c r="I38" s="9">
        <v>12</v>
      </c>
      <c r="J38" s="39">
        <v>7.75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/>
      <c r="F39" s="9"/>
      <c r="G39" s="9"/>
      <c r="H39" s="9">
        <v>0.6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9"/>
      <c r="F40" s="9"/>
      <c r="G40" s="9"/>
      <c r="H40" s="9">
        <v>9.89</v>
      </c>
      <c r="I40" s="9">
        <v>10.050000000000001</v>
      </c>
      <c r="J40" s="39">
        <v>10</v>
      </c>
    </row>
    <row r="41" spans="1:10" ht="15.75">
      <c r="A41" s="97"/>
      <c r="B41" s="100"/>
      <c r="C41" s="17" t="s">
        <v>49</v>
      </c>
      <c r="D41" s="17" t="s">
        <v>57</v>
      </c>
      <c r="E41" s="9"/>
      <c r="F41" s="9"/>
      <c r="G41" s="9"/>
      <c r="H41" s="9">
        <v>25.6</v>
      </c>
      <c r="I41" s="9">
        <v>23.6</v>
      </c>
      <c r="J41" s="39">
        <v>23.9</v>
      </c>
    </row>
    <row r="42" spans="1:10" ht="15.75">
      <c r="A42" s="97"/>
      <c r="B42" s="100"/>
      <c r="C42" s="21" t="s">
        <v>58</v>
      </c>
      <c r="D42" s="22" t="s">
        <v>59</v>
      </c>
      <c r="E42" s="9"/>
      <c r="F42" s="9"/>
      <c r="G42" s="9"/>
      <c r="H42" s="9">
        <v>4.5</v>
      </c>
      <c r="I42" s="9">
        <v>4.78</v>
      </c>
      <c r="J42" s="39">
        <v>4.83</v>
      </c>
    </row>
    <row r="43" spans="1:10" ht="16.5">
      <c r="A43" s="97"/>
      <c r="B43" s="100"/>
      <c r="C43" s="21" t="s">
        <v>60</v>
      </c>
      <c r="D43" s="23" t="s">
        <v>61</v>
      </c>
      <c r="E43" s="9"/>
      <c r="F43" s="9"/>
      <c r="G43" s="9"/>
      <c r="H43" s="9">
        <v>5.94</v>
      </c>
      <c r="I43" s="9">
        <v>6.95</v>
      </c>
      <c r="J43" s="39">
        <v>6.44</v>
      </c>
    </row>
    <row r="44" spans="1:10" ht="18.75">
      <c r="A44" s="97"/>
      <c r="B44" s="100"/>
      <c r="C44" s="18" t="s">
        <v>51</v>
      </c>
      <c r="D44" s="17" t="s">
        <v>62</v>
      </c>
      <c r="E44" s="9"/>
      <c r="F44" s="9"/>
      <c r="G44" s="9"/>
      <c r="H44" s="9">
        <v>262</v>
      </c>
      <c r="I44" s="9">
        <v>270</v>
      </c>
      <c r="J44" s="39">
        <v>310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/>
      <c r="F45" s="9"/>
      <c r="G45" s="9"/>
      <c r="H45" s="9">
        <v>5.71</v>
      </c>
      <c r="I45" s="9">
        <v>5.43</v>
      </c>
      <c r="J45" s="39">
        <v>5.59</v>
      </c>
    </row>
    <row r="46" spans="1:10" ht="18.75">
      <c r="A46" s="97"/>
      <c r="B46" s="100"/>
      <c r="C46" s="18" t="s">
        <v>51</v>
      </c>
      <c r="D46" s="17" t="s">
        <v>52</v>
      </c>
      <c r="E46" s="9"/>
      <c r="F46" s="9"/>
      <c r="G46" s="9"/>
      <c r="H46" s="9">
        <v>17.5</v>
      </c>
      <c r="I46" s="9">
        <v>16.8</v>
      </c>
      <c r="J46" s="39">
        <v>18.5</v>
      </c>
    </row>
    <row r="47" spans="1:10" ht="16.5">
      <c r="A47" s="97"/>
      <c r="B47" s="100"/>
      <c r="C47" s="20" t="s">
        <v>53</v>
      </c>
      <c r="D47" s="17" t="s">
        <v>66</v>
      </c>
      <c r="E47" s="9"/>
      <c r="F47" s="9"/>
      <c r="G47" s="9"/>
      <c r="H47" s="9">
        <v>0.73</v>
      </c>
      <c r="I47" s="9">
        <v>1.37</v>
      </c>
      <c r="J47" s="39">
        <v>1.24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/>
      <c r="F48" s="9"/>
      <c r="G48" s="9"/>
      <c r="H48" s="9">
        <v>5.89</v>
      </c>
      <c r="I48" s="9">
        <v>5.69</v>
      </c>
      <c r="J48" s="39">
        <v>5.87</v>
      </c>
    </row>
    <row r="49" spans="1:13" ht="18.75">
      <c r="A49" s="97"/>
      <c r="B49" s="100"/>
      <c r="C49" s="18" t="s">
        <v>51</v>
      </c>
      <c r="D49" s="17" t="s">
        <v>52</v>
      </c>
      <c r="E49" s="9"/>
      <c r="F49" s="9"/>
      <c r="G49" s="9"/>
      <c r="H49" s="9">
        <v>15.1</v>
      </c>
      <c r="I49" s="9">
        <v>12.3</v>
      </c>
      <c r="J49" s="39">
        <v>9.5</v>
      </c>
    </row>
    <row r="50" spans="1:13" ht="16.5">
      <c r="A50" s="97"/>
      <c r="B50" s="100"/>
      <c r="C50" s="20" t="s">
        <v>53</v>
      </c>
      <c r="D50" s="17" t="s">
        <v>66</v>
      </c>
      <c r="E50" s="9"/>
      <c r="F50" s="9"/>
      <c r="G50" s="9"/>
      <c r="H50" s="9">
        <v>1.1000000000000001</v>
      </c>
      <c r="I50" s="9">
        <v>1.85</v>
      </c>
      <c r="J50" s="39">
        <v>1.86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52">
        <v>0</v>
      </c>
      <c r="F51" s="39">
        <v>0</v>
      </c>
      <c r="G51" s="9"/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52">
        <v>9.3000000000000007</v>
      </c>
      <c r="F52" s="39">
        <v>9.2799999999999994</v>
      </c>
      <c r="G52" s="9"/>
      <c r="H52" s="9">
        <v>9.43</v>
      </c>
      <c r="I52" s="9">
        <v>9.44</v>
      </c>
      <c r="J52" s="39">
        <v>9.3800000000000008</v>
      </c>
    </row>
    <row r="53" spans="1:13" ht="15.75">
      <c r="A53" s="97"/>
      <c r="B53" s="100"/>
      <c r="C53" s="17" t="s">
        <v>49</v>
      </c>
      <c r="D53" s="17" t="s">
        <v>50</v>
      </c>
      <c r="E53" s="52">
        <v>6.15</v>
      </c>
      <c r="F53" s="39">
        <v>6.52</v>
      </c>
      <c r="G53" s="9"/>
      <c r="H53" s="9">
        <v>5.9</v>
      </c>
      <c r="I53" s="9">
        <v>5.86</v>
      </c>
      <c r="J53" s="39">
        <v>6.33</v>
      </c>
    </row>
    <row r="54" spans="1:13" ht="18.75">
      <c r="A54" s="97"/>
      <c r="B54" s="100"/>
      <c r="C54" s="18" t="s">
        <v>51</v>
      </c>
      <c r="D54" s="17" t="s">
        <v>52</v>
      </c>
      <c r="E54" s="52">
        <v>9.9</v>
      </c>
      <c r="F54" s="39">
        <v>10.8</v>
      </c>
      <c r="G54" s="9"/>
      <c r="H54" s="9">
        <v>16.399999999999999</v>
      </c>
      <c r="I54" s="9">
        <v>10.8</v>
      </c>
      <c r="J54" s="39">
        <v>12.7</v>
      </c>
    </row>
    <row r="55" spans="1:13" ht="16.5">
      <c r="A55" s="97"/>
      <c r="B55" s="111"/>
      <c r="C55" s="24" t="s">
        <v>53</v>
      </c>
      <c r="D55" s="17" t="s">
        <v>71</v>
      </c>
      <c r="E55" s="25">
        <v>2.98</v>
      </c>
      <c r="F55" s="39">
        <v>2.88</v>
      </c>
      <c r="G55" s="25"/>
      <c r="H55" s="9">
        <v>1.7</v>
      </c>
      <c r="I55" s="9">
        <v>2.59</v>
      </c>
      <c r="J55" s="39">
        <v>2.4300000000000002</v>
      </c>
    </row>
    <row r="56" spans="1:13" ht="14.25">
      <c r="A56" s="26" t="s">
        <v>72</v>
      </c>
      <c r="B56" s="26" t="s">
        <v>73</v>
      </c>
      <c r="C56" s="27">
        <v>7.61</v>
      </c>
      <c r="D56" s="26" t="s">
        <v>45</v>
      </c>
      <c r="E56" s="27">
        <v>80</v>
      </c>
      <c r="F56" s="26" t="s">
        <v>74</v>
      </c>
      <c r="G56" s="27">
        <v>75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24.85</v>
      </c>
      <c r="C59" s="33"/>
      <c r="D59" s="34">
        <v>27.14</v>
      </c>
      <c r="E59" s="33"/>
      <c r="F59" s="33">
        <v>31.1</v>
      </c>
      <c r="G59" s="35"/>
      <c r="H59" s="33">
        <v>32.1</v>
      </c>
      <c r="I59" s="33"/>
      <c r="J59" s="39">
        <v>31.66</v>
      </c>
      <c r="K59" s="39"/>
      <c r="L59" s="39">
        <v>46.42</v>
      </c>
      <c r="M59" s="39"/>
    </row>
    <row r="60" spans="1:13" ht="18.75">
      <c r="A60" s="31" t="s">
        <v>79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>
        <v>25.83</v>
      </c>
      <c r="M60" s="39"/>
    </row>
    <row r="61" spans="1:13" ht="18.75">
      <c r="A61" s="31" t="s">
        <v>80</v>
      </c>
      <c r="B61" s="32">
        <v>5.49</v>
      </c>
      <c r="C61" s="33"/>
      <c r="D61" s="34">
        <v>1.74</v>
      </c>
      <c r="E61" s="33"/>
      <c r="F61" s="33">
        <v>1.92</v>
      </c>
      <c r="G61" s="35"/>
      <c r="H61" s="33">
        <v>2.54</v>
      </c>
      <c r="I61" s="33"/>
      <c r="J61" s="39">
        <v>84.14</v>
      </c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25.52</v>
      </c>
      <c r="D63" s="34"/>
      <c r="E63" s="33">
        <v>27.49</v>
      </c>
      <c r="F63" s="33"/>
      <c r="G63" s="35">
        <v>26.47</v>
      </c>
      <c r="H63" s="33"/>
      <c r="I63" s="33">
        <v>26.38</v>
      </c>
      <c r="J63" s="39"/>
      <c r="K63" s="39"/>
      <c r="M63" s="39"/>
    </row>
    <row r="64" spans="1:13" ht="18.75">
      <c r="A64" s="36" t="s">
        <v>82</v>
      </c>
      <c r="B64" s="33"/>
      <c r="C64" s="33">
        <v>16.579999999999998</v>
      </c>
      <c r="D64" s="34"/>
      <c r="E64" s="33">
        <v>17.07</v>
      </c>
      <c r="F64" s="33"/>
      <c r="G64" s="37">
        <v>15.42</v>
      </c>
      <c r="H64" s="33"/>
      <c r="I64" s="33">
        <v>14.69</v>
      </c>
      <c r="J64" s="39"/>
      <c r="K64" s="39">
        <v>17.899999999999999</v>
      </c>
      <c r="L64" s="39"/>
      <c r="M64" s="39">
        <v>16.3</v>
      </c>
    </row>
    <row r="65" spans="1:13" ht="18.75">
      <c r="A65" s="36" t="s">
        <v>83</v>
      </c>
      <c r="B65" s="33"/>
      <c r="C65" s="33">
        <v>55.62</v>
      </c>
      <c r="D65" s="34"/>
      <c r="E65" s="33">
        <v>61.05</v>
      </c>
      <c r="F65" s="33"/>
      <c r="G65" s="35">
        <v>57.2</v>
      </c>
      <c r="H65" s="33"/>
      <c r="I65" s="33">
        <v>53.4</v>
      </c>
      <c r="J65" s="39"/>
      <c r="K65" s="39">
        <v>52</v>
      </c>
      <c r="M65" s="39">
        <v>50.6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1.05</v>
      </c>
      <c r="C67" s="33">
        <v>8.26</v>
      </c>
      <c r="D67" s="34">
        <v>1.1499999999999999</v>
      </c>
      <c r="E67" s="33">
        <v>8.3000000000000007</v>
      </c>
      <c r="F67" s="33">
        <v>0.73</v>
      </c>
      <c r="G67" s="35">
        <v>7.47</v>
      </c>
      <c r="H67" s="33">
        <v>0.9</v>
      </c>
      <c r="I67" s="33">
        <v>7.4</v>
      </c>
      <c r="J67" s="39">
        <v>0.83</v>
      </c>
      <c r="K67" s="39">
        <v>7</v>
      </c>
      <c r="L67" s="39">
        <v>0.62</v>
      </c>
      <c r="M67" s="39">
        <v>7.4</v>
      </c>
    </row>
    <row r="68" spans="1:13" ht="18.75">
      <c r="A68" s="41" t="s">
        <v>85</v>
      </c>
      <c r="B68" s="42">
        <v>1.25</v>
      </c>
      <c r="C68" s="33">
        <v>7.88</v>
      </c>
      <c r="D68" s="34">
        <v>1.08</v>
      </c>
      <c r="E68" s="33">
        <v>7.93</v>
      </c>
      <c r="F68" s="33">
        <v>0.74</v>
      </c>
      <c r="G68" s="35">
        <v>7.73</v>
      </c>
      <c r="H68" s="33">
        <v>0.57999999999999996</v>
      </c>
      <c r="I68" s="33">
        <v>7.65</v>
      </c>
      <c r="J68" s="39">
        <v>1.1299999999999999</v>
      </c>
      <c r="K68" s="39">
        <v>7.3</v>
      </c>
      <c r="L68" s="39">
        <v>1.06</v>
      </c>
      <c r="M68" s="39">
        <v>7.9</v>
      </c>
    </row>
    <row r="69" spans="1:13" ht="18.75">
      <c r="A69" s="41" t="s">
        <v>86</v>
      </c>
      <c r="B69" s="42">
        <v>1.0900000000000001</v>
      </c>
      <c r="C69" s="33">
        <v>12.11</v>
      </c>
      <c r="D69" s="34">
        <v>1.47</v>
      </c>
      <c r="E69" s="33">
        <v>11.49</v>
      </c>
      <c r="F69" s="33">
        <v>1.74</v>
      </c>
      <c r="G69" s="35">
        <v>11.5</v>
      </c>
      <c r="H69" s="33">
        <v>1.1000000000000001</v>
      </c>
      <c r="I69" s="33">
        <v>11.42</v>
      </c>
      <c r="J69" s="39">
        <v>0.64</v>
      </c>
      <c r="K69" s="39">
        <v>11.3</v>
      </c>
      <c r="L69" s="39">
        <v>0.81</v>
      </c>
      <c r="M69" s="39">
        <v>11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249</v>
      </c>
      <c r="D2" s="142"/>
      <c r="E2" s="142"/>
      <c r="F2" s="143" t="s">
        <v>254</v>
      </c>
      <c r="G2" s="143"/>
      <c r="H2" s="143"/>
      <c r="I2" s="144" t="s">
        <v>256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64920</v>
      </c>
      <c r="D4" s="134"/>
      <c r="E4" s="134"/>
      <c r="F4" s="134">
        <v>65960</v>
      </c>
      <c r="G4" s="134"/>
      <c r="H4" s="134"/>
      <c r="I4" s="134">
        <v>67390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94230</v>
      </c>
      <c r="D5" s="134"/>
      <c r="E5" s="134"/>
      <c r="F5" s="134">
        <v>95200</v>
      </c>
      <c r="G5" s="134"/>
      <c r="H5" s="134"/>
      <c r="I5" s="134">
        <v>95990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C4-'22日'!I4</f>
        <v>180</v>
      </c>
      <c r="D6" s="150"/>
      <c r="E6" s="150"/>
      <c r="F6" s="151">
        <f>F4-C4</f>
        <v>1040</v>
      </c>
      <c r="G6" s="152"/>
      <c r="H6" s="153"/>
      <c r="I6" s="151">
        <f>I4-F4</f>
        <v>1430</v>
      </c>
      <c r="J6" s="152"/>
      <c r="K6" s="153"/>
      <c r="L6" s="149">
        <f>C6+F6+I6</f>
        <v>2650</v>
      </c>
      <c r="M6" s="149">
        <f>C7+F7+I7</f>
        <v>2900</v>
      </c>
    </row>
    <row r="7" spans="1:15" ht="21.95" customHeight="1">
      <c r="A7" s="89"/>
      <c r="B7" s="6" t="s">
        <v>8</v>
      </c>
      <c r="C7" s="150">
        <f>C5-'22日'!I5</f>
        <v>1140</v>
      </c>
      <c r="D7" s="150"/>
      <c r="E7" s="150"/>
      <c r="F7" s="151">
        <f>F5-C5</f>
        <v>970</v>
      </c>
      <c r="G7" s="152"/>
      <c r="H7" s="153"/>
      <c r="I7" s="151">
        <f>I5-F5</f>
        <v>790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43</v>
      </c>
      <c r="D9" s="134"/>
      <c r="E9" s="134"/>
      <c r="F9" s="134">
        <v>50</v>
      </c>
      <c r="G9" s="134"/>
      <c r="H9" s="134"/>
      <c r="I9" s="134">
        <v>44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43</v>
      </c>
      <c r="D10" s="134"/>
      <c r="E10" s="134"/>
      <c r="F10" s="134">
        <v>50</v>
      </c>
      <c r="G10" s="134"/>
      <c r="H10" s="134"/>
      <c r="I10" s="134">
        <v>44</v>
      </c>
      <c r="J10" s="134"/>
      <c r="K10" s="134"/>
    </row>
    <row r="11" spans="1:15" ht="21.95" customHeight="1">
      <c r="A11" s="91" t="s">
        <v>13</v>
      </c>
      <c r="B11" s="8" t="s">
        <v>14</v>
      </c>
      <c r="C11" s="55" t="s">
        <v>15</v>
      </c>
      <c r="D11" s="55" t="s">
        <v>15</v>
      </c>
      <c r="E11" s="55" t="s">
        <v>15</v>
      </c>
      <c r="F11" s="56" t="s">
        <v>15</v>
      </c>
      <c r="G11" s="56" t="s">
        <v>15</v>
      </c>
      <c r="H11" s="56" t="s">
        <v>15</v>
      </c>
      <c r="I11" s="57" t="s">
        <v>15</v>
      </c>
      <c r="J11" s="57" t="s">
        <v>15</v>
      </c>
      <c r="K11" s="57" t="s">
        <v>15</v>
      </c>
    </row>
    <row r="12" spans="1:15" ht="21.95" customHeight="1">
      <c r="A12" s="91"/>
      <c r="B12" s="8" t="s">
        <v>16</v>
      </c>
      <c r="C12" s="55">
        <v>60</v>
      </c>
      <c r="D12" s="55">
        <v>60</v>
      </c>
      <c r="E12" s="55">
        <v>60</v>
      </c>
      <c r="F12" s="56">
        <v>60</v>
      </c>
      <c r="G12" s="56">
        <v>60</v>
      </c>
      <c r="H12" s="56">
        <v>60</v>
      </c>
      <c r="I12" s="57">
        <v>60</v>
      </c>
      <c r="J12" s="57">
        <v>60</v>
      </c>
      <c r="K12" s="57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55">
        <v>510</v>
      </c>
      <c r="D15" s="55">
        <v>490</v>
      </c>
      <c r="E15" s="55">
        <v>470</v>
      </c>
      <c r="F15" s="56">
        <v>470</v>
      </c>
      <c r="G15" s="9">
        <v>440</v>
      </c>
      <c r="H15" s="9">
        <v>410</v>
      </c>
      <c r="I15" s="9">
        <v>410</v>
      </c>
      <c r="J15" s="9">
        <v>370</v>
      </c>
      <c r="K15" s="9">
        <v>350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55" t="s">
        <v>15</v>
      </c>
      <c r="D17" s="55" t="s">
        <v>15</v>
      </c>
      <c r="E17" s="55" t="s">
        <v>15</v>
      </c>
      <c r="F17" s="56" t="s">
        <v>15</v>
      </c>
      <c r="G17" s="56" t="s">
        <v>15</v>
      </c>
      <c r="H17" s="56" t="s">
        <v>15</v>
      </c>
      <c r="I17" s="57" t="s">
        <v>15</v>
      </c>
      <c r="J17" s="57" t="s">
        <v>15</v>
      </c>
      <c r="K17" s="57" t="s">
        <v>15</v>
      </c>
    </row>
    <row r="18" spans="1:11" ht="21.95" customHeight="1">
      <c r="A18" s="93"/>
      <c r="B18" s="12" t="s">
        <v>16</v>
      </c>
      <c r="C18" s="55">
        <v>70</v>
      </c>
      <c r="D18" s="55">
        <v>70</v>
      </c>
      <c r="E18" s="55">
        <v>70</v>
      </c>
      <c r="F18" s="56">
        <v>70</v>
      </c>
      <c r="G18" s="56">
        <v>70</v>
      </c>
      <c r="H18" s="56">
        <v>70</v>
      </c>
      <c r="I18" s="57">
        <v>70</v>
      </c>
      <c r="J18" s="57">
        <v>70</v>
      </c>
      <c r="K18" s="57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55">
        <v>470</v>
      </c>
      <c r="D21" s="55">
        <v>400</v>
      </c>
      <c r="E21" s="55">
        <v>320</v>
      </c>
      <c r="F21" s="56">
        <v>320</v>
      </c>
      <c r="G21" s="9">
        <v>270</v>
      </c>
      <c r="H21" s="9">
        <v>500</v>
      </c>
      <c r="I21" s="9">
        <v>500</v>
      </c>
      <c r="J21" s="9">
        <v>410</v>
      </c>
      <c r="K21" s="9">
        <v>360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880</v>
      </c>
      <c r="D23" s="112"/>
      <c r="E23" s="112"/>
      <c r="F23" s="112">
        <v>880</v>
      </c>
      <c r="G23" s="112"/>
      <c r="H23" s="112"/>
      <c r="I23" s="112">
        <v>680</v>
      </c>
      <c r="J23" s="112"/>
      <c r="K23" s="112"/>
    </row>
    <row r="24" spans="1:11" ht="21.95" customHeight="1">
      <c r="A24" s="95"/>
      <c r="B24" s="13" t="s">
        <v>30</v>
      </c>
      <c r="C24" s="112">
        <v>1640</v>
      </c>
      <c r="D24" s="112"/>
      <c r="E24" s="112"/>
      <c r="F24" s="112">
        <v>1640</v>
      </c>
      <c r="G24" s="112"/>
      <c r="H24" s="112"/>
      <c r="I24" s="112">
        <v>1640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31</v>
      </c>
      <c r="D25" s="112"/>
      <c r="E25" s="112"/>
      <c r="F25" s="112">
        <v>31</v>
      </c>
      <c r="G25" s="112"/>
      <c r="H25" s="112"/>
      <c r="I25" s="112">
        <v>31</v>
      </c>
      <c r="J25" s="112"/>
      <c r="K25" s="112"/>
    </row>
    <row r="26" spans="1:11" ht="21.95" customHeight="1">
      <c r="A26" s="92"/>
      <c r="B26" s="10" t="s">
        <v>33</v>
      </c>
      <c r="C26" s="112">
        <v>5</v>
      </c>
      <c r="D26" s="112"/>
      <c r="E26" s="112"/>
      <c r="F26" s="112">
        <v>5</v>
      </c>
      <c r="G26" s="112"/>
      <c r="H26" s="112"/>
      <c r="I26" s="112">
        <v>5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251</v>
      </c>
      <c r="D28" s="125"/>
      <c r="E28" s="126"/>
      <c r="F28" s="124" t="s">
        <v>265</v>
      </c>
      <c r="G28" s="125"/>
      <c r="H28" s="126"/>
      <c r="I28" s="124" t="s">
        <v>258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250</v>
      </c>
      <c r="D31" s="116"/>
      <c r="E31" s="117"/>
      <c r="F31" s="115" t="s">
        <v>255</v>
      </c>
      <c r="G31" s="116"/>
      <c r="H31" s="117"/>
      <c r="I31" s="115" t="s">
        <v>259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9.18</v>
      </c>
      <c r="F35" s="9">
        <v>9.1999999999999993</v>
      </c>
      <c r="G35" s="9">
        <v>9.31</v>
      </c>
      <c r="H35" s="9">
        <v>9.24</v>
      </c>
      <c r="I35" s="9">
        <v>9.1</v>
      </c>
      <c r="J35" s="39">
        <v>9.1300000000000008</v>
      </c>
    </row>
    <row r="36" spans="1:10" ht="15.75">
      <c r="A36" s="97"/>
      <c r="B36" s="100"/>
      <c r="C36" s="17" t="s">
        <v>49</v>
      </c>
      <c r="D36" s="17" t="s">
        <v>50</v>
      </c>
      <c r="E36" s="9">
        <v>7.03</v>
      </c>
      <c r="F36" s="9">
        <v>7.16</v>
      </c>
      <c r="G36" s="9">
        <v>5.95</v>
      </c>
      <c r="H36" s="9">
        <v>5.71</v>
      </c>
      <c r="I36" s="9">
        <v>5.61</v>
      </c>
      <c r="J36" s="39">
        <v>6.37</v>
      </c>
    </row>
    <row r="37" spans="1:10" ht="18.75">
      <c r="A37" s="97"/>
      <c r="B37" s="100"/>
      <c r="C37" s="18" t="s">
        <v>51</v>
      </c>
      <c r="D37" s="17" t="s">
        <v>52</v>
      </c>
      <c r="E37" s="9">
        <v>11</v>
      </c>
      <c r="F37" s="9">
        <v>10.7</v>
      </c>
      <c r="G37" s="19">
        <v>15.3</v>
      </c>
      <c r="H37" s="9">
        <v>15.1</v>
      </c>
      <c r="I37" s="9">
        <v>14.6</v>
      </c>
      <c r="J37" s="39">
        <v>14</v>
      </c>
    </row>
    <row r="38" spans="1:10" ht="16.5">
      <c r="A38" s="97"/>
      <c r="B38" s="100"/>
      <c r="C38" s="20" t="s">
        <v>53</v>
      </c>
      <c r="D38" s="17" t="s">
        <v>54</v>
      </c>
      <c r="E38" s="19">
        <v>2.65</v>
      </c>
      <c r="F38" s="19">
        <v>3.03</v>
      </c>
      <c r="G38" s="19">
        <v>3.4</v>
      </c>
      <c r="H38" s="19">
        <v>2.5499999999999998</v>
      </c>
      <c r="I38" s="9">
        <v>2.1</v>
      </c>
      <c r="J38" s="39">
        <v>2.21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0.7</v>
      </c>
      <c r="G39" s="9">
        <v>0.7</v>
      </c>
      <c r="H39" s="9">
        <v>0.7</v>
      </c>
      <c r="I39" s="9">
        <v>0.6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10.210000000000001</v>
      </c>
      <c r="F40" s="9">
        <v>10.25</v>
      </c>
      <c r="G40" s="9">
        <v>10.3</v>
      </c>
      <c r="H40" s="9">
        <v>10.27</v>
      </c>
      <c r="I40" s="9">
        <v>10.17</v>
      </c>
      <c r="J40" s="39">
        <v>10.11</v>
      </c>
    </row>
    <row r="41" spans="1:10" ht="15.75">
      <c r="A41" s="97"/>
      <c r="B41" s="100"/>
      <c r="C41" s="17" t="s">
        <v>49</v>
      </c>
      <c r="D41" s="17" t="s">
        <v>57</v>
      </c>
      <c r="E41" s="9">
        <v>22.9</v>
      </c>
      <c r="F41" s="9">
        <v>23.1</v>
      </c>
      <c r="G41" s="9">
        <v>24.7</v>
      </c>
      <c r="H41" s="9">
        <v>25.9</v>
      </c>
      <c r="I41" s="9">
        <v>24.6</v>
      </c>
      <c r="J41" s="39">
        <v>23.8</v>
      </c>
    </row>
    <row r="42" spans="1:10" ht="15.75">
      <c r="A42" s="97"/>
      <c r="B42" s="100"/>
      <c r="C42" s="21" t="s">
        <v>58</v>
      </c>
      <c r="D42" s="22" t="s">
        <v>59</v>
      </c>
      <c r="E42" s="9">
        <v>5.53</v>
      </c>
      <c r="F42" s="9">
        <v>5.35</v>
      </c>
      <c r="G42" s="9">
        <v>5.98</v>
      </c>
      <c r="H42" s="9">
        <v>3.61</v>
      </c>
      <c r="I42" s="9">
        <v>5.8</v>
      </c>
      <c r="J42" s="39">
        <v>5.09</v>
      </c>
    </row>
    <row r="43" spans="1:10" ht="16.5">
      <c r="A43" s="97"/>
      <c r="B43" s="100"/>
      <c r="C43" s="21" t="s">
        <v>60</v>
      </c>
      <c r="D43" s="23" t="s">
        <v>61</v>
      </c>
      <c r="E43" s="9">
        <v>2.91</v>
      </c>
      <c r="F43" s="9">
        <v>2.87</v>
      </c>
      <c r="G43" s="9">
        <v>3.16</v>
      </c>
      <c r="H43" s="9">
        <v>5.8</v>
      </c>
      <c r="I43" s="9">
        <v>4.1399999999999997</v>
      </c>
      <c r="J43" s="39">
        <v>3.82</v>
      </c>
    </row>
    <row r="44" spans="1:10" ht="18.75">
      <c r="A44" s="97"/>
      <c r="B44" s="100"/>
      <c r="C44" s="18" t="s">
        <v>51</v>
      </c>
      <c r="D44" s="17" t="s">
        <v>62</v>
      </c>
      <c r="E44" s="9">
        <v>320</v>
      </c>
      <c r="F44" s="9">
        <v>340</v>
      </c>
      <c r="G44" s="9">
        <v>327</v>
      </c>
      <c r="H44" s="9">
        <v>330</v>
      </c>
      <c r="I44" s="9">
        <v>329</v>
      </c>
      <c r="J44" s="39">
        <v>321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6.94</v>
      </c>
      <c r="F45" s="9">
        <v>6.88</v>
      </c>
      <c r="G45" s="9">
        <v>5.22</v>
      </c>
      <c r="H45" s="9">
        <v>5.3</v>
      </c>
      <c r="I45" s="9">
        <v>5.59</v>
      </c>
      <c r="J45" s="39">
        <v>5.74</v>
      </c>
    </row>
    <row r="46" spans="1:10" ht="18.75">
      <c r="A46" s="97"/>
      <c r="B46" s="100"/>
      <c r="C46" s="18" t="s">
        <v>51</v>
      </c>
      <c r="D46" s="17" t="s">
        <v>52</v>
      </c>
      <c r="E46" s="9">
        <v>18.100000000000001</v>
      </c>
      <c r="F46" s="9">
        <v>17.600000000000001</v>
      </c>
      <c r="G46" s="9">
        <v>19.7</v>
      </c>
      <c r="H46" s="9">
        <v>18.100000000000001</v>
      </c>
      <c r="I46" s="9">
        <v>17.600000000000001</v>
      </c>
      <c r="J46" s="39">
        <v>19.600000000000001</v>
      </c>
    </row>
    <row r="47" spans="1:10" ht="16.5">
      <c r="A47" s="97"/>
      <c r="B47" s="100"/>
      <c r="C47" s="20" t="s">
        <v>53</v>
      </c>
      <c r="D47" s="17" t="s">
        <v>66</v>
      </c>
      <c r="E47" s="9">
        <v>4.6100000000000003</v>
      </c>
      <c r="F47" s="9">
        <v>1.69</v>
      </c>
      <c r="G47" s="9">
        <v>1.5</v>
      </c>
      <c r="H47" s="9">
        <v>1.6</v>
      </c>
      <c r="I47" s="9">
        <v>1.22</v>
      </c>
      <c r="J47" s="39">
        <v>1.38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6.53</v>
      </c>
      <c r="F48" s="9">
        <v>6.5</v>
      </c>
      <c r="G48" s="9">
        <v>5.7</v>
      </c>
      <c r="H48" s="9">
        <v>5.42</v>
      </c>
      <c r="I48" s="9">
        <v>5.62</v>
      </c>
      <c r="J48" s="39">
        <v>5.96</v>
      </c>
    </row>
    <row r="49" spans="1:13" ht="18.75">
      <c r="A49" s="97"/>
      <c r="B49" s="100"/>
      <c r="C49" s="18" t="s">
        <v>51</v>
      </c>
      <c r="D49" s="17" t="s">
        <v>52</v>
      </c>
      <c r="E49" s="9">
        <v>11.3</v>
      </c>
      <c r="F49" s="9">
        <v>10.5</v>
      </c>
      <c r="G49" s="9">
        <v>7.4</v>
      </c>
      <c r="H49" s="9">
        <v>9.4</v>
      </c>
      <c r="I49" s="9">
        <v>9</v>
      </c>
      <c r="J49" s="39">
        <v>8.1</v>
      </c>
    </row>
    <row r="50" spans="1:13" ht="16.5">
      <c r="A50" s="97"/>
      <c r="B50" s="100"/>
      <c r="C50" s="20" t="s">
        <v>53</v>
      </c>
      <c r="D50" s="17" t="s">
        <v>66</v>
      </c>
      <c r="E50" s="9">
        <v>1.78</v>
      </c>
      <c r="F50" s="9">
        <v>0.99</v>
      </c>
      <c r="G50" s="9">
        <v>0.84</v>
      </c>
      <c r="H50" s="9">
        <v>1.95</v>
      </c>
      <c r="I50" s="9">
        <v>1.34</v>
      </c>
      <c r="J50" s="39">
        <v>1.02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9.27</v>
      </c>
      <c r="F52" s="9">
        <v>9.3000000000000007</v>
      </c>
      <c r="G52" s="9">
        <v>9.31</v>
      </c>
      <c r="H52" s="9">
        <v>9.2899999999999991</v>
      </c>
      <c r="I52" s="9">
        <v>9.17</v>
      </c>
      <c r="J52" s="39">
        <v>9.08</v>
      </c>
    </row>
    <row r="53" spans="1:13" ht="15.75">
      <c r="A53" s="97"/>
      <c r="B53" s="100"/>
      <c r="C53" s="17" t="s">
        <v>49</v>
      </c>
      <c r="D53" s="17" t="s">
        <v>50</v>
      </c>
      <c r="E53" s="9">
        <v>7.16</v>
      </c>
      <c r="F53" s="9">
        <v>6.93</v>
      </c>
      <c r="G53" s="9">
        <v>6.04</v>
      </c>
      <c r="H53" s="9">
        <v>5.94</v>
      </c>
      <c r="I53" s="9">
        <v>6.12</v>
      </c>
      <c r="J53" s="39">
        <v>6.38</v>
      </c>
    </row>
    <row r="54" spans="1:13" ht="18.75">
      <c r="A54" s="97"/>
      <c r="B54" s="100"/>
      <c r="C54" s="18" t="s">
        <v>51</v>
      </c>
      <c r="D54" s="17" t="s">
        <v>52</v>
      </c>
      <c r="E54" s="9">
        <v>9.1</v>
      </c>
      <c r="F54" s="9">
        <v>8</v>
      </c>
      <c r="G54" s="9">
        <v>12.1</v>
      </c>
      <c r="H54" s="9">
        <v>12.4</v>
      </c>
      <c r="I54" s="9">
        <v>13.5</v>
      </c>
      <c r="J54" s="39">
        <v>14.5</v>
      </c>
    </row>
    <row r="55" spans="1:13" ht="16.5">
      <c r="A55" s="97"/>
      <c r="B55" s="111"/>
      <c r="C55" s="24" t="s">
        <v>53</v>
      </c>
      <c r="D55" s="17" t="s">
        <v>71</v>
      </c>
      <c r="E55" s="25">
        <v>4.8099999999999996</v>
      </c>
      <c r="F55" s="25">
        <v>0.72</v>
      </c>
      <c r="G55" s="25">
        <v>2.94</v>
      </c>
      <c r="H55" s="9">
        <v>3.05</v>
      </c>
      <c r="I55" s="9">
        <v>6.61</v>
      </c>
      <c r="J55" s="39">
        <v>4.4400000000000004</v>
      </c>
    </row>
    <row r="56" spans="1:13" ht="14.25">
      <c r="A56" s="26" t="s">
        <v>72</v>
      </c>
      <c r="B56" s="26" t="s">
        <v>73</v>
      </c>
      <c r="C56" s="27">
        <v>7.56</v>
      </c>
      <c r="D56" s="26" t="s">
        <v>45</v>
      </c>
      <c r="E56" s="27">
        <v>79</v>
      </c>
      <c r="F56" s="26" t="s">
        <v>74</v>
      </c>
      <c r="G56" s="27">
        <v>82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79</v>
      </c>
      <c r="B60" s="32">
        <v>35.1</v>
      </c>
      <c r="C60" s="33"/>
      <c r="D60" s="34">
        <v>36.700000000000003</v>
      </c>
      <c r="E60" s="33"/>
      <c r="F60" s="33">
        <v>37.299999999999997</v>
      </c>
      <c r="G60" s="35"/>
      <c r="H60" s="33">
        <v>33.6</v>
      </c>
      <c r="I60" s="33"/>
      <c r="J60" s="39">
        <v>40.57</v>
      </c>
      <c r="K60" s="39"/>
      <c r="L60" s="39">
        <v>64.2</v>
      </c>
      <c r="M60" s="39"/>
    </row>
    <row r="61" spans="1:13" ht="18.75">
      <c r="A61" s="31" t="s">
        <v>80</v>
      </c>
      <c r="B61" s="32">
        <v>17.600000000000001</v>
      </c>
      <c r="C61" s="33"/>
      <c r="D61" s="34">
        <v>15.2</v>
      </c>
      <c r="E61" s="33"/>
      <c r="F61" s="33">
        <v>17.54</v>
      </c>
      <c r="G61" s="35"/>
      <c r="H61" s="33">
        <v>17.5</v>
      </c>
      <c r="I61" s="33"/>
      <c r="J61" s="39">
        <v>19.170000000000002</v>
      </c>
      <c r="K61" s="39"/>
      <c r="L61" s="39">
        <v>20.309999999999999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18.600000000000001</v>
      </c>
      <c r="D63" s="34"/>
      <c r="E63" s="33">
        <v>20.2</v>
      </c>
      <c r="F63" s="33"/>
      <c r="G63" s="35">
        <v>13.6</v>
      </c>
      <c r="H63" s="33"/>
      <c r="I63" s="33">
        <v>14.18</v>
      </c>
      <c r="J63" s="39"/>
      <c r="K63" s="39">
        <v>13.27</v>
      </c>
      <c r="M63" s="39">
        <v>14.18</v>
      </c>
    </row>
    <row r="64" spans="1:13" ht="18.75">
      <c r="A64" s="36" t="s">
        <v>82</v>
      </c>
      <c r="B64" s="33"/>
      <c r="C64" s="33"/>
      <c r="D64" s="34"/>
      <c r="E64" s="33"/>
      <c r="F64" s="33"/>
      <c r="G64" s="37">
        <v>12.1</v>
      </c>
      <c r="H64" s="33"/>
      <c r="I64" s="33">
        <v>11.2</v>
      </c>
      <c r="J64" s="39"/>
      <c r="K64" s="39">
        <v>11.96</v>
      </c>
      <c r="L64" s="39"/>
      <c r="M64" s="39">
        <v>12.21</v>
      </c>
    </row>
    <row r="65" spans="1:13" ht="18.75">
      <c r="A65" s="36" t="s">
        <v>83</v>
      </c>
      <c r="B65" s="33"/>
      <c r="C65" s="33">
        <v>20.7</v>
      </c>
      <c r="D65" s="34"/>
      <c r="E65" s="33">
        <v>25.1</v>
      </c>
      <c r="F65" s="33"/>
      <c r="G65" s="35">
        <v>73.2</v>
      </c>
      <c r="H65" s="33"/>
      <c r="I65" s="33"/>
      <c r="J65" s="39"/>
      <c r="K65" s="39">
        <v>27.05</v>
      </c>
      <c r="M65" s="39">
        <v>28.96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5.78</v>
      </c>
      <c r="C67" s="33">
        <v>8.4</v>
      </c>
      <c r="D67" s="34">
        <v>4.2300000000000004</v>
      </c>
      <c r="E67" s="33">
        <v>8.5</v>
      </c>
      <c r="F67" s="33">
        <v>0.62</v>
      </c>
      <c r="G67" s="35">
        <v>7.23</v>
      </c>
      <c r="H67" s="33">
        <v>0.48</v>
      </c>
      <c r="I67" s="33">
        <v>7.9</v>
      </c>
      <c r="J67" s="58">
        <v>3.72</v>
      </c>
      <c r="K67" s="39">
        <v>7.98</v>
      </c>
      <c r="L67" s="39">
        <v>2.29</v>
      </c>
      <c r="M67" s="39">
        <v>7.6</v>
      </c>
    </row>
    <row r="68" spans="1:13" ht="18.75">
      <c r="A68" s="41" t="s">
        <v>85</v>
      </c>
      <c r="B68" s="42">
        <v>5.16</v>
      </c>
      <c r="C68" s="33">
        <v>8.1</v>
      </c>
      <c r="D68" s="34">
        <v>3.62</v>
      </c>
      <c r="E68" s="33">
        <v>8.1</v>
      </c>
      <c r="F68" s="33">
        <v>0.73</v>
      </c>
      <c r="G68" s="35">
        <v>7.45</v>
      </c>
      <c r="H68" s="33">
        <v>0.92</v>
      </c>
      <c r="I68" s="33">
        <v>7.29</v>
      </c>
      <c r="J68" s="58">
        <v>2.91</v>
      </c>
      <c r="K68" s="39">
        <v>7.86</v>
      </c>
      <c r="L68" s="39">
        <v>1.98</v>
      </c>
      <c r="M68" s="39">
        <v>7.64</v>
      </c>
    </row>
    <row r="69" spans="1:13" ht="18.75">
      <c r="A69" s="41" t="s">
        <v>86</v>
      </c>
      <c r="B69" s="42">
        <v>3.33</v>
      </c>
      <c r="C69" s="33">
        <v>10.3</v>
      </c>
      <c r="D69" s="34">
        <v>1.96</v>
      </c>
      <c r="E69" s="33">
        <v>11.1</v>
      </c>
      <c r="F69" s="33">
        <v>1.29</v>
      </c>
      <c r="G69" s="35">
        <v>11.09</v>
      </c>
      <c r="H69" s="33"/>
      <c r="I69" s="33"/>
      <c r="J69" s="58">
        <v>1.64</v>
      </c>
      <c r="K69" s="39">
        <v>11.29</v>
      </c>
      <c r="L69" s="39">
        <v>1.63</v>
      </c>
      <c r="M69" s="39">
        <v>11.22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8" workbookViewId="0">
      <selection activeCell="M44" sqref="M4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260</v>
      </c>
      <c r="D2" s="142"/>
      <c r="E2" s="142"/>
      <c r="F2" s="143" t="s">
        <v>263</v>
      </c>
      <c r="G2" s="143"/>
      <c r="H2" s="143"/>
      <c r="I2" s="144" t="s">
        <v>269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68530</v>
      </c>
      <c r="D4" s="134"/>
      <c r="E4" s="134"/>
      <c r="F4" s="134">
        <v>69600</v>
      </c>
      <c r="G4" s="134"/>
      <c r="H4" s="134"/>
      <c r="I4" s="134">
        <v>71030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97150</v>
      </c>
      <c r="D5" s="134"/>
      <c r="E5" s="134"/>
      <c r="F5" s="134">
        <v>98400</v>
      </c>
      <c r="G5" s="134"/>
      <c r="H5" s="134"/>
      <c r="I5" s="134">
        <v>99730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C4-'23日'!I4</f>
        <v>1140</v>
      </c>
      <c r="D6" s="150"/>
      <c r="E6" s="150"/>
      <c r="F6" s="151">
        <f>F4-C4</f>
        <v>1070</v>
      </c>
      <c r="G6" s="152"/>
      <c r="H6" s="153"/>
      <c r="I6" s="151">
        <f>I4-F4</f>
        <v>1430</v>
      </c>
      <c r="J6" s="152"/>
      <c r="K6" s="153"/>
      <c r="L6" s="149">
        <f>C6+F6+I6</f>
        <v>3640</v>
      </c>
      <c r="M6" s="149">
        <f>C7+F7+I7</f>
        <v>3740</v>
      </c>
    </row>
    <row r="7" spans="1:15" ht="21.95" customHeight="1">
      <c r="A7" s="89"/>
      <c r="B7" s="6" t="s">
        <v>8</v>
      </c>
      <c r="C7" s="150">
        <f>C5-'23日'!I5</f>
        <v>1160</v>
      </c>
      <c r="D7" s="150"/>
      <c r="E7" s="150"/>
      <c r="F7" s="151">
        <f>F5-C5</f>
        <v>1250</v>
      </c>
      <c r="G7" s="152"/>
      <c r="H7" s="153"/>
      <c r="I7" s="151">
        <f>I5-F5</f>
        <v>1330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50</v>
      </c>
      <c r="D9" s="134"/>
      <c r="E9" s="134"/>
      <c r="F9" s="134">
        <v>50</v>
      </c>
      <c r="G9" s="134"/>
      <c r="H9" s="134"/>
      <c r="I9" s="134">
        <v>45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50</v>
      </c>
      <c r="D10" s="134"/>
      <c r="E10" s="134"/>
      <c r="F10" s="134">
        <v>49</v>
      </c>
      <c r="G10" s="134"/>
      <c r="H10" s="134"/>
      <c r="I10" s="134">
        <v>45</v>
      </c>
      <c r="J10" s="134"/>
      <c r="K10" s="134"/>
    </row>
    <row r="11" spans="1:15" ht="21.95" customHeight="1">
      <c r="A11" s="91" t="s">
        <v>13</v>
      </c>
      <c r="B11" s="8" t="s">
        <v>14</v>
      </c>
      <c r="C11" s="59" t="s">
        <v>15</v>
      </c>
      <c r="D11" s="59" t="s">
        <v>15</v>
      </c>
      <c r="E11" s="59" t="s">
        <v>15</v>
      </c>
      <c r="F11" s="60" t="s">
        <v>15</v>
      </c>
      <c r="G11" s="60" t="s">
        <v>15</v>
      </c>
      <c r="H11" s="60" t="s">
        <v>15</v>
      </c>
      <c r="I11" s="61" t="s">
        <v>15</v>
      </c>
      <c r="J11" s="61" t="s">
        <v>15</v>
      </c>
      <c r="K11" s="61" t="s">
        <v>15</v>
      </c>
    </row>
    <row r="12" spans="1:15" ht="21.95" customHeight="1">
      <c r="A12" s="91"/>
      <c r="B12" s="8" t="s">
        <v>16</v>
      </c>
      <c r="C12" s="59">
        <v>60</v>
      </c>
      <c r="D12" s="59">
        <v>60</v>
      </c>
      <c r="E12" s="59">
        <v>60</v>
      </c>
      <c r="F12" s="60">
        <v>60</v>
      </c>
      <c r="G12" s="60">
        <v>60</v>
      </c>
      <c r="H12" s="60">
        <v>60</v>
      </c>
      <c r="I12" s="61">
        <v>60</v>
      </c>
      <c r="J12" s="61">
        <v>60</v>
      </c>
      <c r="K12" s="61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59">
        <v>350</v>
      </c>
      <c r="D15" s="59">
        <v>320</v>
      </c>
      <c r="E15" s="59">
        <v>290</v>
      </c>
      <c r="F15" s="60">
        <v>290</v>
      </c>
      <c r="G15" s="9">
        <v>260</v>
      </c>
      <c r="H15" s="9">
        <v>230</v>
      </c>
      <c r="I15" s="9">
        <v>500</v>
      </c>
      <c r="J15" s="9">
        <v>480</v>
      </c>
      <c r="K15" s="9">
        <v>460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267</v>
      </c>
      <c r="J16" s="133"/>
      <c r="K16" s="133"/>
    </row>
    <row r="17" spans="1:11" ht="21.95" customHeight="1">
      <c r="A17" s="93" t="s">
        <v>23</v>
      </c>
      <c r="B17" s="12" t="s">
        <v>14</v>
      </c>
      <c r="C17" s="59" t="s">
        <v>15</v>
      </c>
      <c r="D17" s="59" t="s">
        <v>15</v>
      </c>
      <c r="E17" s="59" t="s">
        <v>15</v>
      </c>
      <c r="F17" s="60" t="s">
        <v>15</v>
      </c>
      <c r="G17" s="60" t="s">
        <v>15</v>
      </c>
      <c r="H17" s="60" t="s">
        <v>15</v>
      </c>
      <c r="I17" s="61" t="s">
        <v>15</v>
      </c>
      <c r="J17" s="61" t="s">
        <v>15</v>
      </c>
      <c r="K17" s="61" t="s">
        <v>15</v>
      </c>
    </row>
    <row r="18" spans="1:11" ht="21.95" customHeight="1">
      <c r="A18" s="93"/>
      <c r="B18" s="12" t="s">
        <v>16</v>
      </c>
      <c r="C18" s="59">
        <v>70</v>
      </c>
      <c r="D18" s="59">
        <v>70</v>
      </c>
      <c r="E18" s="59">
        <v>70</v>
      </c>
      <c r="F18" s="60">
        <v>70</v>
      </c>
      <c r="G18" s="60">
        <v>70</v>
      </c>
      <c r="H18" s="60">
        <v>70</v>
      </c>
      <c r="I18" s="61">
        <v>70</v>
      </c>
      <c r="J18" s="61">
        <v>70</v>
      </c>
      <c r="K18" s="61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59">
        <v>360</v>
      </c>
      <c r="D21" s="59">
        <v>280</v>
      </c>
      <c r="E21" s="59">
        <v>520</v>
      </c>
      <c r="F21" s="60">
        <v>520</v>
      </c>
      <c r="G21" s="9">
        <v>450</v>
      </c>
      <c r="H21" s="9">
        <v>360</v>
      </c>
      <c r="I21" s="9">
        <v>350</v>
      </c>
      <c r="J21" s="9">
        <v>280</v>
      </c>
      <c r="K21" s="9">
        <v>510</v>
      </c>
    </row>
    <row r="22" spans="1:11" ht="21.95" customHeight="1">
      <c r="A22" s="94"/>
      <c r="B22" s="11" t="s">
        <v>26</v>
      </c>
      <c r="C22" s="133" t="s">
        <v>262</v>
      </c>
      <c r="D22" s="133"/>
      <c r="E22" s="133"/>
      <c r="F22" s="133" t="s">
        <v>27</v>
      </c>
      <c r="G22" s="133"/>
      <c r="H22" s="133"/>
      <c r="I22" s="133" t="s">
        <v>271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680</v>
      </c>
      <c r="D23" s="112"/>
      <c r="E23" s="112"/>
      <c r="F23" s="112">
        <v>2840</v>
      </c>
      <c r="G23" s="112"/>
      <c r="H23" s="112"/>
      <c r="I23" s="112">
        <v>2740</v>
      </c>
      <c r="J23" s="112"/>
      <c r="K23" s="112"/>
    </row>
    <row r="24" spans="1:11" ht="21.95" customHeight="1">
      <c r="A24" s="95"/>
      <c r="B24" s="13" t="s">
        <v>30</v>
      </c>
      <c r="C24" s="112">
        <v>1540</v>
      </c>
      <c r="D24" s="112"/>
      <c r="E24" s="112"/>
      <c r="F24" s="112">
        <v>1540</v>
      </c>
      <c r="G24" s="112"/>
      <c r="H24" s="112"/>
      <c r="I24" s="112">
        <v>1300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31</v>
      </c>
      <c r="D25" s="112"/>
      <c r="E25" s="112"/>
      <c r="F25" s="112">
        <v>31</v>
      </c>
      <c r="G25" s="112"/>
      <c r="H25" s="112"/>
      <c r="I25" s="112">
        <v>30</v>
      </c>
      <c r="J25" s="112"/>
      <c r="K25" s="112"/>
    </row>
    <row r="26" spans="1:11" ht="21.95" customHeight="1">
      <c r="A26" s="92"/>
      <c r="B26" s="10" t="s">
        <v>33</v>
      </c>
      <c r="C26" s="112">
        <v>2</v>
      </c>
      <c r="D26" s="112"/>
      <c r="E26" s="112"/>
      <c r="F26" s="112">
        <v>2</v>
      </c>
      <c r="G26" s="112"/>
      <c r="H26" s="112"/>
      <c r="I26" s="112">
        <v>20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 t="s">
        <v>266</v>
      </c>
      <c r="G28" s="125"/>
      <c r="H28" s="126"/>
      <c r="I28" s="124" t="s">
        <v>270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261</v>
      </c>
      <c r="D31" s="116"/>
      <c r="E31" s="117"/>
      <c r="F31" s="115" t="s">
        <v>264</v>
      </c>
      <c r="G31" s="116"/>
      <c r="H31" s="117"/>
      <c r="I31" s="115" t="s">
        <v>268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9.2100000000000009</v>
      </c>
      <c r="F35" s="9">
        <v>9.18</v>
      </c>
      <c r="G35" s="9">
        <v>9.09</v>
      </c>
      <c r="H35" s="9">
        <v>9.0500000000000007</v>
      </c>
      <c r="I35" s="9">
        <v>9.2100000000000009</v>
      </c>
      <c r="J35" s="39">
        <v>9.27</v>
      </c>
    </row>
    <row r="36" spans="1:10" ht="15.75">
      <c r="A36" s="97"/>
      <c r="B36" s="100"/>
      <c r="C36" s="17" t="s">
        <v>49</v>
      </c>
      <c r="D36" s="17" t="s">
        <v>50</v>
      </c>
      <c r="E36" s="9">
        <v>6.84</v>
      </c>
      <c r="F36" s="9">
        <v>6.67</v>
      </c>
      <c r="G36" s="9">
        <v>6.4</v>
      </c>
      <c r="H36" s="9">
        <v>6.74</v>
      </c>
      <c r="I36" s="9">
        <v>6.53</v>
      </c>
      <c r="J36" s="39">
        <v>6.87</v>
      </c>
    </row>
    <row r="37" spans="1:10" ht="18.75">
      <c r="A37" s="97"/>
      <c r="B37" s="100"/>
      <c r="C37" s="18" t="s">
        <v>51</v>
      </c>
      <c r="D37" s="17" t="s">
        <v>52</v>
      </c>
      <c r="E37" s="9">
        <v>12.3</v>
      </c>
      <c r="F37" s="9">
        <v>13.3</v>
      </c>
      <c r="G37" s="19">
        <v>15.6</v>
      </c>
      <c r="H37" s="9">
        <v>13.4</v>
      </c>
      <c r="I37" s="9">
        <v>13.5</v>
      </c>
      <c r="J37" s="39">
        <v>16</v>
      </c>
    </row>
    <row r="38" spans="1:10" ht="16.5">
      <c r="A38" s="97"/>
      <c r="B38" s="100"/>
      <c r="C38" s="20" t="s">
        <v>53</v>
      </c>
      <c r="D38" s="17" t="s">
        <v>54</v>
      </c>
      <c r="E38" s="19">
        <v>4.09</v>
      </c>
      <c r="F38" s="19">
        <v>2.36</v>
      </c>
      <c r="G38" s="19">
        <v>7.4</v>
      </c>
      <c r="H38" s="19">
        <v>2.2999999999999998</v>
      </c>
      <c r="I38" s="9">
        <v>2.37</v>
      </c>
      <c r="J38" s="39">
        <v>3.59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0.7</v>
      </c>
      <c r="F39" s="9">
        <v>0.6</v>
      </c>
      <c r="G39" s="9">
        <v>0.7</v>
      </c>
      <c r="H39" s="9">
        <v>0.7</v>
      </c>
      <c r="I39" s="9">
        <v>0.6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10.210000000000001</v>
      </c>
      <c r="F40" s="9">
        <v>10.19</v>
      </c>
      <c r="G40" s="9">
        <v>10.039999999999999</v>
      </c>
      <c r="H40" s="9">
        <v>10.1</v>
      </c>
      <c r="I40" s="9">
        <v>10.1</v>
      </c>
      <c r="J40" s="39">
        <v>10.16</v>
      </c>
    </row>
    <row r="41" spans="1:10" ht="15.75">
      <c r="A41" s="97"/>
      <c r="B41" s="100"/>
      <c r="C41" s="17" t="s">
        <v>49</v>
      </c>
      <c r="D41" s="17" t="s">
        <v>57</v>
      </c>
      <c r="E41" s="9">
        <v>23.6</v>
      </c>
      <c r="F41" s="9">
        <v>22.8</v>
      </c>
      <c r="G41" s="9">
        <v>24.7</v>
      </c>
      <c r="H41" s="9">
        <v>25.9</v>
      </c>
      <c r="I41" s="9">
        <v>26.1</v>
      </c>
      <c r="J41" s="39">
        <v>25.6</v>
      </c>
    </row>
    <row r="42" spans="1:10" ht="15.75">
      <c r="A42" s="97"/>
      <c r="B42" s="100"/>
      <c r="C42" s="21" t="s">
        <v>58</v>
      </c>
      <c r="D42" s="22" t="s">
        <v>59</v>
      </c>
      <c r="E42" s="9">
        <v>5.12</v>
      </c>
      <c r="F42" s="9">
        <v>5.23</v>
      </c>
      <c r="G42" s="9">
        <v>5.0599999999999996</v>
      </c>
      <c r="H42" s="9">
        <v>4.63</v>
      </c>
      <c r="I42" s="9">
        <v>4.7</v>
      </c>
      <c r="J42" s="39">
        <v>5.98</v>
      </c>
    </row>
    <row r="43" spans="1:10" ht="16.5">
      <c r="A43" s="97"/>
      <c r="B43" s="100"/>
      <c r="C43" s="21" t="s">
        <v>60</v>
      </c>
      <c r="D43" s="23" t="s">
        <v>61</v>
      </c>
      <c r="E43" s="9">
        <v>2.9</v>
      </c>
      <c r="F43" s="9">
        <v>2.61</v>
      </c>
      <c r="G43" s="9">
        <v>5.12</v>
      </c>
      <c r="H43" s="9">
        <v>5.6</v>
      </c>
      <c r="I43" s="9">
        <v>4.72</v>
      </c>
      <c r="J43" s="39">
        <v>5.21</v>
      </c>
    </row>
    <row r="44" spans="1:10" ht="18.75">
      <c r="A44" s="97"/>
      <c r="B44" s="100"/>
      <c r="C44" s="18" t="s">
        <v>51</v>
      </c>
      <c r="D44" s="17" t="s">
        <v>62</v>
      </c>
      <c r="E44" s="9">
        <v>300</v>
      </c>
      <c r="F44" s="9">
        <v>310</v>
      </c>
      <c r="G44" s="9">
        <v>383</v>
      </c>
      <c r="H44" s="9">
        <v>381</v>
      </c>
      <c r="I44" s="9">
        <v>367</v>
      </c>
      <c r="J44" s="39">
        <v>364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6.71</v>
      </c>
      <c r="F45" s="9">
        <v>6.62</v>
      </c>
      <c r="G45" s="9">
        <v>6.05</v>
      </c>
      <c r="H45" s="9">
        <v>6.06</v>
      </c>
      <c r="I45" s="9">
        <v>5.96</v>
      </c>
      <c r="J45" s="39">
        <v>6.23</v>
      </c>
    </row>
    <row r="46" spans="1:10" ht="18.75">
      <c r="A46" s="97"/>
      <c r="B46" s="100"/>
      <c r="C46" s="18" t="s">
        <v>51</v>
      </c>
      <c r="D46" s="17" t="s">
        <v>52</v>
      </c>
      <c r="E46" s="9">
        <v>18.600000000000001</v>
      </c>
      <c r="F46" s="9">
        <v>18.2</v>
      </c>
      <c r="G46" s="9">
        <v>18.399999999999999</v>
      </c>
      <c r="H46" s="9">
        <v>17.3</v>
      </c>
      <c r="I46" s="9">
        <v>19.100000000000001</v>
      </c>
      <c r="J46" s="39">
        <v>18.600000000000001</v>
      </c>
    </row>
    <row r="47" spans="1:10" ht="16.5">
      <c r="A47" s="97"/>
      <c r="B47" s="100"/>
      <c r="C47" s="20" t="s">
        <v>53</v>
      </c>
      <c r="D47" s="17" t="s">
        <v>66</v>
      </c>
      <c r="E47" s="9">
        <v>1.07</v>
      </c>
      <c r="F47" s="9">
        <v>3.31</v>
      </c>
      <c r="G47" s="9">
        <v>7.89</v>
      </c>
      <c r="H47" s="9">
        <v>7.1</v>
      </c>
      <c r="I47" s="9">
        <v>1.23</v>
      </c>
      <c r="J47" s="39">
        <v>1.29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6.34</v>
      </c>
      <c r="F48" s="9">
        <v>6.26</v>
      </c>
      <c r="G48" s="9">
        <v>6.11</v>
      </c>
      <c r="H48" s="9">
        <v>6.14</v>
      </c>
      <c r="I48" s="9">
        <v>6.45</v>
      </c>
      <c r="J48" s="39">
        <v>6.64</v>
      </c>
    </row>
    <row r="49" spans="1:13" ht="18.75">
      <c r="A49" s="97"/>
      <c r="B49" s="100"/>
      <c r="C49" s="18" t="s">
        <v>51</v>
      </c>
      <c r="D49" s="17" t="s">
        <v>52</v>
      </c>
      <c r="E49" s="9">
        <v>9.1</v>
      </c>
      <c r="F49" s="9">
        <v>9.6</v>
      </c>
      <c r="G49" s="9">
        <v>8.5</v>
      </c>
      <c r="H49" s="9">
        <v>8.6</v>
      </c>
      <c r="I49" s="9">
        <v>8.1</v>
      </c>
      <c r="J49" s="39">
        <v>8.5</v>
      </c>
    </row>
    <row r="50" spans="1:13" ht="16.5">
      <c r="A50" s="97"/>
      <c r="B50" s="100"/>
      <c r="C50" s="20" t="s">
        <v>53</v>
      </c>
      <c r="D50" s="17" t="s">
        <v>66</v>
      </c>
      <c r="E50" s="9">
        <v>1.66</v>
      </c>
      <c r="F50" s="9">
        <v>1.58</v>
      </c>
      <c r="G50" s="9">
        <v>5.0999999999999996</v>
      </c>
      <c r="H50" s="9">
        <v>7.5</v>
      </c>
      <c r="I50" s="9">
        <v>2.09</v>
      </c>
      <c r="J50" s="39">
        <v>3.67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9.36</v>
      </c>
      <c r="F52" s="9">
        <v>9.32</v>
      </c>
      <c r="G52" s="9">
        <v>9.48</v>
      </c>
      <c r="H52" s="9">
        <v>9.4499999999999993</v>
      </c>
      <c r="I52" s="9">
        <v>9.4</v>
      </c>
      <c r="J52" s="39">
        <v>9.4700000000000006</v>
      </c>
    </row>
    <row r="53" spans="1:13" ht="15.75">
      <c r="A53" s="97"/>
      <c r="B53" s="100"/>
      <c r="C53" s="17" t="s">
        <v>49</v>
      </c>
      <c r="D53" s="17" t="s">
        <v>50</v>
      </c>
      <c r="E53" s="9">
        <v>6.81</v>
      </c>
      <c r="F53" s="9">
        <v>6.7</v>
      </c>
      <c r="G53" s="9">
        <v>5.92</v>
      </c>
      <c r="H53" s="9">
        <v>5.22</v>
      </c>
      <c r="I53" s="9">
        <v>5.54</v>
      </c>
      <c r="J53" s="39">
        <v>5.72</v>
      </c>
    </row>
    <row r="54" spans="1:13" ht="18.75">
      <c r="A54" s="97"/>
      <c r="B54" s="100"/>
      <c r="C54" s="18" t="s">
        <v>51</v>
      </c>
      <c r="D54" s="17" t="s">
        <v>52</v>
      </c>
      <c r="E54" s="9">
        <v>7.2</v>
      </c>
      <c r="F54" s="9">
        <v>7.5</v>
      </c>
      <c r="G54" s="9">
        <v>8.6</v>
      </c>
      <c r="H54" s="9">
        <v>7.6</v>
      </c>
      <c r="I54" s="9">
        <v>10.199999999999999</v>
      </c>
      <c r="J54" s="39">
        <v>8.6</v>
      </c>
    </row>
    <row r="55" spans="1:13" ht="16.5">
      <c r="A55" s="97"/>
      <c r="B55" s="111"/>
      <c r="C55" s="24" t="s">
        <v>53</v>
      </c>
      <c r="D55" s="17" t="s">
        <v>71</v>
      </c>
      <c r="E55" s="25">
        <v>1.78</v>
      </c>
      <c r="F55" s="25">
        <v>2.4300000000000002</v>
      </c>
      <c r="G55" s="25">
        <v>10.8</v>
      </c>
      <c r="H55" s="9">
        <v>10.199999999999999</v>
      </c>
      <c r="I55" s="9">
        <v>4.54</v>
      </c>
      <c r="J55" s="39">
        <v>3.36</v>
      </c>
    </row>
    <row r="56" spans="1:13" ht="14.25">
      <c r="A56" s="26" t="s">
        <v>72</v>
      </c>
      <c r="B56" s="26" t="s">
        <v>73</v>
      </c>
      <c r="C56" s="27">
        <v>7.46</v>
      </c>
      <c r="D56" s="26" t="s">
        <v>45</v>
      </c>
      <c r="E56" s="27">
        <v>79</v>
      </c>
      <c r="F56" s="26" t="s">
        <v>74</v>
      </c>
      <c r="G56" s="27">
        <v>85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24.1</v>
      </c>
      <c r="C59" s="33"/>
      <c r="D59" s="34">
        <v>25.7</v>
      </c>
      <c r="E59" s="33"/>
      <c r="F59" s="33">
        <v>31.1</v>
      </c>
      <c r="G59" s="35"/>
      <c r="H59" s="33">
        <v>26.85</v>
      </c>
      <c r="I59" s="33"/>
      <c r="J59" s="39">
        <v>33.1</v>
      </c>
      <c r="K59" s="39"/>
      <c r="L59" s="39">
        <v>63.31</v>
      </c>
      <c r="M59" s="39"/>
    </row>
    <row r="60" spans="1:13" ht="18.75">
      <c r="A60" s="31" t="s">
        <v>79</v>
      </c>
      <c r="B60" s="32"/>
      <c r="C60" s="33"/>
      <c r="D60" s="34"/>
      <c r="E60" s="33"/>
      <c r="F60" s="33"/>
      <c r="G60" s="35"/>
      <c r="H60" s="33"/>
      <c r="I60" s="33"/>
      <c r="J60" s="39">
        <v>73.290000000000006</v>
      </c>
      <c r="K60" s="39"/>
      <c r="L60" s="39">
        <v>43.19</v>
      </c>
      <c r="M60" s="39"/>
    </row>
    <row r="61" spans="1:13" ht="18.75">
      <c r="A61" s="31" t="s">
        <v>80</v>
      </c>
      <c r="B61" s="32">
        <v>27.6</v>
      </c>
      <c r="C61" s="33"/>
      <c r="D61" s="34">
        <v>30.7</v>
      </c>
      <c r="E61" s="33"/>
      <c r="F61" s="33">
        <v>22.5</v>
      </c>
      <c r="G61" s="35"/>
      <c r="H61" s="33">
        <v>60.13</v>
      </c>
      <c r="I61" s="33"/>
      <c r="J61" s="39"/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17.100000000000001</v>
      </c>
      <c r="D63" s="34"/>
      <c r="E63" s="33">
        <v>18.100000000000001</v>
      </c>
      <c r="F63" s="33"/>
      <c r="G63" s="35">
        <v>15.02</v>
      </c>
      <c r="H63" s="33"/>
      <c r="I63" s="33">
        <v>15.6</v>
      </c>
      <c r="J63" s="39"/>
      <c r="K63" s="39">
        <v>16.010000000000002</v>
      </c>
      <c r="M63" s="39">
        <v>29.94</v>
      </c>
    </row>
    <row r="64" spans="1:13" ht="18.75">
      <c r="A64" s="36" t="s">
        <v>82</v>
      </c>
      <c r="B64" s="33"/>
      <c r="C64" s="33">
        <v>14.8</v>
      </c>
      <c r="D64" s="34"/>
      <c r="E64" s="33">
        <v>15.6</v>
      </c>
      <c r="F64" s="33"/>
      <c r="G64" s="37">
        <v>12.9</v>
      </c>
      <c r="H64" s="33"/>
      <c r="I64" s="33">
        <v>15.05</v>
      </c>
      <c r="J64" s="39"/>
      <c r="K64" s="39">
        <v>13.65</v>
      </c>
      <c r="L64" s="39"/>
      <c r="M64" s="39">
        <v>13.23</v>
      </c>
    </row>
    <row r="65" spans="1:13" ht="18.75">
      <c r="A65" s="36" t="s">
        <v>83</v>
      </c>
      <c r="B65" s="33"/>
      <c r="C65" s="33">
        <v>20.6</v>
      </c>
      <c r="D65" s="34"/>
      <c r="E65" s="33">
        <v>23.2</v>
      </c>
      <c r="F65" s="33"/>
      <c r="G65" s="35">
        <v>39.200000000000003</v>
      </c>
      <c r="H65" s="33"/>
      <c r="I65" s="33">
        <v>39.06</v>
      </c>
      <c r="J65" s="39"/>
      <c r="K65" s="39">
        <v>52.49</v>
      </c>
      <c r="M65" s="39">
        <v>67.34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5.08</v>
      </c>
      <c r="C67" s="33">
        <v>7.6</v>
      </c>
      <c r="D67" s="34">
        <v>5.63</v>
      </c>
      <c r="E67" s="33">
        <v>7.9</v>
      </c>
      <c r="F67" s="33">
        <v>6.88</v>
      </c>
      <c r="G67" s="35">
        <v>7.37</v>
      </c>
      <c r="H67" s="33">
        <v>5.92</v>
      </c>
      <c r="I67" s="33">
        <v>8.02</v>
      </c>
      <c r="J67" s="39">
        <v>4.1399999999999997</v>
      </c>
      <c r="K67" s="39">
        <v>7.49</v>
      </c>
      <c r="L67" s="39">
        <v>5.09</v>
      </c>
      <c r="M67" s="39">
        <v>7.29</v>
      </c>
    </row>
    <row r="68" spans="1:13" ht="18.75">
      <c r="A68" s="41" t="s">
        <v>85</v>
      </c>
      <c r="B68" s="42">
        <v>4.33</v>
      </c>
      <c r="C68" s="33">
        <v>7.8</v>
      </c>
      <c r="D68" s="34">
        <v>4.95</v>
      </c>
      <c r="E68" s="33">
        <v>7.5</v>
      </c>
      <c r="F68" s="33">
        <v>2.25</v>
      </c>
      <c r="G68" s="35">
        <v>7.35</v>
      </c>
      <c r="H68" s="33">
        <v>3.1</v>
      </c>
      <c r="I68" s="33">
        <v>7.29</v>
      </c>
      <c r="J68" s="39">
        <v>2.98</v>
      </c>
      <c r="K68" s="39">
        <v>7.31</v>
      </c>
      <c r="L68" s="39">
        <v>3.14</v>
      </c>
      <c r="M68" s="39">
        <v>7.34</v>
      </c>
    </row>
    <row r="69" spans="1:13" ht="18.75">
      <c r="A69" s="41" t="s">
        <v>86</v>
      </c>
      <c r="B69" s="42">
        <v>2.69</v>
      </c>
      <c r="C69" s="33">
        <v>10.199999999999999</v>
      </c>
      <c r="D69" s="34">
        <v>2.64</v>
      </c>
      <c r="E69" s="33">
        <v>9.6</v>
      </c>
      <c r="F69" s="33">
        <v>7.6</v>
      </c>
      <c r="G69" s="35">
        <v>11.48</v>
      </c>
      <c r="H69" s="33">
        <v>6.66</v>
      </c>
      <c r="I69" s="33">
        <v>11.4</v>
      </c>
      <c r="J69" s="39">
        <v>5.0599999999999996</v>
      </c>
      <c r="K69" s="39">
        <v>11.74</v>
      </c>
      <c r="L69" s="39">
        <v>6.93</v>
      </c>
      <c r="M69" s="39">
        <v>11.61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31" sqref="C31:E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274</v>
      </c>
      <c r="D2" s="142"/>
      <c r="E2" s="142"/>
      <c r="F2" s="143" t="s">
        <v>275</v>
      </c>
      <c r="G2" s="143"/>
      <c r="H2" s="143"/>
      <c r="I2" s="144" t="s">
        <v>280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72450</v>
      </c>
      <c r="D4" s="134"/>
      <c r="E4" s="134"/>
      <c r="F4" s="134">
        <v>73270</v>
      </c>
      <c r="G4" s="134"/>
      <c r="H4" s="134"/>
      <c r="I4" s="134">
        <v>74110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101350</v>
      </c>
      <c r="D5" s="134"/>
      <c r="E5" s="134"/>
      <c r="F5" s="134">
        <v>102450</v>
      </c>
      <c r="G5" s="134"/>
      <c r="H5" s="134"/>
      <c r="I5" s="134">
        <v>103450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C4-'24日'!I4</f>
        <v>1420</v>
      </c>
      <c r="D6" s="150"/>
      <c r="E6" s="150"/>
      <c r="F6" s="151">
        <f>F4-C4</f>
        <v>820</v>
      </c>
      <c r="G6" s="152"/>
      <c r="H6" s="153"/>
      <c r="I6" s="151">
        <f>I4-F4</f>
        <v>840</v>
      </c>
      <c r="J6" s="152"/>
      <c r="K6" s="153"/>
      <c r="L6" s="149">
        <f>C6+F6+I6</f>
        <v>3080</v>
      </c>
      <c r="M6" s="149">
        <f>C7+F7+I7</f>
        <v>3720</v>
      </c>
    </row>
    <row r="7" spans="1:15" ht="21.95" customHeight="1">
      <c r="A7" s="89"/>
      <c r="B7" s="6" t="s">
        <v>8</v>
      </c>
      <c r="C7" s="150">
        <f>C5-'24日'!I5</f>
        <v>1620</v>
      </c>
      <c r="D7" s="150"/>
      <c r="E7" s="150"/>
      <c r="F7" s="151">
        <f>F5-C5</f>
        <v>1100</v>
      </c>
      <c r="G7" s="152"/>
      <c r="H7" s="153"/>
      <c r="I7" s="151">
        <f>I5-F5</f>
        <v>1000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44</v>
      </c>
      <c r="D9" s="134"/>
      <c r="E9" s="134"/>
      <c r="F9" s="134">
        <v>48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44</v>
      </c>
      <c r="D10" s="134"/>
      <c r="E10" s="134"/>
      <c r="F10" s="134">
        <v>48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62" t="s">
        <v>15</v>
      </c>
      <c r="D11" s="62" t="s">
        <v>15</v>
      </c>
      <c r="E11" s="62" t="s">
        <v>15</v>
      </c>
      <c r="F11" s="63" t="s">
        <v>15</v>
      </c>
      <c r="G11" s="63" t="s">
        <v>15</v>
      </c>
      <c r="H11" s="63" t="s">
        <v>15</v>
      </c>
      <c r="I11" s="64" t="s">
        <v>15</v>
      </c>
      <c r="J11" s="64" t="s">
        <v>15</v>
      </c>
      <c r="K11" s="64" t="s">
        <v>15</v>
      </c>
    </row>
    <row r="12" spans="1:15" ht="21.95" customHeight="1">
      <c r="A12" s="91"/>
      <c r="B12" s="8" t="s">
        <v>16</v>
      </c>
      <c r="C12" s="62">
        <v>60</v>
      </c>
      <c r="D12" s="62">
        <v>60</v>
      </c>
      <c r="E12" s="62">
        <v>60</v>
      </c>
      <c r="F12" s="63">
        <v>60</v>
      </c>
      <c r="G12" s="63">
        <v>60</v>
      </c>
      <c r="H12" s="63">
        <v>60</v>
      </c>
      <c r="I12" s="64">
        <v>60</v>
      </c>
      <c r="J12" s="64">
        <v>60</v>
      </c>
      <c r="K12" s="64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62">
        <v>460</v>
      </c>
      <c r="D15" s="62">
        <v>430</v>
      </c>
      <c r="E15" s="62">
        <v>400</v>
      </c>
      <c r="F15" s="9">
        <v>400</v>
      </c>
      <c r="G15" s="9">
        <v>370</v>
      </c>
      <c r="H15" s="9">
        <v>340</v>
      </c>
      <c r="I15" s="9">
        <v>340</v>
      </c>
      <c r="J15" s="9">
        <v>310</v>
      </c>
      <c r="K15" s="9">
        <v>280</v>
      </c>
    </row>
    <row r="16" spans="1:15" ht="47.25" customHeight="1">
      <c r="A16" s="92"/>
      <c r="B16" s="11" t="s">
        <v>21</v>
      </c>
      <c r="C16" s="133" t="s">
        <v>267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62" t="s">
        <v>15</v>
      </c>
      <c r="D17" s="62" t="s">
        <v>15</v>
      </c>
      <c r="E17" s="62" t="s">
        <v>15</v>
      </c>
      <c r="F17" s="63" t="s">
        <v>15</v>
      </c>
      <c r="G17" s="63" t="s">
        <v>15</v>
      </c>
      <c r="H17" s="63" t="s">
        <v>15</v>
      </c>
      <c r="I17" s="64" t="s">
        <v>15</v>
      </c>
      <c r="J17" s="64" t="s">
        <v>15</v>
      </c>
      <c r="K17" s="64" t="s">
        <v>15</v>
      </c>
    </row>
    <row r="18" spans="1:11" ht="21.95" customHeight="1">
      <c r="A18" s="93"/>
      <c r="B18" s="12" t="s">
        <v>16</v>
      </c>
      <c r="C18" s="62">
        <v>70</v>
      </c>
      <c r="D18" s="62">
        <v>70</v>
      </c>
      <c r="E18" s="62">
        <v>70</v>
      </c>
      <c r="F18" s="63">
        <v>70</v>
      </c>
      <c r="G18" s="63">
        <v>70</v>
      </c>
      <c r="H18" s="63">
        <v>70</v>
      </c>
      <c r="I18" s="64">
        <v>70</v>
      </c>
      <c r="J18" s="64">
        <v>70</v>
      </c>
      <c r="K18" s="64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62">
        <v>510</v>
      </c>
      <c r="D21" s="62">
        <v>440</v>
      </c>
      <c r="E21" s="62">
        <v>350</v>
      </c>
      <c r="F21" s="9">
        <v>350</v>
      </c>
      <c r="G21" s="9">
        <v>280</v>
      </c>
      <c r="H21" s="9">
        <v>500</v>
      </c>
      <c r="I21" s="9">
        <v>500</v>
      </c>
      <c r="J21" s="9">
        <v>420</v>
      </c>
      <c r="K21" s="9">
        <v>350</v>
      </c>
    </row>
    <row r="22" spans="1:11" ht="41.25" customHeight="1">
      <c r="A22" s="94"/>
      <c r="B22" s="11" t="s">
        <v>26</v>
      </c>
      <c r="C22" s="133" t="s">
        <v>271</v>
      </c>
      <c r="D22" s="133"/>
      <c r="E22" s="133"/>
      <c r="F22" s="133" t="s">
        <v>278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2640</v>
      </c>
      <c r="D23" s="112"/>
      <c r="E23" s="112"/>
      <c r="F23" s="112">
        <v>2480</v>
      </c>
      <c r="G23" s="112"/>
      <c r="H23" s="112"/>
      <c r="I23" s="112">
        <v>2480</v>
      </c>
      <c r="J23" s="112"/>
      <c r="K23" s="112"/>
    </row>
    <row r="24" spans="1:11" ht="21.95" customHeight="1">
      <c r="A24" s="95"/>
      <c r="B24" s="13" t="s">
        <v>30</v>
      </c>
      <c r="C24" s="112">
        <v>1300</v>
      </c>
      <c r="D24" s="112"/>
      <c r="E24" s="112"/>
      <c r="F24" s="112">
        <v>1190</v>
      </c>
      <c r="G24" s="112"/>
      <c r="H24" s="112"/>
      <c r="I24" s="112">
        <v>1190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30</v>
      </c>
      <c r="D25" s="112"/>
      <c r="E25" s="112"/>
      <c r="F25" s="112">
        <v>30</v>
      </c>
      <c r="G25" s="112"/>
      <c r="H25" s="112"/>
      <c r="I25" s="112">
        <v>30</v>
      </c>
      <c r="J25" s="112"/>
      <c r="K25" s="112"/>
    </row>
    <row r="26" spans="1:11" ht="21.95" customHeight="1">
      <c r="A26" s="92"/>
      <c r="B26" s="10" t="s">
        <v>33</v>
      </c>
      <c r="C26" s="112">
        <v>20</v>
      </c>
      <c r="D26" s="112"/>
      <c r="E26" s="112"/>
      <c r="F26" s="112">
        <v>18</v>
      </c>
      <c r="G26" s="112"/>
      <c r="H26" s="112"/>
      <c r="I26" s="112">
        <v>18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2</v>
      </c>
      <c r="G27" s="112"/>
      <c r="H27" s="112"/>
      <c r="I27" s="112">
        <v>2</v>
      </c>
      <c r="J27" s="112"/>
      <c r="K27" s="112"/>
    </row>
    <row r="28" spans="1:11" ht="76.5" customHeight="1">
      <c r="A28" s="118" t="s">
        <v>35</v>
      </c>
      <c r="B28" s="119"/>
      <c r="C28" s="124" t="s">
        <v>273</v>
      </c>
      <c r="D28" s="125"/>
      <c r="E28" s="126"/>
      <c r="F28" s="124" t="s">
        <v>277</v>
      </c>
      <c r="G28" s="125"/>
      <c r="H28" s="126"/>
      <c r="I28" s="124"/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272</v>
      </c>
      <c r="D31" s="116"/>
      <c r="E31" s="117"/>
      <c r="F31" s="115" t="s">
        <v>276</v>
      </c>
      <c r="G31" s="116"/>
      <c r="H31" s="117"/>
      <c r="I31" s="115" t="s">
        <v>279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9.16</v>
      </c>
      <c r="F35" s="9">
        <v>9.14</v>
      </c>
      <c r="G35" s="9">
        <v>9.1999999999999993</v>
      </c>
      <c r="H35" s="9">
        <v>9.18</v>
      </c>
      <c r="I35" s="9">
        <v>9.1300000000000008</v>
      </c>
      <c r="J35" s="39">
        <v>9.15</v>
      </c>
    </row>
    <row r="36" spans="1:10" ht="15.75">
      <c r="A36" s="97"/>
      <c r="B36" s="100"/>
      <c r="C36" s="17" t="s">
        <v>49</v>
      </c>
      <c r="D36" s="17" t="s">
        <v>50</v>
      </c>
      <c r="E36" s="9">
        <v>6.74</v>
      </c>
      <c r="F36" s="9">
        <v>5.72</v>
      </c>
      <c r="G36" s="9">
        <v>7.07</v>
      </c>
      <c r="H36" s="9">
        <v>6.85</v>
      </c>
      <c r="I36" s="9">
        <v>6.02</v>
      </c>
      <c r="J36" s="39">
        <v>6.34</v>
      </c>
    </row>
    <row r="37" spans="1:10" ht="18.75">
      <c r="A37" s="97"/>
      <c r="B37" s="100"/>
      <c r="C37" s="18" t="s">
        <v>51</v>
      </c>
      <c r="D37" s="17" t="s">
        <v>52</v>
      </c>
      <c r="E37" s="9">
        <v>16.3</v>
      </c>
      <c r="F37" s="9">
        <v>15.2</v>
      </c>
      <c r="G37" s="19">
        <v>13.9</v>
      </c>
      <c r="H37" s="9">
        <v>13.4</v>
      </c>
      <c r="I37" s="9">
        <v>15.2</v>
      </c>
      <c r="J37" s="39">
        <v>13.7</v>
      </c>
    </row>
    <row r="38" spans="1:10" ht="16.5">
      <c r="A38" s="97"/>
      <c r="B38" s="100"/>
      <c r="C38" s="20" t="s">
        <v>53</v>
      </c>
      <c r="D38" s="17" t="s">
        <v>54</v>
      </c>
      <c r="E38" s="19">
        <v>3.31</v>
      </c>
      <c r="F38" s="19">
        <v>2.8</v>
      </c>
      <c r="G38" s="19">
        <v>1.93</v>
      </c>
      <c r="H38" s="19">
        <v>2.67</v>
      </c>
      <c r="I38" s="9">
        <v>2.74</v>
      </c>
      <c r="J38" s="39">
        <v>3.82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0.6</v>
      </c>
      <c r="H39" s="9">
        <v>0.7</v>
      </c>
      <c r="I39" s="9">
        <v>0.8</v>
      </c>
      <c r="J39" s="39">
        <v>0.8</v>
      </c>
    </row>
    <row r="40" spans="1:10" ht="15.75">
      <c r="A40" s="97"/>
      <c r="B40" s="100"/>
      <c r="C40" s="18" t="s">
        <v>47</v>
      </c>
      <c r="D40" s="18" t="s">
        <v>56</v>
      </c>
      <c r="E40" s="9">
        <v>10.050000000000001</v>
      </c>
      <c r="F40" s="9">
        <v>10.119999999999999</v>
      </c>
      <c r="G40" s="9">
        <v>10.27</v>
      </c>
      <c r="H40" s="9">
        <v>10.210000000000001</v>
      </c>
      <c r="I40" s="9">
        <v>10.24</v>
      </c>
      <c r="J40" s="39">
        <v>10.199999999999999</v>
      </c>
    </row>
    <row r="41" spans="1:10" ht="15.75">
      <c r="A41" s="97"/>
      <c r="B41" s="100"/>
      <c r="C41" s="17" t="s">
        <v>49</v>
      </c>
      <c r="D41" s="17" t="s">
        <v>57</v>
      </c>
      <c r="E41" s="9">
        <v>24.23</v>
      </c>
      <c r="F41" s="9">
        <v>23.6</v>
      </c>
      <c r="G41" s="9">
        <v>22.1</v>
      </c>
      <c r="H41" s="9">
        <v>23.6</v>
      </c>
      <c r="I41" s="9">
        <v>21.3</v>
      </c>
      <c r="J41" s="39">
        <v>22.4</v>
      </c>
    </row>
    <row r="42" spans="1:10" ht="15.75">
      <c r="A42" s="97"/>
      <c r="B42" s="100"/>
      <c r="C42" s="21" t="s">
        <v>58</v>
      </c>
      <c r="D42" s="22" t="s">
        <v>59</v>
      </c>
      <c r="E42" s="9">
        <v>4.5599999999999996</v>
      </c>
      <c r="F42" s="9">
        <v>4.5199999999999996</v>
      </c>
      <c r="G42" s="9">
        <v>4.2300000000000004</v>
      </c>
      <c r="H42" s="9">
        <v>4.21</v>
      </c>
      <c r="I42" s="9">
        <v>4.54</v>
      </c>
      <c r="J42" s="39">
        <v>4.57</v>
      </c>
    </row>
    <row r="43" spans="1:10" ht="16.5">
      <c r="A43" s="97"/>
      <c r="B43" s="100"/>
      <c r="C43" s="21" t="s">
        <v>60</v>
      </c>
      <c r="D43" s="23" t="s">
        <v>61</v>
      </c>
      <c r="E43" s="9">
        <v>4.1100000000000003</v>
      </c>
      <c r="F43" s="9">
        <v>3.26</v>
      </c>
      <c r="G43" s="9">
        <v>2.96</v>
      </c>
      <c r="H43" s="9">
        <v>3.07</v>
      </c>
      <c r="I43" s="9">
        <v>3.06</v>
      </c>
      <c r="J43" s="39">
        <v>3.72</v>
      </c>
    </row>
    <row r="44" spans="1:10" ht="18.75">
      <c r="A44" s="97"/>
      <c r="B44" s="100"/>
      <c r="C44" s="18" t="s">
        <v>51</v>
      </c>
      <c r="D44" s="17" t="s">
        <v>62</v>
      </c>
      <c r="E44" s="9">
        <v>352</v>
      </c>
      <c r="F44" s="9">
        <v>345</v>
      </c>
      <c r="G44" s="9">
        <v>290</v>
      </c>
      <c r="H44" s="9">
        <v>290</v>
      </c>
      <c r="I44" s="9">
        <v>304</v>
      </c>
      <c r="J44" s="39">
        <v>360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6.11</v>
      </c>
      <c r="F45" s="9">
        <v>6.21</v>
      </c>
      <c r="G45" s="9">
        <v>6.89</v>
      </c>
      <c r="H45" s="9">
        <v>6.85</v>
      </c>
      <c r="I45" s="9">
        <v>5.63</v>
      </c>
      <c r="J45" s="39">
        <v>5.98</v>
      </c>
    </row>
    <row r="46" spans="1:10" ht="18.75">
      <c r="A46" s="97"/>
      <c r="B46" s="100"/>
      <c r="C46" s="18" t="s">
        <v>51</v>
      </c>
      <c r="D46" s="17" t="s">
        <v>52</v>
      </c>
      <c r="E46" s="9">
        <v>15</v>
      </c>
      <c r="F46" s="9">
        <v>16.3</v>
      </c>
      <c r="G46" s="9">
        <v>18.100000000000001</v>
      </c>
      <c r="H46" s="9">
        <v>18.899999999999999</v>
      </c>
      <c r="I46" s="9">
        <v>19.7</v>
      </c>
      <c r="J46" s="39">
        <v>19.5</v>
      </c>
    </row>
    <row r="47" spans="1:10" ht="16.5">
      <c r="A47" s="97"/>
      <c r="B47" s="100"/>
      <c r="C47" s="20" t="s">
        <v>53</v>
      </c>
      <c r="D47" s="17" t="s">
        <v>66</v>
      </c>
      <c r="E47" s="9">
        <v>2.42</v>
      </c>
      <c r="F47" s="9">
        <v>2.92</v>
      </c>
      <c r="G47" s="9">
        <v>2.88</v>
      </c>
      <c r="H47" s="9">
        <v>2.61</v>
      </c>
      <c r="I47" s="9">
        <v>2.34</v>
      </c>
      <c r="J47" s="39">
        <v>3.04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5.59</v>
      </c>
      <c r="F48" s="9">
        <v>6.04</v>
      </c>
      <c r="G48" s="9">
        <v>6.51</v>
      </c>
      <c r="H48" s="9">
        <v>6.43</v>
      </c>
      <c r="I48" s="9">
        <v>6.19</v>
      </c>
      <c r="J48" s="39">
        <v>6.23</v>
      </c>
    </row>
    <row r="49" spans="1:13" ht="18.75">
      <c r="A49" s="97"/>
      <c r="B49" s="100"/>
      <c r="C49" s="18" t="s">
        <v>51</v>
      </c>
      <c r="D49" s="17" t="s">
        <v>52</v>
      </c>
      <c r="E49" s="9">
        <v>16</v>
      </c>
      <c r="F49" s="9">
        <v>15.2</v>
      </c>
      <c r="G49" s="9">
        <v>9.1</v>
      </c>
      <c r="H49" s="9">
        <v>9</v>
      </c>
      <c r="I49" s="9">
        <v>9.8000000000000007</v>
      </c>
      <c r="J49" s="39">
        <v>10.3</v>
      </c>
    </row>
    <row r="50" spans="1:13" ht="16.5">
      <c r="A50" s="97"/>
      <c r="B50" s="100"/>
      <c r="C50" s="20" t="s">
        <v>53</v>
      </c>
      <c r="D50" s="17" t="s">
        <v>66</v>
      </c>
      <c r="E50" s="9">
        <v>3.14</v>
      </c>
      <c r="F50" s="9">
        <v>4.0599999999999996</v>
      </c>
      <c r="G50" s="9">
        <v>3.07</v>
      </c>
      <c r="H50" s="9">
        <v>4.26</v>
      </c>
      <c r="I50" s="9">
        <v>4.42</v>
      </c>
      <c r="J50" s="39">
        <v>1.26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9.33</v>
      </c>
      <c r="F52" s="9">
        <v>9.36</v>
      </c>
      <c r="G52" s="9">
        <v>9.2899999999999991</v>
      </c>
      <c r="H52" s="9">
        <v>9.27</v>
      </c>
      <c r="I52" s="9">
        <v>9.14</v>
      </c>
      <c r="J52" s="39">
        <v>9.1999999999999993</v>
      </c>
    </row>
    <row r="53" spans="1:13" ht="15.75">
      <c r="A53" s="97"/>
      <c r="B53" s="100"/>
      <c r="C53" s="17" t="s">
        <v>49</v>
      </c>
      <c r="D53" s="17" t="s">
        <v>50</v>
      </c>
      <c r="E53" s="9">
        <v>5.67</v>
      </c>
      <c r="F53" s="9">
        <v>6.02</v>
      </c>
      <c r="G53" s="9">
        <v>6.29</v>
      </c>
      <c r="H53" s="9">
        <v>6.33</v>
      </c>
      <c r="I53" s="9">
        <v>6.08</v>
      </c>
      <c r="J53" s="39">
        <v>5.87</v>
      </c>
    </row>
    <row r="54" spans="1:13" ht="18.75">
      <c r="A54" s="97"/>
      <c r="B54" s="100"/>
      <c r="C54" s="18" t="s">
        <v>51</v>
      </c>
      <c r="D54" s="17" t="s">
        <v>52</v>
      </c>
      <c r="E54" s="9">
        <v>9.7899999999999991</v>
      </c>
      <c r="F54" s="9">
        <v>11.71</v>
      </c>
      <c r="G54" s="9">
        <v>7.9</v>
      </c>
      <c r="H54" s="9">
        <v>8.6</v>
      </c>
      <c r="I54" s="9">
        <v>8.1999999999999993</v>
      </c>
      <c r="J54" s="39">
        <v>9.6</v>
      </c>
    </row>
    <row r="55" spans="1:13" ht="16.5">
      <c r="A55" s="97"/>
      <c r="B55" s="111"/>
      <c r="C55" s="24" t="s">
        <v>53</v>
      </c>
      <c r="D55" s="17" t="s">
        <v>71</v>
      </c>
      <c r="E55" s="25">
        <v>2.48</v>
      </c>
      <c r="F55" s="25">
        <v>2.13</v>
      </c>
      <c r="G55" s="25">
        <v>3.16</v>
      </c>
      <c r="H55" s="9">
        <v>4.16</v>
      </c>
      <c r="I55" s="9">
        <v>2.36</v>
      </c>
      <c r="J55" s="39">
        <v>4.32</v>
      </c>
    </row>
    <row r="56" spans="1:13" ht="14.25">
      <c r="A56" s="26" t="s">
        <v>72</v>
      </c>
      <c r="B56" s="26" t="s">
        <v>73</v>
      </c>
      <c r="C56" s="27">
        <v>8.18</v>
      </c>
      <c r="D56" s="26" t="s">
        <v>45</v>
      </c>
      <c r="E56" s="27">
        <v>83</v>
      </c>
      <c r="F56" s="26" t="s">
        <v>74</v>
      </c>
      <c r="G56" s="27">
        <v>72.3</v>
      </c>
      <c r="H56" s="26" t="s">
        <v>75</v>
      </c>
      <c r="I56" s="27">
        <v>0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2"/>
      <c r="D59" s="32"/>
      <c r="E59" s="32"/>
      <c r="F59" s="33">
        <v>30.3</v>
      </c>
      <c r="G59" s="35"/>
      <c r="H59" s="33">
        <v>35.1</v>
      </c>
      <c r="I59" s="33"/>
      <c r="J59" s="39">
        <v>20.37</v>
      </c>
      <c r="K59" s="39"/>
      <c r="L59" s="39">
        <v>45.95</v>
      </c>
      <c r="M59" s="39"/>
    </row>
    <row r="60" spans="1:13" ht="18.75">
      <c r="A60" s="31" t="s">
        <v>79</v>
      </c>
      <c r="B60" s="32">
        <v>33.32</v>
      </c>
      <c r="C60" s="32"/>
      <c r="D60" s="32">
        <v>40.11</v>
      </c>
      <c r="E60" s="32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80</v>
      </c>
      <c r="B61" s="32">
        <v>17.559999999999999</v>
      </c>
      <c r="C61" s="32"/>
      <c r="D61" s="32">
        <v>20.82</v>
      </c>
      <c r="E61" s="32"/>
      <c r="F61" s="33">
        <v>20</v>
      </c>
      <c r="G61" s="35"/>
      <c r="H61" s="33">
        <v>21.1</v>
      </c>
      <c r="I61" s="33"/>
      <c r="J61" s="39">
        <v>24.54</v>
      </c>
      <c r="K61" s="39"/>
      <c r="L61" s="39">
        <v>25.17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29.16</v>
      </c>
      <c r="D63" s="33"/>
      <c r="E63" s="33">
        <v>30.31</v>
      </c>
      <c r="F63" s="33"/>
      <c r="G63" s="35">
        <v>31.6</v>
      </c>
      <c r="H63" s="33"/>
      <c r="I63" s="33">
        <v>31.7</v>
      </c>
      <c r="J63" s="39"/>
      <c r="K63" s="39">
        <v>31.54</v>
      </c>
      <c r="M63" s="39">
        <v>32.409999999999997</v>
      </c>
    </row>
    <row r="64" spans="1:13" ht="18.75">
      <c r="A64" s="36" t="s">
        <v>82</v>
      </c>
      <c r="B64" s="33"/>
      <c r="C64" s="33"/>
      <c r="D64" s="33"/>
      <c r="E64" s="33"/>
      <c r="F64" s="33"/>
      <c r="G64" s="37">
        <v>17.600000000000001</v>
      </c>
      <c r="H64" s="33"/>
      <c r="I64" s="33">
        <v>19.7</v>
      </c>
      <c r="J64" s="39"/>
      <c r="K64" s="39">
        <v>14.18</v>
      </c>
      <c r="L64" s="39"/>
      <c r="M64" s="39">
        <v>14.76</v>
      </c>
    </row>
    <row r="65" spans="1:13" ht="18.75">
      <c r="A65" s="36" t="s">
        <v>83</v>
      </c>
      <c r="B65" s="33"/>
      <c r="C65" s="33">
        <v>54.88</v>
      </c>
      <c r="D65" s="33"/>
      <c r="E65" s="33">
        <v>48.49</v>
      </c>
      <c r="F65" s="33"/>
      <c r="G65" s="35"/>
      <c r="H65" s="33"/>
      <c r="I65" s="33"/>
      <c r="J65" s="39"/>
      <c r="K65" s="39"/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4.41</v>
      </c>
      <c r="C67" s="33">
        <v>7.29</v>
      </c>
      <c r="D67" s="33">
        <v>3.04</v>
      </c>
      <c r="E67" s="33">
        <v>7.21</v>
      </c>
      <c r="F67" s="33">
        <v>4.68</v>
      </c>
      <c r="G67" s="35">
        <v>7.7</v>
      </c>
      <c r="H67" s="33">
        <v>5.13</v>
      </c>
      <c r="I67" s="33">
        <v>7.6</v>
      </c>
      <c r="J67" s="39">
        <v>4.63</v>
      </c>
      <c r="K67" s="39">
        <v>7.38</v>
      </c>
      <c r="L67" s="39">
        <v>3.28</v>
      </c>
      <c r="M67" s="39">
        <v>7.44</v>
      </c>
    </row>
    <row r="68" spans="1:13" ht="18.75">
      <c r="A68" s="41" t="s">
        <v>85</v>
      </c>
      <c r="B68" s="33">
        <v>3.23</v>
      </c>
      <c r="C68" s="33">
        <v>7.22</v>
      </c>
      <c r="D68" s="33">
        <v>2.71</v>
      </c>
      <c r="E68" s="33">
        <v>7.16</v>
      </c>
      <c r="F68" s="33">
        <v>5.16</v>
      </c>
      <c r="G68" s="35">
        <v>7.9</v>
      </c>
      <c r="H68" s="33">
        <v>4.22</v>
      </c>
      <c r="I68" s="33">
        <v>7.9</v>
      </c>
      <c r="J68" s="39">
        <v>5.17</v>
      </c>
      <c r="K68" s="39">
        <v>7.29</v>
      </c>
      <c r="L68" s="39">
        <v>5.83</v>
      </c>
      <c r="M68" s="39">
        <v>7.29</v>
      </c>
    </row>
    <row r="69" spans="1:13" ht="18.75">
      <c r="A69" s="41" t="s">
        <v>86</v>
      </c>
      <c r="B69" s="33">
        <v>5.76</v>
      </c>
      <c r="C69" s="33">
        <v>11.34</v>
      </c>
      <c r="D69" s="33">
        <v>3.6</v>
      </c>
      <c r="E69" s="33">
        <v>11.29</v>
      </c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87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282</v>
      </c>
      <c r="D2" s="142"/>
      <c r="E2" s="142"/>
      <c r="F2" s="143" t="s">
        <v>284</v>
      </c>
      <c r="G2" s="143"/>
      <c r="H2" s="143"/>
      <c r="I2" s="144" t="s">
        <v>288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74865</v>
      </c>
      <c r="D4" s="134"/>
      <c r="E4" s="134"/>
      <c r="F4" s="134">
        <v>75550</v>
      </c>
      <c r="G4" s="134"/>
      <c r="H4" s="134"/>
      <c r="I4" s="134">
        <v>76350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104440</v>
      </c>
      <c r="D5" s="134"/>
      <c r="E5" s="134"/>
      <c r="F5" s="134">
        <v>105950</v>
      </c>
      <c r="G5" s="134"/>
      <c r="H5" s="134"/>
      <c r="I5" s="134">
        <v>107250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C4-'25日'!I4</f>
        <v>755</v>
      </c>
      <c r="D6" s="150"/>
      <c r="E6" s="150"/>
      <c r="F6" s="151">
        <f>F4-C4</f>
        <v>685</v>
      </c>
      <c r="G6" s="152"/>
      <c r="H6" s="153"/>
      <c r="I6" s="151">
        <f>I4-F4</f>
        <v>800</v>
      </c>
      <c r="J6" s="152"/>
      <c r="K6" s="153"/>
      <c r="L6" s="149">
        <f>C6+F6+I6</f>
        <v>2240</v>
      </c>
      <c r="M6" s="149">
        <f>C7+F7+I7</f>
        <v>3800</v>
      </c>
    </row>
    <row r="7" spans="1:15" ht="21.95" customHeight="1">
      <c r="A7" s="89"/>
      <c r="B7" s="6" t="s">
        <v>8</v>
      </c>
      <c r="C7" s="150">
        <f>C5-'25日'!I5</f>
        <v>990</v>
      </c>
      <c r="D7" s="150"/>
      <c r="E7" s="150"/>
      <c r="F7" s="151">
        <f>F5-C5</f>
        <v>1510</v>
      </c>
      <c r="G7" s="152"/>
      <c r="H7" s="153"/>
      <c r="I7" s="151">
        <f>I5-F5</f>
        <v>1300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45</v>
      </c>
      <c r="D9" s="134"/>
      <c r="E9" s="134"/>
      <c r="F9" s="134">
        <v>49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45</v>
      </c>
      <c r="D10" s="134"/>
      <c r="E10" s="134"/>
      <c r="F10" s="134">
        <v>45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65" t="s">
        <v>15</v>
      </c>
      <c r="D11" s="65" t="s">
        <v>15</v>
      </c>
      <c r="E11" s="65" t="s">
        <v>15</v>
      </c>
      <c r="F11" s="66" t="s">
        <v>15</v>
      </c>
      <c r="G11" s="66" t="s">
        <v>15</v>
      </c>
      <c r="H11" s="66" t="s">
        <v>15</v>
      </c>
      <c r="I11" s="67" t="s">
        <v>15</v>
      </c>
      <c r="J11" s="67" t="s">
        <v>15</v>
      </c>
      <c r="K11" s="67" t="s">
        <v>15</v>
      </c>
    </row>
    <row r="12" spans="1:15" ht="21.95" customHeight="1">
      <c r="A12" s="91"/>
      <c r="B12" s="8" t="s">
        <v>16</v>
      </c>
      <c r="C12" s="65">
        <v>60</v>
      </c>
      <c r="D12" s="65">
        <v>60</v>
      </c>
      <c r="E12" s="65">
        <v>60</v>
      </c>
      <c r="F12" s="66">
        <v>60</v>
      </c>
      <c r="G12" s="66">
        <v>60</v>
      </c>
      <c r="H12" s="66">
        <v>60</v>
      </c>
      <c r="I12" s="67">
        <v>60</v>
      </c>
      <c r="J12" s="67">
        <v>60</v>
      </c>
      <c r="K12" s="67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65">
        <v>280</v>
      </c>
      <c r="D15" s="65">
        <v>250</v>
      </c>
      <c r="E15" s="65">
        <v>210</v>
      </c>
      <c r="F15" s="9">
        <v>500</v>
      </c>
      <c r="G15" s="9">
        <v>480</v>
      </c>
      <c r="H15" s="9">
        <v>450</v>
      </c>
      <c r="I15" s="67">
        <v>450</v>
      </c>
      <c r="J15" s="9">
        <v>420</v>
      </c>
      <c r="K15" s="9">
        <v>380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285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65" t="s">
        <v>15</v>
      </c>
      <c r="D17" s="65" t="s">
        <v>15</v>
      </c>
      <c r="E17" s="65" t="s">
        <v>15</v>
      </c>
      <c r="F17" s="66" t="s">
        <v>15</v>
      </c>
      <c r="G17" s="66" t="s">
        <v>15</v>
      </c>
      <c r="H17" s="66" t="s">
        <v>15</v>
      </c>
      <c r="I17" s="67" t="s">
        <v>15</v>
      </c>
      <c r="J17" s="67" t="s">
        <v>15</v>
      </c>
      <c r="K17" s="67" t="s">
        <v>15</v>
      </c>
    </row>
    <row r="18" spans="1:11" ht="21.95" customHeight="1">
      <c r="A18" s="93"/>
      <c r="B18" s="12" t="s">
        <v>16</v>
      </c>
      <c r="C18" s="65">
        <v>70</v>
      </c>
      <c r="D18" s="65">
        <v>70</v>
      </c>
      <c r="E18" s="65">
        <v>70</v>
      </c>
      <c r="F18" s="66">
        <v>70</v>
      </c>
      <c r="G18" s="66">
        <v>70</v>
      </c>
      <c r="H18" s="66">
        <v>70</v>
      </c>
      <c r="I18" s="67">
        <v>70</v>
      </c>
      <c r="J18" s="67">
        <v>70</v>
      </c>
      <c r="K18" s="67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65">
        <v>350</v>
      </c>
      <c r="D21" s="65">
        <v>530</v>
      </c>
      <c r="E21" s="65">
        <v>450</v>
      </c>
      <c r="F21" s="9">
        <v>450</v>
      </c>
      <c r="G21" s="9">
        <v>370</v>
      </c>
      <c r="H21" s="9">
        <v>280</v>
      </c>
      <c r="I21" s="9">
        <v>280</v>
      </c>
      <c r="J21" s="9">
        <v>210</v>
      </c>
      <c r="K21" s="9">
        <v>450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291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2360</v>
      </c>
      <c r="D23" s="112"/>
      <c r="E23" s="112"/>
      <c r="F23" s="112">
        <v>2200</v>
      </c>
      <c r="G23" s="112"/>
      <c r="H23" s="112"/>
      <c r="I23" s="112">
        <v>2060</v>
      </c>
      <c r="J23" s="112"/>
      <c r="K23" s="112"/>
    </row>
    <row r="24" spans="1:11" ht="21.95" customHeight="1">
      <c r="A24" s="95"/>
      <c r="B24" s="13" t="s">
        <v>30</v>
      </c>
      <c r="C24" s="112">
        <v>1000</v>
      </c>
      <c r="D24" s="112"/>
      <c r="E24" s="112"/>
      <c r="F24" s="112">
        <v>1000</v>
      </c>
      <c r="G24" s="112"/>
      <c r="H24" s="112"/>
      <c r="I24" s="112">
        <v>900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30</v>
      </c>
      <c r="D25" s="112"/>
      <c r="E25" s="112"/>
      <c r="F25" s="112">
        <v>30</v>
      </c>
      <c r="G25" s="112"/>
      <c r="H25" s="112"/>
      <c r="I25" s="112">
        <v>30</v>
      </c>
      <c r="J25" s="112"/>
      <c r="K25" s="112"/>
    </row>
    <row r="26" spans="1:11" ht="21.95" customHeight="1">
      <c r="A26" s="92"/>
      <c r="B26" s="10" t="s">
        <v>33</v>
      </c>
      <c r="C26" s="112">
        <v>18</v>
      </c>
      <c r="D26" s="112"/>
      <c r="E26" s="112"/>
      <c r="F26" s="112">
        <v>18</v>
      </c>
      <c r="G26" s="112"/>
      <c r="H26" s="112"/>
      <c r="I26" s="112">
        <v>16</v>
      </c>
      <c r="J26" s="112"/>
      <c r="K26" s="112"/>
    </row>
    <row r="27" spans="1:11" ht="21.95" customHeight="1">
      <c r="A27" s="92"/>
      <c r="B27" s="10" t="s">
        <v>34</v>
      </c>
      <c r="C27" s="112">
        <v>2</v>
      </c>
      <c r="D27" s="112"/>
      <c r="E27" s="112"/>
      <c r="F27" s="112">
        <v>2</v>
      </c>
      <c r="G27" s="112"/>
      <c r="H27" s="112"/>
      <c r="I27" s="112">
        <v>2</v>
      </c>
      <c r="J27" s="112"/>
      <c r="K27" s="112"/>
    </row>
    <row r="28" spans="1:11" ht="76.5" customHeight="1">
      <c r="A28" s="118" t="s">
        <v>35</v>
      </c>
      <c r="B28" s="119"/>
      <c r="C28" s="124" t="s">
        <v>283</v>
      </c>
      <c r="D28" s="125"/>
      <c r="E28" s="126"/>
      <c r="F28" s="124" t="s">
        <v>286</v>
      </c>
      <c r="G28" s="125"/>
      <c r="H28" s="126"/>
      <c r="I28" s="124" t="s">
        <v>289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281</v>
      </c>
      <c r="D31" s="116"/>
      <c r="E31" s="117"/>
      <c r="F31" s="115" t="s">
        <v>287</v>
      </c>
      <c r="G31" s="116"/>
      <c r="H31" s="117"/>
      <c r="I31" s="115" t="s">
        <v>290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9.16</v>
      </c>
      <c r="F35" s="9">
        <v>9.18</v>
      </c>
      <c r="G35" s="9">
        <v>9.07</v>
      </c>
      <c r="H35" s="9">
        <v>9.1</v>
      </c>
      <c r="I35" s="9">
        <v>9.11</v>
      </c>
      <c r="J35" s="39">
        <v>9.17</v>
      </c>
    </row>
    <row r="36" spans="1:10" ht="15.75">
      <c r="A36" s="97"/>
      <c r="B36" s="100"/>
      <c r="C36" s="17" t="s">
        <v>49</v>
      </c>
      <c r="D36" s="17" t="s">
        <v>50</v>
      </c>
      <c r="E36" s="9">
        <v>6.79</v>
      </c>
      <c r="F36" s="9">
        <v>6.47</v>
      </c>
      <c r="G36" s="9">
        <v>6.34</v>
      </c>
      <c r="H36" s="9">
        <v>6.57</v>
      </c>
      <c r="I36" s="9">
        <v>6.54</v>
      </c>
      <c r="J36" s="39">
        <v>6.14</v>
      </c>
    </row>
    <row r="37" spans="1:10" ht="18.75">
      <c r="A37" s="97"/>
      <c r="B37" s="100"/>
      <c r="C37" s="18" t="s">
        <v>51</v>
      </c>
      <c r="D37" s="17" t="s">
        <v>52</v>
      </c>
      <c r="E37" s="9">
        <v>15.3</v>
      </c>
      <c r="F37" s="9">
        <v>13.8</v>
      </c>
      <c r="G37" s="19">
        <v>13.6</v>
      </c>
      <c r="H37" s="9">
        <v>12.7</v>
      </c>
      <c r="I37" s="9">
        <v>14.5</v>
      </c>
      <c r="J37" s="39">
        <v>17</v>
      </c>
    </row>
    <row r="38" spans="1:10" ht="16.5">
      <c r="A38" s="97"/>
      <c r="B38" s="100"/>
      <c r="C38" s="20" t="s">
        <v>53</v>
      </c>
      <c r="D38" s="17" t="s">
        <v>54</v>
      </c>
      <c r="E38" s="19">
        <v>3.27</v>
      </c>
      <c r="F38" s="19">
        <v>2.54</v>
      </c>
      <c r="G38" s="19">
        <v>4.2300000000000004</v>
      </c>
      <c r="H38" s="19">
        <v>3.03</v>
      </c>
      <c r="I38" s="9">
        <v>3.15</v>
      </c>
      <c r="J38" s="39">
        <v>2.96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0.7</v>
      </c>
      <c r="H39" s="9">
        <v>0.6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10.24</v>
      </c>
      <c r="F40" s="9">
        <v>10.210000000000001</v>
      </c>
      <c r="G40" s="9">
        <v>10.16</v>
      </c>
      <c r="H40" s="9">
        <v>10.23</v>
      </c>
      <c r="I40" s="9">
        <v>10.210000000000001</v>
      </c>
      <c r="J40" s="39">
        <v>10.24</v>
      </c>
    </row>
    <row r="41" spans="1:10" ht="15.75">
      <c r="A41" s="97"/>
      <c r="B41" s="100"/>
      <c r="C41" s="17" t="s">
        <v>49</v>
      </c>
      <c r="D41" s="17" t="s">
        <v>57</v>
      </c>
      <c r="E41" s="9">
        <v>23.6</v>
      </c>
      <c r="F41" s="9">
        <v>23.91</v>
      </c>
      <c r="G41" s="9">
        <v>23.7</v>
      </c>
      <c r="H41" s="9">
        <v>23.1</v>
      </c>
      <c r="I41" s="9">
        <v>22.05</v>
      </c>
      <c r="J41" s="39">
        <v>22.15</v>
      </c>
    </row>
    <row r="42" spans="1:10" ht="15.75">
      <c r="A42" s="97"/>
      <c r="B42" s="100"/>
      <c r="C42" s="21" t="s">
        <v>58</v>
      </c>
      <c r="D42" s="22" t="s">
        <v>59</v>
      </c>
      <c r="E42" s="9">
        <v>4.43</v>
      </c>
      <c r="F42" s="9">
        <v>4.95</v>
      </c>
      <c r="G42" s="9">
        <v>5.87</v>
      </c>
      <c r="H42" s="9">
        <v>5.65</v>
      </c>
      <c r="I42" s="9">
        <v>4.55</v>
      </c>
      <c r="J42" s="39">
        <v>7.9</v>
      </c>
    </row>
    <row r="43" spans="1:10" ht="16.5">
      <c r="A43" s="97"/>
      <c r="B43" s="100"/>
      <c r="C43" s="21" t="s">
        <v>60</v>
      </c>
      <c r="D43" s="23" t="s">
        <v>61</v>
      </c>
      <c r="E43" s="9">
        <v>3.01</v>
      </c>
      <c r="F43" s="9">
        <v>3.21</v>
      </c>
      <c r="G43" s="9">
        <v>2.99</v>
      </c>
      <c r="H43" s="9">
        <v>3.09</v>
      </c>
      <c r="I43" s="9">
        <v>3120</v>
      </c>
      <c r="J43" s="39">
        <v>2980</v>
      </c>
    </row>
    <row r="44" spans="1:10" ht="18.75">
      <c r="A44" s="97"/>
      <c r="B44" s="100"/>
      <c r="C44" s="18" t="s">
        <v>51</v>
      </c>
      <c r="D44" s="17" t="s">
        <v>62</v>
      </c>
      <c r="E44" s="9">
        <v>397</v>
      </c>
      <c r="F44" s="9">
        <v>421</v>
      </c>
      <c r="G44" s="9">
        <v>430</v>
      </c>
      <c r="H44" s="9">
        <v>450</v>
      </c>
      <c r="I44" s="9">
        <v>410</v>
      </c>
      <c r="J44" s="39">
        <v>386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6.35</v>
      </c>
      <c r="F45" s="9">
        <v>6.48</v>
      </c>
      <c r="G45" s="9">
        <v>6.83</v>
      </c>
      <c r="H45" s="9">
        <v>6.79</v>
      </c>
      <c r="I45" s="9">
        <v>6.54</v>
      </c>
      <c r="J45" s="39">
        <v>5.74</v>
      </c>
    </row>
    <row r="46" spans="1:10" ht="18.75">
      <c r="A46" s="97"/>
      <c r="B46" s="100"/>
      <c r="C46" s="18" t="s">
        <v>51</v>
      </c>
      <c r="D46" s="17" t="s">
        <v>52</v>
      </c>
      <c r="E46" s="9">
        <v>14.4</v>
      </c>
      <c r="F46" s="9">
        <v>13.6</v>
      </c>
      <c r="G46" s="9">
        <v>18.100000000000001</v>
      </c>
      <c r="H46" s="9">
        <v>18.3</v>
      </c>
      <c r="I46" s="9">
        <v>11.7</v>
      </c>
      <c r="J46" s="39">
        <v>12.7</v>
      </c>
    </row>
    <row r="47" spans="1:10" ht="16.5">
      <c r="A47" s="97"/>
      <c r="B47" s="100"/>
      <c r="C47" s="20" t="s">
        <v>53</v>
      </c>
      <c r="D47" s="17" t="s">
        <v>66</v>
      </c>
      <c r="E47" s="9">
        <v>3.14</v>
      </c>
      <c r="F47" s="9">
        <v>3.25</v>
      </c>
      <c r="G47" s="9">
        <v>2.61</v>
      </c>
      <c r="H47" s="9">
        <v>1.81</v>
      </c>
      <c r="I47" s="9">
        <v>1.81</v>
      </c>
      <c r="J47" s="39">
        <v>2.13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6.22</v>
      </c>
      <c r="F48" s="9">
        <v>6.71</v>
      </c>
      <c r="G48" s="9">
        <v>6.51</v>
      </c>
      <c r="H48" s="9">
        <v>6.39</v>
      </c>
      <c r="I48" s="9">
        <v>6.43</v>
      </c>
      <c r="J48" s="39">
        <v>6.05</v>
      </c>
    </row>
    <row r="49" spans="1:13" ht="18.75">
      <c r="A49" s="97"/>
      <c r="B49" s="100"/>
      <c r="C49" s="18" t="s">
        <v>51</v>
      </c>
      <c r="D49" s="17" t="s">
        <v>52</v>
      </c>
      <c r="E49" s="9">
        <v>11.8</v>
      </c>
      <c r="F49" s="9">
        <v>15.1</v>
      </c>
      <c r="G49" s="9">
        <v>10.4</v>
      </c>
      <c r="H49" s="9">
        <v>12.8</v>
      </c>
      <c r="I49" s="9">
        <v>9.6</v>
      </c>
      <c r="J49" s="39">
        <v>16</v>
      </c>
    </row>
    <row r="50" spans="1:13" ht="16.5">
      <c r="A50" s="97"/>
      <c r="B50" s="100"/>
      <c r="C50" s="20" t="s">
        <v>53</v>
      </c>
      <c r="D50" s="17" t="s">
        <v>66</v>
      </c>
      <c r="E50" s="9">
        <v>2.0299999999999998</v>
      </c>
      <c r="F50" s="9">
        <v>2.6</v>
      </c>
      <c r="G50" s="9">
        <v>1.33</v>
      </c>
      <c r="H50" s="9">
        <v>0.89</v>
      </c>
      <c r="I50" s="9">
        <v>2.0499999999999998</v>
      </c>
      <c r="J50" s="39">
        <v>1.74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9.2100000000000009</v>
      </c>
      <c r="F52" s="9">
        <v>9.19</v>
      </c>
      <c r="G52" s="9">
        <v>9.3000000000000007</v>
      </c>
      <c r="H52" s="9">
        <v>9.2799999999999994</v>
      </c>
      <c r="I52" s="9">
        <v>9.25</v>
      </c>
      <c r="J52" s="39">
        <v>9.23</v>
      </c>
    </row>
    <row r="53" spans="1:13" ht="15.75">
      <c r="A53" s="97"/>
      <c r="B53" s="100"/>
      <c r="C53" s="17" t="s">
        <v>49</v>
      </c>
      <c r="D53" s="17" t="s">
        <v>50</v>
      </c>
      <c r="E53" s="9">
        <v>5.62</v>
      </c>
      <c r="F53" s="9">
        <v>5.73</v>
      </c>
      <c r="G53" s="9">
        <v>6.54</v>
      </c>
      <c r="H53" s="9">
        <v>6.81</v>
      </c>
      <c r="I53" s="9">
        <v>5.78</v>
      </c>
      <c r="J53" s="39">
        <v>5.83</v>
      </c>
    </row>
    <row r="54" spans="1:13" ht="18.75">
      <c r="A54" s="97"/>
      <c r="B54" s="100"/>
      <c r="C54" s="18" t="s">
        <v>51</v>
      </c>
      <c r="D54" s="17" t="s">
        <v>52</v>
      </c>
      <c r="E54" s="9">
        <v>11.2</v>
      </c>
      <c r="F54" s="9">
        <v>9.7200000000000006</v>
      </c>
      <c r="G54" s="9">
        <v>8.8000000000000007</v>
      </c>
      <c r="H54" s="9">
        <v>8.9</v>
      </c>
      <c r="I54" s="9">
        <v>9.69</v>
      </c>
      <c r="J54" s="39">
        <v>9.6999999999999993</v>
      </c>
    </row>
    <row r="55" spans="1:13" ht="16.5">
      <c r="A55" s="97"/>
      <c r="B55" s="111"/>
      <c r="C55" s="24" t="s">
        <v>53</v>
      </c>
      <c r="D55" s="17" t="s">
        <v>71</v>
      </c>
      <c r="E55" s="25">
        <v>4.83</v>
      </c>
      <c r="F55" s="25">
        <v>3.34</v>
      </c>
      <c r="G55" s="25">
        <v>2.2599999999999998</v>
      </c>
      <c r="H55" s="9">
        <v>3.16</v>
      </c>
      <c r="I55" s="9">
        <v>2.88</v>
      </c>
      <c r="J55" s="39">
        <v>3.24</v>
      </c>
    </row>
    <row r="56" spans="1:13" ht="14.25">
      <c r="A56" s="26" t="s">
        <v>72</v>
      </c>
      <c r="B56" s="26" t="s">
        <v>73</v>
      </c>
      <c r="C56" s="27">
        <v>8.1300000000000008</v>
      </c>
      <c r="D56" s="26" t="s">
        <v>45</v>
      </c>
      <c r="E56" s="27">
        <v>83</v>
      </c>
      <c r="F56" s="26" t="s">
        <v>74</v>
      </c>
      <c r="G56" s="27">
        <v>82.3</v>
      </c>
      <c r="H56" s="26" t="s">
        <v>75</v>
      </c>
      <c r="I56" s="27">
        <v>0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/>
      <c r="G59" s="35"/>
      <c r="H59" s="33">
        <v>30.9</v>
      </c>
      <c r="I59" s="33"/>
      <c r="J59" s="39">
        <v>25.74</v>
      </c>
      <c r="K59" s="39"/>
      <c r="L59" s="39">
        <v>59.72</v>
      </c>
      <c r="M59" s="39"/>
    </row>
    <row r="60" spans="1:13" ht="18.75">
      <c r="A60" s="31" t="s">
        <v>79</v>
      </c>
      <c r="B60" s="32">
        <v>67.069999999999993</v>
      </c>
      <c r="C60" s="33"/>
      <c r="D60" s="34">
        <v>29.34</v>
      </c>
      <c r="E60" s="33"/>
      <c r="F60" s="33">
        <v>28.6</v>
      </c>
      <c r="G60" s="35"/>
      <c r="H60" s="33">
        <v>29.1</v>
      </c>
      <c r="I60" s="33"/>
      <c r="J60" s="39">
        <v>41.29</v>
      </c>
      <c r="K60" s="39"/>
      <c r="L60" s="39"/>
      <c r="M60" s="39"/>
    </row>
    <row r="61" spans="1:13" ht="18.75">
      <c r="A61" s="31" t="s">
        <v>80</v>
      </c>
      <c r="B61" s="32">
        <v>24.65</v>
      </c>
      <c r="C61" s="33"/>
      <c r="D61" s="34">
        <v>26.45</v>
      </c>
      <c r="E61" s="33"/>
      <c r="F61" s="33">
        <v>29.2</v>
      </c>
      <c r="G61" s="35"/>
      <c r="H61" s="33"/>
      <c r="I61" s="33"/>
      <c r="J61" s="39"/>
      <c r="K61" s="39"/>
      <c r="L61" s="39">
        <v>15.95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33.28</v>
      </c>
      <c r="D63" s="34"/>
      <c r="E63" s="33">
        <v>31.54</v>
      </c>
      <c r="F63" s="33"/>
      <c r="G63" s="35">
        <v>30</v>
      </c>
      <c r="H63" s="33"/>
      <c r="I63" s="33">
        <v>31.1</v>
      </c>
      <c r="J63" s="39"/>
      <c r="K63" s="39">
        <v>19.87</v>
      </c>
      <c r="M63" s="39"/>
    </row>
    <row r="64" spans="1:13" ht="18.75">
      <c r="A64" s="36" t="s">
        <v>82</v>
      </c>
      <c r="B64" s="33"/>
      <c r="C64" s="33">
        <v>14.47</v>
      </c>
      <c r="D64" s="34"/>
      <c r="E64" s="33">
        <v>14.18</v>
      </c>
      <c r="F64" s="33"/>
      <c r="G64" s="37">
        <v>12.7</v>
      </c>
      <c r="H64" s="33"/>
      <c r="I64" s="33">
        <v>13.1</v>
      </c>
      <c r="J64" s="39"/>
      <c r="K64" s="39">
        <v>12.14</v>
      </c>
      <c r="L64" s="39"/>
      <c r="M64" s="39">
        <v>13.17</v>
      </c>
    </row>
    <row r="65" spans="1:13" ht="18.75">
      <c r="A65" s="36" t="s">
        <v>83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>
        <v>28.38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3.61</v>
      </c>
      <c r="C67" s="33">
        <v>7.55</v>
      </c>
      <c r="D67" s="34">
        <v>2.65</v>
      </c>
      <c r="E67" s="33">
        <v>7.41</v>
      </c>
      <c r="F67" s="33">
        <v>5.93</v>
      </c>
      <c r="G67" s="35">
        <v>7.3</v>
      </c>
      <c r="H67" s="33">
        <v>5.81</v>
      </c>
      <c r="I67" s="33">
        <v>7.5</v>
      </c>
      <c r="J67" s="39">
        <v>3.24</v>
      </c>
      <c r="K67" s="39">
        <v>7.49</v>
      </c>
      <c r="L67" s="39">
        <v>2.77</v>
      </c>
      <c r="M67" s="39">
        <v>7.61</v>
      </c>
    </row>
    <row r="68" spans="1:13" ht="18.75">
      <c r="A68" s="41" t="s">
        <v>85</v>
      </c>
      <c r="B68" s="42">
        <v>2.44</v>
      </c>
      <c r="C68" s="33">
        <v>7.38</v>
      </c>
      <c r="D68" s="34">
        <v>3.74</v>
      </c>
      <c r="E68" s="33">
        <v>7.35</v>
      </c>
      <c r="F68" s="33">
        <v>3.86</v>
      </c>
      <c r="G68" s="35">
        <v>7.2</v>
      </c>
      <c r="H68" s="33">
        <v>3.96</v>
      </c>
      <c r="I68" s="33">
        <v>7.5</v>
      </c>
      <c r="J68" s="39">
        <v>2.1800000000000002</v>
      </c>
      <c r="K68" s="39">
        <v>7.81</v>
      </c>
      <c r="L68" s="39">
        <v>3.28</v>
      </c>
      <c r="M68" s="39">
        <v>7.87</v>
      </c>
    </row>
    <row r="69" spans="1:13" ht="18.75">
      <c r="A69" s="41" t="s">
        <v>86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>
        <v>1.74</v>
      </c>
      <c r="M69" s="39">
        <v>11.15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292</v>
      </c>
      <c r="D2" s="142"/>
      <c r="E2" s="142"/>
      <c r="F2" s="143" t="s">
        <v>294</v>
      </c>
      <c r="G2" s="143"/>
      <c r="H2" s="143"/>
      <c r="I2" s="144" t="s">
        <v>298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77800</v>
      </c>
      <c r="D4" s="134"/>
      <c r="E4" s="134"/>
      <c r="F4" s="134">
        <v>79200</v>
      </c>
      <c r="G4" s="134"/>
      <c r="H4" s="134"/>
      <c r="I4" s="134">
        <v>79970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109000</v>
      </c>
      <c r="D5" s="134"/>
      <c r="E5" s="134"/>
      <c r="F5" s="134">
        <v>110800</v>
      </c>
      <c r="G5" s="134"/>
      <c r="H5" s="134"/>
      <c r="I5" s="134">
        <v>112120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C4-'26日'!I4</f>
        <v>1450</v>
      </c>
      <c r="D6" s="150"/>
      <c r="E6" s="150"/>
      <c r="F6" s="151">
        <f>F4-C4</f>
        <v>1400</v>
      </c>
      <c r="G6" s="152"/>
      <c r="H6" s="153"/>
      <c r="I6" s="151">
        <f>I4-F4</f>
        <v>770</v>
      </c>
      <c r="J6" s="152"/>
      <c r="K6" s="153"/>
      <c r="L6" s="149">
        <f>C6+F6+I6</f>
        <v>3620</v>
      </c>
      <c r="M6" s="149">
        <f>C7+F7+I7</f>
        <v>4870</v>
      </c>
    </row>
    <row r="7" spans="1:15" ht="21.95" customHeight="1">
      <c r="A7" s="89"/>
      <c r="B7" s="6" t="s">
        <v>8</v>
      </c>
      <c r="C7" s="150">
        <f>C5-'26日'!I5</f>
        <v>1750</v>
      </c>
      <c r="D7" s="150"/>
      <c r="E7" s="150"/>
      <c r="F7" s="151">
        <f>F5-C5</f>
        <v>1800</v>
      </c>
      <c r="G7" s="152"/>
      <c r="H7" s="153"/>
      <c r="I7" s="151">
        <f>I5-F5</f>
        <v>1320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45</v>
      </c>
      <c r="D9" s="134"/>
      <c r="E9" s="134"/>
      <c r="F9" s="134">
        <v>46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45</v>
      </c>
      <c r="D10" s="134"/>
      <c r="E10" s="134"/>
      <c r="F10" s="134">
        <v>46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68" t="s">
        <v>15</v>
      </c>
      <c r="D11" s="68" t="s">
        <v>15</v>
      </c>
      <c r="E11" s="68" t="s">
        <v>15</v>
      </c>
      <c r="F11" s="69" t="s">
        <v>15</v>
      </c>
      <c r="G11" s="69" t="s">
        <v>15</v>
      </c>
      <c r="H11" s="69" t="s">
        <v>15</v>
      </c>
      <c r="I11" s="70" t="s">
        <v>15</v>
      </c>
      <c r="J11" s="70" t="s">
        <v>15</v>
      </c>
      <c r="K11" s="70" t="s">
        <v>15</v>
      </c>
    </row>
    <row r="12" spans="1:15" ht="21.95" customHeight="1">
      <c r="A12" s="91"/>
      <c r="B12" s="8" t="s">
        <v>16</v>
      </c>
      <c r="C12" s="68">
        <v>60</v>
      </c>
      <c r="D12" s="68">
        <v>60</v>
      </c>
      <c r="E12" s="68">
        <v>60</v>
      </c>
      <c r="F12" s="69">
        <v>60</v>
      </c>
      <c r="G12" s="69">
        <v>60</v>
      </c>
      <c r="H12" s="69">
        <v>60</v>
      </c>
      <c r="I12" s="70">
        <v>60</v>
      </c>
      <c r="J12" s="70">
        <v>60</v>
      </c>
      <c r="K12" s="70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370</v>
      </c>
      <c r="D15" s="9">
        <v>340</v>
      </c>
      <c r="E15" s="9">
        <v>320</v>
      </c>
      <c r="F15" s="69">
        <v>320</v>
      </c>
      <c r="G15" s="9">
        <v>290</v>
      </c>
      <c r="H15" s="9">
        <v>500</v>
      </c>
      <c r="I15" s="9">
        <v>500</v>
      </c>
      <c r="J15" s="9">
        <v>470</v>
      </c>
      <c r="K15" s="9">
        <v>450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296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68" t="s">
        <v>15</v>
      </c>
      <c r="D17" s="68" t="s">
        <v>15</v>
      </c>
      <c r="E17" s="68" t="s">
        <v>15</v>
      </c>
      <c r="F17" s="69" t="s">
        <v>15</v>
      </c>
      <c r="G17" s="69" t="s">
        <v>15</v>
      </c>
      <c r="H17" s="69" t="s">
        <v>15</v>
      </c>
      <c r="I17" s="70" t="s">
        <v>15</v>
      </c>
      <c r="J17" s="70" t="s">
        <v>15</v>
      </c>
      <c r="K17" s="70" t="s">
        <v>15</v>
      </c>
    </row>
    <row r="18" spans="1:11" ht="21.95" customHeight="1">
      <c r="A18" s="93"/>
      <c r="B18" s="12" t="s">
        <v>16</v>
      </c>
      <c r="C18" s="68">
        <v>70</v>
      </c>
      <c r="D18" s="68">
        <v>70</v>
      </c>
      <c r="E18" s="68">
        <v>70</v>
      </c>
      <c r="F18" s="69">
        <v>70</v>
      </c>
      <c r="G18" s="69">
        <v>70</v>
      </c>
      <c r="H18" s="69">
        <v>70</v>
      </c>
      <c r="I18" s="70">
        <v>70</v>
      </c>
      <c r="J18" s="70">
        <v>70</v>
      </c>
      <c r="K18" s="70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440</v>
      </c>
      <c r="D21" s="9">
        <v>370</v>
      </c>
      <c r="E21" s="9">
        <v>300</v>
      </c>
      <c r="F21" s="69">
        <v>300</v>
      </c>
      <c r="G21" s="9">
        <v>270</v>
      </c>
      <c r="H21" s="9">
        <v>500</v>
      </c>
      <c r="I21" s="9">
        <v>500</v>
      </c>
      <c r="J21" s="9">
        <v>430</v>
      </c>
      <c r="K21" s="9">
        <v>350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297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2060</v>
      </c>
      <c r="D23" s="112"/>
      <c r="E23" s="112"/>
      <c r="F23" s="112">
        <v>2060</v>
      </c>
      <c r="G23" s="112"/>
      <c r="H23" s="112"/>
      <c r="I23" s="112">
        <v>1850</v>
      </c>
      <c r="J23" s="112"/>
      <c r="K23" s="112"/>
    </row>
    <row r="24" spans="1:11" ht="21.95" customHeight="1">
      <c r="A24" s="95"/>
      <c r="B24" s="13" t="s">
        <v>30</v>
      </c>
      <c r="C24" s="112">
        <v>900</v>
      </c>
      <c r="D24" s="112"/>
      <c r="E24" s="112"/>
      <c r="F24" s="112">
        <v>900</v>
      </c>
      <c r="G24" s="112"/>
      <c r="H24" s="112"/>
      <c r="I24" s="112">
        <v>620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30</v>
      </c>
      <c r="D25" s="112"/>
      <c r="E25" s="112"/>
      <c r="F25" s="112">
        <v>30</v>
      </c>
      <c r="G25" s="112"/>
      <c r="H25" s="112"/>
      <c r="I25" s="112">
        <v>30</v>
      </c>
      <c r="J25" s="112"/>
      <c r="K25" s="112"/>
    </row>
    <row r="26" spans="1:11" ht="21.95" customHeight="1">
      <c r="A26" s="92"/>
      <c r="B26" s="10" t="s">
        <v>33</v>
      </c>
      <c r="C26" s="112">
        <v>16</v>
      </c>
      <c r="D26" s="112"/>
      <c r="E26" s="112"/>
      <c r="F26" s="112">
        <v>16</v>
      </c>
      <c r="G26" s="112"/>
      <c r="H26" s="112"/>
      <c r="I26" s="112">
        <v>16</v>
      </c>
      <c r="J26" s="112"/>
      <c r="K26" s="112"/>
    </row>
    <row r="27" spans="1:11" ht="21.95" customHeight="1">
      <c r="A27" s="92"/>
      <c r="B27" s="10" t="s">
        <v>34</v>
      </c>
      <c r="C27" s="112">
        <v>2</v>
      </c>
      <c r="D27" s="112"/>
      <c r="E27" s="112"/>
      <c r="F27" s="112">
        <v>2</v>
      </c>
      <c r="G27" s="112"/>
      <c r="H27" s="112"/>
      <c r="I27" s="112">
        <v>2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/>
      <c r="G28" s="125"/>
      <c r="H28" s="126"/>
      <c r="I28" s="124" t="s">
        <v>300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293</v>
      </c>
      <c r="D31" s="116"/>
      <c r="E31" s="117"/>
      <c r="F31" s="115" t="s">
        <v>295</v>
      </c>
      <c r="G31" s="116"/>
      <c r="H31" s="117"/>
      <c r="I31" s="115" t="s">
        <v>299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9.15</v>
      </c>
      <c r="F35" s="9">
        <v>9.17</v>
      </c>
      <c r="G35" s="9">
        <v>9.06</v>
      </c>
      <c r="H35" s="9">
        <v>9.1</v>
      </c>
      <c r="I35" s="9">
        <v>9.3000000000000007</v>
      </c>
      <c r="J35" s="39">
        <v>9.2799999999999994</v>
      </c>
    </row>
    <row r="36" spans="1:10" ht="15.75">
      <c r="A36" s="97"/>
      <c r="B36" s="100"/>
      <c r="C36" s="17" t="s">
        <v>49</v>
      </c>
      <c r="D36" s="17" t="s">
        <v>50</v>
      </c>
      <c r="E36" s="9">
        <v>6.05</v>
      </c>
      <c r="F36" s="9">
        <v>5.85</v>
      </c>
      <c r="G36" s="9">
        <v>6.4</v>
      </c>
      <c r="H36" s="9">
        <v>7.1</v>
      </c>
      <c r="I36" s="9">
        <v>6.29</v>
      </c>
      <c r="J36" s="39">
        <v>6.51</v>
      </c>
    </row>
    <row r="37" spans="1:10" ht="18.75">
      <c r="A37" s="97"/>
      <c r="B37" s="100"/>
      <c r="C37" s="18" t="s">
        <v>51</v>
      </c>
      <c r="D37" s="17" t="s">
        <v>52</v>
      </c>
      <c r="E37" s="9">
        <v>13.9</v>
      </c>
      <c r="F37" s="9">
        <v>19</v>
      </c>
      <c r="G37" s="19">
        <v>11.5</v>
      </c>
      <c r="H37" s="9">
        <v>15.2</v>
      </c>
      <c r="I37" s="9">
        <v>16.100000000000001</v>
      </c>
      <c r="J37" s="39">
        <v>14.3</v>
      </c>
    </row>
    <row r="38" spans="1:10" ht="16.5">
      <c r="A38" s="97"/>
      <c r="B38" s="100"/>
      <c r="C38" s="20" t="s">
        <v>53</v>
      </c>
      <c r="D38" s="17" t="s">
        <v>54</v>
      </c>
      <c r="E38" s="19">
        <v>3.05</v>
      </c>
      <c r="F38" s="19">
        <v>2.75</v>
      </c>
      <c r="G38" s="19">
        <v>8.9</v>
      </c>
      <c r="H38" s="19">
        <v>5.08</v>
      </c>
      <c r="I38" s="9">
        <v>1.37</v>
      </c>
      <c r="J38" s="39">
        <v>2.91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0.8</v>
      </c>
      <c r="H39" s="9">
        <v>0.8</v>
      </c>
      <c r="I39" s="9">
        <v>0.7</v>
      </c>
      <c r="J39" s="39">
        <v>0.7</v>
      </c>
    </row>
    <row r="40" spans="1:10" ht="15.75">
      <c r="A40" s="97"/>
      <c r="B40" s="100"/>
      <c r="C40" s="18" t="s">
        <v>47</v>
      </c>
      <c r="D40" s="18" t="s">
        <v>56</v>
      </c>
      <c r="E40" s="9">
        <v>10.199999999999999</v>
      </c>
      <c r="F40" s="9">
        <v>10.220000000000001</v>
      </c>
      <c r="G40" s="9">
        <v>10.39</v>
      </c>
      <c r="H40" s="9">
        <v>10.36</v>
      </c>
      <c r="I40" s="9">
        <v>10.29</v>
      </c>
      <c r="J40" s="39">
        <v>10.31</v>
      </c>
    </row>
    <row r="41" spans="1:10" ht="15.75">
      <c r="A41" s="97"/>
      <c r="B41" s="100"/>
      <c r="C41" s="17" t="s">
        <v>49</v>
      </c>
      <c r="D41" s="17" t="s">
        <v>57</v>
      </c>
      <c r="E41" s="9">
        <v>21.5</v>
      </c>
      <c r="F41" s="9">
        <v>22.14</v>
      </c>
      <c r="G41" s="9">
        <v>25.7</v>
      </c>
      <c r="H41" s="9">
        <v>25.5</v>
      </c>
      <c r="I41" s="9">
        <v>23.4</v>
      </c>
      <c r="J41" s="39">
        <v>23</v>
      </c>
    </row>
    <row r="42" spans="1:10" ht="15.75">
      <c r="A42" s="97"/>
      <c r="B42" s="100"/>
      <c r="C42" s="21" t="s">
        <v>58</v>
      </c>
      <c r="D42" s="22" t="s">
        <v>59</v>
      </c>
      <c r="E42" s="9">
        <v>4.21</v>
      </c>
      <c r="F42" s="9">
        <v>4.4000000000000004</v>
      </c>
      <c r="G42" s="9">
        <v>3.78</v>
      </c>
      <c r="H42" s="9">
        <v>3.23</v>
      </c>
      <c r="I42" s="9">
        <v>5.87</v>
      </c>
      <c r="J42" s="39">
        <v>3.06</v>
      </c>
    </row>
    <row r="43" spans="1:10" ht="16.5">
      <c r="A43" s="97"/>
      <c r="B43" s="100"/>
      <c r="C43" s="21" t="s">
        <v>60</v>
      </c>
      <c r="D43" s="23" t="s">
        <v>61</v>
      </c>
      <c r="E43" s="9">
        <v>3.06</v>
      </c>
      <c r="F43" s="9">
        <v>3.01</v>
      </c>
      <c r="G43" s="9">
        <v>3</v>
      </c>
      <c r="H43" s="9">
        <v>3.52</v>
      </c>
      <c r="I43" s="9">
        <v>3.16</v>
      </c>
      <c r="J43" s="39">
        <v>3.03</v>
      </c>
    </row>
    <row r="44" spans="1:10" ht="18.75">
      <c r="A44" s="97"/>
      <c r="B44" s="100"/>
      <c r="C44" s="18" t="s">
        <v>51</v>
      </c>
      <c r="D44" s="17" t="s">
        <v>62</v>
      </c>
      <c r="E44" s="9">
        <v>408</v>
      </c>
      <c r="F44" s="9">
        <v>401</v>
      </c>
      <c r="G44" s="9">
        <v>394</v>
      </c>
      <c r="H44" s="9">
        <v>374</v>
      </c>
      <c r="I44" s="9">
        <v>380</v>
      </c>
      <c r="J44" s="39">
        <v>380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5.82</v>
      </c>
      <c r="F45" s="9">
        <v>5.76</v>
      </c>
      <c r="G45" s="9">
        <v>6.09</v>
      </c>
      <c r="H45" s="9">
        <v>5.3</v>
      </c>
      <c r="I45" s="9">
        <v>6.82</v>
      </c>
      <c r="J45" s="39">
        <v>6.97</v>
      </c>
    </row>
    <row r="46" spans="1:10" ht="18.75">
      <c r="A46" s="97"/>
      <c r="B46" s="100"/>
      <c r="C46" s="18" t="s">
        <v>51</v>
      </c>
      <c r="D46" s="17" t="s">
        <v>52</v>
      </c>
      <c r="E46" s="9">
        <v>18.2</v>
      </c>
      <c r="F46" s="9">
        <v>18.100000000000001</v>
      </c>
      <c r="G46" s="9">
        <v>18.100000000000001</v>
      </c>
      <c r="H46" s="9">
        <v>19.3</v>
      </c>
      <c r="I46" s="9">
        <v>16.7</v>
      </c>
      <c r="J46" s="39">
        <v>17.3</v>
      </c>
    </row>
    <row r="47" spans="1:10" ht="16.5">
      <c r="A47" s="97"/>
      <c r="B47" s="100"/>
      <c r="C47" s="20" t="s">
        <v>53</v>
      </c>
      <c r="D47" s="17" t="s">
        <v>66</v>
      </c>
      <c r="E47" s="9">
        <v>1.98</v>
      </c>
      <c r="F47" s="9">
        <v>1.69</v>
      </c>
      <c r="G47" s="9">
        <v>8.6999999999999993</v>
      </c>
      <c r="H47" s="9">
        <v>1.2</v>
      </c>
      <c r="I47" s="9">
        <v>3.09</v>
      </c>
      <c r="J47" s="39">
        <v>2.1800000000000002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5.97</v>
      </c>
      <c r="F48" s="9">
        <v>5.62</v>
      </c>
      <c r="G48" s="9">
        <v>6.2</v>
      </c>
      <c r="H48" s="9">
        <v>6.1</v>
      </c>
      <c r="I48" s="9">
        <v>6.47</v>
      </c>
      <c r="J48" s="39">
        <v>6.61</v>
      </c>
    </row>
    <row r="49" spans="1:13" ht="18.75">
      <c r="A49" s="97"/>
      <c r="B49" s="100"/>
      <c r="C49" s="18" t="s">
        <v>51</v>
      </c>
      <c r="D49" s="17" t="s">
        <v>52</v>
      </c>
      <c r="E49" s="9">
        <v>18</v>
      </c>
      <c r="F49" s="9">
        <v>19.2</v>
      </c>
      <c r="G49" s="9">
        <v>8.5</v>
      </c>
      <c r="H49" s="9">
        <v>10.1</v>
      </c>
      <c r="I49" s="9">
        <v>6.3</v>
      </c>
      <c r="J49" s="39">
        <v>6.7</v>
      </c>
    </row>
    <row r="50" spans="1:13" ht="16.5">
      <c r="A50" s="97"/>
      <c r="B50" s="100"/>
      <c r="C50" s="20" t="s">
        <v>53</v>
      </c>
      <c r="D50" s="17" t="s">
        <v>66</v>
      </c>
      <c r="E50" s="9">
        <v>1.66</v>
      </c>
      <c r="F50" s="9">
        <v>1.73</v>
      </c>
      <c r="G50" s="9">
        <v>8.0299999999999994</v>
      </c>
      <c r="H50" s="9">
        <v>1</v>
      </c>
      <c r="I50" s="9">
        <v>1.64</v>
      </c>
      <c r="J50" s="39">
        <v>2.31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9.2100000000000009</v>
      </c>
      <c r="F52" s="9">
        <v>9.1999999999999993</v>
      </c>
      <c r="G52" s="9">
        <v>9.4</v>
      </c>
      <c r="H52" s="9">
        <v>9.39</v>
      </c>
      <c r="I52" s="9">
        <v>9.4</v>
      </c>
      <c r="J52" s="39">
        <v>9.3800000000000008</v>
      </c>
    </row>
    <row r="53" spans="1:13" ht="15.75">
      <c r="A53" s="97"/>
      <c r="B53" s="100"/>
      <c r="C53" s="17" t="s">
        <v>49</v>
      </c>
      <c r="D53" s="17" t="s">
        <v>50</v>
      </c>
      <c r="E53" s="9">
        <v>5.51</v>
      </c>
      <c r="F53" s="9">
        <v>5.92</v>
      </c>
      <c r="G53" s="9">
        <v>5.2</v>
      </c>
      <c r="H53" s="9">
        <v>6.49</v>
      </c>
      <c r="I53" s="9">
        <v>6.76</v>
      </c>
      <c r="J53" s="39">
        <v>6.51</v>
      </c>
    </row>
    <row r="54" spans="1:13" ht="18.75">
      <c r="A54" s="97"/>
      <c r="B54" s="100"/>
      <c r="C54" s="18" t="s">
        <v>51</v>
      </c>
      <c r="D54" s="17" t="s">
        <v>52</v>
      </c>
      <c r="E54" s="9">
        <v>9.5</v>
      </c>
      <c r="F54" s="9">
        <v>9.3000000000000007</v>
      </c>
      <c r="G54" s="9">
        <v>8.4</v>
      </c>
      <c r="H54" s="9">
        <v>8.77</v>
      </c>
      <c r="I54" s="9">
        <v>7.5</v>
      </c>
      <c r="J54" s="39">
        <v>7.9</v>
      </c>
    </row>
    <row r="55" spans="1:13" ht="16.5">
      <c r="A55" s="97"/>
      <c r="B55" s="111"/>
      <c r="C55" s="24" t="s">
        <v>53</v>
      </c>
      <c r="D55" s="17" t="s">
        <v>71</v>
      </c>
      <c r="E55" s="25">
        <v>3.13</v>
      </c>
      <c r="F55" s="25">
        <v>3.08</v>
      </c>
      <c r="G55" s="25">
        <v>3.7</v>
      </c>
      <c r="H55" s="9">
        <v>7.2</v>
      </c>
      <c r="I55" s="9">
        <v>4.33</v>
      </c>
      <c r="J55" s="39">
        <v>3.18</v>
      </c>
    </row>
    <row r="56" spans="1:13" ht="14.25">
      <c r="A56" s="26" t="s">
        <v>72</v>
      </c>
      <c r="B56" s="26" t="s">
        <v>73</v>
      </c>
      <c r="C56" s="27">
        <v>7.46</v>
      </c>
      <c r="D56" s="26" t="s">
        <v>45</v>
      </c>
      <c r="E56" s="27">
        <v>75</v>
      </c>
      <c r="F56" s="26" t="s">
        <v>74</v>
      </c>
      <c r="G56" s="27">
        <v>81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52.3</v>
      </c>
      <c r="C59" s="33"/>
      <c r="D59" s="34">
        <v>62.7</v>
      </c>
      <c r="E59" s="33"/>
      <c r="F59" s="33">
        <v>44.6</v>
      </c>
      <c r="G59" s="35"/>
      <c r="H59" s="33">
        <v>50.6</v>
      </c>
      <c r="I59" s="33"/>
      <c r="J59" s="39"/>
      <c r="K59" s="39"/>
      <c r="L59" s="39"/>
      <c r="M59" s="39"/>
    </row>
    <row r="60" spans="1:13" ht="18.75">
      <c r="A60" s="31" t="s">
        <v>79</v>
      </c>
      <c r="B60" s="32"/>
      <c r="C60" s="33"/>
      <c r="D60" s="34"/>
      <c r="E60" s="33"/>
      <c r="F60" s="33">
        <v>35.799999999999997</v>
      </c>
      <c r="G60" s="35"/>
      <c r="H60" s="33">
        <v>53.1</v>
      </c>
      <c r="I60" s="33"/>
      <c r="J60" s="39">
        <v>25.6</v>
      </c>
      <c r="K60" s="39"/>
      <c r="L60" s="39">
        <v>15.7</v>
      </c>
      <c r="M60" s="39"/>
    </row>
    <row r="61" spans="1:13" ht="18.75">
      <c r="A61" s="31" t="s">
        <v>80</v>
      </c>
      <c r="B61" s="32">
        <v>13.8</v>
      </c>
      <c r="C61" s="33"/>
      <c r="D61" s="34">
        <v>28.9</v>
      </c>
      <c r="E61" s="33"/>
      <c r="F61" s="33">
        <v>16.7</v>
      </c>
      <c r="G61" s="35"/>
      <c r="H61" s="33">
        <v>15.8</v>
      </c>
      <c r="I61" s="33"/>
      <c r="J61" s="39">
        <v>34.799999999999997</v>
      </c>
      <c r="K61" s="39"/>
      <c r="L61" s="39">
        <v>38.1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12.8</v>
      </c>
      <c r="D63" s="34"/>
      <c r="E63" s="33">
        <v>12.7</v>
      </c>
      <c r="F63" s="33"/>
      <c r="G63" s="35">
        <v>12.91</v>
      </c>
      <c r="H63" s="33"/>
      <c r="I63" s="33">
        <v>12.83</v>
      </c>
      <c r="J63" s="39"/>
      <c r="K63" s="39"/>
      <c r="M63" s="39">
        <v>12.3</v>
      </c>
    </row>
    <row r="64" spans="1:13" ht="18.75">
      <c r="A64" s="36" t="s">
        <v>82</v>
      </c>
      <c r="B64" s="33"/>
      <c r="C64" s="33">
        <v>12.3</v>
      </c>
      <c r="D64" s="34"/>
      <c r="E64" s="33">
        <v>15</v>
      </c>
      <c r="F64" s="33"/>
      <c r="G64" s="37">
        <v>12.99</v>
      </c>
      <c r="H64" s="33"/>
      <c r="I64" s="33">
        <v>12.65</v>
      </c>
      <c r="J64" s="39"/>
      <c r="K64" s="39">
        <v>15.3</v>
      </c>
      <c r="L64" s="39"/>
      <c r="M64" s="39">
        <v>15.6</v>
      </c>
    </row>
    <row r="65" spans="1:13" ht="18.75">
      <c r="A65" s="36" t="s">
        <v>83</v>
      </c>
      <c r="B65" s="33"/>
      <c r="C65" s="33">
        <v>28.2</v>
      </c>
      <c r="D65" s="34"/>
      <c r="E65" s="33">
        <v>29.2</v>
      </c>
      <c r="F65" s="33"/>
      <c r="G65" s="35">
        <v>27.7</v>
      </c>
      <c r="H65" s="33"/>
      <c r="I65" s="33">
        <v>28.4</v>
      </c>
      <c r="J65" s="39"/>
      <c r="K65" s="39">
        <v>28.7</v>
      </c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2.56</v>
      </c>
      <c r="C67" s="33">
        <v>7.3</v>
      </c>
      <c r="D67" s="34">
        <v>2.19</v>
      </c>
      <c r="E67" s="33">
        <v>8.1999999999999993</v>
      </c>
      <c r="F67" s="33">
        <v>5.42</v>
      </c>
      <c r="G67" s="35">
        <v>7.3</v>
      </c>
      <c r="H67" s="33">
        <v>2.87</v>
      </c>
      <c r="I67" s="33">
        <v>7.3</v>
      </c>
      <c r="J67" s="39">
        <v>6.24</v>
      </c>
      <c r="K67" s="39">
        <v>7.6</v>
      </c>
      <c r="L67" s="39">
        <v>5.81</v>
      </c>
      <c r="M67" s="39">
        <v>7.3</v>
      </c>
    </row>
    <row r="68" spans="1:13" ht="18.75">
      <c r="A68" s="41" t="s">
        <v>85</v>
      </c>
      <c r="B68" s="42">
        <v>3.47</v>
      </c>
      <c r="C68" s="33">
        <v>7.5</v>
      </c>
      <c r="D68" s="34">
        <v>2.98</v>
      </c>
      <c r="E68" s="33">
        <v>7.5</v>
      </c>
      <c r="F68" s="33">
        <v>7.2</v>
      </c>
      <c r="G68" s="35">
        <v>7.9</v>
      </c>
      <c r="H68" s="33">
        <v>3.9</v>
      </c>
      <c r="I68" s="33">
        <v>7.5</v>
      </c>
      <c r="J68" s="39">
        <v>4.3099999999999996</v>
      </c>
      <c r="K68" s="39">
        <v>7.2</v>
      </c>
      <c r="L68" s="39">
        <v>4.3899999999999997</v>
      </c>
      <c r="M68" s="39">
        <v>7.5</v>
      </c>
    </row>
    <row r="69" spans="1:13" ht="18.75">
      <c r="A69" s="41" t="s">
        <v>86</v>
      </c>
      <c r="B69" s="42">
        <v>1.86</v>
      </c>
      <c r="C69" s="33">
        <v>11.1</v>
      </c>
      <c r="D69" s="34">
        <v>1.77</v>
      </c>
      <c r="E69" s="33">
        <v>11</v>
      </c>
      <c r="F69" s="33">
        <v>11.6</v>
      </c>
      <c r="G69" s="35">
        <v>11.08</v>
      </c>
      <c r="H69" s="33">
        <v>5.63</v>
      </c>
      <c r="I69" s="33">
        <v>11.03</v>
      </c>
      <c r="J69" s="39">
        <v>2.88</v>
      </c>
      <c r="K69" s="39">
        <v>9.6999999999999993</v>
      </c>
      <c r="L69" s="39"/>
      <c r="M69" s="39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301</v>
      </c>
      <c r="D2" s="142"/>
      <c r="E2" s="142"/>
      <c r="F2" s="143" t="s">
        <v>305</v>
      </c>
      <c r="G2" s="143"/>
      <c r="H2" s="143"/>
      <c r="I2" s="144" t="s">
        <v>308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81300</v>
      </c>
      <c r="D4" s="134"/>
      <c r="E4" s="134"/>
      <c r="F4" s="134">
        <v>82430</v>
      </c>
      <c r="G4" s="134"/>
      <c r="H4" s="134"/>
      <c r="I4" s="134">
        <v>83850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113800</v>
      </c>
      <c r="D5" s="134"/>
      <c r="E5" s="134"/>
      <c r="F5" s="134">
        <v>115400</v>
      </c>
      <c r="G5" s="134"/>
      <c r="H5" s="134"/>
      <c r="I5" s="134">
        <v>116950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C4-'27日'!I4</f>
        <v>1330</v>
      </c>
      <c r="D6" s="150"/>
      <c r="E6" s="150"/>
      <c r="F6" s="151">
        <f>F4-C4</f>
        <v>1130</v>
      </c>
      <c r="G6" s="152"/>
      <c r="H6" s="153"/>
      <c r="I6" s="151">
        <f>I4-F4</f>
        <v>1420</v>
      </c>
      <c r="J6" s="152"/>
      <c r="K6" s="153"/>
      <c r="L6" s="149">
        <f>C6+F6+I6</f>
        <v>3880</v>
      </c>
      <c r="M6" s="149">
        <f>C7+F7+I7</f>
        <v>4830</v>
      </c>
    </row>
    <row r="7" spans="1:15" ht="21.95" customHeight="1">
      <c r="A7" s="89"/>
      <c r="B7" s="6" t="s">
        <v>8</v>
      </c>
      <c r="C7" s="150">
        <f>C5-'27日'!I5</f>
        <v>1680</v>
      </c>
      <c r="D7" s="150"/>
      <c r="E7" s="150"/>
      <c r="F7" s="151">
        <f>F5-C5</f>
        <v>1600</v>
      </c>
      <c r="G7" s="152"/>
      <c r="H7" s="153"/>
      <c r="I7" s="151">
        <f>I5-F5</f>
        <v>1550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46</v>
      </c>
      <c r="D9" s="134"/>
      <c r="E9" s="134"/>
      <c r="F9" s="134">
        <v>46</v>
      </c>
      <c r="G9" s="134"/>
      <c r="H9" s="134"/>
      <c r="I9" s="134">
        <v>45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46</v>
      </c>
      <c r="D10" s="134"/>
      <c r="E10" s="134"/>
      <c r="F10" s="134">
        <v>46</v>
      </c>
      <c r="G10" s="134"/>
      <c r="H10" s="134"/>
      <c r="I10" s="134">
        <v>45</v>
      </c>
      <c r="J10" s="134"/>
      <c r="K10" s="134"/>
    </row>
    <row r="11" spans="1:15" ht="21.95" customHeight="1">
      <c r="A11" s="91" t="s">
        <v>13</v>
      </c>
      <c r="B11" s="8" t="s">
        <v>14</v>
      </c>
      <c r="C11" s="71" t="s">
        <v>15</v>
      </c>
      <c r="D11" s="71" t="s">
        <v>15</v>
      </c>
      <c r="E11" s="71" t="s">
        <v>15</v>
      </c>
      <c r="F11" s="72" t="s">
        <v>15</v>
      </c>
      <c r="G11" s="72" t="s">
        <v>15</v>
      </c>
      <c r="H11" s="72" t="s">
        <v>15</v>
      </c>
      <c r="I11" s="73" t="s">
        <v>15</v>
      </c>
      <c r="J11" s="73" t="s">
        <v>15</v>
      </c>
      <c r="K11" s="73" t="s">
        <v>15</v>
      </c>
    </row>
    <row r="12" spans="1:15" ht="21.95" customHeight="1">
      <c r="A12" s="91"/>
      <c r="B12" s="8" t="s">
        <v>16</v>
      </c>
      <c r="C12" s="71">
        <v>60</v>
      </c>
      <c r="D12" s="71">
        <v>60</v>
      </c>
      <c r="E12" s="71">
        <v>60</v>
      </c>
      <c r="F12" s="72">
        <v>60</v>
      </c>
      <c r="G12" s="72">
        <v>60</v>
      </c>
      <c r="H12" s="72">
        <v>60</v>
      </c>
      <c r="I12" s="73">
        <v>60</v>
      </c>
      <c r="J12" s="73">
        <v>60</v>
      </c>
      <c r="K12" s="73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450</v>
      </c>
      <c r="D15" s="9">
        <v>420</v>
      </c>
      <c r="E15" s="9">
        <v>400</v>
      </c>
      <c r="F15" s="72">
        <v>400</v>
      </c>
      <c r="G15" s="9">
        <v>380</v>
      </c>
      <c r="H15" s="9">
        <v>350</v>
      </c>
      <c r="I15" s="9">
        <v>350</v>
      </c>
      <c r="J15" s="9">
        <v>300</v>
      </c>
      <c r="K15" s="9">
        <v>500</v>
      </c>
    </row>
    <row r="16" spans="1:15" ht="28.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310</v>
      </c>
      <c r="J16" s="133"/>
      <c r="K16" s="133"/>
    </row>
    <row r="17" spans="1:11" ht="21.95" customHeight="1">
      <c r="A17" s="93" t="s">
        <v>23</v>
      </c>
      <c r="B17" s="12" t="s">
        <v>14</v>
      </c>
      <c r="C17" s="71" t="s">
        <v>15</v>
      </c>
      <c r="D17" s="71" t="s">
        <v>15</v>
      </c>
      <c r="E17" s="71" t="s">
        <v>15</v>
      </c>
      <c r="F17" s="72" t="s">
        <v>15</v>
      </c>
      <c r="G17" s="72" t="s">
        <v>15</v>
      </c>
      <c r="H17" s="72" t="s">
        <v>15</v>
      </c>
      <c r="I17" s="73" t="s">
        <v>15</v>
      </c>
      <c r="J17" s="73" t="s">
        <v>15</v>
      </c>
      <c r="K17" s="73" t="s">
        <v>15</v>
      </c>
    </row>
    <row r="18" spans="1:11" ht="21.95" customHeight="1">
      <c r="A18" s="93"/>
      <c r="B18" s="12" t="s">
        <v>16</v>
      </c>
      <c r="C18" s="71">
        <v>70</v>
      </c>
      <c r="D18" s="71">
        <v>70</v>
      </c>
      <c r="E18" s="71">
        <v>70</v>
      </c>
      <c r="F18" s="72">
        <v>70</v>
      </c>
      <c r="G18" s="72">
        <v>70</v>
      </c>
      <c r="H18" s="72">
        <v>70</v>
      </c>
      <c r="I18" s="73">
        <v>70</v>
      </c>
      <c r="J18" s="73">
        <v>70</v>
      </c>
      <c r="K18" s="73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350</v>
      </c>
      <c r="D21" s="9">
        <v>270</v>
      </c>
      <c r="E21" s="9">
        <v>500</v>
      </c>
      <c r="F21" s="72">
        <v>500</v>
      </c>
      <c r="G21" s="9">
        <v>420</v>
      </c>
      <c r="H21" s="9">
        <v>350</v>
      </c>
      <c r="I21" s="9">
        <v>350</v>
      </c>
      <c r="J21" s="9">
        <v>270</v>
      </c>
      <c r="K21" s="9">
        <v>520</v>
      </c>
    </row>
    <row r="22" spans="1:11" ht="42" customHeight="1">
      <c r="A22" s="94"/>
      <c r="B22" s="11" t="s">
        <v>26</v>
      </c>
      <c r="C22" s="133" t="s">
        <v>304</v>
      </c>
      <c r="D22" s="133"/>
      <c r="E22" s="133"/>
      <c r="F22" s="133" t="s">
        <v>27</v>
      </c>
      <c r="G22" s="133"/>
      <c r="H22" s="133"/>
      <c r="I22" s="133" t="s">
        <v>311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1750</v>
      </c>
      <c r="D23" s="112"/>
      <c r="E23" s="112"/>
      <c r="F23" s="112">
        <f>820*2</f>
        <v>1640</v>
      </c>
      <c r="G23" s="112"/>
      <c r="H23" s="112"/>
      <c r="I23" s="112">
        <f>820*2</f>
        <v>1640</v>
      </c>
      <c r="J23" s="112"/>
      <c r="K23" s="112"/>
    </row>
    <row r="24" spans="1:11" ht="21.95" customHeight="1">
      <c r="A24" s="95"/>
      <c r="B24" s="13" t="s">
        <v>30</v>
      </c>
      <c r="C24" s="112">
        <v>620</v>
      </c>
      <c r="D24" s="112"/>
      <c r="E24" s="112"/>
      <c r="F24" s="112">
        <v>470</v>
      </c>
      <c r="G24" s="112"/>
      <c r="H24" s="112"/>
      <c r="I24" s="112">
        <v>470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30</v>
      </c>
      <c r="D25" s="112"/>
      <c r="E25" s="112"/>
      <c r="F25" s="112">
        <v>30</v>
      </c>
      <c r="G25" s="112"/>
      <c r="H25" s="112"/>
      <c r="I25" s="112">
        <v>29</v>
      </c>
      <c r="J25" s="112"/>
      <c r="K25" s="112"/>
    </row>
    <row r="26" spans="1:11" ht="21.95" customHeight="1">
      <c r="A26" s="92"/>
      <c r="B26" s="10" t="s">
        <v>33</v>
      </c>
      <c r="C26" s="112">
        <v>14</v>
      </c>
      <c r="D26" s="112"/>
      <c r="E26" s="112"/>
      <c r="F26" s="112">
        <v>14</v>
      </c>
      <c r="G26" s="112"/>
      <c r="H26" s="112"/>
      <c r="I26" s="112">
        <v>12</v>
      </c>
      <c r="J26" s="112"/>
      <c r="K26" s="112"/>
    </row>
    <row r="27" spans="1:11" ht="21.95" customHeight="1">
      <c r="A27" s="92"/>
      <c r="B27" s="10" t="s">
        <v>34</v>
      </c>
      <c r="C27" s="112">
        <v>2</v>
      </c>
      <c r="D27" s="112"/>
      <c r="E27" s="112"/>
      <c r="F27" s="112">
        <v>2</v>
      </c>
      <c r="G27" s="112"/>
      <c r="H27" s="112"/>
      <c r="I27" s="112">
        <v>2</v>
      </c>
      <c r="J27" s="112"/>
      <c r="K27" s="112"/>
    </row>
    <row r="28" spans="1:11" ht="76.5" customHeight="1">
      <c r="A28" s="118" t="s">
        <v>35</v>
      </c>
      <c r="B28" s="119"/>
      <c r="C28" s="124" t="s">
        <v>303</v>
      </c>
      <c r="D28" s="125"/>
      <c r="E28" s="126"/>
      <c r="F28" s="124" t="s">
        <v>306</v>
      </c>
      <c r="G28" s="125"/>
      <c r="H28" s="126"/>
      <c r="I28" s="124"/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302</v>
      </c>
      <c r="D31" s="116"/>
      <c r="E31" s="117"/>
      <c r="F31" s="115" t="s">
        <v>307</v>
      </c>
      <c r="G31" s="116"/>
      <c r="H31" s="117"/>
      <c r="I31" s="115" t="s">
        <v>309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9.27</v>
      </c>
      <c r="F35" s="9">
        <v>9.25</v>
      </c>
      <c r="G35" s="9">
        <v>9.17</v>
      </c>
      <c r="H35" s="9">
        <v>9.1999999999999993</v>
      </c>
      <c r="I35" s="9">
        <v>9.15</v>
      </c>
      <c r="J35" s="39">
        <v>9.1999999999999993</v>
      </c>
    </row>
    <row r="36" spans="1:10" ht="15.75">
      <c r="A36" s="97"/>
      <c r="B36" s="100"/>
      <c r="C36" s="17" t="s">
        <v>49</v>
      </c>
      <c r="D36" s="17" t="s">
        <v>50</v>
      </c>
      <c r="E36" s="9">
        <v>6.74</v>
      </c>
      <c r="F36" s="9">
        <v>6.68</v>
      </c>
      <c r="G36" s="9">
        <v>6.4</v>
      </c>
      <c r="H36" s="9">
        <v>6.44</v>
      </c>
      <c r="I36" s="9">
        <v>6.94</v>
      </c>
      <c r="J36" s="39">
        <v>7.13</v>
      </c>
    </row>
    <row r="37" spans="1:10" ht="18.75">
      <c r="A37" s="97"/>
      <c r="B37" s="100"/>
      <c r="C37" s="18" t="s">
        <v>51</v>
      </c>
      <c r="D37" s="17" t="s">
        <v>52</v>
      </c>
      <c r="E37" s="9">
        <v>14</v>
      </c>
      <c r="F37" s="9">
        <v>14.6</v>
      </c>
      <c r="G37" s="19">
        <v>5.7</v>
      </c>
      <c r="H37" s="9">
        <v>11.9</v>
      </c>
      <c r="I37" s="9">
        <v>13.1</v>
      </c>
      <c r="J37" s="39">
        <v>10.1</v>
      </c>
    </row>
    <row r="38" spans="1:10" ht="16.5">
      <c r="A38" s="97"/>
      <c r="B38" s="100"/>
      <c r="C38" s="20" t="s">
        <v>53</v>
      </c>
      <c r="D38" s="17" t="s">
        <v>54</v>
      </c>
      <c r="E38" s="19">
        <v>1.87</v>
      </c>
      <c r="F38" s="19">
        <v>1.72</v>
      </c>
      <c r="G38" s="19">
        <v>10.6</v>
      </c>
      <c r="H38" s="19">
        <v>4.5</v>
      </c>
      <c r="I38" s="9">
        <v>3.65</v>
      </c>
      <c r="J38" s="39">
        <v>2.64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0.4</v>
      </c>
      <c r="H39" s="9">
        <v>0.4</v>
      </c>
      <c r="I39" s="9">
        <v>0.6</v>
      </c>
      <c r="J39" s="39">
        <v>0.7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10.28</v>
      </c>
      <c r="F40" s="9">
        <v>10.26</v>
      </c>
      <c r="G40" s="9">
        <v>10.220000000000001</v>
      </c>
      <c r="H40" s="9">
        <v>10.23</v>
      </c>
      <c r="I40" s="9">
        <v>10.210000000000001</v>
      </c>
      <c r="J40" s="39">
        <v>10.29</v>
      </c>
    </row>
    <row r="41" spans="1:10" ht="15.75">
      <c r="A41" s="97"/>
      <c r="B41" s="100"/>
      <c r="C41" s="17" t="s">
        <v>49</v>
      </c>
      <c r="D41" s="17" t="s">
        <v>57</v>
      </c>
      <c r="E41" s="9">
        <v>22.3</v>
      </c>
      <c r="F41" s="9">
        <v>24.3</v>
      </c>
      <c r="G41" s="9">
        <v>24.7</v>
      </c>
      <c r="H41" s="9">
        <v>25.5</v>
      </c>
      <c r="I41" s="9">
        <v>23.4</v>
      </c>
      <c r="J41" s="39">
        <v>23.1</v>
      </c>
    </row>
    <row r="42" spans="1:10" ht="15.75">
      <c r="A42" s="97"/>
      <c r="B42" s="100"/>
      <c r="C42" s="21" t="s">
        <v>58</v>
      </c>
      <c r="D42" s="22" t="s">
        <v>59</v>
      </c>
      <c r="E42" s="9">
        <v>3.63</v>
      </c>
      <c r="F42" s="9">
        <v>2.96</v>
      </c>
      <c r="G42" s="9">
        <v>2.68</v>
      </c>
      <c r="H42" s="9">
        <v>2.27</v>
      </c>
      <c r="I42" s="9">
        <v>2.16</v>
      </c>
      <c r="J42" s="39">
        <v>2.2599999999999998</v>
      </c>
    </row>
    <row r="43" spans="1:10" ht="16.5">
      <c r="A43" s="97"/>
      <c r="B43" s="100"/>
      <c r="C43" s="21" t="s">
        <v>60</v>
      </c>
      <c r="D43" s="23" t="s">
        <v>61</v>
      </c>
      <c r="E43" s="9">
        <v>3.11</v>
      </c>
      <c r="F43" s="9">
        <v>3.13</v>
      </c>
      <c r="G43" s="9">
        <v>7.9</v>
      </c>
      <c r="H43" s="9">
        <v>6.5</v>
      </c>
      <c r="I43" s="9">
        <v>3.13</v>
      </c>
      <c r="J43" s="39">
        <v>3.08</v>
      </c>
    </row>
    <row r="44" spans="1:10" ht="18.75">
      <c r="A44" s="97"/>
      <c r="B44" s="100"/>
      <c r="C44" s="18" t="s">
        <v>51</v>
      </c>
      <c r="D44" s="17" t="s">
        <v>62</v>
      </c>
      <c r="E44" s="9">
        <v>429</v>
      </c>
      <c r="F44" s="9">
        <v>447</v>
      </c>
      <c r="G44" s="9">
        <v>450</v>
      </c>
      <c r="H44" s="9">
        <v>433</v>
      </c>
      <c r="I44" s="9">
        <v>430</v>
      </c>
      <c r="J44" s="39">
        <v>440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6.53</v>
      </c>
      <c r="F45" s="9">
        <v>6.31</v>
      </c>
      <c r="G45" s="9">
        <v>6.15</v>
      </c>
      <c r="H45" s="9">
        <v>6.1</v>
      </c>
      <c r="I45" s="9">
        <v>6.73</v>
      </c>
      <c r="J45" s="39">
        <v>6.97</v>
      </c>
    </row>
    <row r="46" spans="1:10" ht="18.75">
      <c r="A46" s="97"/>
      <c r="B46" s="100"/>
      <c r="C46" s="18" t="s">
        <v>51</v>
      </c>
      <c r="D46" s="17" t="s">
        <v>52</v>
      </c>
      <c r="E46" s="9">
        <v>19.5</v>
      </c>
      <c r="F46" s="9">
        <v>18.899999999999999</v>
      </c>
      <c r="G46" s="9">
        <v>16.399999999999999</v>
      </c>
      <c r="H46" s="9">
        <v>15.9</v>
      </c>
      <c r="I46" s="9">
        <v>16.100000000000001</v>
      </c>
      <c r="J46" s="39">
        <v>15.1</v>
      </c>
    </row>
    <row r="47" spans="1:10" ht="16.5">
      <c r="A47" s="97"/>
      <c r="B47" s="100"/>
      <c r="C47" s="20" t="s">
        <v>53</v>
      </c>
      <c r="D47" s="17" t="s">
        <v>66</v>
      </c>
      <c r="E47" s="9">
        <v>3.07</v>
      </c>
      <c r="F47" s="9">
        <v>2.96</v>
      </c>
      <c r="G47" s="9">
        <v>4.8</v>
      </c>
      <c r="H47" s="9">
        <v>3</v>
      </c>
      <c r="I47" s="9">
        <v>1.67</v>
      </c>
      <c r="J47" s="39">
        <v>2.0699999999999998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6.17</v>
      </c>
      <c r="F48" s="9">
        <v>5.87</v>
      </c>
      <c r="G48" s="9">
        <v>6.11</v>
      </c>
      <c r="H48" s="9">
        <v>5.74</v>
      </c>
      <c r="I48" s="9">
        <v>6.4</v>
      </c>
      <c r="J48" s="39">
        <v>6.65</v>
      </c>
    </row>
    <row r="49" spans="1:13" ht="18.75">
      <c r="A49" s="97"/>
      <c r="B49" s="100"/>
      <c r="C49" s="18" t="s">
        <v>51</v>
      </c>
      <c r="D49" s="17" t="s">
        <v>52</v>
      </c>
      <c r="E49" s="9">
        <v>6</v>
      </c>
      <c r="F49" s="9">
        <v>5.9</v>
      </c>
      <c r="G49" s="9">
        <v>8.1999999999999993</v>
      </c>
      <c r="H49" s="9">
        <v>8.8000000000000007</v>
      </c>
      <c r="I49" s="9">
        <v>9</v>
      </c>
      <c r="J49" s="39">
        <v>8.6999999999999993</v>
      </c>
    </row>
    <row r="50" spans="1:13" ht="16.5">
      <c r="A50" s="97"/>
      <c r="B50" s="100"/>
      <c r="C50" s="20" t="s">
        <v>53</v>
      </c>
      <c r="D50" s="17" t="s">
        <v>66</v>
      </c>
      <c r="E50" s="9">
        <v>2.54</v>
      </c>
      <c r="F50" s="9">
        <v>2.73</v>
      </c>
      <c r="G50" s="9">
        <v>6.47</v>
      </c>
      <c r="H50" s="9">
        <v>1.8</v>
      </c>
      <c r="I50" s="9">
        <v>4.62</v>
      </c>
      <c r="J50" s="39">
        <v>3.24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9.3699999999999992</v>
      </c>
      <c r="F52" s="9">
        <v>9.35</v>
      </c>
      <c r="G52" s="9">
        <v>9.6199999999999992</v>
      </c>
      <c r="H52" s="9">
        <v>9.4499999999999993</v>
      </c>
      <c r="I52" s="9">
        <v>9.27</v>
      </c>
      <c r="J52" s="39">
        <v>9.33</v>
      </c>
    </row>
    <row r="53" spans="1:13" ht="15.75">
      <c r="A53" s="97"/>
      <c r="B53" s="100"/>
      <c r="C53" s="17" t="s">
        <v>49</v>
      </c>
      <c r="D53" s="17" t="s">
        <v>50</v>
      </c>
      <c r="E53" s="9">
        <v>6.47</v>
      </c>
      <c r="F53" s="9">
        <v>6.32</v>
      </c>
      <c r="G53" s="9">
        <v>5.9</v>
      </c>
      <c r="H53" s="9">
        <v>6.2</v>
      </c>
      <c r="I53" s="9">
        <v>6.81</v>
      </c>
      <c r="J53" s="39">
        <v>6.71</v>
      </c>
    </row>
    <row r="54" spans="1:13" ht="18.75">
      <c r="A54" s="97"/>
      <c r="B54" s="100"/>
      <c r="C54" s="18" t="s">
        <v>51</v>
      </c>
      <c r="D54" s="17" t="s">
        <v>52</v>
      </c>
      <c r="E54" s="9">
        <v>7.6</v>
      </c>
      <c r="F54" s="9">
        <v>7.3</v>
      </c>
      <c r="G54" s="9">
        <v>10.1</v>
      </c>
      <c r="H54" s="9">
        <v>10.199999999999999</v>
      </c>
      <c r="I54" s="9">
        <v>8.3000000000000007</v>
      </c>
      <c r="J54" s="39">
        <v>8.5</v>
      </c>
    </row>
    <row r="55" spans="1:13" ht="16.5">
      <c r="A55" s="97"/>
      <c r="B55" s="111"/>
      <c r="C55" s="24" t="s">
        <v>53</v>
      </c>
      <c r="D55" s="17" t="s">
        <v>71</v>
      </c>
      <c r="E55" s="25">
        <v>3.56</v>
      </c>
      <c r="F55" s="25">
        <v>3.29</v>
      </c>
      <c r="G55" s="25">
        <v>6.73</v>
      </c>
      <c r="H55" s="9">
        <v>7.6</v>
      </c>
      <c r="I55" s="9">
        <v>5.03</v>
      </c>
      <c r="J55" s="39">
        <v>2.63</v>
      </c>
    </row>
    <row r="56" spans="1:13" ht="14.25">
      <c r="A56" s="26" t="s">
        <v>72</v>
      </c>
      <c r="B56" s="26" t="s">
        <v>73</v>
      </c>
      <c r="C56" s="27">
        <v>7.8</v>
      </c>
      <c r="D56" s="26" t="s">
        <v>45</v>
      </c>
      <c r="E56" s="27">
        <v>75</v>
      </c>
      <c r="F56" s="26" t="s">
        <v>74</v>
      </c>
      <c r="G56" s="27">
        <v>82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>
        <v>62.5</v>
      </c>
      <c r="E59" s="33"/>
      <c r="F59" s="33">
        <v>46.3</v>
      </c>
      <c r="G59" s="35"/>
      <c r="H59" s="33">
        <v>28.8</v>
      </c>
      <c r="I59" s="33"/>
      <c r="J59" s="39">
        <v>15.3</v>
      </c>
      <c r="K59" s="39"/>
      <c r="L59" s="39">
        <v>18.3</v>
      </c>
      <c r="M59" s="39"/>
    </row>
    <row r="60" spans="1:13" ht="18.75">
      <c r="A60" s="31" t="s">
        <v>79</v>
      </c>
      <c r="B60" s="32">
        <v>45.7</v>
      </c>
      <c r="C60" s="33"/>
      <c r="D60" s="34"/>
      <c r="E60" s="33"/>
      <c r="F60" s="33">
        <v>55.2</v>
      </c>
      <c r="G60" s="35"/>
      <c r="H60" s="33">
        <v>47.2</v>
      </c>
      <c r="I60" s="33"/>
      <c r="J60" s="39">
        <v>15.8</v>
      </c>
      <c r="K60" s="39"/>
      <c r="L60" s="39">
        <v>16.2</v>
      </c>
      <c r="M60" s="39"/>
    </row>
    <row r="61" spans="1:13" ht="18.75">
      <c r="A61" s="31" t="s">
        <v>80</v>
      </c>
      <c r="B61" s="32">
        <v>16.600000000000001</v>
      </c>
      <c r="C61" s="33"/>
      <c r="D61" s="34">
        <v>20</v>
      </c>
      <c r="E61" s="33"/>
      <c r="F61" s="33"/>
      <c r="G61" s="35"/>
      <c r="H61" s="33"/>
      <c r="I61" s="33"/>
      <c r="J61" s="39">
        <v>27.1</v>
      </c>
      <c r="K61" s="39"/>
      <c r="L61" s="39">
        <v>29.6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12.1</v>
      </c>
      <c r="D63" s="34"/>
      <c r="E63" s="33">
        <v>12.1</v>
      </c>
      <c r="F63" s="33"/>
      <c r="G63" s="35">
        <v>11.5</v>
      </c>
      <c r="H63" s="33"/>
      <c r="I63" s="33">
        <v>11.92</v>
      </c>
      <c r="J63" s="39"/>
      <c r="K63" s="39">
        <v>11.3</v>
      </c>
      <c r="M63" s="39">
        <v>11.2</v>
      </c>
    </row>
    <row r="64" spans="1:13" ht="18.75">
      <c r="A64" s="36" t="s">
        <v>82</v>
      </c>
      <c r="B64" s="33"/>
      <c r="C64" s="33">
        <v>15.6</v>
      </c>
      <c r="D64" s="34"/>
      <c r="E64" s="33">
        <v>16.399999999999999</v>
      </c>
      <c r="F64" s="33"/>
      <c r="G64" s="37"/>
      <c r="H64" s="33"/>
      <c r="I64" s="33">
        <v>11.4</v>
      </c>
      <c r="J64" s="39"/>
      <c r="K64" s="39">
        <v>11.5</v>
      </c>
      <c r="L64" s="39"/>
      <c r="M64" s="39">
        <v>12.7</v>
      </c>
    </row>
    <row r="65" spans="1:13" ht="18.75">
      <c r="A65" s="36" t="s">
        <v>83</v>
      </c>
      <c r="B65" s="33"/>
      <c r="C65" s="33">
        <v>21.7</v>
      </c>
      <c r="D65" s="34"/>
      <c r="E65" s="33">
        <v>22.8</v>
      </c>
      <c r="F65" s="33"/>
      <c r="G65" s="35">
        <v>22.5</v>
      </c>
      <c r="H65" s="33"/>
      <c r="I65" s="33">
        <v>22.8</v>
      </c>
      <c r="J65" s="39"/>
      <c r="K65" s="39">
        <v>23.6</v>
      </c>
      <c r="M65" s="39">
        <v>25.1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4.5</v>
      </c>
      <c r="C67" s="33">
        <v>7.9</v>
      </c>
      <c r="D67" s="34"/>
      <c r="E67" s="33">
        <v>7.4</v>
      </c>
      <c r="F67" s="33">
        <v>6.8</v>
      </c>
      <c r="G67" s="35">
        <v>7.61</v>
      </c>
      <c r="H67" s="33">
        <v>5.9</v>
      </c>
      <c r="I67" s="33">
        <v>7.59</v>
      </c>
      <c r="J67" s="39">
        <v>4.3099999999999996</v>
      </c>
      <c r="K67" s="39">
        <v>7.5</v>
      </c>
      <c r="L67" s="39">
        <v>5.88</v>
      </c>
      <c r="M67" s="39">
        <v>7.3</v>
      </c>
    </row>
    <row r="68" spans="1:13" ht="18.75">
      <c r="A68" s="41" t="s">
        <v>85</v>
      </c>
      <c r="B68" s="42">
        <v>4.0999999999999996</v>
      </c>
      <c r="C68" s="33">
        <v>7.2</v>
      </c>
      <c r="D68" s="34"/>
      <c r="E68" s="33">
        <v>7.3</v>
      </c>
      <c r="F68" s="33">
        <v>5.4</v>
      </c>
      <c r="G68" s="35">
        <v>7.59</v>
      </c>
      <c r="H68" s="33">
        <v>3.1</v>
      </c>
      <c r="I68" s="33">
        <v>8.08</v>
      </c>
      <c r="J68" s="39">
        <v>3.81</v>
      </c>
      <c r="K68" s="39">
        <v>7.6</v>
      </c>
      <c r="L68" s="39">
        <v>3.63</v>
      </c>
      <c r="M68" s="39">
        <v>7.5</v>
      </c>
    </row>
    <row r="69" spans="1:13" ht="18.75">
      <c r="A69" s="41" t="s">
        <v>86</v>
      </c>
      <c r="B69" s="42">
        <v>7.8</v>
      </c>
      <c r="C69" s="33">
        <v>10.7</v>
      </c>
      <c r="D69" s="34"/>
      <c r="E69" s="33">
        <v>10.8</v>
      </c>
      <c r="F69" s="33">
        <v>2.52</v>
      </c>
      <c r="G69" s="35">
        <v>10.84</v>
      </c>
      <c r="H69" s="33">
        <v>6.6</v>
      </c>
      <c r="I69" s="33">
        <v>10.7</v>
      </c>
      <c r="J69" s="39">
        <v>2.17</v>
      </c>
      <c r="K69" s="39">
        <v>10.1</v>
      </c>
      <c r="L69" s="39">
        <v>2.61</v>
      </c>
      <c r="M69" s="39">
        <v>9.6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2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88</v>
      </c>
      <c r="D2" s="142"/>
      <c r="E2" s="142"/>
      <c r="F2" s="143" t="s">
        <v>102</v>
      </c>
      <c r="G2" s="143"/>
      <c r="H2" s="143"/>
      <c r="I2" s="144" t="s">
        <v>90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4760</v>
      </c>
      <c r="D4" s="134"/>
      <c r="E4" s="134"/>
      <c r="F4" s="134">
        <v>5910</v>
      </c>
      <c r="G4" s="134"/>
      <c r="H4" s="134"/>
      <c r="I4" s="134">
        <v>7200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5600</v>
      </c>
      <c r="D5" s="134"/>
      <c r="E5" s="134"/>
      <c r="F5" s="134">
        <v>6630</v>
      </c>
      <c r="G5" s="134"/>
      <c r="H5" s="134"/>
      <c r="I5" s="134">
        <v>7900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C4-'1日'!I4</f>
        <v>1110</v>
      </c>
      <c r="D6" s="150"/>
      <c r="E6" s="150"/>
      <c r="F6" s="151">
        <f>F4-C4</f>
        <v>1150</v>
      </c>
      <c r="G6" s="152"/>
      <c r="H6" s="153"/>
      <c r="I6" s="151">
        <f>I4-F4</f>
        <v>1290</v>
      </c>
      <c r="J6" s="152"/>
      <c r="K6" s="153"/>
      <c r="L6" s="149">
        <f>C6+F6+I6</f>
        <v>3550</v>
      </c>
      <c r="M6" s="149">
        <f>C7+F7+I7</f>
        <v>3550</v>
      </c>
    </row>
    <row r="7" spans="1:15" ht="21.95" customHeight="1">
      <c r="A7" s="89"/>
      <c r="B7" s="6" t="s">
        <v>8</v>
      </c>
      <c r="C7" s="150">
        <f>C5-'1日'!I5</f>
        <v>1250</v>
      </c>
      <c r="D7" s="150"/>
      <c r="E7" s="150"/>
      <c r="F7" s="151">
        <f>F5-C5</f>
        <v>1030</v>
      </c>
      <c r="G7" s="152"/>
      <c r="H7" s="153"/>
      <c r="I7" s="151">
        <f>I5-F5</f>
        <v>1270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46</v>
      </c>
      <c r="D9" s="134"/>
      <c r="E9" s="134"/>
      <c r="F9" s="134">
        <v>48</v>
      </c>
      <c r="G9" s="134"/>
      <c r="H9" s="134"/>
      <c r="I9" s="134">
        <v>46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46</v>
      </c>
      <c r="D10" s="134"/>
      <c r="E10" s="134"/>
      <c r="F10" s="134">
        <v>44</v>
      </c>
      <c r="G10" s="134"/>
      <c r="H10" s="134"/>
      <c r="I10" s="134">
        <v>46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240</v>
      </c>
      <c r="D15" s="9">
        <v>500</v>
      </c>
      <c r="E15" s="9">
        <v>500</v>
      </c>
      <c r="F15" s="9">
        <v>500</v>
      </c>
      <c r="G15" s="9">
        <v>460</v>
      </c>
      <c r="H15" s="9">
        <v>410</v>
      </c>
      <c r="I15" s="9">
        <v>410</v>
      </c>
      <c r="J15" s="9">
        <v>360</v>
      </c>
      <c r="K15" s="9">
        <v>310</v>
      </c>
    </row>
    <row r="16" spans="1:15" ht="21.95" customHeight="1">
      <c r="A16" s="92"/>
      <c r="B16" s="11" t="s">
        <v>21</v>
      </c>
      <c r="C16" s="133" t="s">
        <v>103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490</v>
      </c>
      <c r="D21" s="9">
        <v>420</v>
      </c>
      <c r="E21" s="9">
        <v>360</v>
      </c>
      <c r="F21" s="9">
        <v>360</v>
      </c>
      <c r="G21" s="9">
        <v>290</v>
      </c>
      <c r="H21" s="9">
        <v>510</v>
      </c>
      <c r="I21" s="9">
        <v>510</v>
      </c>
      <c r="J21" s="9">
        <v>440</v>
      </c>
      <c r="K21" s="9">
        <v>380</v>
      </c>
    </row>
    <row r="22" spans="1:11" ht="27" customHeight="1">
      <c r="A22" s="94"/>
      <c r="B22" s="11" t="s">
        <v>26</v>
      </c>
      <c r="C22" s="133" t="s">
        <v>27</v>
      </c>
      <c r="D22" s="133"/>
      <c r="E22" s="133"/>
      <c r="F22" s="133" t="s">
        <v>104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800</v>
      </c>
      <c r="D23" s="112"/>
      <c r="E23" s="112"/>
      <c r="F23" s="112">
        <v>400</v>
      </c>
      <c r="G23" s="112"/>
      <c r="H23" s="112"/>
      <c r="I23" s="112">
        <v>260</v>
      </c>
      <c r="J23" s="112"/>
      <c r="K23" s="112"/>
    </row>
    <row r="24" spans="1:11" ht="21.95" customHeight="1">
      <c r="A24" s="95"/>
      <c r="B24" s="13" t="s">
        <v>30</v>
      </c>
      <c r="C24" s="112">
        <v>2250</v>
      </c>
      <c r="D24" s="112"/>
      <c r="E24" s="112"/>
      <c r="F24" s="112">
        <f>1000+980</f>
        <v>1980</v>
      </c>
      <c r="G24" s="112"/>
      <c r="H24" s="112"/>
      <c r="I24" s="112">
        <f>1000+980</f>
        <v>1980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41</v>
      </c>
      <c r="D25" s="112"/>
      <c r="E25" s="112"/>
      <c r="F25" s="112">
        <v>41</v>
      </c>
      <c r="G25" s="112"/>
      <c r="H25" s="112"/>
      <c r="I25" s="112">
        <v>41</v>
      </c>
      <c r="J25" s="112"/>
      <c r="K25" s="112"/>
    </row>
    <row r="26" spans="1:11" ht="21.95" customHeight="1">
      <c r="A26" s="92"/>
      <c r="B26" s="10" t="s">
        <v>33</v>
      </c>
      <c r="C26" s="112">
        <v>25</v>
      </c>
      <c r="D26" s="112"/>
      <c r="E26" s="112"/>
      <c r="F26" s="112">
        <v>24</v>
      </c>
      <c r="G26" s="112"/>
      <c r="H26" s="112"/>
      <c r="I26" s="112">
        <v>24</v>
      </c>
      <c r="J26" s="112"/>
      <c r="K26" s="112"/>
    </row>
    <row r="27" spans="1:11" ht="21.95" customHeight="1">
      <c r="A27" s="92"/>
      <c r="B27" s="10" t="s">
        <v>34</v>
      </c>
      <c r="C27" s="112">
        <v>4</v>
      </c>
      <c r="D27" s="112"/>
      <c r="E27" s="112"/>
      <c r="F27" s="112">
        <v>4</v>
      </c>
      <c r="G27" s="112"/>
      <c r="H27" s="112"/>
      <c r="I27" s="112">
        <v>4</v>
      </c>
      <c r="J27" s="112"/>
      <c r="K27" s="112"/>
    </row>
    <row r="28" spans="1:11" ht="76.5" customHeight="1">
      <c r="A28" s="118" t="s">
        <v>35</v>
      </c>
      <c r="B28" s="119"/>
      <c r="C28" s="124" t="s">
        <v>105</v>
      </c>
      <c r="D28" s="125"/>
      <c r="E28" s="126"/>
      <c r="F28" s="124" t="s">
        <v>106</v>
      </c>
      <c r="G28" s="125"/>
      <c r="H28" s="126"/>
      <c r="I28" s="124" t="s">
        <v>107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99</v>
      </c>
      <c r="D31" s="116"/>
      <c r="E31" s="117"/>
      <c r="F31" s="115" t="s">
        <v>100</v>
      </c>
      <c r="G31" s="116"/>
      <c r="H31" s="117"/>
      <c r="I31" s="115" t="s">
        <v>101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9.4600000000000009</v>
      </c>
      <c r="F35" s="9">
        <v>9.3800000000000008</v>
      </c>
      <c r="G35" s="9">
        <v>9.3699999999999992</v>
      </c>
      <c r="H35" s="9">
        <v>9.4</v>
      </c>
      <c r="I35" s="9">
        <v>9.33</v>
      </c>
      <c r="J35" s="39">
        <v>9.35</v>
      </c>
    </row>
    <row r="36" spans="1:10" ht="15.75">
      <c r="A36" s="97"/>
      <c r="B36" s="100"/>
      <c r="C36" s="17" t="s">
        <v>49</v>
      </c>
      <c r="D36" s="17" t="s">
        <v>50</v>
      </c>
      <c r="E36" s="9">
        <v>5.38</v>
      </c>
      <c r="F36" s="9">
        <v>5.69</v>
      </c>
      <c r="G36" s="9">
        <v>5.72</v>
      </c>
      <c r="H36" s="9">
        <v>6.05</v>
      </c>
      <c r="I36" s="9">
        <v>6.17</v>
      </c>
      <c r="J36" s="39">
        <v>6.27</v>
      </c>
    </row>
    <row r="37" spans="1:10" ht="18.75">
      <c r="A37" s="97"/>
      <c r="B37" s="100"/>
      <c r="C37" s="18" t="s">
        <v>51</v>
      </c>
      <c r="D37" s="17" t="s">
        <v>52</v>
      </c>
      <c r="E37" s="43">
        <v>6</v>
      </c>
      <c r="F37" s="43">
        <v>6.5</v>
      </c>
      <c r="G37" s="43">
        <v>5.59</v>
      </c>
      <c r="H37" s="43">
        <v>7.86</v>
      </c>
      <c r="I37" s="9">
        <v>7.58</v>
      </c>
      <c r="J37" s="39">
        <v>6.96</v>
      </c>
    </row>
    <row r="38" spans="1:10" ht="16.5">
      <c r="A38" s="97"/>
      <c r="B38" s="100"/>
      <c r="C38" s="20" t="s">
        <v>53</v>
      </c>
      <c r="D38" s="17" t="s">
        <v>54</v>
      </c>
      <c r="E38" s="43">
        <v>2.94</v>
      </c>
      <c r="F38" s="43">
        <v>3.21</v>
      </c>
      <c r="G38" s="43">
        <v>4.57</v>
      </c>
      <c r="H38" s="43">
        <v>1.53</v>
      </c>
      <c r="I38" s="9">
        <v>4.47</v>
      </c>
      <c r="J38" s="39">
        <v>4.58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43">
        <v>0.5</v>
      </c>
      <c r="F39" s="43">
        <v>0.5</v>
      </c>
      <c r="G39" s="43">
        <v>0.3</v>
      </c>
      <c r="H39" s="43">
        <v>0.3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43">
        <v>10.3</v>
      </c>
      <c r="F40" s="43">
        <v>10.33</v>
      </c>
      <c r="G40" s="43">
        <v>10.45</v>
      </c>
      <c r="H40" s="43">
        <v>10.28</v>
      </c>
      <c r="I40" s="9">
        <v>10.33</v>
      </c>
      <c r="J40" s="39">
        <v>10.3</v>
      </c>
    </row>
    <row r="41" spans="1:10" ht="15.75">
      <c r="A41" s="97"/>
      <c r="B41" s="100"/>
      <c r="C41" s="17" t="s">
        <v>49</v>
      </c>
      <c r="D41" s="17" t="s">
        <v>57</v>
      </c>
      <c r="E41" s="9">
        <v>21.65</v>
      </c>
      <c r="F41" s="9">
        <v>21.4</v>
      </c>
      <c r="G41" s="9">
        <v>25.4</v>
      </c>
      <c r="H41" s="9">
        <v>24.1</v>
      </c>
      <c r="I41" s="9">
        <v>22.38</v>
      </c>
      <c r="J41" s="39">
        <v>21.77</v>
      </c>
    </row>
    <row r="42" spans="1:10" ht="15.75">
      <c r="A42" s="97"/>
      <c r="B42" s="100"/>
      <c r="C42" s="21" t="s">
        <v>58</v>
      </c>
      <c r="D42" s="22" t="s">
        <v>59</v>
      </c>
      <c r="E42" s="9">
        <v>5.21</v>
      </c>
      <c r="F42" s="9">
        <v>4.97</v>
      </c>
      <c r="G42" s="9">
        <v>4.8</v>
      </c>
      <c r="H42" s="9">
        <v>4.62</v>
      </c>
      <c r="I42" s="9">
        <v>5.73</v>
      </c>
      <c r="J42" s="39">
        <v>5.25</v>
      </c>
    </row>
    <row r="43" spans="1:10" ht="16.5">
      <c r="A43" s="97"/>
      <c r="B43" s="100"/>
      <c r="C43" s="21" t="s">
        <v>60</v>
      </c>
      <c r="D43" s="23" t="s">
        <v>61</v>
      </c>
      <c r="E43" s="9">
        <v>2.64</v>
      </c>
      <c r="F43" s="9">
        <v>2.87</v>
      </c>
      <c r="G43" s="9">
        <v>2.93</v>
      </c>
      <c r="H43" s="9">
        <v>3.08</v>
      </c>
      <c r="I43" s="9">
        <v>3.47</v>
      </c>
      <c r="J43" s="39">
        <v>3.02</v>
      </c>
    </row>
    <row r="44" spans="1:10" ht="18.75">
      <c r="A44" s="97"/>
      <c r="B44" s="100"/>
      <c r="C44" s="18" t="s">
        <v>51</v>
      </c>
      <c r="D44" s="17" t="s">
        <v>62</v>
      </c>
      <c r="E44" s="9">
        <v>420</v>
      </c>
      <c r="F44" s="9">
        <v>370</v>
      </c>
      <c r="G44" s="9">
        <v>388</v>
      </c>
      <c r="H44" s="9">
        <v>415</v>
      </c>
      <c r="I44" s="9">
        <v>505</v>
      </c>
      <c r="J44" s="39">
        <v>637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5.57</v>
      </c>
      <c r="F45" s="9">
        <v>5.82</v>
      </c>
      <c r="G45" s="9">
        <v>6.05</v>
      </c>
      <c r="H45" s="9">
        <v>5.9</v>
      </c>
      <c r="I45" s="9">
        <v>5.66</v>
      </c>
      <c r="J45" s="39">
        <v>5.72</v>
      </c>
    </row>
    <row r="46" spans="1:10" ht="18.75">
      <c r="A46" s="97"/>
      <c r="B46" s="100"/>
      <c r="C46" s="18" t="s">
        <v>51</v>
      </c>
      <c r="D46" s="17" t="s">
        <v>52</v>
      </c>
      <c r="E46" s="9">
        <v>15.8</v>
      </c>
      <c r="F46" s="9">
        <v>12.8</v>
      </c>
      <c r="G46" s="9">
        <v>14.4</v>
      </c>
      <c r="H46" s="9">
        <v>11.3</v>
      </c>
      <c r="I46" s="9">
        <v>16.3</v>
      </c>
      <c r="J46" s="39">
        <v>18.899999999999999</v>
      </c>
    </row>
    <row r="47" spans="1:10" ht="16.5">
      <c r="A47" s="97"/>
      <c r="B47" s="100"/>
      <c r="C47" s="20" t="s">
        <v>53</v>
      </c>
      <c r="D47" s="17" t="s">
        <v>66</v>
      </c>
      <c r="E47" s="9">
        <v>1.89</v>
      </c>
      <c r="F47" s="9">
        <v>1.36</v>
      </c>
      <c r="G47" s="9">
        <v>1.4</v>
      </c>
      <c r="H47" s="9">
        <v>0.86</v>
      </c>
      <c r="I47" s="9">
        <v>3.2</v>
      </c>
      <c r="J47" s="39">
        <v>3.1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5.96</v>
      </c>
      <c r="F48" s="9">
        <v>5.77</v>
      </c>
      <c r="G48" s="9">
        <v>5.41</v>
      </c>
      <c r="H48" s="9">
        <v>5.45</v>
      </c>
      <c r="I48" s="9">
        <v>5.49</v>
      </c>
      <c r="J48" s="39">
        <v>5.68</v>
      </c>
    </row>
    <row r="49" spans="1:13" ht="18.75">
      <c r="A49" s="97"/>
      <c r="B49" s="100"/>
      <c r="C49" s="18" t="s">
        <v>51</v>
      </c>
      <c r="D49" s="17" t="s">
        <v>52</v>
      </c>
      <c r="E49" s="9">
        <v>14.6</v>
      </c>
      <c r="F49" s="9">
        <v>15.2</v>
      </c>
      <c r="G49" s="9">
        <v>10.93</v>
      </c>
      <c r="H49" s="9">
        <v>13.3</v>
      </c>
      <c r="I49" s="9">
        <v>12.5</v>
      </c>
      <c r="J49" s="39">
        <v>15.8</v>
      </c>
    </row>
    <row r="50" spans="1:13" ht="16.5">
      <c r="A50" s="97"/>
      <c r="B50" s="100"/>
      <c r="C50" s="20" t="s">
        <v>53</v>
      </c>
      <c r="D50" s="17" t="s">
        <v>66</v>
      </c>
      <c r="E50" s="9">
        <v>1.64</v>
      </c>
      <c r="F50" s="9">
        <v>0.85</v>
      </c>
      <c r="G50" s="9">
        <v>0.91</v>
      </c>
      <c r="H50" s="9">
        <v>0.92</v>
      </c>
      <c r="I50" s="9">
        <v>2.1</v>
      </c>
      <c r="J50" s="39">
        <v>2.6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9.4499999999999993</v>
      </c>
      <c r="F52" s="9">
        <v>9.42</v>
      </c>
      <c r="G52" s="9">
        <v>9.3699999999999992</v>
      </c>
      <c r="H52" s="9">
        <v>9.36</v>
      </c>
      <c r="I52" s="9">
        <v>9.49</v>
      </c>
      <c r="J52" s="39">
        <v>9.4700000000000006</v>
      </c>
    </row>
    <row r="53" spans="1:13" ht="15.75">
      <c r="A53" s="97"/>
      <c r="B53" s="100"/>
      <c r="C53" s="17" t="s">
        <v>49</v>
      </c>
      <c r="D53" s="17" t="s">
        <v>50</v>
      </c>
      <c r="E53" s="9">
        <v>6.38</v>
      </c>
      <c r="F53" s="9">
        <v>6.52</v>
      </c>
      <c r="G53" s="9">
        <v>5.4</v>
      </c>
      <c r="H53" s="9">
        <v>5.77</v>
      </c>
      <c r="I53" s="9">
        <v>5.23</v>
      </c>
      <c r="J53" s="39">
        <v>5.24</v>
      </c>
    </row>
    <row r="54" spans="1:13" ht="18.75">
      <c r="A54" s="97"/>
      <c r="B54" s="100"/>
      <c r="C54" s="18" t="s">
        <v>51</v>
      </c>
      <c r="D54" s="17" t="s">
        <v>52</v>
      </c>
      <c r="E54" s="9">
        <v>13.2</v>
      </c>
      <c r="F54" s="9">
        <v>11.9</v>
      </c>
      <c r="G54" s="9">
        <v>15.7</v>
      </c>
      <c r="H54" s="9">
        <v>12.5</v>
      </c>
      <c r="I54" s="9">
        <v>12.5</v>
      </c>
      <c r="J54" s="39">
        <v>13.1</v>
      </c>
    </row>
    <row r="55" spans="1:13" ht="16.5">
      <c r="A55" s="97"/>
      <c r="B55" s="111"/>
      <c r="C55" s="24" t="s">
        <v>53</v>
      </c>
      <c r="D55" s="17" t="s">
        <v>71</v>
      </c>
      <c r="E55" s="25">
        <v>4.13</v>
      </c>
      <c r="F55" s="25">
        <v>3.49</v>
      </c>
      <c r="G55" s="25">
        <v>2.35</v>
      </c>
      <c r="H55" s="9">
        <v>2.0099999999999998</v>
      </c>
      <c r="I55" s="9">
        <v>1.06</v>
      </c>
      <c r="J55" s="39">
        <v>1.27</v>
      </c>
    </row>
    <row r="56" spans="1:13" ht="14.25">
      <c r="A56" s="26" t="s">
        <v>72</v>
      </c>
      <c r="B56" s="26" t="s">
        <v>73</v>
      </c>
      <c r="C56" s="27">
        <v>7.51</v>
      </c>
      <c r="D56" s="26" t="s">
        <v>45</v>
      </c>
      <c r="E56" s="27">
        <v>75</v>
      </c>
      <c r="F56" s="26" t="s">
        <v>74</v>
      </c>
      <c r="G56" s="27">
        <v>81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89.3</v>
      </c>
      <c r="C59" s="33"/>
      <c r="D59" s="34"/>
      <c r="E59" s="33"/>
      <c r="F59" s="33">
        <v>27.8</v>
      </c>
      <c r="G59" s="35"/>
      <c r="H59" s="33">
        <v>25.1</v>
      </c>
      <c r="I59" s="33"/>
      <c r="J59" s="39">
        <v>33.81</v>
      </c>
      <c r="K59" s="39"/>
      <c r="L59" s="39"/>
      <c r="M59" s="39"/>
    </row>
    <row r="60" spans="1:13" ht="18.75">
      <c r="A60" s="31" t="s">
        <v>79</v>
      </c>
      <c r="B60" s="32">
        <v>33.159999999999997</v>
      </c>
      <c r="C60" s="33"/>
      <c r="D60" s="34">
        <v>48.96</v>
      </c>
      <c r="E60" s="33"/>
      <c r="F60" s="33"/>
      <c r="G60" s="35"/>
      <c r="H60" s="33"/>
      <c r="I60" s="33"/>
      <c r="J60" s="39"/>
      <c r="K60" s="39"/>
      <c r="L60" s="39">
        <v>78.94</v>
      </c>
      <c r="M60" s="39"/>
    </row>
    <row r="61" spans="1:13" ht="18.75">
      <c r="A61" s="31" t="s">
        <v>80</v>
      </c>
      <c r="B61" s="32"/>
      <c r="C61" s="33"/>
      <c r="D61" s="34">
        <v>23.71</v>
      </c>
      <c r="E61" s="33"/>
      <c r="F61" s="33">
        <v>34.299999999999997</v>
      </c>
      <c r="G61" s="35"/>
      <c r="H61" s="33">
        <v>33.700000000000003</v>
      </c>
      <c r="I61" s="33"/>
      <c r="J61" s="39">
        <v>36.56</v>
      </c>
      <c r="K61" s="39"/>
      <c r="L61" s="39">
        <v>40.340000000000003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/>
      <c r="D63" s="34"/>
      <c r="E63" s="33">
        <v>13.2</v>
      </c>
      <c r="F63" s="33"/>
      <c r="G63" s="35"/>
      <c r="H63" s="33"/>
      <c r="I63" s="33"/>
      <c r="J63" s="39"/>
      <c r="K63" s="39"/>
      <c r="M63" s="39">
        <v>21.02</v>
      </c>
    </row>
    <row r="64" spans="1:13" ht="18.75">
      <c r="A64" s="36" t="s">
        <v>82</v>
      </c>
      <c r="B64" s="33"/>
      <c r="C64" s="33">
        <v>13.6</v>
      </c>
      <c r="D64" s="34"/>
      <c r="E64" s="33">
        <v>12.3</v>
      </c>
      <c r="F64" s="33"/>
      <c r="G64" s="37">
        <v>15.9</v>
      </c>
      <c r="H64" s="33"/>
      <c r="I64" s="33">
        <v>14.9</v>
      </c>
      <c r="J64" s="39"/>
      <c r="K64" s="39">
        <v>18.11</v>
      </c>
      <c r="L64" s="39"/>
      <c r="M64" s="39">
        <v>25.77</v>
      </c>
    </row>
    <row r="65" spans="1:13" ht="18.75">
      <c r="A65" s="36" t="s">
        <v>83</v>
      </c>
      <c r="B65" s="33"/>
      <c r="C65" s="33">
        <v>40.9</v>
      </c>
      <c r="D65" s="34"/>
      <c r="E65" s="33"/>
      <c r="F65" s="33"/>
      <c r="G65" s="35">
        <v>62.2</v>
      </c>
      <c r="H65" s="33"/>
      <c r="I65" s="33">
        <v>60.5</v>
      </c>
      <c r="J65" s="39"/>
      <c r="K65" s="39">
        <v>63.86</v>
      </c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0.96</v>
      </c>
      <c r="C67" s="33">
        <v>8.1999999999999993</v>
      </c>
      <c r="D67" s="34">
        <v>1.06</v>
      </c>
      <c r="E67" s="33">
        <v>8</v>
      </c>
      <c r="F67" s="33">
        <v>0.95</v>
      </c>
      <c r="G67" s="35">
        <v>8.3000000000000007</v>
      </c>
      <c r="H67" s="33"/>
      <c r="I67" s="33"/>
      <c r="J67" s="39">
        <v>3.6</v>
      </c>
      <c r="K67" s="39">
        <v>8.74</v>
      </c>
      <c r="L67" s="39">
        <v>2.7</v>
      </c>
      <c r="M67" s="39">
        <v>8.33</v>
      </c>
    </row>
    <row r="68" spans="1:13" ht="18.75">
      <c r="A68" s="41" t="s">
        <v>85</v>
      </c>
      <c r="B68" s="42">
        <v>0.87</v>
      </c>
      <c r="C68" s="33">
        <v>8</v>
      </c>
      <c r="D68" s="34">
        <v>0.65</v>
      </c>
      <c r="E68" s="33">
        <v>7.7</v>
      </c>
      <c r="F68" s="33">
        <v>1.3</v>
      </c>
      <c r="G68" s="35">
        <v>8.1999999999999993</v>
      </c>
      <c r="H68" s="33">
        <v>0.69</v>
      </c>
      <c r="I68" s="33">
        <v>8.0299999999999994</v>
      </c>
      <c r="J68" s="39">
        <v>2.1</v>
      </c>
      <c r="K68" s="39">
        <v>7.84</v>
      </c>
      <c r="L68" s="39">
        <v>1</v>
      </c>
      <c r="M68" s="39">
        <v>8.17</v>
      </c>
    </row>
    <row r="69" spans="1:13" ht="18.75">
      <c r="A69" s="41" t="s">
        <v>86</v>
      </c>
      <c r="B69" s="42">
        <v>1.22</v>
      </c>
      <c r="C69" s="33">
        <v>8.3000000000000007</v>
      </c>
      <c r="D69" s="34">
        <v>1.46</v>
      </c>
      <c r="E69" s="33">
        <v>8.5</v>
      </c>
      <c r="F69" s="33">
        <v>0.91</v>
      </c>
      <c r="G69" s="35">
        <v>8.39</v>
      </c>
      <c r="H69" s="33">
        <v>0.84</v>
      </c>
      <c r="I69" s="33">
        <v>8.8000000000000007</v>
      </c>
      <c r="J69" s="39">
        <v>1.5</v>
      </c>
      <c r="K69" s="39">
        <v>8.44</v>
      </c>
      <c r="L69" s="39"/>
      <c r="M69" s="39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314</v>
      </c>
      <c r="D2" s="142"/>
      <c r="E2" s="142"/>
      <c r="F2" s="143" t="s">
        <v>317</v>
      </c>
      <c r="G2" s="143"/>
      <c r="H2" s="143"/>
      <c r="I2" s="144" t="s">
        <v>319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84200</v>
      </c>
      <c r="D4" s="134"/>
      <c r="E4" s="134"/>
      <c r="F4" s="134">
        <v>85450</v>
      </c>
      <c r="G4" s="134"/>
      <c r="H4" s="134"/>
      <c r="I4" s="134">
        <v>86100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118160</v>
      </c>
      <c r="D5" s="134"/>
      <c r="E5" s="134"/>
      <c r="F5" s="134">
        <v>119700</v>
      </c>
      <c r="G5" s="134"/>
      <c r="H5" s="134"/>
      <c r="I5" s="134">
        <v>121240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C4-'28日'!I4</f>
        <v>350</v>
      </c>
      <c r="D6" s="150"/>
      <c r="E6" s="150"/>
      <c r="F6" s="151">
        <f>F4-C4</f>
        <v>1250</v>
      </c>
      <c r="G6" s="152"/>
      <c r="H6" s="153"/>
      <c r="I6" s="151">
        <f>I4-F4</f>
        <v>650</v>
      </c>
      <c r="J6" s="152"/>
      <c r="K6" s="153"/>
      <c r="L6" s="149">
        <f>C6+F6+I6</f>
        <v>2250</v>
      </c>
      <c r="M6" s="149">
        <f>C7+F7+I7</f>
        <v>4290</v>
      </c>
    </row>
    <row r="7" spans="1:15" ht="21.95" customHeight="1">
      <c r="A7" s="89"/>
      <c r="B7" s="6" t="s">
        <v>8</v>
      </c>
      <c r="C7" s="150">
        <f>C5-'28日'!I5</f>
        <v>1210</v>
      </c>
      <c r="D7" s="150"/>
      <c r="E7" s="150"/>
      <c r="F7" s="151">
        <f>F5-C5</f>
        <v>1540</v>
      </c>
      <c r="G7" s="152"/>
      <c r="H7" s="153"/>
      <c r="I7" s="151">
        <f>I5-F5</f>
        <v>1540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47</v>
      </c>
      <c r="D9" s="134"/>
      <c r="E9" s="134"/>
      <c r="F9" s="134">
        <v>46</v>
      </c>
      <c r="G9" s="134"/>
      <c r="H9" s="134"/>
      <c r="I9" s="134">
        <v>48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47</v>
      </c>
      <c r="D10" s="134"/>
      <c r="E10" s="134"/>
      <c r="F10" s="134">
        <v>46</v>
      </c>
      <c r="G10" s="134"/>
      <c r="H10" s="134"/>
      <c r="I10" s="134">
        <v>48</v>
      </c>
      <c r="J10" s="134"/>
      <c r="K10" s="134"/>
    </row>
    <row r="11" spans="1:15" ht="21.95" customHeight="1">
      <c r="A11" s="91" t="s">
        <v>13</v>
      </c>
      <c r="B11" s="8" t="s">
        <v>14</v>
      </c>
      <c r="C11" s="74" t="s">
        <v>15</v>
      </c>
      <c r="D11" s="74" t="s">
        <v>15</v>
      </c>
      <c r="E11" s="74" t="s">
        <v>15</v>
      </c>
      <c r="F11" s="75" t="s">
        <v>15</v>
      </c>
      <c r="G11" s="75" t="s">
        <v>15</v>
      </c>
      <c r="H11" s="75" t="s">
        <v>15</v>
      </c>
      <c r="I11" s="76" t="s">
        <v>15</v>
      </c>
      <c r="J11" s="76" t="s">
        <v>15</v>
      </c>
      <c r="K11" s="76" t="s">
        <v>15</v>
      </c>
    </row>
    <row r="12" spans="1:15" ht="21.95" customHeight="1">
      <c r="A12" s="91"/>
      <c r="B12" s="8" t="s">
        <v>16</v>
      </c>
      <c r="C12" s="74">
        <v>60</v>
      </c>
      <c r="D12" s="74">
        <v>60</v>
      </c>
      <c r="E12" s="74">
        <v>60</v>
      </c>
      <c r="F12" s="75">
        <v>60</v>
      </c>
      <c r="G12" s="75">
        <v>60</v>
      </c>
      <c r="H12" s="75">
        <v>60</v>
      </c>
      <c r="I12" s="76">
        <v>60</v>
      </c>
      <c r="J12" s="76">
        <v>60</v>
      </c>
      <c r="K12" s="76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74">
        <v>500</v>
      </c>
      <c r="D15" s="74">
        <v>470</v>
      </c>
      <c r="E15" s="74">
        <v>440</v>
      </c>
      <c r="F15" s="75">
        <v>440</v>
      </c>
      <c r="G15" s="9">
        <v>410</v>
      </c>
      <c r="H15" s="9">
        <v>380</v>
      </c>
      <c r="I15" s="76">
        <v>380</v>
      </c>
      <c r="J15" s="9">
        <v>350</v>
      </c>
      <c r="K15" s="9">
        <v>310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74" t="s">
        <v>15</v>
      </c>
      <c r="D17" s="74" t="s">
        <v>15</v>
      </c>
      <c r="E17" s="74" t="s">
        <v>15</v>
      </c>
      <c r="F17" s="75" t="s">
        <v>15</v>
      </c>
      <c r="G17" s="75" t="s">
        <v>15</v>
      </c>
      <c r="H17" s="75" t="s">
        <v>15</v>
      </c>
      <c r="I17" s="76" t="s">
        <v>15</v>
      </c>
      <c r="J17" s="76" t="s">
        <v>15</v>
      </c>
      <c r="K17" s="76" t="s">
        <v>15</v>
      </c>
    </row>
    <row r="18" spans="1:11" ht="21.95" customHeight="1">
      <c r="A18" s="93"/>
      <c r="B18" s="12" t="s">
        <v>16</v>
      </c>
      <c r="C18" s="74">
        <v>70</v>
      </c>
      <c r="D18" s="74">
        <v>70</v>
      </c>
      <c r="E18" s="74">
        <v>70</v>
      </c>
      <c r="F18" s="75">
        <v>70</v>
      </c>
      <c r="G18" s="75">
        <v>70</v>
      </c>
      <c r="H18" s="75">
        <v>70</v>
      </c>
      <c r="I18" s="76">
        <v>70</v>
      </c>
      <c r="J18" s="76">
        <v>70</v>
      </c>
      <c r="K18" s="76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74">
        <v>520</v>
      </c>
      <c r="D21" s="74">
        <v>450</v>
      </c>
      <c r="E21" s="74">
        <v>390</v>
      </c>
      <c r="F21" s="75">
        <v>390</v>
      </c>
      <c r="G21" s="9">
        <v>320</v>
      </c>
      <c r="H21" s="9">
        <v>370</v>
      </c>
      <c r="I21" s="76">
        <v>370</v>
      </c>
      <c r="J21" s="9">
        <v>550</v>
      </c>
      <c r="K21" s="9">
        <v>500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320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1500</v>
      </c>
      <c r="D23" s="112"/>
      <c r="E23" s="112"/>
      <c r="F23" s="112">
        <f>680*2</f>
        <v>1360</v>
      </c>
      <c r="G23" s="112"/>
      <c r="H23" s="112"/>
      <c r="I23" s="112">
        <f>620*2</f>
        <v>1240</v>
      </c>
      <c r="J23" s="112"/>
      <c r="K23" s="112"/>
    </row>
    <row r="24" spans="1:11" ht="21.95" customHeight="1">
      <c r="A24" s="95"/>
      <c r="B24" s="13" t="s">
        <v>30</v>
      </c>
      <c r="C24" s="112">
        <v>350</v>
      </c>
      <c r="D24" s="112"/>
      <c r="E24" s="112"/>
      <c r="F24" s="112">
        <f>1200+1150</f>
        <v>2350</v>
      </c>
      <c r="G24" s="112"/>
      <c r="H24" s="112"/>
      <c r="I24" s="112">
        <f>1100+1070</f>
        <v>2170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29</v>
      </c>
      <c r="D25" s="112"/>
      <c r="E25" s="112"/>
      <c r="F25" s="112">
        <v>29</v>
      </c>
      <c r="G25" s="112"/>
      <c r="H25" s="112"/>
      <c r="I25" s="112">
        <v>29</v>
      </c>
      <c r="J25" s="112"/>
      <c r="K25" s="112"/>
    </row>
    <row r="26" spans="1:11" ht="21.95" customHeight="1">
      <c r="A26" s="92"/>
      <c r="B26" s="10" t="s">
        <v>33</v>
      </c>
      <c r="C26" s="112">
        <v>12</v>
      </c>
      <c r="D26" s="112"/>
      <c r="E26" s="112"/>
      <c r="F26" s="112">
        <v>12</v>
      </c>
      <c r="G26" s="112"/>
      <c r="H26" s="112"/>
      <c r="I26" s="112">
        <v>10</v>
      </c>
      <c r="J26" s="112"/>
      <c r="K26" s="112"/>
    </row>
    <row r="27" spans="1:11" ht="21.95" customHeight="1">
      <c r="A27" s="92"/>
      <c r="B27" s="10" t="s">
        <v>34</v>
      </c>
      <c r="C27" s="112">
        <v>2</v>
      </c>
      <c r="D27" s="112"/>
      <c r="E27" s="112"/>
      <c r="F27" s="112">
        <v>2</v>
      </c>
      <c r="G27" s="112"/>
      <c r="H27" s="112"/>
      <c r="I27" s="112">
        <v>2</v>
      </c>
      <c r="J27" s="112"/>
      <c r="K27" s="112"/>
    </row>
    <row r="28" spans="1:11" ht="76.5" customHeight="1">
      <c r="A28" s="118" t="s">
        <v>35</v>
      </c>
      <c r="B28" s="119"/>
      <c r="C28" s="124" t="s">
        <v>312</v>
      </c>
      <c r="D28" s="125"/>
      <c r="E28" s="126"/>
      <c r="F28" s="124" t="s">
        <v>315</v>
      </c>
      <c r="G28" s="125"/>
      <c r="H28" s="126"/>
      <c r="I28" s="124" t="s">
        <v>321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313</v>
      </c>
      <c r="D31" s="116"/>
      <c r="E31" s="117"/>
      <c r="F31" s="115" t="s">
        <v>316</v>
      </c>
      <c r="G31" s="116"/>
      <c r="H31" s="117"/>
      <c r="I31" s="115" t="s">
        <v>318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76">
        <v>0</v>
      </c>
      <c r="J34" s="76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9.14</v>
      </c>
      <c r="F35" s="9">
        <v>9.17</v>
      </c>
      <c r="G35" s="9">
        <v>9.08</v>
      </c>
      <c r="H35" s="76">
        <v>9.1</v>
      </c>
      <c r="I35" s="76">
        <v>9.1199999999999992</v>
      </c>
      <c r="J35" s="76">
        <v>9.14</v>
      </c>
    </row>
    <row r="36" spans="1:10" ht="15.75">
      <c r="A36" s="97"/>
      <c r="B36" s="100"/>
      <c r="C36" s="17" t="s">
        <v>49</v>
      </c>
      <c r="D36" s="17" t="s">
        <v>50</v>
      </c>
      <c r="E36" s="9">
        <v>6.11</v>
      </c>
      <c r="F36" s="9">
        <v>6.23</v>
      </c>
      <c r="G36" s="9">
        <v>5.74</v>
      </c>
      <c r="H36" s="76">
        <v>5.6</v>
      </c>
      <c r="I36" s="76">
        <v>6.82</v>
      </c>
      <c r="J36" s="76">
        <v>6.25</v>
      </c>
    </row>
    <row r="37" spans="1:10" ht="18.75">
      <c r="A37" s="97"/>
      <c r="B37" s="100"/>
      <c r="C37" s="18" t="s">
        <v>51</v>
      </c>
      <c r="D37" s="17" t="s">
        <v>52</v>
      </c>
      <c r="E37" s="9">
        <v>11.3</v>
      </c>
      <c r="F37" s="9">
        <v>10.8</v>
      </c>
      <c r="G37" s="19">
        <v>11.3</v>
      </c>
      <c r="H37" s="76">
        <v>11</v>
      </c>
      <c r="I37" s="76">
        <v>11.1</v>
      </c>
      <c r="J37" s="76">
        <v>11.9</v>
      </c>
    </row>
    <row r="38" spans="1:10" ht="16.5">
      <c r="A38" s="97"/>
      <c r="B38" s="100"/>
      <c r="C38" s="20" t="s">
        <v>53</v>
      </c>
      <c r="D38" s="17" t="s">
        <v>54</v>
      </c>
      <c r="E38" s="19">
        <v>2.1800000000000002</v>
      </c>
      <c r="F38" s="19">
        <v>3.04</v>
      </c>
      <c r="G38" s="19">
        <v>5.3</v>
      </c>
      <c r="H38" s="76">
        <v>4.7</v>
      </c>
      <c r="I38" s="76">
        <v>4.0999999999999996</v>
      </c>
      <c r="J38" s="76">
        <v>2.2400000000000002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0.8</v>
      </c>
      <c r="F39" s="9">
        <v>0.8</v>
      </c>
      <c r="G39" s="9">
        <v>0.5</v>
      </c>
      <c r="H39" s="76">
        <v>0.5</v>
      </c>
      <c r="I39" s="76">
        <v>0.7</v>
      </c>
      <c r="J39" s="76">
        <v>0.7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</v>
      </c>
      <c r="F40" s="9">
        <v>10.24</v>
      </c>
      <c r="G40" s="9">
        <v>10.199999999999999</v>
      </c>
      <c r="H40" s="76">
        <v>10.17</v>
      </c>
      <c r="I40" s="76">
        <v>10.119999999999999</v>
      </c>
      <c r="J40" s="76">
        <v>10.17</v>
      </c>
    </row>
    <row r="41" spans="1:10" ht="15.75">
      <c r="A41" s="97"/>
      <c r="B41" s="100"/>
      <c r="C41" s="17" t="s">
        <v>49</v>
      </c>
      <c r="D41" s="17" t="s">
        <v>57</v>
      </c>
      <c r="E41" s="9">
        <v>22.7</v>
      </c>
      <c r="F41" s="9">
        <v>21.6</v>
      </c>
      <c r="G41" s="9">
        <v>23.9</v>
      </c>
      <c r="H41" s="76">
        <v>27.4</v>
      </c>
      <c r="I41" s="76">
        <v>26.24</v>
      </c>
      <c r="J41" s="76">
        <v>25.33</v>
      </c>
    </row>
    <row r="42" spans="1:10" ht="15.75">
      <c r="A42" s="97"/>
      <c r="B42" s="100"/>
      <c r="C42" s="21" t="s">
        <v>58</v>
      </c>
      <c r="D42" s="22" t="s">
        <v>59</v>
      </c>
      <c r="E42" s="9">
        <v>1.84</v>
      </c>
      <c r="F42" s="9">
        <v>2.02</v>
      </c>
      <c r="G42" s="9">
        <v>2.17</v>
      </c>
      <c r="H42" s="76">
        <v>2.71</v>
      </c>
      <c r="I42" s="76">
        <v>2.4700000000000002</v>
      </c>
      <c r="J42" s="76">
        <v>2.5</v>
      </c>
    </row>
    <row r="43" spans="1:10" ht="16.5">
      <c r="A43" s="97"/>
      <c r="B43" s="100"/>
      <c r="C43" s="21" t="s">
        <v>60</v>
      </c>
      <c r="D43" s="23" t="s">
        <v>61</v>
      </c>
      <c r="E43" s="9">
        <v>3.13</v>
      </c>
      <c r="F43" s="9">
        <v>2.79</v>
      </c>
      <c r="G43" s="9">
        <v>4.91</v>
      </c>
      <c r="H43" s="76">
        <v>5.17</v>
      </c>
      <c r="I43" s="76">
        <v>4.41</v>
      </c>
      <c r="J43" s="76">
        <v>3.51</v>
      </c>
    </row>
    <row r="44" spans="1:10" ht="18.75">
      <c r="A44" s="97"/>
      <c r="B44" s="100"/>
      <c r="C44" s="18" t="s">
        <v>51</v>
      </c>
      <c r="D44" s="17" t="s">
        <v>62</v>
      </c>
      <c r="E44" s="9">
        <v>422</v>
      </c>
      <c r="F44" s="9">
        <v>419</v>
      </c>
      <c r="G44" s="9">
        <v>409</v>
      </c>
      <c r="H44" s="76">
        <v>405</v>
      </c>
      <c r="I44" s="76">
        <v>421</v>
      </c>
      <c r="J44" s="76">
        <v>430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5.64</v>
      </c>
      <c r="F45" s="9">
        <v>5.89</v>
      </c>
      <c r="G45" s="9">
        <v>5.61</v>
      </c>
      <c r="H45" s="76">
        <v>5.75</v>
      </c>
      <c r="I45" s="76">
        <v>6.04</v>
      </c>
      <c r="J45" s="76">
        <v>6.16</v>
      </c>
    </row>
    <row r="46" spans="1:10" ht="18.75">
      <c r="A46" s="97"/>
      <c r="B46" s="100"/>
      <c r="C46" s="18" t="s">
        <v>51</v>
      </c>
      <c r="D46" s="17" t="s">
        <v>52</v>
      </c>
      <c r="E46" s="9">
        <v>15.9</v>
      </c>
      <c r="F46" s="9">
        <v>15.6</v>
      </c>
      <c r="G46" s="9">
        <v>14.8</v>
      </c>
      <c r="H46" s="76">
        <v>14.9</v>
      </c>
      <c r="I46" s="76">
        <v>15.4</v>
      </c>
      <c r="J46" s="76">
        <v>15.3</v>
      </c>
    </row>
    <row r="47" spans="1:10" ht="16.5">
      <c r="A47" s="97"/>
      <c r="B47" s="100"/>
      <c r="C47" s="20" t="s">
        <v>53</v>
      </c>
      <c r="D47" s="17" t="s">
        <v>66</v>
      </c>
      <c r="E47" s="9">
        <v>5.0999999999999996</v>
      </c>
      <c r="F47" s="9">
        <v>4.2</v>
      </c>
      <c r="G47" s="9">
        <v>6.6</v>
      </c>
      <c r="H47" s="76">
        <v>6.89</v>
      </c>
      <c r="I47" s="76">
        <v>4.2</v>
      </c>
      <c r="J47" s="76">
        <v>3.78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6.02</v>
      </c>
      <c r="F48" s="9">
        <v>5.87</v>
      </c>
      <c r="G48" s="9">
        <v>5.44</v>
      </c>
      <c r="H48" s="76">
        <v>5.91</v>
      </c>
      <c r="I48" s="76">
        <v>6.13</v>
      </c>
      <c r="J48" s="76">
        <v>5.91</v>
      </c>
    </row>
    <row r="49" spans="1:13" ht="18.75">
      <c r="A49" s="97"/>
      <c r="B49" s="100"/>
      <c r="C49" s="18" t="s">
        <v>51</v>
      </c>
      <c r="D49" s="17" t="s">
        <v>52</v>
      </c>
      <c r="E49" s="9">
        <v>9.8000000000000007</v>
      </c>
      <c r="F49" s="9">
        <v>10.7</v>
      </c>
      <c r="G49" s="9">
        <v>8.8000000000000007</v>
      </c>
      <c r="H49" s="76">
        <v>10.4</v>
      </c>
      <c r="I49" s="76">
        <v>9.1999999999999993</v>
      </c>
      <c r="J49" s="76">
        <v>10</v>
      </c>
    </row>
    <row r="50" spans="1:13" ht="16.5">
      <c r="A50" s="97"/>
      <c r="B50" s="100"/>
      <c r="C50" s="20" t="s">
        <v>53</v>
      </c>
      <c r="D50" s="17" t="s">
        <v>66</v>
      </c>
      <c r="E50" s="9">
        <v>1.18</v>
      </c>
      <c r="F50" s="9">
        <v>2.2999999999999998</v>
      </c>
      <c r="G50" s="9">
        <v>3.5</v>
      </c>
      <c r="H50" s="76">
        <v>4.0999999999999996</v>
      </c>
      <c r="I50" s="76">
        <v>3.3</v>
      </c>
      <c r="J50" s="76">
        <v>2.12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76">
        <v>0</v>
      </c>
      <c r="I51" s="76">
        <v>0</v>
      </c>
      <c r="J51" s="76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9.24</v>
      </c>
      <c r="F52" s="9">
        <v>9.1999999999999993</v>
      </c>
      <c r="G52" s="9">
        <v>9.4600000000000009</v>
      </c>
      <c r="H52" s="76">
        <v>9.48</v>
      </c>
      <c r="I52" s="76">
        <v>9.31</v>
      </c>
      <c r="J52" s="76">
        <v>9.2899999999999991</v>
      </c>
    </row>
    <row r="53" spans="1:13" ht="15.75">
      <c r="A53" s="97"/>
      <c r="B53" s="100"/>
      <c r="C53" s="17" t="s">
        <v>49</v>
      </c>
      <c r="D53" s="17" t="s">
        <v>50</v>
      </c>
      <c r="E53" s="9">
        <v>5.87</v>
      </c>
      <c r="F53" s="9">
        <v>6.31</v>
      </c>
      <c r="G53" s="9">
        <v>6.2</v>
      </c>
      <c r="H53" s="76">
        <v>6.92</v>
      </c>
      <c r="I53" s="76">
        <v>5.69</v>
      </c>
      <c r="J53" s="76">
        <v>6.38</v>
      </c>
    </row>
    <row r="54" spans="1:13" ht="18.75">
      <c r="A54" s="97"/>
      <c r="B54" s="100"/>
      <c r="C54" s="18" t="s">
        <v>51</v>
      </c>
      <c r="D54" s="17" t="s">
        <v>52</v>
      </c>
      <c r="E54" s="9">
        <v>11.4</v>
      </c>
      <c r="F54" s="9">
        <v>13.6</v>
      </c>
      <c r="G54" s="9">
        <v>11.7</v>
      </c>
      <c r="H54" s="76">
        <v>11.5</v>
      </c>
      <c r="I54" s="76">
        <v>12.4</v>
      </c>
      <c r="J54" s="76">
        <v>9.7100000000000009</v>
      </c>
    </row>
    <row r="55" spans="1:13" ht="16.5">
      <c r="A55" s="97"/>
      <c r="B55" s="111"/>
      <c r="C55" s="24" t="s">
        <v>53</v>
      </c>
      <c r="D55" s="17" t="s">
        <v>71</v>
      </c>
      <c r="E55" s="25">
        <v>4.12</v>
      </c>
      <c r="F55" s="25">
        <v>5.34</v>
      </c>
      <c r="G55" s="25">
        <v>5.0999999999999996</v>
      </c>
      <c r="H55" s="76">
        <v>8.1</v>
      </c>
      <c r="I55" s="76">
        <v>2.57</v>
      </c>
      <c r="J55" s="76">
        <v>3.84</v>
      </c>
    </row>
    <row r="56" spans="1:13" ht="14.25">
      <c r="A56" s="26" t="s">
        <v>72</v>
      </c>
      <c r="B56" s="26" t="s">
        <v>73</v>
      </c>
      <c r="C56" s="27">
        <v>7.81</v>
      </c>
      <c r="D56" s="26" t="s">
        <v>45</v>
      </c>
      <c r="E56" s="27">
        <v>78</v>
      </c>
      <c r="F56" s="26" t="s">
        <v>74</v>
      </c>
      <c r="G56" s="27">
        <v>85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37.909999999999997</v>
      </c>
      <c r="C59" s="32"/>
      <c r="D59" s="32"/>
      <c r="E59" s="32"/>
      <c r="F59" s="32">
        <v>26.5</v>
      </c>
      <c r="G59" s="32"/>
      <c r="H59" s="32">
        <v>24.8</v>
      </c>
      <c r="I59" s="32"/>
      <c r="J59" s="32">
        <v>21.47</v>
      </c>
      <c r="K59" s="32"/>
      <c r="L59" s="32">
        <v>28.88</v>
      </c>
      <c r="M59" s="32"/>
    </row>
    <row r="60" spans="1:13" ht="18.75">
      <c r="A60" s="31" t="s">
        <v>79</v>
      </c>
      <c r="B60" s="32">
        <v>40.340000000000003</v>
      </c>
      <c r="C60" s="32"/>
      <c r="D60" s="32">
        <v>43.67</v>
      </c>
      <c r="E60" s="32"/>
      <c r="F60" s="32"/>
      <c r="G60" s="32"/>
      <c r="H60" s="32"/>
      <c r="I60" s="32"/>
      <c r="J60" s="32"/>
      <c r="K60" s="32"/>
      <c r="L60" s="32"/>
      <c r="M60" s="32"/>
    </row>
    <row r="61" spans="1:13" ht="18.75">
      <c r="A61" s="31" t="s">
        <v>80</v>
      </c>
      <c r="B61" s="32">
        <v>20.309999999999999</v>
      </c>
      <c r="C61" s="32"/>
      <c r="D61" s="32">
        <v>20.81</v>
      </c>
      <c r="E61" s="32"/>
      <c r="F61" s="32">
        <v>27.3</v>
      </c>
      <c r="G61" s="32"/>
      <c r="H61" s="32">
        <v>24.9</v>
      </c>
      <c r="I61" s="32"/>
      <c r="J61" s="32">
        <v>21.7</v>
      </c>
      <c r="K61" s="32"/>
      <c r="L61" s="32">
        <v>54.07</v>
      </c>
      <c r="M61" s="32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12.73</v>
      </c>
      <c r="D63" s="34"/>
      <c r="E63" s="33"/>
      <c r="F63" s="33"/>
      <c r="G63" s="35">
        <v>12.03</v>
      </c>
      <c r="H63" s="33"/>
      <c r="I63" s="33">
        <v>11.56</v>
      </c>
      <c r="J63" s="33"/>
      <c r="K63" s="33">
        <v>11.86</v>
      </c>
      <c r="L63" s="33"/>
      <c r="M63" s="33">
        <v>11.76</v>
      </c>
    </row>
    <row r="64" spans="1:13" ht="18.75">
      <c r="A64" s="36" t="s">
        <v>82</v>
      </c>
      <c r="B64" s="33"/>
      <c r="C64" s="33">
        <v>14.41</v>
      </c>
      <c r="D64" s="34"/>
      <c r="E64" s="33">
        <v>11.86</v>
      </c>
      <c r="F64" s="33"/>
      <c r="G64" s="37">
        <v>11.8</v>
      </c>
      <c r="H64" s="33"/>
      <c r="I64" s="33">
        <v>11.7</v>
      </c>
      <c r="J64" s="33"/>
      <c r="K64" s="33">
        <v>13.6</v>
      </c>
      <c r="L64" s="33"/>
      <c r="M64" s="33">
        <v>11.95</v>
      </c>
    </row>
    <row r="65" spans="1:13" ht="18.75">
      <c r="A65" s="36" t="s">
        <v>83</v>
      </c>
      <c r="B65" s="33"/>
      <c r="C65" s="33">
        <v>24.31</v>
      </c>
      <c r="D65" s="34"/>
      <c r="E65" s="33">
        <v>22.84</v>
      </c>
      <c r="F65" s="33"/>
      <c r="G65" s="35"/>
      <c r="H65" s="33"/>
      <c r="I65" s="33">
        <v>22.7</v>
      </c>
      <c r="J65" s="33"/>
      <c r="K65" s="33">
        <v>23.44</v>
      </c>
      <c r="L65" s="33"/>
      <c r="M65" s="33">
        <v>23.55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2.14</v>
      </c>
      <c r="C67" s="33">
        <v>8.39</v>
      </c>
      <c r="D67" s="34">
        <v>2.4</v>
      </c>
      <c r="E67" s="33">
        <v>7.54</v>
      </c>
      <c r="F67" s="33">
        <v>3.92</v>
      </c>
      <c r="G67" s="35">
        <v>7.32</v>
      </c>
      <c r="H67" s="33">
        <v>2.7</v>
      </c>
      <c r="I67" s="33">
        <v>7.32</v>
      </c>
      <c r="J67" s="33">
        <v>4.3099999999999996</v>
      </c>
      <c r="K67" s="33">
        <v>8.16</v>
      </c>
      <c r="L67" s="33">
        <v>4.45</v>
      </c>
      <c r="M67" s="33">
        <v>7.43</v>
      </c>
    </row>
    <row r="68" spans="1:13" ht="18.75">
      <c r="A68" s="41" t="s">
        <v>85</v>
      </c>
      <c r="B68" s="42">
        <v>3.09</v>
      </c>
      <c r="C68" s="33">
        <v>7.35</v>
      </c>
      <c r="D68" s="34">
        <v>1.97</v>
      </c>
      <c r="E68" s="33">
        <v>7.72</v>
      </c>
      <c r="F68" s="33">
        <v>4.1100000000000003</v>
      </c>
      <c r="G68" s="35">
        <v>7.46</v>
      </c>
      <c r="H68" s="33">
        <v>3.8</v>
      </c>
      <c r="I68" s="33">
        <v>7.37</v>
      </c>
      <c r="J68" s="33">
        <v>3.06</v>
      </c>
      <c r="K68" s="33">
        <v>7.41</v>
      </c>
      <c r="L68" s="33">
        <v>4.2699999999999996</v>
      </c>
      <c r="M68" s="33">
        <v>7.45</v>
      </c>
    </row>
    <row r="69" spans="1:13" ht="18.75">
      <c r="A69" s="41" t="s">
        <v>86</v>
      </c>
      <c r="B69" s="42">
        <v>3.91</v>
      </c>
      <c r="C69" s="33">
        <v>11.02</v>
      </c>
      <c r="D69" s="34">
        <v>3.05</v>
      </c>
      <c r="E69" s="33">
        <v>10.9</v>
      </c>
      <c r="F69" s="33">
        <v>5.2</v>
      </c>
      <c r="G69" s="35">
        <v>10.93</v>
      </c>
      <c r="H69" s="33">
        <v>1.8</v>
      </c>
      <c r="I69" s="33">
        <v>10.78</v>
      </c>
      <c r="J69" s="33">
        <v>2.77</v>
      </c>
      <c r="K69" s="33">
        <v>10.91</v>
      </c>
      <c r="L69" s="33">
        <v>2.36</v>
      </c>
      <c r="M69" s="33">
        <v>11.22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322</v>
      </c>
      <c r="D2" s="142"/>
      <c r="E2" s="142"/>
      <c r="F2" s="143" t="s">
        <v>326</v>
      </c>
      <c r="G2" s="143"/>
      <c r="H2" s="143"/>
      <c r="I2" s="144" t="s">
        <v>331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86680</v>
      </c>
      <c r="D4" s="134"/>
      <c r="E4" s="134"/>
      <c r="F4" s="134">
        <v>87500</v>
      </c>
      <c r="G4" s="134"/>
      <c r="H4" s="134"/>
      <c r="I4" s="134">
        <v>88180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122380</v>
      </c>
      <c r="D5" s="134"/>
      <c r="E5" s="134"/>
      <c r="F5" s="134">
        <v>122900</v>
      </c>
      <c r="G5" s="134"/>
      <c r="H5" s="134"/>
      <c r="I5" s="134">
        <v>123580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C4-'29日'!I4</f>
        <v>580</v>
      </c>
      <c r="D6" s="150"/>
      <c r="E6" s="150"/>
      <c r="F6" s="151">
        <f>F4-C4</f>
        <v>820</v>
      </c>
      <c r="G6" s="152"/>
      <c r="H6" s="153"/>
      <c r="I6" s="151">
        <f>I4-F4</f>
        <v>680</v>
      </c>
      <c r="J6" s="152"/>
      <c r="K6" s="153"/>
      <c r="L6" s="149">
        <f>C6+F6+I6</f>
        <v>2080</v>
      </c>
      <c r="M6" s="149">
        <f>C7+F7+I7</f>
        <v>2340</v>
      </c>
    </row>
    <row r="7" spans="1:15" ht="21.95" customHeight="1">
      <c r="A7" s="89"/>
      <c r="B7" s="6" t="s">
        <v>8</v>
      </c>
      <c r="C7" s="150">
        <f>C5-'29日'!I5</f>
        <v>1140</v>
      </c>
      <c r="D7" s="150"/>
      <c r="E7" s="150"/>
      <c r="F7" s="151">
        <f>F5-C5</f>
        <v>520</v>
      </c>
      <c r="G7" s="152"/>
      <c r="H7" s="153"/>
      <c r="I7" s="151">
        <f>I5-F5</f>
        <v>680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42</v>
      </c>
      <c r="D9" s="134"/>
      <c r="E9" s="134"/>
      <c r="F9" s="134">
        <v>49</v>
      </c>
      <c r="G9" s="134"/>
      <c r="H9" s="134"/>
      <c r="I9" s="134">
        <v>47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42</v>
      </c>
      <c r="D10" s="134"/>
      <c r="E10" s="134"/>
      <c r="F10" s="134">
        <v>47</v>
      </c>
      <c r="G10" s="134"/>
      <c r="H10" s="134"/>
      <c r="I10" s="134">
        <v>47</v>
      </c>
      <c r="J10" s="134"/>
      <c r="K10" s="134"/>
    </row>
    <row r="11" spans="1:15" ht="21.95" customHeight="1">
      <c r="A11" s="91" t="s">
        <v>13</v>
      </c>
      <c r="B11" s="8" t="s">
        <v>14</v>
      </c>
      <c r="C11" s="77" t="s">
        <v>15</v>
      </c>
      <c r="D11" s="77" t="s">
        <v>15</v>
      </c>
      <c r="E11" s="77" t="s">
        <v>15</v>
      </c>
      <c r="F11" s="78" t="s">
        <v>15</v>
      </c>
      <c r="G11" s="78" t="s">
        <v>15</v>
      </c>
      <c r="H11" s="78" t="s">
        <v>15</v>
      </c>
      <c r="I11" s="79" t="s">
        <v>15</v>
      </c>
      <c r="J11" s="79" t="s">
        <v>15</v>
      </c>
      <c r="K11" s="79" t="s">
        <v>15</v>
      </c>
    </row>
    <row r="12" spans="1:15" ht="21.95" customHeight="1">
      <c r="A12" s="91"/>
      <c r="B12" s="8" t="s">
        <v>16</v>
      </c>
      <c r="C12" s="77">
        <v>60</v>
      </c>
      <c r="D12" s="77">
        <v>60</v>
      </c>
      <c r="E12" s="77">
        <v>60</v>
      </c>
      <c r="F12" s="78">
        <v>60</v>
      </c>
      <c r="G12" s="78">
        <v>60</v>
      </c>
      <c r="H12" s="78">
        <v>60</v>
      </c>
      <c r="I12" s="79">
        <v>60</v>
      </c>
      <c r="J12" s="79">
        <v>60</v>
      </c>
      <c r="K12" s="7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77">
        <v>310</v>
      </c>
      <c r="D15" s="9">
        <v>270</v>
      </c>
      <c r="E15" s="9">
        <v>520</v>
      </c>
      <c r="F15" s="78">
        <v>520</v>
      </c>
      <c r="G15" s="9">
        <v>500</v>
      </c>
      <c r="H15" s="9">
        <v>490</v>
      </c>
      <c r="I15" s="79">
        <v>490</v>
      </c>
      <c r="J15" s="9">
        <v>460</v>
      </c>
      <c r="K15" s="9">
        <v>430</v>
      </c>
    </row>
    <row r="16" spans="1:15" ht="21.95" customHeight="1">
      <c r="A16" s="92"/>
      <c r="B16" s="11" t="s">
        <v>21</v>
      </c>
      <c r="C16" s="133" t="s">
        <v>325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77" t="s">
        <v>15</v>
      </c>
      <c r="D17" s="77" t="s">
        <v>15</v>
      </c>
      <c r="E17" s="77" t="s">
        <v>15</v>
      </c>
      <c r="F17" s="78" t="s">
        <v>15</v>
      </c>
      <c r="G17" s="78" t="s">
        <v>15</v>
      </c>
      <c r="H17" s="78" t="s">
        <v>15</v>
      </c>
      <c r="I17" s="79" t="s">
        <v>15</v>
      </c>
      <c r="J17" s="79" t="s">
        <v>15</v>
      </c>
      <c r="K17" s="79" t="s">
        <v>15</v>
      </c>
    </row>
    <row r="18" spans="1:11" ht="21.95" customHeight="1">
      <c r="A18" s="93"/>
      <c r="B18" s="12" t="s">
        <v>16</v>
      </c>
      <c r="C18" s="77">
        <v>70</v>
      </c>
      <c r="D18" s="77">
        <v>70</v>
      </c>
      <c r="E18" s="77">
        <v>70</v>
      </c>
      <c r="F18" s="78">
        <v>70</v>
      </c>
      <c r="G18" s="78">
        <v>70</v>
      </c>
      <c r="H18" s="78">
        <v>70</v>
      </c>
      <c r="I18" s="79">
        <v>70</v>
      </c>
      <c r="J18" s="79">
        <v>70</v>
      </c>
      <c r="K18" s="7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500</v>
      </c>
      <c r="D21" s="9">
        <v>420</v>
      </c>
      <c r="E21" s="9">
        <v>350</v>
      </c>
      <c r="F21" s="78">
        <v>350</v>
      </c>
      <c r="G21" s="9">
        <v>270</v>
      </c>
      <c r="H21" s="9">
        <v>500</v>
      </c>
      <c r="I21" s="79">
        <v>500</v>
      </c>
      <c r="J21" s="9">
        <v>450</v>
      </c>
      <c r="K21" s="9">
        <v>400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332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1140</v>
      </c>
      <c r="D23" s="112"/>
      <c r="E23" s="112"/>
      <c r="F23" s="112">
        <f>550*2</f>
        <v>1100</v>
      </c>
      <c r="G23" s="112"/>
      <c r="H23" s="112"/>
      <c r="I23" s="112">
        <v>1000</v>
      </c>
      <c r="J23" s="112"/>
      <c r="K23" s="112"/>
    </row>
    <row r="24" spans="1:11" ht="21.95" customHeight="1">
      <c r="A24" s="95"/>
      <c r="B24" s="13" t="s">
        <v>30</v>
      </c>
      <c r="C24" s="112">
        <f>1100+1070</f>
        <v>2170</v>
      </c>
      <c r="D24" s="112"/>
      <c r="E24" s="112"/>
      <c r="F24" s="112">
        <f>1070+1060</f>
        <v>2130</v>
      </c>
      <c r="G24" s="112"/>
      <c r="H24" s="112"/>
      <c r="I24" s="112">
        <f>1070+1060</f>
        <v>2130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28</v>
      </c>
      <c r="D25" s="112"/>
      <c r="E25" s="112"/>
      <c r="F25" s="112">
        <v>28</v>
      </c>
      <c r="G25" s="112"/>
      <c r="H25" s="112"/>
      <c r="I25" s="112">
        <v>28</v>
      </c>
      <c r="J25" s="112"/>
      <c r="K25" s="112"/>
    </row>
    <row r="26" spans="1:11" ht="21.95" customHeight="1">
      <c r="A26" s="92"/>
      <c r="B26" s="10" t="s">
        <v>33</v>
      </c>
      <c r="C26" s="112">
        <v>10</v>
      </c>
      <c r="D26" s="112"/>
      <c r="E26" s="112"/>
      <c r="F26" s="112">
        <v>10</v>
      </c>
      <c r="G26" s="112"/>
      <c r="H26" s="112"/>
      <c r="I26" s="112">
        <v>10</v>
      </c>
      <c r="J26" s="112"/>
      <c r="K26" s="112"/>
    </row>
    <row r="27" spans="1:11" ht="21.95" customHeight="1">
      <c r="A27" s="92"/>
      <c r="B27" s="10" t="s">
        <v>34</v>
      </c>
      <c r="C27" s="112">
        <v>2</v>
      </c>
      <c r="D27" s="112"/>
      <c r="E27" s="112"/>
      <c r="F27" s="112">
        <v>2</v>
      </c>
      <c r="G27" s="112"/>
      <c r="H27" s="112"/>
      <c r="I27" s="112">
        <v>2</v>
      </c>
      <c r="J27" s="112"/>
      <c r="K27" s="112"/>
    </row>
    <row r="28" spans="1:11" ht="76.5" customHeight="1">
      <c r="A28" s="118" t="s">
        <v>35</v>
      </c>
      <c r="B28" s="119"/>
      <c r="C28" s="124" t="s">
        <v>323</v>
      </c>
      <c r="D28" s="125"/>
      <c r="E28" s="126"/>
      <c r="F28" s="124" t="s">
        <v>327</v>
      </c>
      <c r="G28" s="125"/>
      <c r="H28" s="126"/>
      <c r="I28" s="124" t="s">
        <v>330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324</v>
      </c>
      <c r="D31" s="116"/>
      <c r="E31" s="117"/>
      <c r="F31" s="115" t="s">
        <v>328</v>
      </c>
      <c r="G31" s="116"/>
      <c r="H31" s="117"/>
      <c r="I31" s="115" t="s">
        <v>329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79">
        <v>0</v>
      </c>
      <c r="J34" s="7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9.1300000000000008</v>
      </c>
      <c r="F35" s="9">
        <v>9.17</v>
      </c>
      <c r="G35" s="9">
        <v>9.1999999999999993</v>
      </c>
      <c r="H35" s="79">
        <v>9.11</v>
      </c>
      <c r="I35" s="79">
        <v>9.2899999999999991</v>
      </c>
      <c r="J35" s="79">
        <v>9.31</v>
      </c>
    </row>
    <row r="36" spans="1:10" ht="15.75">
      <c r="A36" s="97"/>
      <c r="B36" s="100"/>
      <c r="C36" s="17" t="s">
        <v>49</v>
      </c>
      <c r="D36" s="17" t="s">
        <v>50</v>
      </c>
      <c r="E36" s="9">
        <v>6.56</v>
      </c>
      <c r="F36" s="9">
        <v>6.27</v>
      </c>
      <c r="G36" s="9">
        <v>5.46</v>
      </c>
      <c r="H36" s="79">
        <v>6.4</v>
      </c>
      <c r="I36" s="79">
        <v>6.14</v>
      </c>
      <c r="J36" s="79">
        <v>6.28</v>
      </c>
    </row>
    <row r="37" spans="1:10" ht="18.75">
      <c r="A37" s="97"/>
      <c r="B37" s="100"/>
      <c r="C37" s="18" t="s">
        <v>51</v>
      </c>
      <c r="D37" s="17" t="s">
        <v>52</v>
      </c>
      <c r="E37" s="9">
        <v>11.3</v>
      </c>
      <c r="F37" s="9">
        <v>12.9</v>
      </c>
      <c r="G37" s="19">
        <v>8.1</v>
      </c>
      <c r="H37" s="79">
        <v>10.5</v>
      </c>
      <c r="I37" s="79">
        <v>11.7</v>
      </c>
      <c r="J37" s="79">
        <v>11.2</v>
      </c>
    </row>
    <row r="38" spans="1:10" ht="16.5">
      <c r="A38" s="97"/>
      <c r="B38" s="100"/>
      <c r="C38" s="20" t="s">
        <v>53</v>
      </c>
      <c r="D38" s="17" t="s">
        <v>54</v>
      </c>
      <c r="E38" s="19">
        <v>2.84</v>
      </c>
      <c r="F38" s="19">
        <v>3.17</v>
      </c>
      <c r="G38" s="19">
        <v>2.9</v>
      </c>
      <c r="H38" s="79">
        <v>3.1</v>
      </c>
      <c r="I38" s="79">
        <v>1.62</v>
      </c>
      <c r="J38" s="79">
        <v>2.41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0.5</v>
      </c>
      <c r="F39" s="9">
        <v>0.5</v>
      </c>
      <c r="G39" s="9">
        <v>0.6</v>
      </c>
      <c r="H39" s="79">
        <v>0.6</v>
      </c>
      <c r="I39" s="79">
        <v>0.6</v>
      </c>
      <c r="J39" s="7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10.15</v>
      </c>
      <c r="F40" s="9">
        <v>10.16</v>
      </c>
      <c r="G40" s="9">
        <v>10.17</v>
      </c>
      <c r="H40" s="79">
        <v>10.199999999999999</v>
      </c>
      <c r="I40" s="79">
        <v>10.25</v>
      </c>
      <c r="J40" s="79">
        <v>10.220000000000001</v>
      </c>
    </row>
    <row r="41" spans="1:10" ht="15.75">
      <c r="A41" s="97"/>
      <c r="B41" s="100"/>
      <c r="C41" s="17" t="s">
        <v>49</v>
      </c>
      <c r="D41" s="17" t="s">
        <v>57</v>
      </c>
      <c r="E41" s="9">
        <v>21.59</v>
      </c>
      <c r="F41" s="9">
        <v>20.87</v>
      </c>
      <c r="G41" s="9">
        <v>25.9</v>
      </c>
      <c r="H41" s="79">
        <v>26.5</v>
      </c>
      <c r="I41" s="79">
        <v>24.73</v>
      </c>
      <c r="J41" s="79">
        <v>23.36</v>
      </c>
    </row>
    <row r="42" spans="1:10" ht="15.75">
      <c r="A42" s="97"/>
      <c r="B42" s="100"/>
      <c r="C42" s="21" t="s">
        <v>58</v>
      </c>
      <c r="D42" s="22" t="s">
        <v>59</v>
      </c>
      <c r="E42" s="9">
        <v>2.4500000000000002</v>
      </c>
      <c r="F42" s="9">
        <v>2.58</v>
      </c>
      <c r="G42" s="9">
        <v>3.66</v>
      </c>
      <c r="H42" s="79">
        <v>3.7</v>
      </c>
      <c r="I42" s="79">
        <v>3.72</v>
      </c>
      <c r="J42" s="79">
        <v>3.73</v>
      </c>
    </row>
    <row r="43" spans="1:10" ht="16.5">
      <c r="A43" s="97"/>
      <c r="B43" s="100"/>
      <c r="C43" s="21" t="s">
        <v>60</v>
      </c>
      <c r="D43" s="23" t="s">
        <v>61</v>
      </c>
      <c r="E43" s="9">
        <v>3.66</v>
      </c>
      <c r="F43" s="9">
        <v>3.12</v>
      </c>
      <c r="G43" s="9">
        <v>3.5</v>
      </c>
      <c r="H43" s="79">
        <v>4.66</v>
      </c>
      <c r="I43" s="79">
        <v>3.45</v>
      </c>
      <c r="J43" s="79">
        <v>3.2</v>
      </c>
    </row>
    <row r="44" spans="1:10" ht="18.75">
      <c r="A44" s="97"/>
      <c r="B44" s="100"/>
      <c r="C44" s="18" t="s">
        <v>51</v>
      </c>
      <c r="D44" s="17" t="s">
        <v>62</v>
      </c>
      <c r="E44" s="9">
        <v>424</v>
      </c>
      <c r="F44" s="9">
        <v>366</v>
      </c>
      <c r="G44" s="9">
        <v>351</v>
      </c>
      <c r="H44" s="79">
        <v>430</v>
      </c>
      <c r="I44" s="79">
        <v>374</v>
      </c>
      <c r="J44" s="79">
        <v>403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6.65</v>
      </c>
      <c r="F45" s="9">
        <v>5.88</v>
      </c>
      <c r="G45" s="9">
        <v>6.05</v>
      </c>
      <c r="H45" s="79">
        <v>6.4</v>
      </c>
      <c r="I45" s="79">
        <v>6.07</v>
      </c>
      <c r="J45" s="79">
        <v>6.8</v>
      </c>
    </row>
    <row r="46" spans="1:10" ht="18.75">
      <c r="A46" s="97"/>
      <c r="B46" s="100"/>
      <c r="C46" s="18" t="s">
        <v>51</v>
      </c>
      <c r="D46" s="17" t="s">
        <v>52</v>
      </c>
      <c r="E46" s="9">
        <v>15.3</v>
      </c>
      <c r="F46" s="9">
        <v>13.6</v>
      </c>
      <c r="G46" s="9">
        <v>15.7</v>
      </c>
      <c r="H46" s="79">
        <v>15.9</v>
      </c>
      <c r="I46" s="79">
        <v>13.7</v>
      </c>
      <c r="J46" s="79">
        <v>14.1</v>
      </c>
    </row>
    <row r="47" spans="1:10" ht="16.5">
      <c r="A47" s="97"/>
      <c r="B47" s="100"/>
      <c r="C47" s="20" t="s">
        <v>53</v>
      </c>
      <c r="D47" s="17" t="s">
        <v>66</v>
      </c>
      <c r="E47" s="9">
        <v>2.71</v>
      </c>
      <c r="F47" s="9">
        <v>2.81</v>
      </c>
      <c r="G47" s="9">
        <v>1.48</v>
      </c>
      <c r="H47" s="79">
        <v>2</v>
      </c>
      <c r="I47" s="79">
        <v>3.84</v>
      </c>
      <c r="J47" s="79">
        <v>3.17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5.84</v>
      </c>
      <c r="F48" s="9">
        <v>5.17</v>
      </c>
      <c r="G48" s="9">
        <v>6.2</v>
      </c>
      <c r="H48" s="79">
        <v>4.9000000000000004</v>
      </c>
      <c r="I48" s="79">
        <v>6.2869999999999999</v>
      </c>
      <c r="J48" s="79">
        <v>6.37</v>
      </c>
    </row>
    <row r="49" spans="1:13" ht="18.75">
      <c r="A49" s="97"/>
      <c r="B49" s="100"/>
      <c r="C49" s="18" t="s">
        <v>51</v>
      </c>
      <c r="D49" s="17" t="s">
        <v>52</v>
      </c>
      <c r="E49" s="9">
        <v>10</v>
      </c>
      <c r="F49" s="9">
        <v>8.9</v>
      </c>
      <c r="G49" s="9">
        <v>10.199999999999999</v>
      </c>
      <c r="H49" s="79">
        <v>8.5</v>
      </c>
      <c r="I49" s="79">
        <v>9.3000000000000007</v>
      </c>
      <c r="J49" s="79">
        <v>11.1</v>
      </c>
    </row>
    <row r="50" spans="1:13" ht="16.5">
      <c r="A50" s="97"/>
      <c r="B50" s="100"/>
      <c r="C50" s="20" t="s">
        <v>53</v>
      </c>
      <c r="D50" s="17" t="s">
        <v>66</v>
      </c>
      <c r="E50" s="9">
        <v>3.12</v>
      </c>
      <c r="F50" s="9">
        <v>2.92</v>
      </c>
      <c r="G50" s="9">
        <v>1.64</v>
      </c>
      <c r="H50" s="79">
        <v>1.5</v>
      </c>
      <c r="I50" s="79">
        <v>2.11</v>
      </c>
      <c r="J50" s="79">
        <v>2.52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79">
        <v>0</v>
      </c>
      <c r="I51" s="79">
        <v>0</v>
      </c>
      <c r="J51" s="7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9.33</v>
      </c>
      <c r="F52" s="9">
        <v>9.31</v>
      </c>
      <c r="G52" s="9">
        <v>9.36</v>
      </c>
      <c r="H52" s="79">
        <v>9.43</v>
      </c>
      <c r="I52" s="79">
        <v>9.32</v>
      </c>
      <c r="J52" s="79">
        <v>9.2899999999999991</v>
      </c>
    </row>
    <row r="53" spans="1:13" ht="15.75">
      <c r="A53" s="97"/>
      <c r="B53" s="100"/>
      <c r="C53" s="17" t="s">
        <v>49</v>
      </c>
      <c r="D53" s="17" t="s">
        <v>50</v>
      </c>
      <c r="E53" s="9">
        <v>5.65</v>
      </c>
      <c r="F53" s="9">
        <v>6.14</v>
      </c>
      <c r="G53" s="9">
        <v>5.9</v>
      </c>
      <c r="H53" s="79">
        <v>6.2</v>
      </c>
      <c r="I53" s="79">
        <v>5.66</v>
      </c>
      <c r="J53" s="79">
        <v>5.47</v>
      </c>
    </row>
    <row r="54" spans="1:13" ht="18.75">
      <c r="A54" s="97"/>
      <c r="B54" s="100"/>
      <c r="C54" s="18" t="s">
        <v>51</v>
      </c>
      <c r="D54" s="17" t="s">
        <v>52</v>
      </c>
      <c r="E54" s="9">
        <v>9.9700000000000006</v>
      </c>
      <c r="F54" s="9">
        <v>10.71</v>
      </c>
      <c r="G54" s="9">
        <v>11.9</v>
      </c>
      <c r="H54" s="79">
        <v>11.1</v>
      </c>
      <c r="I54" s="79">
        <v>12.4</v>
      </c>
      <c r="J54" s="79">
        <v>11.3</v>
      </c>
    </row>
    <row r="55" spans="1:13" ht="16.5">
      <c r="A55" s="97"/>
      <c r="B55" s="111"/>
      <c r="C55" s="24" t="s">
        <v>53</v>
      </c>
      <c r="D55" s="17" t="s">
        <v>71</v>
      </c>
      <c r="E55" s="25">
        <v>3.14</v>
      </c>
      <c r="F55" s="25">
        <v>3.48</v>
      </c>
      <c r="G55" s="25">
        <v>3.7</v>
      </c>
      <c r="H55" s="79">
        <v>1.6</v>
      </c>
      <c r="I55" s="79">
        <v>3.05</v>
      </c>
      <c r="J55" s="79">
        <v>2.02</v>
      </c>
    </row>
    <row r="56" spans="1:13" ht="14.25">
      <c r="A56" s="26" t="s">
        <v>72</v>
      </c>
      <c r="B56" s="26" t="s">
        <v>73</v>
      </c>
      <c r="C56" s="27">
        <v>7.46</v>
      </c>
      <c r="D56" s="26" t="s">
        <v>45</v>
      </c>
      <c r="E56" s="27">
        <v>75</v>
      </c>
      <c r="F56" s="26" t="s">
        <v>74</v>
      </c>
      <c r="G56" s="27">
        <v>80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25.96</v>
      </c>
      <c r="C59" s="33"/>
      <c r="D59" s="34"/>
      <c r="E59" s="33"/>
      <c r="F59" s="33"/>
      <c r="G59" s="35"/>
      <c r="H59" s="33"/>
      <c r="I59" s="33"/>
      <c r="J59" s="33"/>
      <c r="K59" s="33"/>
      <c r="L59" s="33">
        <v>14.63</v>
      </c>
      <c r="M59" s="33"/>
    </row>
    <row r="60" spans="1:13" ht="18.75">
      <c r="A60" s="31" t="s">
        <v>79</v>
      </c>
      <c r="B60" s="32"/>
      <c r="C60" s="33"/>
      <c r="D60" s="34">
        <v>29.92</v>
      </c>
      <c r="E60" s="33"/>
      <c r="F60" s="33">
        <v>30.8</v>
      </c>
      <c r="G60" s="35"/>
      <c r="H60" s="33">
        <v>33.68</v>
      </c>
      <c r="I60" s="33"/>
      <c r="J60" s="33">
        <v>46.21</v>
      </c>
      <c r="K60" s="33"/>
      <c r="L60" s="33"/>
      <c r="M60" s="33"/>
    </row>
    <row r="61" spans="1:13" ht="18.75">
      <c r="A61" s="31" t="s">
        <v>80</v>
      </c>
      <c r="B61" s="32">
        <v>15.85</v>
      </c>
      <c r="C61" s="33"/>
      <c r="D61" s="34">
        <v>14.29</v>
      </c>
      <c r="E61" s="33"/>
      <c r="F61" s="33">
        <v>18.3</v>
      </c>
      <c r="G61" s="35"/>
      <c r="H61" s="33">
        <v>27.72</v>
      </c>
      <c r="I61" s="33"/>
      <c r="J61" s="33">
        <v>25.17</v>
      </c>
      <c r="K61" s="33"/>
      <c r="L61" s="33">
        <v>19.940000000000001</v>
      </c>
      <c r="M61" s="33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11.6</v>
      </c>
      <c r="D63" s="34"/>
      <c r="E63" s="33">
        <v>12.22</v>
      </c>
      <c r="F63" s="33"/>
      <c r="G63" s="35">
        <v>11.89</v>
      </c>
      <c r="H63" s="33"/>
      <c r="I63" s="33">
        <v>12.73</v>
      </c>
      <c r="J63" s="33"/>
      <c r="K63" s="33">
        <v>12.04</v>
      </c>
      <c r="L63" s="33"/>
      <c r="M63" s="33">
        <v>12.1</v>
      </c>
    </row>
    <row r="64" spans="1:13" ht="18.75">
      <c r="A64" s="36" t="s">
        <v>82</v>
      </c>
      <c r="B64" s="33"/>
      <c r="C64" s="33">
        <v>11.92</v>
      </c>
      <c r="D64" s="34"/>
      <c r="E64" s="33">
        <v>14.47</v>
      </c>
      <c r="F64" s="33"/>
      <c r="G64" s="37">
        <v>12.6</v>
      </c>
      <c r="H64" s="33"/>
      <c r="I64" s="33">
        <v>14.76</v>
      </c>
      <c r="J64" s="33"/>
      <c r="K64" s="33">
        <v>12.15</v>
      </c>
      <c r="L64" s="33"/>
      <c r="M64" s="33">
        <v>12.67</v>
      </c>
    </row>
    <row r="65" spans="1:13" ht="18.75">
      <c r="A65" s="36" t="s">
        <v>83</v>
      </c>
      <c r="B65" s="33"/>
      <c r="C65" s="33">
        <v>23.96</v>
      </c>
      <c r="D65" s="34"/>
      <c r="E65" s="33">
        <v>23.08</v>
      </c>
      <c r="F65" s="33"/>
      <c r="G65" s="35"/>
      <c r="H65" s="33"/>
      <c r="I65" s="33"/>
      <c r="J65" s="33"/>
      <c r="K65" s="33"/>
      <c r="L65" s="33"/>
      <c r="M65" s="33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2.17</v>
      </c>
      <c r="C67" s="33">
        <v>7.29</v>
      </c>
      <c r="D67" s="34">
        <v>4.1399999999999997</v>
      </c>
      <c r="E67" s="33">
        <v>8.3000000000000007</v>
      </c>
      <c r="F67" s="33">
        <v>2.5</v>
      </c>
      <c r="G67" s="35">
        <v>7.5</v>
      </c>
      <c r="H67" s="33">
        <v>3.1</v>
      </c>
      <c r="I67" s="33">
        <v>7.81</v>
      </c>
      <c r="J67" s="33">
        <v>3.6</v>
      </c>
      <c r="K67" s="33">
        <v>7.25</v>
      </c>
      <c r="L67" s="33">
        <v>2.15</v>
      </c>
      <c r="M67" s="33">
        <v>7.39</v>
      </c>
    </row>
    <row r="68" spans="1:13" ht="18.75">
      <c r="A68" s="41" t="s">
        <v>85</v>
      </c>
      <c r="B68" s="42">
        <v>3.84</v>
      </c>
      <c r="C68" s="33">
        <v>7.36</v>
      </c>
      <c r="D68" s="34">
        <v>5.01</v>
      </c>
      <c r="E68" s="33">
        <v>7.55</v>
      </c>
      <c r="F68" s="33">
        <v>2.8</v>
      </c>
      <c r="G68" s="35">
        <v>7.43</v>
      </c>
      <c r="H68" s="33">
        <v>4.5999999999999996</v>
      </c>
      <c r="I68" s="33">
        <v>7.49</v>
      </c>
      <c r="J68" s="33">
        <v>2.04</v>
      </c>
      <c r="K68" s="33">
        <v>7.31</v>
      </c>
      <c r="L68" s="33">
        <v>2.2200000000000002</v>
      </c>
      <c r="M68" s="33">
        <v>7.34</v>
      </c>
    </row>
    <row r="69" spans="1:13" ht="18.75">
      <c r="A69" s="41" t="s">
        <v>86</v>
      </c>
      <c r="B69" s="42">
        <v>2.15</v>
      </c>
      <c r="C69" s="33">
        <v>10.97</v>
      </c>
      <c r="D69" s="34">
        <v>2.31</v>
      </c>
      <c r="E69" s="33">
        <v>10.97</v>
      </c>
      <c r="F69" s="33"/>
      <c r="G69" s="35"/>
      <c r="H69" s="33"/>
      <c r="I69" s="33"/>
      <c r="J69" s="33"/>
      <c r="K69" s="33"/>
      <c r="L69" s="33"/>
      <c r="M69" s="33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3"/>
      <c r="K70" s="33"/>
      <c r="L70" s="33"/>
      <c r="M70" s="3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I9" sqref="I9:K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333</v>
      </c>
      <c r="D2" s="142"/>
      <c r="E2" s="142"/>
      <c r="F2" s="143" t="s">
        <v>336</v>
      </c>
      <c r="G2" s="143"/>
      <c r="H2" s="143"/>
      <c r="I2" s="144" t="s">
        <v>339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88900</v>
      </c>
      <c r="D4" s="134"/>
      <c r="E4" s="134"/>
      <c r="F4" s="134">
        <v>89816</v>
      </c>
      <c r="G4" s="134"/>
      <c r="H4" s="134"/>
      <c r="I4" s="134">
        <v>90800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124500</v>
      </c>
      <c r="D5" s="134"/>
      <c r="E5" s="134"/>
      <c r="F5" s="134">
        <v>125130</v>
      </c>
      <c r="G5" s="134"/>
      <c r="H5" s="134"/>
      <c r="I5" s="134">
        <v>125650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C4-'30日'!I4</f>
        <v>720</v>
      </c>
      <c r="D6" s="150"/>
      <c r="E6" s="150"/>
      <c r="F6" s="151">
        <f>F4-C4</f>
        <v>916</v>
      </c>
      <c r="G6" s="152"/>
      <c r="H6" s="153"/>
      <c r="I6" s="151">
        <f>I4-F4</f>
        <v>984</v>
      </c>
      <c r="J6" s="152"/>
      <c r="K6" s="153"/>
      <c r="L6" s="149">
        <f>C6+F6+I6</f>
        <v>2620</v>
      </c>
      <c r="M6" s="149">
        <f>C7+F7+I7</f>
        <v>2070</v>
      </c>
    </row>
    <row r="7" spans="1:15" ht="21.95" customHeight="1">
      <c r="A7" s="89"/>
      <c r="B7" s="6" t="s">
        <v>8</v>
      </c>
      <c r="C7" s="150">
        <f>C5-'30日'!I5</f>
        <v>920</v>
      </c>
      <c r="D7" s="150"/>
      <c r="E7" s="150"/>
      <c r="F7" s="151">
        <f>F5-C5</f>
        <v>630</v>
      </c>
      <c r="G7" s="152"/>
      <c r="H7" s="153"/>
      <c r="I7" s="151">
        <f>I5-F5</f>
        <v>520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43</v>
      </c>
      <c r="D9" s="134"/>
      <c r="E9" s="134"/>
      <c r="F9" s="134">
        <v>48</v>
      </c>
      <c r="G9" s="134"/>
      <c r="H9" s="134"/>
      <c r="I9" s="134">
        <v>48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43</v>
      </c>
      <c r="D10" s="134"/>
      <c r="E10" s="134"/>
      <c r="F10" s="134">
        <v>48</v>
      </c>
      <c r="G10" s="134"/>
      <c r="H10" s="134"/>
      <c r="I10" s="134">
        <v>48</v>
      </c>
      <c r="J10" s="134"/>
      <c r="K10" s="134"/>
    </row>
    <row r="11" spans="1:15" ht="21.95" customHeight="1">
      <c r="A11" s="91" t="s">
        <v>13</v>
      </c>
      <c r="B11" s="8" t="s">
        <v>14</v>
      </c>
      <c r="C11" s="80" t="s">
        <v>15</v>
      </c>
      <c r="D11" s="80" t="s">
        <v>15</v>
      </c>
      <c r="E11" s="80" t="s">
        <v>15</v>
      </c>
      <c r="F11" s="81" t="s">
        <v>15</v>
      </c>
      <c r="G11" s="81" t="s">
        <v>15</v>
      </c>
      <c r="H11" s="81" t="s">
        <v>15</v>
      </c>
      <c r="I11" s="82" t="s">
        <v>15</v>
      </c>
      <c r="J11" s="82" t="s">
        <v>15</v>
      </c>
      <c r="K11" s="82" t="s">
        <v>15</v>
      </c>
    </row>
    <row r="12" spans="1:15" ht="21.95" customHeight="1">
      <c r="A12" s="91"/>
      <c r="B12" s="8" t="s">
        <v>16</v>
      </c>
      <c r="C12" s="80">
        <v>60</v>
      </c>
      <c r="D12" s="80">
        <v>60</v>
      </c>
      <c r="E12" s="80">
        <v>60</v>
      </c>
      <c r="F12" s="81">
        <v>60</v>
      </c>
      <c r="G12" s="81">
        <v>60</v>
      </c>
      <c r="H12" s="81">
        <v>60</v>
      </c>
      <c r="I12" s="82">
        <v>60</v>
      </c>
      <c r="J12" s="82">
        <v>60</v>
      </c>
      <c r="K12" s="82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80">
        <v>430</v>
      </c>
      <c r="D15" s="80">
        <v>390</v>
      </c>
      <c r="E15" s="80">
        <v>360</v>
      </c>
      <c r="F15" s="81">
        <v>360</v>
      </c>
      <c r="G15" s="9">
        <v>330</v>
      </c>
      <c r="H15" s="9">
        <v>290</v>
      </c>
      <c r="I15" s="9">
        <v>280</v>
      </c>
      <c r="J15" s="9">
        <v>250</v>
      </c>
      <c r="K15" s="9">
        <v>500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341</v>
      </c>
      <c r="J16" s="133"/>
      <c r="K16" s="133"/>
    </row>
    <row r="17" spans="1:11" ht="21.95" customHeight="1">
      <c r="A17" s="93" t="s">
        <v>23</v>
      </c>
      <c r="B17" s="12" t="s">
        <v>14</v>
      </c>
      <c r="C17" s="80" t="s">
        <v>15</v>
      </c>
      <c r="D17" s="80" t="s">
        <v>15</v>
      </c>
      <c r="E17" s="80" t="s">
        <v>15</v>
      </c>
      <c r="F17" s="81" t="s">
        <v>15</v>
      </c>
      <c r="G17" s="81" t="s">
        <v>15</v>
      </c>
      <c r="H17" s="81" t="s">
        <v>15</v>
      </c>
      <c r="I17" s="82" t="s">
        <v>15</v>
      </c>
      <c r="J17" s="82" t="s">
        <v>15</v>
      </c>
      <c r="K17" s="82" t="s">
        <v>15</v>
      </c>
    </row>
    <row r="18" spans="1:11" ht="21.95" customHeight="1">
      <c r="A18" s="93"/>
      <c r="B18" s="12" t="s">
        <v>16</v>
      </c>
      <c r="C18" s="80">
        <v>70</v>
      </c>
      <c r="D18" s="80">
        <v>70</v>
      </c>
      <c r="E18" s="80">
        <v>70</v>
      </c>
      <c r="F18" s="81">
        <v>70</v>
      </c>
      <c r="G18" s="81">
        <v>70</v>
      </c>
      <c r="H18" s="81">
        <v>70</v>
      </c>
      <c r="I18" s="82">
        <v>70</v>
      </c>
      <c r="J18" s="82">
        <v>70</v>
      </c>
      <c r="K18" s="82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80">
        <v>400</v>
      </c>
      <c r="D21" s="80">
        <v>420</v>
      </c>
      <c r="E21" s="80">
        <v>500</v>
      </c>
      <c r="F21" s="81">
        <v>500</v>
      </c>
      <c r="G21" s="9">
        <v>420</v>
      </c>
      <c r="H21" s="9">
        <v>360</v>
      </c>
      <c r="I21" s="9">
        <v>350</v>
      </c>
      <c r="J21" s="9">
        <v>280</v>
      </c>
      <c r="K21" s="9">
        <v>500</v>
      </c>
    </row>
    <row r="22" spans="1:11" ht="21.95" customHeight="1">
      <c r="A22" s="94"/>
      <c r="B22" s="11" t="s">
        <v>26</v>
      </c>
      <c r="C22" s="133" t="s">
        <v>335</v>
      </c>
      <c r="D22" s="133"/>
      <c r="E22" s="133"/>
      <c r="F22" s="133" t="s">
        <v>27</v>
      </c>
      <c r="G22" s="133"/>
      <c r="H22" s="133"/>
      <c r="I22" s="133" t="s">
        <v>342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1000</v>
      </c>
      <c r="D23" s="112"/>
      <c r="E23" s="112"/>
      <c r="F23" s="112">
        <v>1000</v>
      </c>
      <c r="G23" s="112"/>
      <c r="H23" s="112"/>
      <c r="I23" s="112">
        <v>1000</v>
      </c>
      <c r="J23" s="112"/>
      <c r="K23" s="112"/>
    </row>
    <row r="24" spans="1:11" ht="21.95" customHeight="1">
      <c r="A24" s="95"/>
      <c r="B24" s="13" t="s">
        <v>30</v>
      </c>
      <c r="C24" s="112">
        <f>1070+1060</f>
        <v>2130</v>
      </c>
      <c r="D24" s="112"/>
      <c r="E24" s="112"/>
      <c r="F24" s="112">
        <f>1070+1060</f>
        <v>2130</v>
      </c>
      <c r="G24" s="112"/>
      <c r="H24" s="112"/>
      <c r="I24" s="112">
        <v>2130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28</v>
      </c>
      <c r="D25" s="112"/>
      <c r="E25" s="112"/>
      <c r="F25" s="112">
        <v>28</v>
      </c>
      <c r="G25" s="112"/>
      <c r="H25" s="112"/>
      <c r="I25" s="112">
        <v>28</v>
      </c>
      <c r="J25" s="112"/>
      <c r="K25" s="112"/>
    </row>
    <row r="26" spans="1:11" ht="21.95" customHeight="1">
      <c r="A26" s="92"/>
      <c r="B26" s="10" t="s">
        <v>33</v>
      </c>
      <c r="C26" s="112">
        <v>4</v>
      </c>
      <c r="D26" s="112"/>
      <c r="E26" s="112"/>
      <c r="F26" s="112">
        <v>4</v>
      </c>
      <c r="G26" s="112"/>
      <c r="H26" s="112"/>
      <c r="I26" s="112">
        <v>4</v>
      </c>
      <c r="J26" s="112"/>
      <c r="K26" s="112"/>
    </row>
    <row r="27" spans="1:11" ht="21.95" customHeight="1">
      <c r="A27" s="92"/>
      <c r="B27" s="10" t="s">
        <v>34</v>
      </c>
      <c r="C27" s="112">
        <v>2</v>
      </c>
      <c r="D27" s="112"/>
      <c r="E27" s="112"/>
      <c r="F27" s="112">
        <v>2</v>
      </c>
      <c r="G27" s="112"/>
      <c r="H27" s="112"/>
      <c r="I27" s="112">
        <v>2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/>
      <c r="G28" s="125"/>
      <c r="H28" s="126"/>
      <c r="I28" s="124" t="s">
        <v>340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20.2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 customHeight="1">
      <c r="A31" s="113" t="s">
        <v>36</v>
      </c>
      <c r="B31" s="114"/>
      <c r="C31" s="115" t="s">
        <v>334</v>
      </c>
      <c r="D31" s="116"/>
      <c r="E31" s="117"/>
      <c r="F31" s="115" t="s">
        <v>337</v>
      </c>
      <c r="G31" s="116"/>
      <c r="H31" s="117"/>
      <c r="I31" s="115" t="s">
        <v>338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9.2100000000000009</v>
      </c>
      <c r="F35" s="9">
        <v>9.18</v>
      </c>
      <c r="G35" s="9">
        <v>9.1</v>
      </c>
      <c r="H35" s="9">
        <v>9.08</v>
      </c>
      <c r="I35" s="9">
        <v>9.1199999999999992</v>
      </c>
      <c r="J35" s="39">
        <v>9.11</v>
      </c>
    </row>
    <row r="36" spans="1:10" ht="15.75">
      <c r="A36" s="97"/>
      <c r="B36" s="100"/>
      <c r="C36" s="17" t="s">
        <v>49</v>
      </c>
      <c r="D36" s="17" t="s">
        <v>50</v>
      </c>
      <c r="E36" s="9">
        <v>6.92</v>
      </c>
      <c r="F36" s="9">
        <v>6.83</v>
      </c>
      <c r="G36" s="9">
        <v>6.1</v>
      </c>
      <c r="H36" s="9">
        <v>5.94</v>
      </c>
      <c r="I36" s="9">
        <v>6.13</v>
      </c>
      <c r="J36" s="39">
        <v>5.93</v>
      </c>
    </row>
    <row r="37" spans="1:10" ht="18.75">
      <c r="A37" s="97"/>
      <c r="B37" s="100"/>
      <c r="C37" s="18" t="s">
        <v>51</v>
      </c>
      <c r="D37" s="17" t="s">
        <v>52</v>
      </c>
      <c r="E37" s="9">
        <v>10</v>
      </c>
      <c r="F37" s="9">
        <v>9.6999999999999993</v>
      </c>
      <c r="G37" s="19">
        <v>11.5</v>
      </c>
      <c r="H37" s="9">
        <v>12.1</v>
      </c>
      <c r="I37" s="9">
        <v>11</v>
      </c>
      <c r="J37" s="39">
        <v>13</v>
      </c>
    </row>
    <row r="38" spans="1:10" ht="16.5">
      <c r="A38" s="97"/>
      <c r="B38" s="100"/>
      <c r="C38" s="20" t="s">
        <v>53</v>
      </c>
      <c r="D38" s="17" t="s">
        <v>54</v>
      </c>
      <c r="E38" s="19">
        <v>3.18</v>
      </c>
      <c r="F38" s="19">
        <v>2.64</v>
      </c>
      <c r="G38" s="19">
        <v>4.9000000000000004</v>
      </c>
      <c r="H38" s="19">
        <v>1.89</v>
      </c>
      <c r="I38" s="9">
        <v>2.74</v>
      </c>
      <c r="J38" s="39">
        <v>2.48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0.7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10.210000000000001</v>
      </c>
      <c r="F40" s="9">
        <v>10.24</v>
      </c>
      <c r="G40" s="9">
        <v>10.19</v>
      </c>
      <c r="H40" s="9">
        <v>10.15</v>
      </c>
      <c r="I40" s="9">
        <v>10.15</v>
      </c>
      <c r="J40" s="39">
        <v>10.18</v>
      </c>
    </row>
    <row r="41" spans="1:10" ht="15.75">
      <c r="A41" s="97"/>
      <c r="B41" s="100"/>
      <c r="C41" s="17" t="s">
        <v>49</v>
      </c>
      <c r="D41" s="17" t="s">
        <v>57</v>
      </c>
      <c r="E41" s="9">
        <v>23.3</v>
      </c>
      <c r="F41" s="9">
        <v>23</v>
      </c>
      <c r="G41" s="9">
        <v>24.5</v>
      </c>
      <c r="H41" s="9">
        <v>25.5</v>
      </c>
      <c r="I41" s="9">
        <v>24.1</v>
      </c>
      <c r="J41" s="39">
        <v>23.8</v>
      </c>
    </row>
    <row r="42" spans="1:10" ht="15.75">
      <c r="A42" s="97"/>
      <c r="B42" s="100"/>
      <c r="C42" s="21" t="s">
        <v>58</v>
      </c>
      <c r="D42" s="22" t="s">
        <v>59</v>
      </c>
      <c r="E42" s="9">
        <v>8.5299999999999994</v>
      </c>
      <c r="F42" s="9">
        <v>8.35</v>
      </c>
      <c r="G42" s="9">
        <v>7.31</v>
      </c>
      <c r="H42" s="9">
        <v>6.36</v>
      </c>
      <c r="I42" s="9">
        <v>6.1</v>
      </c>
      <c r="J42" s="39">
        <v>5.71</v>
      </c>
    </row>
    <row r="43" spans="1:10" ht="16.5">
      <c r="A43" s="97"/>
      <c r="B43" s="100"/>
      <c r="C43" s="21" t="s">
        <v>60</v>
      </c>
      <c r="D43" s="23" t="s">
        <v>61</v>
      </c>
      <c r="E43" s="9">
        <v>3.16</v>
      </c>
      <c r="F43" s="9">
        <v>3.07</v>
      </c>
      <c r="G43" s="9">
        <v>5.0999999999999996</v>
      </c>
      <c r="H43" s="9">
        <v>4.8</v>
      </c>
      <c r="I43" s="9">
        <v>4.5</v>
      </c>
      <c r="J43" s="39">
        <v>4.32</v>
      </c>
    </row>
    <row r="44" spans="1:10" ht="18.75">
      <c r="A44" s="97"/>
      <c r="B44" s="100"/>
      <c r="C44" s="18" t="s">
        <v>51</v>
      </c>
      <c r="D44" s="17" t="s">
        <v>62</v>
      </c>
      <c r="E44" s="9">
        <v>387</v>
      </c>
      <c r="F44" s="9">
        <v>380</v>
      </c>
      <c r="G44" s="9">
        <v>402</v>
      </c>
      <c r="H44" s="9">
        <v>435</v>
      </c>
      <c r="I44" s="9">
        <v>418</v>
      </c>
      <c r="J44" s="39">
        <v>417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6.81</v>
      </c>
      <c r="F45" s="9">
        <v>6.92</v>
      </c>
      <c r="G45" s="9">
        <v>6.2</v>
      </c>
      <c r="H45" s="9">
        <v>5.8</v>
      </c>
      <c r="I45" s="9">
        <v>6.3</v>
      </c>
      <c r="J45" s="39">
        <v>5.57</v>
      </c>
    </row>
    <row r="46" spans="1:10" ht="18.75">
      <c r="A46" s="97"/>
      <c r="B46" s="100"/>
      <c r="C46" s="18" t="s">
        <v>51</v>
      </c>
      <c r="D46" s="17" t="s">
        <v>52</v>
      </c>
      <c r="E46" s="9">
        <v>13.4</v>
      </c>
      <c r="F46" s="9">
        <v>13</v>
      </c>
      <c r="G46" s="9">
        <v>13.7</v>
      </c>
      <c r="H46" s="9">
        <v>14.8</v>
      </c>
      <c r="I46" s="9">
        <v>18.600000000000001</v>
      </c>
      <c r="J46" s="39">
        <v>18.5</v>
      </c>
    </row>
    <row r="47" spans="1:10" ht="16.5">
      <c r="A47" s="97"/>
      <c r="B47" s="100"/>
      <c r="C47" s="20" t="s">
        <v>53</v>
      </c>
      <c r="D47" s="17" t="s">
        <v>66</v>
      </c>
      <c r="E47" s="9">
        <v>3.11</v>
      </c>
      <c r="F47" s="9">
        <v>2.0699999999999998</v>
      </c>
      <c r="G47" s="9">
        <v>1.9</v>
      </c>
      <c r="H47" s="9">
        <v>1.06</v>
      </c>
      <c r="I47" s="9">
        <v>1.25</v>
      </c>
      <c r="J47" s="39">
        <v>1.68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6.51</v>
      </c>
      <c r="F48" s="9">
        <v>6.61</v>
      </c>
      <c r="G48" s="9">
        <v>6.07</v>
      </c>
      <c r="H48" s="9">
        <v>5.94</v>
      </c>
      <c r="I48" s="9">
        <v>5.87</v>
      </c>
      <c r="J48" s="39">
        <v>6.12</v>
      </c>
    </row>
    <row r="49" spans="1:13" ht="18.75">
      <c r="A49" s="97"/>
      <c r="B49" s="100"/>
      <c r="C49" s="18" t="s">
        <v>51</v>
      </c>
      <c r="D49" s="17" t="s">
        <v>52</v>
      </c>
      <c r="E49" s="9">
        <v>10.8</v>
      </c>
      <c r="F49" s="9">
        <v>9.6999999999999993</v>
      </c>
      <c r="G49" s="9">
        <v>12.4</v>
      </c>
      <c r="H49" s="9">
        <v>12.3</v>
      </c>
      <c r="I49" s="9">
        <v>9.6</v>
      </c>
      <c r="J49" s="39">
        <v>10.9</v>
      </c>
    </row>
    <row r="50" spans="1:13" ht="16.5">
      <c r="A50" s="97"/>
      <c r="B50" s="100"/>
      <c r="C50" s="20" t="s">
        <v>53</v>
      </c>
      <c r="D50" s="17" t="s">
        <v>66</v>
      </c>
      <c r="E50" s="9">
        <v>2.61</v>
      </c>
      <c r="F50" s="9">
        <v>0.89</v>
      </c>
      <c r="G50" s="9">
        <v>2.6</v>
      </c>
      <c r="H50" s="9">
        <v>1.5</v>
      </c>
      <c r="I50" s="9">
        <v>2.2000000000000002</v>
      </c>
      <c r="J50" s="39">
        <v>2.7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9.2899999999999991</v>
      </c>
      <c r="F52" s="9">
        <v>9.31</v>
      </c>
      <c r="G52" s="9">
        <v>9.42</v>
      </c>
      <c r="H52" s="9">
        <v>9.4499999999999993</v>
      </c>
      <c r="I52" s="9">
        <v>9.39</v>
      </c>
      <c r="J52" s="39">
        <v>9.4</v>
      </c>
    </row>
    <row r="53" spans="1:13" ht="15.75">
      <c r="A53" s="97"/>
      <c r="B53" s="100"/>
      <c r="C53" s="17" t="s">
        <v>49</v>
      </c>
      <c r="D53" s="17" t="s">
        <v>50</v>
      </c>
      <c r="E53" s="9">
        <v>6.93</v>
      </c>
      <c r="F53" s="9">
        <v>6.81</v>
      </c>
      <c r="G53" s="9">
        <v>5.99</v>
      </c>
      <c r="H53" s="9">
        <v>6.01</v>
      </c>
      <c r="I53" s="9">
        <v>5.86</v>
      </c>
      <c r="J53" s="39">
        <v>5.91</v>
      </c>
    </row>
    <row r="54" spans="1:13" ht="18.75">
      <c r="A54" s="97"/>
      <c r="B54" s="100"/>
      <c r="C54" s="18" t="s">
        <v>51</v>
      </c>
      <c r="D54" s="17" t="s">
        <v>52</v>
      </c>
      <c r="E54" s="9">
        <v>8.9</v>
      </c>
      <c r="F54" s="9">
        <v>9.6999999999999993</v>
      </c>
      <c r="G54" s="9">
        <v>12.4</v>
      </c>
      <c r="H54" s="9">
        <v>11.6</v>
      </c>
      <c r="I54" s="9">
        <v>10.8</v>
      </c>
      <c r="J54" s="39">
        <v>10.199999999999999</v>
      </c>
    </row>
    <row r="55" spans="1:13" ht="16.5">
      <c r="A55" s="97"/>
      <c r="B55" s="111"/>
      <c r="C55" s="24" t="s">
        <v>53</v>
      </c>
      <c r="D55" s="17" t="s">
        <v>71</v>
      </c>
      <c r="E55" s="25">
        <v>1.62</v>
      </c>
      <c r="F55" s="25">
        <v>0.79</v>
      </c>
      <c r="G55" s="25">
        <v>3.2</v>
      </c>
      <c r="H55" s="9">
        <v>2.1</v>
      </c>
      <c r="I55" s="9">
        <v>2.5</v>
      </c>
      <c r="J55" s="39">
        <v>3.1</v>
      </c>
    </row>
    <row r="56" spans="1:13" ht="14.25">
      <c r="A56" s="26" t="s">
        <v>72</v>
      </c>
      <c r="B56" s="26" t="s">
        <v>73</v>
      </c>
      <c r="C56" s="27">
        <v>7.92</v>
      </c>
      <c r="D56" s="26" t="s">
        <v>45</v>
      </c>
      <c r="E56" s="27">
        <v>72</v>
      </c>
      <c r="F56" s="26" t="s">
        <v>74</v>
      </c>
      <c r="G56" s="27">
        <v>85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17.2</v>
      </c>
      <c r="C59" s="33"/>
      <c r="D59" s="34">
        <v>20.3</v>
      </c>
      <c r="E59" s="33"/>
      <c r="F59" s="33">
        <v>23.1</v>
      </c>
      <c r="G59" s="35"/>
      <c r="H59" s="33">
        <v>34.4</v>
      </c>
      <c r="I59" s="33"/>
      <c r="J59" s="39">
        <v>34</v>
      </c>
      <c r="K59" s="39"/>
      <c r="L59" s="39"/>
      <c r="M59" s="39"/>
    </row>
    <row r="60" spans="1:13" ht="18.75">
      <c r="A60" s="31" t="s">
        <v>79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>
        <v>61.1</v>
      </c>
      <c r="M60" s="39"/>
    </row>
    <row r="61" spans="1:13" ht="18.75">
      <c r="A61" s="31" t="s">
        <v>80</v>
      </c>
      <c r="B61" s="32">
        <v>21.3</v>
      </c>
      <c r="C61" s="33"/>
      <c r="D61" s="34">
        <v>23.1</v>
      </c>
      <c r="E61" s="33"/>
      <c r="F61" s="33">
        <v>22.4</v>
      </c>
      <c r="G61" s="35"/>
      <c r="H61" s="33">
        <v>29.7</v>
      </c>
      <c r="I61" s="33"/>
      <c r="J61" s="39">
        <v>25.2</v>
      </c>
      <c r="K61" s="39"/>
      <c r="L61" s="39">
        <v>26.1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11.3</v>
      </c>
      <c r="D63" s="34"/>
      <c r="E63" s="33">
        <v>12</v>
      </c>
      <c r="F63" s="33"/>
      <c r="G63" s="35">
        <v>12.14</v>
      </c>
      <c r="H63" s="33"/>
      <c r="I63" s="33">
        <v>13.5</v>
      </c>
      <c r="J63" s="39"/>
      <c r="K63" s="39">
        <v>12.4</v>
      </c>
      <c r="M63" s="39">
        <v>12.7</v>
      </c>
    </row>
    <row r="64" spans="1:13" ht="18.75">
      <c r="A64" s="36" t="s">
        <v>82</v>
      </c>
      <c r="B64" s="33"/>
      <c r="C64" s="33">
        <v>12.7</v>
      </c>
      <c r="D64" s="34"/>
      <c r="E64" s="33">
        <v>12.3</v>
      </c>
      <c r="F64" s="33"/>
      <c r="G64" s="37">
        <v>13.34</v>
      </c>
      <c r="H64" s="33"/>
      <c r="I64" s="33">
        <v>14.6</v>
      </c>
      <c r="J64" s="39"/>
      <c r="K64" s="39">
        <v>15.4</v>
      </c>
      <c r="L64" s="39"/>
      <c r="M64" s="39">
        <v>18.600000000000001</v>
      </c>
    </row>
    <row r="65" spans="1:13" ht="18.75">
      <c r="A65" s="36" t="s">
        <v>83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4.83</v>
      </c>
      <c r="C67" s="33">
        <v>7.8</v>
      </c>
      <c r="D67" s="34">
        <v>4.92</v>
      </c>
      <c r="E67" s="33">
        <v>7.5</v>
      </c>
      <c r="F67" s="33">
        <v>1.5</v>
      </c>
      <c r="G67" s="35">
        <v>7.48</v>
      </c>
      <c r="H67" s="33">
        <v>1.91</v>
      </c>
      <c r="I67" s="33">
        <v>7.41</v>
      </c>
      <c r="J67" s="39">
        <v>2.16</v>
      </c>
      <c r="K67" s="39">
        <v>7.3</v>
      </c>
      <c r="L67" s="39">
        <v>2.69</v>
      </c>
      <c r="M67" s="39">
        <v>7.3</v>
      </c>
    </row>
    <row r="68" spans="1:13" ht="18.75">
      <c r="A68" s="41" t="s">
        <v>85</v>
      </c>
      <c r="B68" s="42">
        <v>3.61</v>
      </c>
      <c r="C68" s="33">
        <v>7.5</v>
      </c>
      <c r="D68" s="34">
        <v>3.81</v>
      </c>
      <c r="E68" s="33">
        <v>7.7</v>
      </c>
      <c r="F68" s="33">
        <v>2.7</v>
      </c>
      <c r="G68" s="35">
        <v>7.47</v>
      </c>
      <c r="H68" s="33">
        <v>3.4</v>
      </c>
      <c r="I68" s="33">
        <v>7.51</v>
      </c>
      <c r="J68" s="39">
        <v>3.75</v>
      </c>
      <c r="K68" s="39">
        <v>7.1</v>
      </c>
      <c r="L68" s="39">
        <v>4.12</v>
      </c>
      <c r="M68" s="39">
        <v>7.2</v>
      </c>
    </row>
    <row r="69" spans="1:13" ht="18.75">
      <c r="A69" s="41" t="s">
        <v>86</v>
      </c>
      <c r="B69" s="42"/>
      <c r="C69" s="33"/>
      <c r="D69" s="34"/>
      <c r="E69" s="33"/>
      <c r="F69" s="33"/>
      <c r="G69" s="35"/>
      <c r="H69" s="33"/>
      <c r="I69" s="33"/>
      <c r="J69" s="39">
        <v>2.96</v>
      </c>
      <c r="K69" s="39">
        <v>10.9</v>
      </c>
      <c r="L69" s="39">
        <v>3.18</v>
      </c>
      <c r="M69" s="39">
        <v>10.9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35" sqref="I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108</v>
      </c>
      <c r="D2" s="142"/>
      <c r="E2" s="142"/>
      <c r="F2" s="143" t="s">
        <v>109</v>
      </c>
      <c r="G2" s="143"/>
      <c r="H2" s="143"/>
      <c r="I2" s="144" t="s">
        <v>110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8500</v>
      </c>
      <c r="D4" s="134"/>
      <c r="E4" s="134"/>
      <c r="F4" s="134">
        <v>9700</v>
      </c>
      <c r="G4" s="134"/>
      <c r="H4" s="134"/>
      <c r="I4" s="134">
        <v>11050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9350</v>
      </c>
      <c r="D5" s="134"/>
      <c r="E5" s="134"/>
      <c r="F5" s="134">
        <v>10600</v>
      </c>
      <c r="G5" s="134"/>
      <c r="H5" s="134"/>
      <c r="I5" s="134">
        <v>12230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C4-'2日'!I4</f>
        <v>1300</v>
      </c>
      <c r="D6" s="150"/>
      <c r="E6" s="150"/>
      <c r="F6" s="151">
        <f>F4-C4</f>
        <v>1200</v>
      </c>
      <c r="G6" s="152"/>
      <c r="H6" s="153"/>
      <c r="I6" s="151">
        <f>I4-F4</f>
        <v>1350</v>
      </c>
      <c r="J6" s="152"/>
      <c r="K6" s="153"/>
      <c r="L6" s="149">
        <f>C6+F6+I6</f>
        <v>3850</v>
      </c>
      <c r="M6" s="149">
        <f>C7+F7+I7</f>
        <v>4330</v>
      </c>
    </row>
    <row r="7" spans="1:15" ht="21.95" customHeight="1">
      <c r="A7" s="89"/>
      <c r="B7" s="6" t="s">
        <v>8</v>
      </c>
      <c r="C7" s="150">
        <f>C5-'2日'!I5</f>
        <v>1450</v>
      </c>
      <c r="D7" s="150"/>
      <c r="E7" s="150"/>
      <c r="F7" s="151">
        <f>F5-C5</f>
        <v>1250</v>
      </c>
      <c r="G7" s="152"/>
      <c r="H7" s="153"/>
      <c r="I7" s="151">
        <f>I5-F5</f>
        <v>1630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44</v>
      </c>
      <c r="D9" s="134"/>
      <c r="E9" s="134"/>
      <c r="F9" s="134">
        <v>51</v>
      </c>
      <c r="G9" s="134"/>
      <c r="H9" s="134"/>
      <c r="I9" s="134">
        <v>48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44</v>
      </c>
      <c r="D10" s="134"/>
      <c r="E10" s="134"/>
      <c r="F10" s="134">
        <v>41</v>
      </c>
      <c r="G10" s="134"/>
      <c r="H10" s="134"/>
      <c r="I10" s="134">
        <v>48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310</v>
      </c>
      <c r="D15" s="9">
        <v>270</v>
      </c>
      <c r="E15" s="9">
        <v>500</v>
      </c>
      <c r="F15" s="9">
        <v>500</v>
      </c>
      <c r="G15" s="9">
        <v>460</v>
      </c>
      <c r="H15" s="9">
        <v>420</v>
      </c>
      <c r="I15" s="9">
        <v>420</v>
      </c>
      <c r="J15" s="9">
        <v>370</v>
      </c>
      <c r="K15" s="9">
        <v>330</v>
      </c>
    </row>
    <row r="16" spans="1:15" ht="21.95" customHeight="1">
      <c r="A16" s="92"/>
      <c r="B16" s="11" t="s">
        <v>21</v>
      </c>
      <c r="C16" s="133" t="s">
        <v>111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380</v>
      </c>
      <c r="D21" s="9">
        <v>280</v>
      </c>
      <c r="E21" s="9">
        <v>500</v>
      </c>
      <c r="F21" s="9">
        <v>500</v>
      </c>
      <c r="G21" s="9">
        <v>440</v>
      </c>
      <c r="H21" s="9">
        <v>380</v>
      </c>
      <c r="I21" s="9">
        <v>380</v>
      </c>
      <c r="J21" s="9">
        <v>320</v>
      </c>
      <c r="K21" s="9">
        <v>500</v>
      </c>
    </row>
    <row r="22" spans="1:11" ht="21.95" customHeight="1">
      <c r="A22" s="94"/>
      <c r="B22" s="11" t="s">
        <v>26</v>
      </c>
      <c r="C22" s="133" t="s">
        <v>112</v>
      </c>
      <c r="D22" s="133"/>
      <c r="E22" s="133"/>
      <c r="F22" s="133" t="s">
        <v>27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80</v>
      </c>
      <c r="D23" s="112"/>
      <c r="E23" s="112"/>
      <c r="F23" s="112">
        <v>0</v>
      </c>
      <c r="G23" s="112"/>
      <c r="H23" s="112"/>
      <c r="I23" s="112">
        <v>2200</v>
      </c>
      <c r="J23" s="112"/>
      <c r="K23" s="112"/>
    </row>
    <row r="24" spans="1:11" ht="21.95" customHeight="1">
      <c r="A24" s="95"/>
      <c r="B24" s="13" t="s">
        <v>30</v>
      </c>
      <c r="C24" s="112">
        <f>950+930</f>
        <v>1880</v>
      </c>
      <c r="D24" s="112"/>
      <c r="E24" s="112"/>
      <c r="F24" s="112">
        <v>1780</v>
      </c>
      <c r="G24" s="112"/>
      <c r="H24" s="112"/>
      <c r="I24" s="112">
        <v>1700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40</v>
      </c>
      <c r="D25" s="112"/>
      <c r="E25" s="112"/>
      <c r="F25" s="112">
        <v>40</v>
      </c>
      <c r="G25" s="112"/>
      <c r="H25" s="112"/>
      <c r="I25" s="112">
        <v>40</v>
      </c>
      <c r="J25" s="112"/>
      <c r="K25" s="112"/>
    </row>
    <row r="26" spans="1:11" ht="21.95" customHeight="1">
      <c r="A26" s="92"/>
      <c r="B26" s="10" t="s">
        <v>33</v>
      </c>
      <c r="C26" s="112">
        <v>22</v>
      </c>
      <c r="D26" s="112"/>
      <c r="E26" s="112"/>
      <c r="F26" s="112">
        <v>22</v>
      </c>
      <c r="G26" s="112"/>
      <c r="H26" s="112"/>
      <c r="I26" s="112">
        <v>20</v>
      </c>
      <c r="J26" s="112"/>
      <c r="K26" s="112"/>
    </row>
    <row r="27" spans="1:11" ht="21.95" customHeight="1">
      <c r="A27" s="92"/>
      <c r="B27" s="10" t="s">
        <v>34</v>
      </c>
      <c r="C27" s="112">
        <v>4</v>
      </c>
      <c r="D27" s="112"/>
      <c r="E27" s="112"/>
      <c r="F27" s="112">
        <v>4</v>
      </c>
      <c r="G27" s="112"/>
      <c r="H27" s="112"/>
      <c r="I27" s="112">
        <v>4</v>
      </c>
      <c r="J27" s="112"/>
      <c r="K27" s="112"/>
    </row>
    <row r="28" spans="1:11" ht="76.5" customHeight="1">
      <c r="A28" s="118" t="s">
        <v>35</v>
      </c>
      <c r="B28" s="119"/>
      <c r="C28" s="124" t="s">
        <v>113</v>
      </c>
      <c r="D28" s="125"/>
      <c r="E28" s="126"/>
      <c r="F28" s="124" t="s">
        <v>114</v>
      </c>
      <c r="G28" s="125"/>
      <c r="H28" s="126"/>
      <c r="I28" s="124" t="s">
        <v>115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116</v>
      </c>
      <c r="D31" s="116"/>
      <c r="E31" s="117"/>
      <c r="F31" s="115" t="s">
        <v>117</v>
      </c>
      <c r="G31" s="116"/>
      <c r="H31" s="117"/>
      <c r="I31" s="115" t="s">
        <v>118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/>
      <c r="I34" s="9"/>
      <c r="J34" s="39"/>
    </row>
    <row r="35" spans="1:10" ht="15.75">
      <c r="A35" s="97"/>
      <c r="B35" s="100"/>
      <c r="C35" s="18" t="s">
        <v>47</v>
      </c>
      <c r="D35" s="18" t="s">
        <v>48</v>
      </c>
      <c r="E35" s="9">
        <v>9.44</v>
      </c>
      <c r="F35" s="9">
        <v>9.4700000000000006</v>
      </c>
      <c r="G35" s="9">
        <v>9.4700000000000006</v>
      </c>
      <c r="H35" s="9"/>
      <c r="I35" s="9"/>
      <c r="J35" s="39"/>
    </row>
    <row r="36" spans="1:10" ht="15.75">
      <c r="A36" s="97"/>
      <c r="B36" s="100"/>
      <c r="C36" s="17" t="s">
        <v>49</v>
      </c>
      <c r="D36" s="17" t="s">
        <v>50</v>
      </c>
      <c r="E36" s="9">
        <v>5.78</v>
      </c>
      <c r="F36" s="9">
        <v>6.24</v>
      </c>
      <c r="G36" s="9">
        <v>5.75</v>
      </c>
      <c r="H36" s="9"/>
      <c r="I36" s="9"/>
      <c r="J36" s="39"/>
    </row>
    <row r="37" spans="1:10" ht="18.75">
      <c r="A37" s="97"/>
      <c r="B37" s="100"/>
      <c r="C37" s="18" t="s">
        <v>51</v>
      </c>
      <c r="D37" s="17" t="s">
        <v>52</v>
      </c>
      <c r="E37" s="9">
        <v>7.07</v>
      </c>
      <c r="F37" s="9">
        <v>7.24</v>
      </c>
      <c r="G37" s="19">
        <v>7.33</v>
      </c>
      <c r="H37" s="9"/>
      <c r="I37" s="9"/>
      <c r="J37" s="39"/>
    </row>
    <row r="38" spans="1:10" ht="16.5">
      <c r="A38" s="97"/>
      <c r="B38" s="100"/>
      <c r="C38" s="20" t="s">
        <v>53</v>
      </c>
      <c r="D38" s="17" t="s">
        <v>54</v>
      </c>
      <c r="E38" s="19">
        <v>3.32</v>
      </c>
      <c r="F38" s="19">
        <v>7.64</v>
      </c>
      <c r="G38" s="19">
        <v>1.27</v>
      </c>
      <c r="H38" s="19"/>
      <c r="I38" s="9"/>
      <c r="J38" s="39"/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0.8</v>
      </c>
      <c r="F39" s="9">
        <v>0.8</v>
      </c>
      <c r="G39" s="9">
        <v>0.3</v>
      </c>
      <c r="H39" s="9"/>
      <c r="I39" s="9"/>
      <c r="J39" s="39"/>
    </row>
    <row r="40" spans="1:10" ht="15.75">
      <c r="A40" s="97"/>
      <c r="B40" s="100"/>
      <c r="C40" s="18" t="s">
        <v>47</v>
      </c>
      <c r="D40" s="18" t="s">
        <v>56</v>
      </c>
      <c r="E40" s="9">
        <v>10.3</v>
      </c>
      <c r="F40" s="9">
        <v>10.28</v>
      </c>
      <c r="G40" s="9">
        <v>10.46</v>
      </c>
      <c r="H40" s="9"/>
      <c r="I40" s="9"/>
      <c r="J40" s="39"/>
    </row>
    <row r="41" spans="1:10" ht="15.75">
      <c r="A41" s="97"/>
      <c r="B41" s="100"/>
      <c r="C41" s="17" t="s">
        <v>49</v>
      </c>
      <c r="D41" s="17" t="s">
        <v>57</v>
      </c>
      <c r="E41" s="9">
        <v>22.8</v>
      </c>
      <c r="F41" s="9">
        <v>21.73</v>
      </c>
      <c r="G41" s="9">
        <v>24.6</v>
      </c>
      <c r="H41" s="9"/>
      <c r="I41" s="9"/>
      <c r="J41" s="39"/>
    </row>
    <row r="42" spans="1:10" ht="15.75">
      <c r="A42" s="97"/>
      <c r="B42" s="100"/>
      <c r="C42" s="21" t="s">
        <v>58</v>
      </c>
      <c r="D42" s="22" t="s">
        <v>59</v>
      </c>
      <c r="E42" s="9">
        <v>5.01</v>
      </c>
      <c r="F42" s="9">
        <v>4.96</v>
      </c>
      <c r="G42" s="9">
        <v>4.78</v>
      </c>
      <c r="H42" s="9"/>
      <c r="I42" s="9"/>
      <c r="J42" s="39"/>
    </row>
    <row r="43" spans="1:10" ht="16.5">
      <c r="A43" s="97"/>
      <c r="B43" s="100"/>
      <c r="C43" s="21" t="s">
        <v>60</v>
      </c>
      <c r="D43" s="23" t="s">
        <v>61</v>
      </c>
      <c r="E43" s="9">
        <v>1.87</v>
      </c>
      <c r="F43" s="9">
        <v>3.35</v>
      </c>
      <c r="G43" s="9">
        <v>2.76</v>
      </c>
      <c r="H43" s="9"/>
      <c r="I43" s="9"/>
      <c r="J43" s="39"/>
    </row>
    <row r="44" spans="1:10" ht="18.75">
      <c r="A44" s="97"/>
      <c r="B44" s="100"/>
      <c r="C44" s="18" t="s">
        <v>51</v>
      </c>
      <c r="D44" s="17" t="s">
        <v>62</v>
      </c>
      <c r="E44" s="9">
        <v>638</v>
      </c>
      <c r="F44" s="9">
        <v>541</v>
      </c>
      <c r="G44" s="9">
        <v>482</v>
      </c>
      <c r="H44" s="9"/>
      <c r="I44" s="9"/>
      <c r="J44" s="39"/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5.5</v>
      </c>
      <c r="F45" s="9">
        <v>5.91</v>
      </c>
      <c r="G45" s="9">
        <v>5.99</v>
      </c>
      <c r="H45" s="9"/>
      <c r="I45" s="9"/>
      <c r="J45" s="39"/>
    </row>
    <row r="46" spans="1:10" ht="18.75">
      <c r="A46" s="97"/>
      <c r="B46" s="100"/>
      <c r="C46" s="18" t="s">
        <v>51</v>
      </c>
      <c r="D46" s="17" t="s">
        <v>52</v>
      </c>
      <c r="E46" s="9">
        <v>19.3</v>
      </c>
      <c r="F46" s="9">
        <v>18.5</v>
      </c>
      <c r="G46" s="9">
        <v>15.7</v>
      </c>
      <c r="H46" s="9"/>
      <c r="I46" s="9"/>
      <c r="J46" s="39"/>
    </row>
    <row r="47" spans="1:10" ht="16.5">
      <c r="A47" s="97"/>
      <c r="B47" s="100"/>
      <c r="C47" s="20" t="s">
        <v>53</v>
      </c>
      <c r="D47" s="17" t="s">
        <v>66</v>
      </c>
      <c r="E47" s="9">
        <v>0.91</v>
      </c>
      <c r="F47" s="9">
        <v>1.1599999999999999</v>
      </c>
      <c r="G47" s="9">
        <v>0.91</v>
      </c>
      <c r="H47" s="9"/>
      <c r="I47" s="9"/>
      <c r="J47" s="39"/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6.09</v>
      </c>
      <c r="F48" s="9">
        <v>6.34</v>
      </c>
      <c r="G48" s="9">
        <v>5.84</v>
      </c>
      <c r="H48" s="9"/>
      <c r="I48" s="9"/>
      <c r="J48" s="39"/>
    </row>
    <row r="49" spans="1:13" ht="18.75">
      <c r="A49" s="97"/>
      <c r="B49" s="100"/>
      <c r="C49" s="18" t="s">
        <v>51</v>
      </c>
      <c r="D49" s="17" t="s">
        <v>52</v>
      </c>
      <c r="E49" s="9">
        <v>14.6</v>
      </c>
      <c r="F49" s="9">
        <v>15.5</v>
      </c>
      <c r="G49" s="9">
        <v>11.3</v>
      </c>
      <c r="H49" s="9"/>
      <c r="I49" s="9"/>
      <c r="J49" s="39"/>
    </row>
    <row r="50" spans="1:13" ht="16.5">
      <c r="A50" s="97"/>
      <c r="B50" s="100"/>
      <c r="C50" s="20" t="s">
        <v>53</v>
      </c>
      <c r="D50" s="17" t="s">
        <v>66</v>
      </c>
      <c r="E50" s="9">
        <v>4.38</v>
      </c>
      <c r="F50" s="9">
        <v>2.79</v>
      </c>
      <c r="G50" s="9">
        <v>0.87</v>
      </c>
      <c r="H50" s="9"/>
      <c r="I50" s="9"/>
      <c r="J50" s="39"/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9.49</v>
      </c>
      <c r="F52" s="9">
        <v>9.5</v>
      </c>
      <c r="G52" s="9">
        <v>9.42</v>
      </c>
      <c r="H52" s="9">
        <v>9.42</v>
      </c>
      <c r="I52" s="9">
        <v>9.4700000000000006</v>
      </c>
      <c r="J52" s="39">
        <v>9.49</v>
      </c>
    </row>
    <row r="53" spans="1:13" ht="15.75">
      <c r="A53" s="97"/>
      <c r="B53" s="100"/>
      <c r="C53" s="17" t="s">
        <v>49</v>
      </c>
      <c r="D53" s="17" t="s">
        <v>50</v>
      </c>
      <c r="E53" s="9">
        <v>5.87</v>
      </c>
      <c r="F53" s="9">
        <v>5.33</v>
      </c>
      <c r="G53" s="9">
        <v>6.41</v>
      </c>
      <c r="H53" s="9">
        <v>5.66</v>
      </c>
      <c r="I53" s="9">
        <v>6.23</v>
      </c>
      <c r="J53" s="39">
        <v>6.66</v>
      </c>
    </row>
    <row r="54" spans="1:13" ht="18.75">
      <c r="A54" s="97"/>
      <c r="B54" s="100"/>
      <c r="C54" s="18" t="s">
        <v>51</v>
      </c>
      <c r="D54" s="17" t="s">
        <v>52</v>
      </c>
      <c r="E54" s="9">
        <v>14.6</v>
      </c>
      <c r="F54" s="9">
        <v>15</v>
      </c>
      <c r="G54" s="9">
        <v>14.4</v>
      </c>
      <c r="H54" s="9">
        <v>12.7</v>
      </c>
      <c r="I54" s="9">
        <v>15.3</v>
      </c>
      <c r="J54" s="39">
        <v>13.1</v>
      </c>
    </row>
    <row r="55" spans="1:13" ht="16.5">
      <c r="A55" s="97"/>
      <c r="B55" s="111"/>
      <c r="C55" s="24" t="s">
        <v>53</v>
      </c>
      <c r="D55" s="17" t="s">
        <v>71</v>
      </c>
      <c r="E55" s="25">
        <v>2.19</v>
      </c>
      <c r="F55" s="25">
        <v>1.79</v>
      </c>
      <c r="G55" s="25">
        <v>1.4</v>
      </c>
      <c r="H55" s="9">
        <v>1.2</v>
      </c>
      <c r="I55" s="9">
        <v>0.97</v>
      </c>
      <c r="J55" s="39">
        <v>2.4700000000000002</v>
      </c>
    </row>
    <row r="56" spans="1:13" ht="14.25">
      <c r="A56" s="26" t="s">
        <v>72</v>
      </c>
      <c r="B56" s="26" t="s">
        <v>73</v>
      </c>
      <c r="C56" s="27">
        <v>7.55</v>
      </c>
      <c r="D56" s="26" t="s">
        <v>45</v>
      </c>
      <c r="E56" s="27">
        <v>75</v>
      </c>
      <c r="F56" s="26" t="s">
        <v>74</v>
      </c>
      <c r="G56" s="27">
        <v>84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>
        <v>16.36</v>
      </c>
      <c r="E59" s="33"/>
      <c r="F59" s="33">
        <v>24</v>
      </c>
      <c r="G59" s="35"/>
      <c r="H59" s="33">
        <v>17.2</v>
      </c>
      <c r="I59" s="33"/>
      <c r="J59" s="39">
        <v>23.7</v>
      </c>
      <c r="K59" s="39"/>
      <c r="L59" s="39">
        <v>20.100000000000001</v>
      </c>
      <c r="M59" s="39"/>
    </row>
    <row r="60" spans="1:13" ht="18.75">
      <c r="A60" s="31" t="s">
        <v>79</v>
      </c>
      <c r="B60" s="32">
        <v>65.349999999999994</v>
      </c>
      <c r="C60" s="33"/>
      <c r="D60" s="34">
        <v>42.1</v>
      </c>
      <c r="E60" s="33"/>
      <c r="F60" s="33">
        <v>47.8</v>
      </c>
      <c r="G60" s="35"/>
      <c r="H60" s="33">
        <v>55.1</v>
      </c>
      <c r="I60" s="33"/>
      <c r="J60" s="39"/>
      <c r="K60" s="39"/>
      <c r="L60" s="39"/>
      <c r="M60" s="39"/>
    </row>
    <row r="61" spans="1:13" ht="18.75">
      <c r="A61" s="31" t="s">
        <v>80</v>
      </c>
      <c r="B61" s="32">
        <v>41.5</v>
      </c>
      <c r="C61" s="33"/>
      <c r="D61" s="34"/>
      <c r="E61" s="33"/>
      <c r="F61" s="33"/>
      <c r="G61" s="35"/>
      <c r="H61" s="33"/>
      <c r="I61" s="33"/>
      <c r="J61" s="39">
        <v>38.6</v>
      </c>
      <c r="K61" s="39"/>
      <c r="L61" s="39">
        <v>40.799999999999997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13.59</v>
      </c>
      <c r="D63" s="34"/>
      <c r="E63" s="33">
        <v>13.34</v>
      </c>
      <c r="F63" s="33"/>
      <c r="G63" s="35">
        <v>12.9</v>
      </c>
      <c r="H63" s="33"/>
      <c r="I63" s="33">
        <v>13.3</v>
      </c>
      <c r="J63" s="39"/>
      <c r="K63" s="39">
        <v>13.6</v>
      </c>
      <c r="M63" s="39">
        <v>13.9</v>
      </c>
    </row>
    <row r="64" spans="1:13" ht="18.75">
      <c r="A64" s="36" t="s">
        <v>82</v>
      </c>
      <c r="B64" s="33"/>
      <c r="C64" s="33">
        <v>16.850000000000001</v>
      </c>
      <c r="D64" s="34"/>
      <c r="E64" s="33">
        <v>60.93</v>
      </c>
      <c r="F64" s="33"/>
      <c r="G64" s="37"/>
      <c r="H64" s="33"/>
      <c r="I64" s="33">
        <v>28.1</v>
      </c>
      <c r="J64" s="39"/>
      <c r="K64" s="39"/>
      <c r="L64" s="39"/>
      <c r="M64" s="39"/>
    </row>
    <row r="65" spans="1:13" ht="18.75">
      <c r="A65" s="36" t="s">
        <v>83</v>
      </c>
      <c r="B65" s="33"/>
      <c r="C65" s="33"/>
      <c r="D65" s="34"/>
      <c r="E65" s="33">
        <v>33.07</v>
      </c>
      <c r="F65" s="33"/>
      <c r="G65" s="35">
        <v>84.2</v>
      </c>
      <c r="H65" s="33"/>
      <c r="I65" s="33"/>
      <c r="J65" s="39"/>
      <c r="K65" s="39">
        <v>62.1</v>
      </c>
      <c r="M65" s="39">
        <v>67.3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0.77</v>
      </c>
      <c r="C67" s="33">
        <v>8.4499999999999993</v>
      </c>
      <c r="D67" s="34">
        <v>2.41</v>
      </c>
      <c r="E67" s="33">
        <v>8.19</v>
      </c>
      <c r="F67" s="33">
        <v>0.13</v>
      </c>
      <c r="G67" s="35">
        <v>8.4</v>
      </c>
      <c r="H67" s="33">
        <v>0.72</v>
      </c>
      <c r="I67" s="33">
        <v>8.06</v>
      </c>
      <c r="J67" s="39">
        <v>6.73</v>
      </c>
      <c r="K67" s="39">
        <v>8.5</v>
      </c>
      <c r="L67" s="39">
        <v>7.27</v>
      </c>
      <c r="M67" s="39">
        <v>8.5</v>
      </c>
    </row>
    <row r="68" spans="1:13" ht="18.75">
      <c r="A68" s="41" t="s">
        <v>85</v>
      </c>
      <c r="B68" s="42">
        <v>1.38</v>
      </c>
      <c r="C68" s="33">
        <v>7.84</v>
      </c>
      <c r="D68" s="34">
        <v>1.86</v>
      </c>
      <c r="E68" s="33">
        <v>8.0399999999999991</v>
      </c>
      <c r="F68" s="33">
        <v>0.15</v>
      </c>
      <c r="G68" s="35">
        <v>8.3000000000000007</v>
      </c>
      <c r="H68" s="33">
        <v>0.46</v>
      </c>
      <c r="I68" s="33">
        <v>7.8</v>
      </c>
      <c r="J68" s="39">
        <v>4.2699999999999996</v>
      </c>
      <c r="K68" s="39">
        <v>8</v>
      </c>
      <c r="L68" s="39">
        <v>4.63</v>
      </c>
      <c r="M68" s="39">
        <v>8.3000000000000007</v>
      </c>
    </row>
    <row r="69" spans="1:13" ht="18.75">
      <c r="A69" s="41" t="s">
        <v>86</v>
      </c>
      <c r="B69" s="42"/>
      <c r="C69" s="33"/>
      <c r="D69" s="34">
        <v>2.44</v>
      </c>
      <c r="E69" s="33">
        <v>8.36</v>
      </c>
      <c r="F69" s="33">
        <v>0.71</v>
      </c>
      <c r="G69" s="35">
        <v>8.6</v>
      </c>
      <c r="H69" s="33">
        <v>0.8</v>
      </c>
      <c r="I69" s="33">
        <v>8.24</v>
      </c>
      <c r="J69" s="39">
        <v>3.62</v>
      </c>
      <c r="K69" s="39">
        <v>7.8</v>
      </c>
      <c r="L69" s="39">
        <v>2.89</v>
      </c>
      <c r="M69" s="39">
        <v>8.5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N33" sqref="N3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108</v>
      </c>
      <c r="D2" s="142"/>
      <c r="E2" s="142"/>
      <c r="F2" s="143" t="s">
        <v>109</v>
      </c>
      <c r="G2" s="143"/>
      <c r="H2" s="143"/>
      <c r="I2" s="144" t="s">
        <v>110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12560</v>
      </c>
      <c r="D4" s="134"/>
      <c r="E4" s="134"/>
      <c r="F4" s="134">
        <v>13920</v>
      </c>
      <c r="G4" s="134"/>
      <c r="H4" s="134"/>
      <c r="I4" s="134">
        <v>14630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13730</v>
      </c>
      <c r="D5" s="134"/>
      <c r="E5" s="134"/>
      <c r="F5" s="134">
        <v>15150</v>
      </c>
      <c r="G5" s="134"/>
      <c r="H5" s="134"/>
      <c r="I5" s="134">
        <v>16550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C4-'3日'!I4</f>
        <v>1510</v>
      </c>
      <c r="D6" s="150"/>
      <c r="E6" s="150"/>
      <c r="F6" s="151">
        <f>F4-C4</f>
        <v>1360</v>
      </c>
      <c r="G6" s="152"/>
      <c r="H6" s="153"/>
      <c r="I6" s="151">
        <f>I4-F4</f>
        <v>710</v>
      </c>
      <c r="J6" s="152"/>
      <c r="K6" s="153"/>
      <c r="L6" s="149">
        <f>C6+F6+I6</f>
        <v>3580</v>
      </c>
      <c r="M6" s="149">
        <f>C7+F7+I7</f>
        <v>4320</v>
      </c>
    </row>
    <row r="7" spans="1:15" ht="21.95" customHeight="1">
      <c r="A7" s="89"/>
      <c r="B7" s="6" t="s">
        <v>8</v>
      </c>
      <c r="C7" s="150">
        <f>C5-'3日'!I5</f>
        <v>1500</v>
      </c>
      <c r="D7" s="150"/>
      <c r="E7" s="150"/>
      <c r="F7" s="151">
        <f>F5-C5</f>
        <v>1420</v>
      </c>
      <c r="G7" s="152"/>
      <c r="H7" s="153"/>
      <c r="I7" s="151">
        <f>I5-F5</f>
        <v>1400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44</v>
      </c>
      <c r="D9" s="134"/>
      <c r="E9" s="134"/>
      <c r="F9" s="134">
        <v>51</v>
      </c>
      <c r="G9" s="134"/>
      <c r="H9" s="134"/>
      <c r="I9" s="134">
        <v>46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44</v>
      </c>
      <c r="D10" s="134"/>
      <c r="E10" s="134"/>
      <c r="F10" s="134">
        <v>51</v>
      </c>
      <c r="G10" s="134"/>
      <c r="H10" s="134"/>
      <c r="I10" s="134">
        <v>46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320</v>
      </c>
      <c r="D15" s="9">
        <v>270</v>
      </c>
      <c r="E15" s="9">
        <v>220</v>
      </c>
      <c r="F15" s="9">
        <v>210</v>
      </c>
      <c r="G15" s="9">
        <v>490</v>
      </c>
      <c r="H15" s="9">
        <v>450</v>
      </c>
      <c r="I15" s="9">
        <v>450</v>
      </c>
      <c r="J15" s="9">
        <v>400</v>
      </c>
      <c r="K15" s="9">
        <v>360</v>
      </c>
    </row>
    <row r="16" spans="1:15" ht="41.25" customHeight="1">
      <c r="A16" s="92"/>
      <c r="B16" s="11" t="s">
        <v>21</v>
      </c>
      <c r="C16" s="133" t="s">
        <v>119</v>
      </c>
      <c r="D16" s="133"/>
      <c r="E16" s="133"/>
      <c r="F16" s="133" t="s">
        <v>120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490</v>
      </c>
      <c r="D21" s="9">
        <v>450</v>
      </c>
      <c r="E21" s="9">
        <v>390</v>
      </c>
      <c r="F21" s="9">
        <v>380</v>
      </c>
      <c r="G21" s="9">
        <v>300</v>
      </c>
      <c r="H21" s="9">
        <v>540</v>
      </c>
      <c r="I21" s="9">
        <v>540</v>
      </c>
      <c r="J21" s="9">
        <v>470</v>
      </c>
      <c r="K21" s="9">
        <v>410</v>
      </c>
    </row>
    <row r="22" spans="1:11" ht="33" customHeight="1">
      <c r="A22" s="94"/>
      <c r="B22" s="11" t="s">
        <v>26</v>
      </c>
      <c r="C22" s="133" t="s">
        <v>27</v>
      </c>
      <c r="D22" s="133"/>
      <c r="E22" s="133"/>
      <c r="F22" s="133" t="s">
        <v>121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2000</v>
      </c>
      <c r="D23" s="112"/>
      <c r="E23" s="112"/>
      <c r="F23" s="112">
        <v>1900</v>
      </c>
      <c r="G23" s="112"/>
      <c r="H23" s="112"/>
      <c r="I23" s="112">
        <v>1760</v>
      </c>
      <c r="J23" s="112"/>
      <c r="K23" s="112"/>
    </row>
    <row r="24" spans="1:11" ht="21.95" customHeight="1">
      <c r="A24" s="95"/>
      <c r="B24" s="13" t="s">
        <v>30</v>
      </c>
      <c r="C24" s="112">
        <v>1700</v>
      </c>
      <c r="D24" s="112"/>
      <c r="E24" s="112"/>
      <c r="F24" s="112">
        <v>1600</v>
      </c>
      <c r="G24" s="112"/>
      <c r="H24" s="112"/>
      <c r="I24" s="112">
        <v>1460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39</v>
      </c>
      <c r="D25" s="112"/>
      <c r="E25" s="112"/>
      <c r="F25" s="112">
        <v>38</v>
      </c>
      <c r="G25" s="112"/>
      <c r="H25" s="112"/>
      <c r="I25" s="112">
        <v>38</v>
      </c>
      <c r="J25" s="112"/>
      <c r="K25" s="112"/>
    </row>
    <row r="26" spans="1:11" ht="21.95" customHeight="1">
      <c r="A26" s="92"/>
      <c r="B26" s="10" t="s">
        <v>33</v>
      </c>
      <c r="C26" s="112">
        <v>20</v>
      </c>
      <c r="D26" s="112"/>
      <c r="E26" s="112"/>
      <c r="F26" s="112">
        <v>19</v>
      </c>
      <c r="G26" s="112"/>
      <c r="H26" s="112"/>
      <c r="I26" s="112">
        <v>19</v>
      </c>
      <c r="J26" s="112"/>
      <c r="K26" s="112"/>
    </row>
    <row r="27" spans="1:11" ht="21.95" customHeight="1">
      <c r="A27" s="92"/>
      <c r="B27" s="10" t="s">
        <v>34</v>
      </c>
      <c r="C27" s="112">
        <v>4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122</v>
      </c>
      <c r="D28" s="125"/>
      <c r="E28" s="126"/>
      <c r="F28" s="124" t="s">
        <v>123</v>
      </c>
      <c r="G28" s="125"/>
      <c r="H28" s="126"/>
      <c r="I28" s="124" t="s">
        <v>124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125</v>
      </c>
      <c r="D31" s="116"/>
      <c r="E31" s="117"/>
      <c r="F31" s="115" t="s">
        <v>126</v>
      </c>
      <c r="G31" s="116"/>
      <c r="H31" s="117"/>
      <c r="I31" s="115" t="s">
        <v>118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9.5</v>
      </c>
      <c r="F35" s="9">
        <v>9.5</v>
      </c>
      <c r="G35" s="9">
        <v>9.49</v>
      </c>
      <c r="H35" s="9">
        <v>9.48</v>
      </c>
      <c r="I35" s="9">
        <v>9.2799999999999994</v>
      </c>
      <c r="J35" s="39">
        <v>9.3000000000000007</v>
      </c>
    </row>
    <row r="36" spans="1:10" ht="15.75">
      <c r="A36" s="97"/>
      <c r="B36" s="100"/>
      <c r="C36" s="17" t="s">
        <v>49</v>
      </c>
      <c r="D36" s="17" t="s">
        <v>50</v>
      </c>
      <c r="E36" s="9">
        <v>5.71</v>
      </c>
      <c r="F36" s="9">
        <v>6.22</v>
      </c>
      <c r="G36" s="9">
        <v>5.23</v>
      </c>
      <c r="H36" s="9">
        <v>5.64</v>
      </c>
      <c r="I36" s="9">
        <v>6.72</v>
      </c>
      <c r="J36" s="39">
        <v>6.92</v>
      </c>
    </row>
    <row r="37" spans="1:10" ht="18.75">
      <c r="A37" s="97"/>
      <c r="B37" s="100"/>
      <c r="C37" s="18" t="s">
        <v>51</v>
      </c>
      <c r="D37" s="17" t="s">
        <v>52</v>
      </c>
      <c r="E37" s="43">
        <v>7.41</v>
      </c>
      <c r="F37" s="43">
        <v>7.62</v>
      </c>
      <c r="G37" s="43">
        <v>7.6</v>
      </c>
      <c r="H37" s="9">
        <v>8.1999999999999993</v>
      </c>
      <c r="I37" s="9">
        <v>7.9</v>
      </c>
      <c r="J37" s="39">
        <v>7.6</v>
      </c>
    </row>
    <row r="38" spans="1:10" ht="16.5">
      <c r="A38" s="97"/>
      <c r="B38" s="100"/>
      <c r="C38" s="20" t="s">
        <v>53</v>
      </c>
      <c r="D38" s="17" t="s">
        <v>54</v>
      </c>
      <c r="E38" s="43">
        <v>3.12</v>
      </c>
      <c r="F38" s="43">
        <v>6.21</v>
      </c>
      <c r="G38" s="43">
        <v>1.38</v>
      </c>
      <c r="H38" s="19">
        <v>2.36</v>
      </c>
      <c r="I38" s="9">
        <v>3.06</v>
      </c>
      <c r="J38" s="39">
        <v>1.89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43">
        <v>0.8</v>
      </c>
      <c r="F39" s="43">
        <v>0.5</v>
      </c>
      <c r="G39" s="43">
        <v>0.5</v>
      </c>
      <c r="H39" s="9">
        <v>0.5</v>
      </c>
      <c r="I39" s="9">
        <v>0.7</v>
      </c>
      <c r="J39" s="39">
        <v>0.7</v>
      </c>
    </row>
    <row r="40" spans="1:10" ht="15.75">
      <c r="A40" s="97"/>
      <c r="B40" s="100"/>
      <c r="C40" s="18" t="s">
        <v>47</v>
      </c>
      <c r="D40" s="18" t="s">
        <v>56</v>
      </c>
      <c r="E40" s="9">
        <v>10.47</v>
      </c>
      <c r="F40" s="9">
        <v>10.5</v>
      </c>
      <c r="G40" s="9">
        <v>10.31</v>
      </c>
      <c r="H40" s="9">
        <v>10.35</v>
      </c>
      <c r="I40" s="9">
        <v>10.24</v>
      </c>
      <c r="J40" s="39">
        <v>10.3</v>
      </c>
    </row>
    <row r="41" spans="1:10" ht="15.75">
      <c r="A41" s="97"/>
      <c r="B41" s="100"/>
      <c r="C41" s="17" t="s">
        <v>49</v>
      </c>
      <c r="D41" s="17" t="s">
        <v>57</v>
      </c>
      <c r="E41" s="9">
        <v>22.5</v>
      </c>
      <c r="F41" s="9">
        <v>23.1</v>
      </c>
      <c r="G41" s="9">
        <v>20.2</v>
      </c>
      <c r="H41" s="9">
        <v>21.8</v>
      </c>
      <c r="I41" s="9">
        <v>20.7</v>
      </c>
      <c r="J41" s="39">
        <v>21.2</v>
      </c>
    </row>
    <row r="42" spans="1:10" ht="15.75">
      <c r="A42" s="97"/>
      <c r="B42" s="100"/>
      <c r="C42" s="21" t="s">
        <v>58</v>
      </c>
      <c r="D42" s="22" t="s">
        <v>59</v>
      </c>
      <c r="E42" s="9">
        <v>4.08</v>
      </c>
      <c r="F42" s="9">
        <v>4.29</v>
      </c>
      <c r="G42" s="9">
        <v>4.26</v>
      </c>
      <c r="H42" s="9">
        <v>4.83</v>
      </c>
      <c r="I42" s="9">
        <v>5.37</v>
      </c>
      <c r="J42" s="39">
        <v>5.81</v>
      </c>
    </row>
    <row r="43" spans="1:10" ht="16.5">
      <c r="A43" s="97"/>
      <c r="B43" s="100"/>
      <c r="C43" s="21" t="s">
        <v>60</v>
      </c>
      <c r="D43" s="23" t="s">
        <v>61</v>
      </c>
      <c r="E43" s="9">
        <v>1.92</v>
      </c>
      <c r="F43" s="9">
        <v>1.97</v>
      </c>
      <c r="G43" s="9">
        <v>2.6</v>
      </c>
      <c r="H43" s="9">
        <v>2.84</v>
      </c>
      <c r="I43" s="9">
        <v>1.92</v>
      </c>
      <c r="J43" s="39">
        <v>2.64</v>
      </c>
    </row>
    <row r="44" spans="1:10" ht="18.75">
      <c r="A44" s="97"/>
      <c r="B44" s="100"/>
      <c r="C44" s="18" t="s">
        <v>51</v>
      </c>
      <c r="D44" s="17" t="s">
        <v>62</v>
      </c>
      <c r="E44" s="9">
        <v>460</v>
      </c>
      <c r="F44" s="9">
        <v>350</v>
      </c>
      <c r="G44" s="9">
        <v>345</v>
      </c>
      <c r="H44" s="9">
        <v>360</v>
      </c>
      <c r="I44" s="9">
        <v>380</v>
      </c>
      <c r="J44" s="39">
        <v>380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5.2</v>
      </c>
      <c r="F45" s="9">
        <v>5.4</v>
      </c>
      <c r="G45" s="9">
        <v>5.48</v>
      </c>
      <c r="H45" s="9">
        <v>5.7</v>
      </c>
      <c r="I45" s="9">
        <v>6.93</v>
      </c>
      <c r="J45" s="39">
        <v>6.7889999999999997</v>
      </c>
    </row>
    <row r="46" spans="1:10" ht="18.75">
      <c r="A46" s="97"/>
      <c r="B46" s="100"/>
      <c r="C46" s="18" t="s">
        <v>51</v>
      </c>
      <c r="D46" s="17" t="s">
        <v>52</v>
      </c>
      <c r="E46" s="9">
        <v>14.9</v>
      </c>
      <c r="F46" s="9">
        <v>11.8</v>
      </c>
      <c r="G46" s="9">
        <v>11.3</v>
      </c>
      <c r="H46" s="9">
        <v>11.9</v>
      </c>
      <c r="I46" s="9">
        <v>12.7</v>
      </c>
      <c r="J46" s="39">
        <v>12.1</v>
      </c>
    </row>
    <row r="47" spans="1:10" ht="16.5">
      <c r="A47" s="97"/>
      <c r="B47" s="100"/>
      <c r="C47" s="20" t="s">
        <v>53</v>
      </c>
      <c r="D47" s="17" t="s">
        <v>66</v>
      </c>
      <c r="E47" s="9">
        <v>0.45</v>
      </c>
      <c r="F47" s="9">
        <v>0.46</v>
      </c>
      <c r="G47" s="9">
        <v>0.82</v>
      </c>
      <c r="H47" s="9">
        <v>1.43</v>
      </c>
      <c r="I47" s="9">
        <v>2.13</v>
      </c>
      <c r="J47" s="39">
        <v>2.63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6.03</v>
      </c>
      <c r="F48" s="9">
        <v>6.21</v>
      </c>
      <c r="G48" s="9">
        <v>5.92</v>
      </c>
      <c r="H48" s="9">
        <v>5.52</v>
      </c>
      <c r="I48" s="9">
        <v>6.45</v>
      </c>
      <c r="J48" s="39">
        <v>6.56</v>
      </c>
    </row>
    <row r="49" spans="1:13" ht="18.75">
      <c r="A49" s="97"/>
      <c r="B49" s="100"/>
      <c r="C49" s="18" t="s">
        <v>51</v>
      </c>
      <c r="D49" s="17" t="s">
        <v>52</v>
      </c>
      <c r="E49" s="9">
        <v>12.3</v>
      </c>
      <c r="F49" s="9">
        <v>10.199999999999999</v>
      </c>
      <c r="G49" s="9">
        <v>11.5</v>
      </c>
      <c r="H49" s="9">
        <v>10.7</v>
      </c>
      <c r="I49" s="9">
        <v>12</v>
      </c>
      <c r="J49" s="39">
        <v>11.1</v>
      </c>
    </row>
    <row r="50" spans="1:13" ht="16.5">
      <c r="A50" s="97"/>
      <c r="B50" s="100"/>
      <c r="C50" s="20" t="s">
        <v>53</v>
      </c>
      <c r="D50" s="17" t="s">
        <v>66</v>
      </c>
      <c r="E50" s="9">
        <v>4.2300000000000004</v>
      </c>
      <c r="F50" s="9">
        <v>4.3099999999999996</v>
      </c>
      <c r="G50" s="9">
        <v>0.64</v>
      </c>
      <c r="H50" s="9">
        <v>0.83</v>
      </c>
      <c r="I50" s="9">
        <v>0.87</v>
      </c>
      <c r="J50" s="39">
        <v>3.07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9.57</v>
      </c>
      <c r="F52" s="9">
        <v>9.6</v>
      </c>
      <c r="G52" s="9">
        <v>9.31</v>
      </c>
      <c r="H52" s="9">
        <v>9.3800000000000008</v>
      </c>
      <c r="I52" s="9">
        <v>9.43</v>
      </c>
      <c r="J52" s="39">
        <v>9.4</v>
      </c>
    </row>
    <row r="53" spans="1:13" ht="15.75">
      <c r="A53" s="97"/>
      <c r="B53" s="100"/>
      <c r="C53" s="17" t="s">
        <v>49</v>
      </c>
      <c r="D53" s="17" t="s">
        <v>50</v>
      </c>
      <c r="E53" s="9">
        <v>5.62</v>
      </c>
      <c r="F53" s="9">
        <v>6.21</v>
      </c>
      <c r="G53" s="9">
        <v>6.21</v>
      </c>
      <c r="H53" s="9">
        <v>5.94</v>
      </c>
      <c r="I53" s="9">
        <v>7.62</v>
      </c>
      <c r="J53" s="39">
        <v>7.18</v>
      </c>
    </row>
    <row r="54" spans="1:13" ht="18.75">
      <c r="A54" s="97"/>
      <c r="B54" s="100"/>
      <c r="C54" s="18" t="s">
        <v>51</v>
      </c>
      <c r="D54" s="17" t="s">
        <v>52</v>
      </c>
      <c r="E54" s="9">
        <v>9.3000000000000007</v>
      </c>
      <c r="F54" s="9">
        <v>9.6999999999999993</v>
      </c>
      <c r="G54" s="9">
        <v>12.7</v>
      </c>
      <c r="H54" s="9">
        <v>11.6</v>
      </c>
      <c r="I54" s="9">
        <v>8.9</v>
      </c>
      <c r="J54" s="39">
        <v>7.6</v>
      </c>
    </row>
    <row r="55" spans="1:13" ht="16.5">
      <c r="A55" s="97"/>
      <c r="B55" s="111"/>
      <c r="C55" s="24" t="s">
        <v>53</v>
      </c>
      <c r="D55" s="17" t="s">
        <v>71</v>
      </c>
      <c r="E55" s="25">
        <v>1.61</v>
      </c>
      <c r="F55" s="25">
        <v>0.59</v>
      </c>
      <c r="G55" s="25">
        <v>1.28</v>
      </c>
      <c r="H55" s="9">
        <v>2.0499999999999998</v>
      </c>
      <c r="I55" s="9">
        <v>4.63</v>
      </c>
      <c r="J55" s="39">
        <v>5.13</v>
      </c>
    </row>
    <row r="56" spans="1:13" ht="14.25">
      <c r="A56" s="26" t="s">
        <v>72</v>
      </c>
      <c r="B56" s="26" t="s">
        <v>73</v>
      </c>
      <c r="C56" s="27">
        <v>8.14</v>
      </c>
      <c r="D56" s="26" t="s">
        <v>45</v>
      </c>
      <c r="E56" s="27">
        <v>83</v>
      </c>
      <c r="F56" s="26" t="s">
        <v>74</v>
      </c>
      <c r="G56" s="27">
        <v>72.42</v>
      </c>
      <c r="H56" s="26" t="s">
        <v>75</v>
      </c>
      <c r="I56" s="27">
        <v>0.2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>
        <v>6.25</v>
      </c>
      <c r="G59" s="35"/>
      <c r="H59" s="33">
        <v>11.41</v>
      </c>
      <c r="I59" s="33"/>
      <c r="J59" s="39">
        <v>11.7</v>
      </c>
      <c r="K59" s="39"/>
      <c r="L59" s="39">
        <v>20.7</v>
      </c>
      <c r="M59" s="39"/>
    </row>
    <row r="60" spans="1:13" ht="18.75">
      <c r="A60" s="31" t="s">
        <v>79</v>
      </c>
      <c r="B60" s="32">
        <v>86.2</v>
      </c>
      <c r="C60" s="33"/>
      <c r="D60" s="34">
        <v>56.5</v>
      </c>
      <c r="E60" s="33"/>
      <c r="F60" s="33">
        <v>15.6</v>
      </c>
      <c r="G60" s="35"/>
      <c r="H60" s="33">
        <v>33.770000000000003</v>
      </c>
      <c r="I60" s="33"/>
      <c r="J60" s="39"/>
      <c r="K60" s="39"/>
      <c r="L60" s="39"/>
      <c r="M60" s="39"/>
    </row>
    <row r="61" spans="1:13" ht="18.75">
      <c r="A61" s="31" t="s">
        <v>80</v>
      </c>
      <c r="B61" s="32">
        <v>45.1</v>
      </c>
      <c r="C61" s="33"/>
      <c r="D61" s="34">
        <v>89</v>
      </c>
      <c r="E61" s="33"/>
      <c r="F61" s="33"/>
      <c r="G61" s="35"/>
      <c r="H61" s="33"/>
      <c r="I61" s="33"/>
      <c r="J61" s="39">
        <v>25.2</v>
      </c>
      <c r="K61" s="39"/>
      <c r="L61" s="39">
        <v>25.6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14.3</v>
      </c>
      <c r="D63" s="34"/>
      <c r="E63" s="33">
        <v>13</v>
      </c>
      <c r="F63" s="33"/>
      <c r="G63" s="35">
        <v>15.7</v>
      </c>
      <c r="H63" s="33"/>
      <c r="I63" s="33">
        <v>14.2</v>
      </c>
      <c r="J63" s="39"/>
      <c r="K63" s="39"/>
      <c r="M63" s="39"/>
    </row>
    <row r="64" spans="1:13" ht="18.75">
      <c r="A64" s="36" t="s">
        <v>82</v>
      </c>
      <c r="B64" s="33"/>
      <c r="C64" s="33"/>
      <c r="D64" s="34"/>
      <c r="E64" s="33"/>
      <c r="F64" s="33"/>
      <c r="G64" s="37">
        <v>64.3</v>
      </c>
      <c r="H64" s="33"/>
      <c r="I64" s="33">
        <v>68.2</v>
      </c>
      <c r="J64" s="39"/>
      <c r="K64" s="39">
        <v>60</v>
      </c>
      <c r="L64" s="39"/>
      <c r="M64" s="39">
        <v>56.7</v>
      </c>
    </row>
    <row r="65" spans="1:13" ht="18.75">
      <c r="A65" s="36" t="s">
        <v>83</v>
      </c>
      <c r="B65" s="33"/>
      <c r="C65" s="33">
        <v>72.400000000000006</v>
      </c>
      <c r="D65" s="34"/>
      <c r="E65" s="33">
        <v>96.2</v>
      </c>
      <c r="F65" s="33"/>
      <c r="G65" s="35"/>
      <c r="H65" s="33"/>
      <c r="I65" s="33">
        <v>32.1</v>
      </c>
      <c r="J65" s="39"/>
      <c r="K65" s="39">
        <v>120</v>
      </c>
      <c r="M65" s="39">
        <v>90.3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1.35</v>
      </c>
      <c r="C67" s="33">
        <v>8.1</v>
      </c>
      <c r="D67" s="34">
        <v>1.68</v>
      </c>
      <c r="E67" s="33">
        <v>8.3000000000000007</v>
      </c>
      <c r="F67" s="33">
        <v>1.1499999999999999</v>
      </c>
      <c r="G67" s="35">
        <v>8.5</v>
      </c>
      <c r="H67" s="33">
        <v>1.46</v>
      </c>
      <c r="I67" s="33">
        <v>8.6</v>
      </c>
      <c r="J67" s="39">
        <v>5.94</v>
      </c>
      <c r="K67" s="39">
        <v>8.3000000000000007</v>
      </c>
      <c r="L67" s="39">
        <v>5.13</v>
      </c>
      <c r="M67" s="39">
        <v>8.3000000000000007</v>
      </c>
    </row>
    <row r="68" spans="1:13" ht="18.75">
      <c r="A68" s="41" t="s">
        <v>85</v>
      </c>
      <c r="B68" s="42">
        <v>1.25</v>
      </c>
      <c r="C68" s="33">
        <v>7.8</v>
      </c>
      <c r="D68" s="34">
        <v>1.59</v>
      </c>
      <c r="E68" s="33">
        <v>8</v>
      </c>
      <c r="F68" s="33">
        <v>0.87</v>
      </c>
      <c r="G68" s="35">
        <v>7.8</v>
      </c>
      <c r="H68" s="33">
        <v>1.2</v>
      </c>
      <c r="I68" s="33">
        <v>8.1999999999999993</v>
      </c>
      <c r="J68" s="39">
        <v>4.83</v>
      </c>
      <c r="K68" s="39">
        <v>8.1</v>
      </c>
      <c r="L68" s="39">
        <v>4.3600000000000003</v>
      </c>
      <c r="M68" s="39">
        <v>8.1</v>
      </c>
    </row>
    <row r="69" spans="1:13" ht="18.75">
      <c r="A69" s="41" t="s">
        <v>86</v>
      </c>
      <c r="B69" s="42">
        <v>2.1</v>
      </c>
      <c r="C69" s="33">
        <v>8.3000000000000007</v>
      </c>
      <c r="D69" s="34">
        <v>2.1</v>
      </c>
      <c r="E69" s="33">
        <v>8.5</v>
      </c>
      <c r="F69" s="33">
        <v>1.32</v>
      </c>
      <c r="G69" s="35">
        <v>8.6</v>
      </c>
      <c r="H69" s="33">
        <v>1.78</v>
      </c>
      <c r="I69" s="33">
        <v>8.4</v>
      </c>
      <c r="J69" s="39">
        <v>2.66</v>
      </c>
      <c r="K69" s="39">
        <v>7.8</v>
      </c>
      <c r="L69" s="39">
        <v>3.82</v>
      </c>
      <c r="M69" s="39">
        <v>8.5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M43" sqref="M4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127</v>
      </c>
      <c r="D2" s="142"/>
      <c r="E2" s="142"/>
      <c r="F2" s="143" t="s">
        <v>128</v>
      </c>
      <c r="G2" s="143"/>
      <c r="H2" s="143"/>
      <c r="I2" s="144" t="s">
        <v>129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15480</v>
      </c>
      <c r="D4" s="134"/>
      <c r="E4" s="134"/>
      <c r="F4" s="134">
        <v>16330</v>
      </c>
      <c r="G4" s="134"/>
      <c r="H4" s="134"/>
      <c r="I4" s="134">
        <v>17600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18050</v>
      </c>
      <c r="D5" s="134"/>
      <c r="E5" s="134"/>
      <c r="F5" s="134">
        <v>19580</v>
      </c>
      <c r="G5" s="134"/>
      <c r="H5" s="134"/>
      <c r="I5" s="134">
        <v>21250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C4-'4日'!I4</f>
        <v>850</v>
      </c>
      <c r="D6" s="150"/>
      <c r="E6" s="150"/>
      <c r="F6" s="151">
        <f>F4-C4</f>
        <v>850</v>
      </c>
      <c r="G6" s="152"/>
      <c r="H6" s="153"/>
      <c r="I6" s="151">
        <f>I4-F4</f>
        <v>1270</v>
      </c>
      <c r="J6" s="152"/>
      <c r="K6" s="153"/>
      <c r="L6" s="149">
        <f>C6+F6+I6</f>
        <v>2970</v>
      </c>
      <c r="M6" s="149">
        <f>C7+F7+I7</f>
        <v>4700</v>
      </c>
      <c r="N6" s="2">
        <f>SUM(L6:M6)</f>
        <v>7670</v>
      </c>
    </row>
    <row r="7" spans="1:15" ht="21.95" customHeight="1">
      <c r="A7" s="89"/>
      <c r="B7" s="6" t="s">
        <v>8</v>
      </c>
      <c r="C7" s="150">
        <f>C5-'4日'!I5</f>
        <v>1500</v>
      </c>
      <c r="D7" s="150"/>
      <c r="E7" s="150"/>
      <c r="F7" s="151">
        <f>F5-C5</f>
        <v>1530</v>
      </c>
      <c r="G7" s="152"/>
      <c r="H7" s="153"/>
      <c r="I7" s="151">
        <f>I5-F5</f>
        <v>1670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47</v>
      </c>
      <c r="D9" s="134"/>
      <c r="E9" s="134"/>
      <c r="F9" s="134">
        <v>48</v>
      </c>
      <c r="G9" s="134"/>
      <c r="H9" s="134"/>
      <c r="I9" s="134">
        <v>46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47</v>
      </c>
      <c r="D10" s="134"/>
      <c r="E10" s="134"/>
      <c r="F10" s="134">
        <v>48</v>
      </c>
      <c r="G10" s="134"/>
      <c r="H10" s="134"/>
      <c r="I10" s="134">
        <v>46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130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360</v>
      </c>
      <c r="D15" s="9">
        <v>320</v>
      </c>
      <c r="E15" s="9">
        <v>280</v>
      </c>
      <c r="F15" s="9">
        <v>280</v>
      </c>
      <c r="G15" s="9">
        <v>210</v>
      </c>
      <c r="H15" s="9">
        <v>490</v>
      </c>
      <c r="I15" s="9">
        <v>480</v>
      </c>
      <c r="J15" s="9">
        <v>450</v>
      </c>
      <c r="K15" s="9">
        <v>410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131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410</v>
      </c>
      <c r="D21" s="9">
        <v>360</v>
      </c>
      <c r="E21" s="9">
        <v>500</v>
      </c>
      <c r="F21" s="9">
        <v>500</v>
      </c>
      <c r="G21" s="9">
        <v>440</v>
      </c>
      <c r="H21" s="9">
        <v>350</v>
      </c>
      <c r="I21" s="9">
        <v>340</v>
      </c>
      <c r="J21" s="9">
        <v>260</v>
      </c>
      <c r="K21" s="9">
        <v>500</v>
      </c>
    </row>
    <row r="22" spans="1:11" ht="33" customHeight="1">
      <c r="A22" s="94"/>
      <c r="B22" s="11" t="s">
        <v>26</v>
      </c>
      <c r="C22" s="133" t="s">
        <v>132</v>
      </c>
      <c r="D22" s="133"/>
      <c r="E22" s="133"/>
      <c r="F22" s="133" t="s">
        <v>27</v>
      </c>
      <c r="G22" s="133"/>
      <c r="H22" s="133"/>
      <c r="I22" s="133" t="s">
        <v>133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1600</v>
      </c>
      <c r="D23" s="112"/>
      <c r="E23" s="112"/>
      <c r="F23" s="112">
        <f>740+740</f>
        <v>1480</v>
      </c>
      <c r="G23" s="112"/>
      <c r="H23" s="112"/>
      <c r="I23" s="112">
        <v>1360</v>
      </c>
      <c r="J23" s="112"/>
      <c r="K23" s="112"/>
    </row>
    <row r="24" spans="1:11" ht="21.95" customHeight="1">
      <c r="A24" s="95"/>
      <c r="B24" s="13" t="s">
        <v>30</v>
      </c>
      <c r="C24" s="112">
        <v>1360</v>
      </c>
      <c r="D24" s="112"/>
      <c r="E24" s="112"/>
      <c r="F24" s="112">
        <f>610+570</f>
        <v>1180</v>
      </c>
      <c r="G24" s="112"/>
      <c r="H24" s="112"/>
      <c r="I24" s="112">
        <f>610+570</f>
        <v>1180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38</v>
      </c>
      <c r="D25" s="112"/>
      <c r="E25" s="112"/>
      <c r="F25" s="112">
        <v>37</v>
      </c>
      <c r="G25" s="112"/>
      <c r="H25" s="112"/>
      <c r="I25" s="112">
        <v>37</v>
      </c>
      <c r="J25" s="112"/>
      <c r="K25" s="112"/>
    </row>
    <row r="26" spans="1:11" ht="21.95" customHeight="1">
      <c r="A26" s="92"/>
      <c r="B26" s="10" t="s">
        <v>33</v>
      </c>
      <c r="C26" s="112">
        <v>17</v>
      </c>
      <c r="D26" s="112"/>
      <c r="E26" s="112"/>
      <c r="F26" s="112">
        <v>17</v>
      </c>
      <c r="G26" s="112"/>
      <c r="H26" s="112"/>
      <c r="I26" s="112">
        <v>16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134</v>
      </c>
      <c r="D28" s="125"/>
      <c r="E28" s="126"/>
      <c r="F28" s="124" t="s">
        <v>135</v>
      </c>
      <c r="G28" s="125"/>
      <c r="H28" s="126"/>
      <c r="I28" s="124" t="s">
        <v>136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 ht="13.5" customHeight="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137</v>
      </c>
      <c r="D31" s="116"/>
      <c r="E31" s="117"/>
      <c r="F31" s="115" t="s">
        <v>138</v>
      </c>
      <c r="G31" s="116"/>
      <c r="H31" s="117"/>
      <c r="I31" s="115" t="s">
        <v>126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9.58</v>
      </c>
      <c r="F35" s="9">
        <v>9.5500000000000007</v>
      </c>
      <c r="G35" s="9">
        <v>9.5299999999999994</v>
      </c>
      <c r="H35" s="9">
        <v>9.5</v>
      </c>
      <c r="I35" s="9">
        <v>9.5</v>
      </c>
      <c r="J35" s="39">
        <v>9.3699999999999992</v>
      </c>
    </row>
    <row r="36" spans="1:10" ht="15.75">
      <c r="A36" s="97"/>
      <c r="B36" s="100"/>
      <c r="C36" s="17" t="s">
        <v>49</v>
      </c>
      <c r="D36" s="17" t="s">
        <v>50</v>
      </c>
      <c r="E36" s="9">
        <v>6.77</v>
      </c>
      <c r="F36" s="9">
        <v>6.98</v>
      </c>
      <c r="G36" s="9">
        <v>6.67</v>
      </c>
      <c r="H36" s="9">
        <v>6.24</v>
      </c>
      <c r="I36" s="9">
        <v>5.36</v>
      </c>
      <c r="J36" s="39">
        <v>5.51</v>
      </c>
    </row>
    <row r="37" spans="1:10" ht="18.75">
      <c r="A37" s="97"/>
      <c r="B37" s="100"/>
      <c r="C37" s="18" t="s">
        <v>51</v>
      </c>
      <c r="D37" s="17" t="s">
        <v>52</v>
      </c>
      <c r="E37" s="9">
        <v>5.04</v>
      </c>
      <c r="F37" s="9">
        <v>7.26</v>
      </c>
      <c r="G37" s="19">
        <v>7.87</v>
      </c>
      <c r="H37" s="9">
        <v>6.75</v>
      </c>
      <c r="I37" s="9">
        <v>6.9</v>
      </c>
      <c r="J37" s="39">
        <v>6.7</v>
      </c>
    </row>
    <row r="38" spans="1:10" ht="16.5">
      <c r="A38" s="97"/>
      <c r="B38" s="100"/>
      <c r="C38" s="20" t="s">
        <v>53</v>
      </c>
      <c r="D38" s="17" t="s">
        <v>54</v>
      </c>
      <c r="E38" s="19">
        <v>2.62</v>
      </c>
      <c r="F38" s="19">
        <v>2.87</v>
      </c>
      <c r="G38" s="19">
        <v>2.57</v>
      </c>
      <c r="H38" s="19">
        <v>4.08</v>
      </c>
      <c r="I38" s="9">
        <v>2.54</v>
      </c>
      <c r="J38" s="39">
        <v>2.19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0.6</v>
      </c>
      <c r="F39" s="9">
        <v>0.6</v>
      </c>
      <c r="G39" s="9">
        <v>0.5</v>
      </c>
      <c r="H39" s="9">
        <v>0.5</v>
      </c>
      <c r="I39" s="9">
        <v>0.5</v>
      </c>
      <c r="J39" s="39">
        <v>0.5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10.38</v>
      </c>
      <c r="F40" s="9">
        <v>10.35</v>
      </c>
      <c r="G40" s="9">
        <v>10.33</v>
      </c>
      <c r="H40" s="9">
        <v>10.39</v>
      </c>
      <c r="I40" s="9">
        <v>10.28</v>
      </c>
      <c r="J40" s="39">
        <v>10.25</v>
      </c>
    </row>
    <row r="41" spans="1:10" ht="15.75">
      <c r="A41" s="97"/>
      <c r="B41" s="100"/>
      <c r="C41" s="17" t="s">
        <v>49</v>
      </c>
      <c r="D41" s="17" t="s">
        <v>57</v>
      </c>
      <c r="E41" s="9">
        <v>20.72</v>
      </c>
      <c r="F41" s="9">
        <v>21.85</v>
      </c>
      <c r="G41" s="9">
        <v>19.97</v>
      </c>
      <c r="H41" s="9">
        <v>21.6</v>
      </c>
      <c r="I41" s="9">
        <v>19.7</v>
      </c>
      <c r="J41" s="39">
        <v>20.5</v>
      </c>
    </row>
    <row r="42" spans="1:10" ht="15.75">
      <c r="A42" s="97"/>
      <c r="B42" s="100"/>
      <c r="C42" s="21" t="s">
        <v>58</v>
      </c>
      <c r="D42" s="22" t="s">
        <v>59</v>
      </c>
      <c r="E42" s="9">
        <v>6.03</v>
      </c>
      <c r="F42" s="9">
        <v>6.12</v>
      </c>
      <c r="G42" s="9">
        <v>5.91</v>
      </c>
      <c r="H42" s="9">
        <v>5.77</v>
      </c>
      <c r="I42" s="9">
        <v>3.7</v>
      </c>
      <c r="J42" s="39">
        <v>4.7</v>
      </c>
    </row>
    <row r="43" spans="1:10" ht="16.5">
      <c r="A43" s="97"/>
      <c r="B43" s="100"/>
      <c r="C43" s="21" t="s">
        <v>60</v>
      </c>
      <c r="D43" s="23" t="s">
        <v>61</v>
      </c>
      <c r="E43" s="9">
        <v>2.33</v>
      </c>
      <c r="F43" s="9">
        <v>2.42</v>
      </c>
      <c r="G43" s="9">
        <v>2.7</v>
      </c>
      <c r="H43" s="9">
        <v>3.12</v>
      </c>
      <c r="I43" s="9">
        <v>2.4700000000000002</v>
      </c>
      <c r="J43" s="39">
        <v>2.36</v>
      </c>
    </row>
    <row r="44" spans="1:10" ht="18.75">
      <c r="A44" s="97"/>
      <c r="B44" s="100"/>
      <c r="C44" s="18" t="s">
        <v>51</v>
      </c>
      <c r="D44" s="17" t="s">
        <v>62</v>
      </c>
      <c r="E44" s="9">
        <v>401</v>
      </c>
      <c r="F44" s="9">
        <v>3.88</v>
      </c>
      <c r="G44" s="9">
        <v>370</v>
      </c>
      <c r="H44" s="9">
        <v>356</v>
      </c>
      <c r="I44" s="9">
        <v>270</v>
      </c>
      <c r="J44" s="39">
        <v>290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6.07</v>
      </c>
      <c r="F45" s="9">
        <v>6.12</v>
      </c>
      <c r="G45" s="9">
        <v>5.73</v>
      </c>
      <c r="H45" s="9">
        <v>5.56</v>
      </c>
      <c r="I45" s="9">
        <v>5.83</v>
      </c>
      <c r="J45" s="39">
        <v>5.63</v>
      </c>
    </row>
    <row r="46" spans="1:10" ht="18.75">
      <c r="A46" s="97"/>
      <c r="B46" s="100"/>
      <c r="C46" s="18" t="s">
        <v>51</v>
      </c>
      <c r="D46" s="17" t="s">
        <v>52</v>
      </c>
      <c r="E46" s="9">
        <v>12</v>
      </c>
      <c r="F46" s="9">
        <v>13.6</v>
      </c>
      <c r="G46" s="9">
        <v>13.5</v>
      </c>
      <c r="H46" s="9">
        <v>12.9</v>
      </c>
      <c r="I46" s="9">
        <v>9.8000000000000007</v>
      </c>
      <c r="J46" s="39">
        <v>10.6</v>
      </c>
    </row>
    <row r="47" spans="1:10" ht="16.5">
      <c r="A47" s="97"/>
      <c r="B47" s="100"/>
      <c r="C47" s="20" t="s">
        <v>53</v>
      </c>
      <c r="D47" s="17" t="s">
        <v>66</v>
      </c>
      <c r="E47" s="9">
        <v>3.04</v>
      </c>
      <c r="F47" s="9">
        <v>2.92</v>
      </c>
      <c r="G47" s="9">
        <v>1.92</v>
      </c>
      <c r="H47" s="9">
        <v>8.1199999999999992</v>
      </c>
      <c r="I47" s="9">
        <v>0.81</v>
      </c>
      <c r="J47" s="39">
        <v>1.62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5.79</v>
      </c>
      <c r="F48" s="9">
        <v>5.88</v>
      </c>
      <c r="G48" s="9">
        <v>6.03</v>
      </c>
      <c r="H48" s="9">
        <v>6.59</v>
      </c>
      <c r="I48" s="9">
        <v>5.46</v>
      </c>
      <c r="J48" s="39">
        <v>5.28</v>
      </c>
    </row>
    <row r="49" spans="1:13" ht="18.75">
      <c r="A49" s="97"/>
      <c r="B49" s="100"/>
      <c r="C49" s="18" t="s">
        <v>51</v>
      </c>
      <c r="D49" s="17" t="s">
        <v>52</v>
      </c>
      <c r="E49" s="9">
        <v>11.8</v>
      </c>
      <c r="F49" s="9">
        <v>11.7</v>
      </c>
      <c r="G49" s="9">
        <v>11</v>
      </c>
      <c r="H49" s="9">
        <v>12.3</v>
      </c>
      <c r="I49" s="9">
        <v>11.7</v>
      </c>
      <c r="J49" s="39">
        <v>10.199999999999999</v>
      </c>
    </row>
    <row r="50" spans="1:13" ht="16.5">
      <c r="A50" s="97"/>
      <c r="B50" s="100"/>
      <c r="C50" s="20" t="s">
        <v>53</v>
      </c>
      <c r="D50" s="17" t="s">
        <v>66</v>
      </c>
      <c r="E50" s="9">
        <v>1.42</v>
      </c>
      <c r="F50" s="9">
        <v>1.76</v>
      </c>
      <c r="G50" s="9">
        <v>0.99</v>
      </c>
      <c r="H50" s="9">
        <v>1.32</v>
      </c>
      <c r="I50" s="9">
        <v>0.75</v>
      </c>
      <c r="J50" s="39">
        <v>1.53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9.32</v>
      </c>
      <c r="F52" s="9">
        <v>9.3000000000000007</v>
      </c>
      <c r="G52" s="9">
        <v>9.42</v>
      </c>
      <c r="H52" s="9">
        <v>9.51</v>
      </c>
      <c r="I52" s="9">
        <v>9.57</v>
      </c>
      <c r="J52" s="39">
        <v>9.51</v>
      </c>
    </row>
    <row r="53" spans="1:13" ht="15.75">
      <c r="A53" s="97"/>
      <c r="B53" s="100"/>
      <c r="C53" s="17" t="s">
        <v>49</v>
      </c>
      <c r="D53" s="17" t="s">
        <v>50</v>
      </c>
      <c r="E53" s="9">
        <v>6.04</v>
      </c>
      <c r="F53" s="9">
        <v>5.97</v>
      </c>
      <c r="G53" s="9">
        <v>7.14</v>
      </c>
      <c r="H53" s="9">
        <v>7.29</v>
      </c>
      <c r="I53" s="9">
        <v>5.88</v>
      </c>
      <c r="J53" s="39">
        <v>5.6</v>
      </c>
    </row>
    <row r="54" spans="1:13" ht="18.75">
      <c r="A54" s="97"/>
      <c r="B54" s="100"/>
      <c r="C54" s="18" t="s">
        <v>51</v>
      </c>
      <c r="D54" s="17" t="s">
        <v>52</v>
      </c>
      <c r="E54" s="9">
        <v>10.4</v>
      </c>
      <c r="F54" s="9">
        <v>11.3</v>
      </c>
      <c r="G54" s="9">
        <v>8.1999999999999993</v>
      </c>
      <c r="H54" s="9">
        <v>9.6999999999999993</v>
      </c>
      <c r="I54" s="9">
        <v>12.5</v>
      </c>
      <c r="J54" s="39">
        <v>11.4</v>
      </c>
    </row>
    <row r="55" spans="1:13" ht="16.5">
      <c r="A55" s="97"/>
      <c r="B55" s="111"/>
      <c r="C55" s="24" t="s">
        <v>53</v>
      </c>
      <c r="D55" s="17" t="s">
        <v>71</v>
      </c>
      <c r="E55" s="25">
        <v>5.62</v>
      </c>
      <c r="F55" s="25">
        <v>4.62</v>
      </c>
      <c r="G55" s="25">
        <v>1.02</v>
      </c>
      <c r="H55" s="9">
        <v>2.39</v>
      </c>
      <c r="I55" s="9">
        <v>1.23</v>
      </c>
      <c r="J55" s="39">
        <v>1.66</v>
      </c>
    </row>
    <row r="56" spans="1:13" ht="14.25">
      <c r="A56" s="26" t="s">
        <v>72</v>
      </c>
      <c r="B56" s="26" t="s">
        <v>73</v>
      </c>
      <c r="C56" s="27">
        <v>8.01</v>
      </c>
      <c r="D56" s="26" t="s">
        <v>45</v>
      </c>
      <c r="E56" s="27">
        <v>72</v>
      </c>
      <c r="F56" s="26" t="s">
        <v>74</v>
      </c>
      <c r="G56" s="27">
        <v>78</v>
      </c>
      <c r="H56" s="26" t="s">
        <v>75</v>
      </c>
      <c r="I56" s="27">
        <v>0.03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25.69</v>
      </c>
      <c r="C59" s="33"/>
      <c r="D59" s="34"/>
      <c r="E59" s="33"/>
      <c r="F59" s="33"/>
      <c r="G59" s="35"/>
      <c r="H59" s="33"/>
      <c r="I59" s="33"/>
      <c r="J59" s="39">
        <v>4.7300000000000004</v>
      </c>
      <c r="K59" s="39"/>
      <c r="L59" s="39">
        <v>6.34</v>
      </c>
      <c r="M59" s="39"/>
    </row>
    <row r="60" spans="1:13" ht="18.75">
      <c r="A60" s="31" t="s">
        <v>79</v>
      </c>
      <c r="B60" s="32"/>
      <c r="C60" s="33"/>
      <c r="D60" s="34">
        <v>48.06</v>
      </c>
      <c r="E60" s="33"/>
      <c r="F60" s="33">
        <v>10.8</v>
      </c>
      <c r="G60" s="35"/>
      <c r="H60" s="33">
        <v>7.95</v>
      </c>
      <c r="I60" s="33"/>
      <c r="J60" s="39">
        <v>3.72</v>
      </c>
      <c r="K60" s="39"/>
      <c r="L60" s="39"/>
      <c r="M60" s="39"/>
    </row>
    <row r="61" spans="1:13" ht="18.75">
      <c r="A61" s="31" t="s">
        <v>80</v>
      </c>
      <c r="B61" s="32">
        <v>32.229999999999997</v>
      </c>
      <c r="C61" s="33"/>
      <c r="D61" s="34">
        <v>32.92</v>
      </c>
      <c r="E61" s="33"/>
      <c r="F61" s="33">
        <v>13.5</v>
      </c>
      <c r="G61" s="35"/>
      <c r="H61" s="33">
        <v>135</v>
      </c>
      <c r="I61" s="33"/>
      <c r="J61" s="39"/>
      <c r="K61" s="39"/>
      <c r="L61" s="39">
        <v>10.84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/>
      <c r="D63" s="34"/>
      <c r="E63" s="33">
        <v>48.91</v>
      </c>
      <c r="F63" s="33"/>
      <c r="G63" s="35">
        <v>34.1</v>
      </c>
      <c r="H63" s="33"/>
      <c r="I63" s="33">
        <v>41.9</v>
      </c>
      <c r="J63" s="39"/>
      <c r="K63" s="39">
        <v>46.1</v>
      </c>
      <c r="M63" s="39">
        <v>49.8</v>
      </c>
    </row>
    <row r="64" spans="1:13" ht="18.75">
      <c r="A64" s="36" t="s">
        <v>82</v>
      </c>
      <c r="B64" s="33"/>
      <c r="C64" s="33">
        <v>76.400000000000006</v>
      </c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83</v>
      </c>
      <c r="B65" s="33"/>
      <c r="C65" s="33">
        <v>55.2</v>
      </c>
      <c r="D65" s="34"/>
      <c r="E65" s="33">
        <v>74.790000000000006</v>
      </c>
      <c r="F65" s="33"/>
      <c r="G65" s="35">
        <v>60.2</v>
      </c>
      <c r="H65" s="33"/>
      <c r="I65" s="33">
        <v>73.5</v>
      </c>
      <c r="J65" s="39"/>
      <c r="K65" s="39">
        <v>87.6</v>
      </c>
      <c r="M65" s="39">
        <v>86.4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4.0599999999999996</v>
      </c>
      <c r="C67" s="33">
        <v>8.1</v>
      </c>
      <c r="D67" s="34">
        <v>3.4</v>
      </c>
      <c r="E67" s="33">
        <v>8.32</v>
      </c>
      <c r="F67" s="33">
        <v>0.51</v>
      </c>
      <c r="G67" s="35">
        <v>8.15</v>
      </c>
      <c r="H67" s="33">
        <v>0.79</v>
      </c>
      <c r="I67" s="33">
        <v>8.24</v>
      </c>
      <c r="J67" s="39">
        <v>0.92</v>
      </c>
      <c r="K67" s="39">
        <v>8.3000000000000007</v>
      </c>
      <c r="L67" s="39">
        <v>0.76</v>
      </c>
      <c r="M67" s="39">
        <v>7.9</v>
      </c>
    </row>
    <row r="68" spans="1:13" ht="18.75">
      <c r="A68" s="41" t="s">
        <v>85</v>
      </c>
      <c r="B68" s="42">
        <v>3.57</v>
      </c>
      <c r="C68" s="33">
        <v>8.02</v>
      </c>
      <c r="D68" s="34">
        <v>2.11</v>
      </c>
      <c r="E68" s="33">
        <v>7.81</v>
      </c>
      <c r="F68" s="33">
        <v>0.17</v>
      </c>
      <c r="G68" s="35">
        <v>7.95</v>
      </c>
      <c r="H68" s="33">
        <v>0.31</v>
      </c>
      <c r="I68" s="33">
        <v>7.83</v>
      </c>
      <c r="J68" s="39">
        <v>0.65</v>
      </c>
      <c r="K68" s="39">
        <v>8.1999999999999993</v>
      </c>
      <c r="L68" s="39">
        <v>0.82</v>
      </c>
      <c r="M68" s="39">
        <v>7.6</v>
      </c>
    </row>
    <row r="69" spans="1:13" ht="18.75">
      <c r="A69" s="41" t="s">
        <v>86</v>
      </c>
      <c r="B69" s="42">
        <v>3.16</v>
      </c>
      <c r="C69" s="33">
        <v>8.65</v>
      </c>
      <c r="D69" s="34">
        <v>2.0699999999999998</v>
      </c>
      <c r="E69" s="33">
        <v>8.33</v>
      </c>
      <c r="F69" s="33">
        <v>0.88</v>
      </c>
      <c r="G69" s="35">
        <v>8.34</v>
      </c>
      <c r="H69" s="33">
        <v>0.46</v>
      </c>
      <c r="I69" s="33">
        <v>8.23</v>
      </c>
      <c r="J69" s="39">
        <v>1.1399999999999999</v>
      </c>
      <c r="K69" s="39">
        <v>8.4</v>
      </c>
      <c r="L69" s="39">
        <v>1.35</v>
      </c>
      <c r="M69" s="39">
        <v>8.1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127</v>
      </c>
      <c r="D2" s="142"/>
      <c r="E2" s="142"/>
      <c r="F2" s="143" t="s">
        <v>128</v>
      </c>
      <c r="G2" s="143"/>
      <c r="H2" s="143"/>
      <c r="I2" s="144" t="s">
        <v>129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18180</v>
      </c>
      <c r="D4" s="134"/>
      <c r="E4" s="134"/>
      <c r="F4" s="134">
        <v>19520</v>
      </c>
      <c r="G4" s="134"/>
      <c r="H4" s="134"/>
      <c r="I4" s="134">
        <v>20230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23000</v>
      </c>
      <c r="D5" s="134"/>
      <c r="E5" s="134"/>
      <c r="F5" s="134">
        <v>24200</v>
      </c>
      <c r="G5" s="134"/>
      <c r="H5" s="134"/>
      <c r="I5" s="134">
        <v>25700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C4-'5日'!I4</f>
        <v>580</v>
      </c>
      <c r="D6" s="150"/>
      <c r="E6" s="150"/>
      <c r="F6" s="151">
        <f>F4-C4</f>
        <v>1340</v>
      </c>
      <c r="G6" s="152"/>
      <c r="H6" s="153"/>
      <c r="I6" s="151">
        <f>I4-F4</f>
        <v>710</v>
      </c>
      <c r="J6" s="152"/>
      <c r="K6" s="153"/>
      <c r="L6" s="149">
        <f>C6+F6+I6</f>
        <v>2630</v>
      </c>
      <c r="M6" s="149">
        <f>C7+F7+I7</f>
        <v>4450</v>
      </c>
      <c r="N6" s="2">
        <f>SUM(L6:M6)</f>
        <v>7080</v>
      </c>
    </row>
    <row r="7" spans="1:15" ht="21.95" customHeight="1">
      <c r="A7" s="89"/>
      <c r="B7" s="6" t="s">
        <v>8</v>
      </c>
      <c r="C7" s="150">
        <f>C5-'5日'!I5</f>
        <v>1750</v>
      </c>
      <c r="D7" s="150"/>
      <c r="E7" s="150"/>
      <c r="F7" s="151">
        <f>F5-C5</f>
        <v>1200</v>
      </c>
      <c r="G7" s="152"/>
      <c r="H7" s="153"/>
      <c r="I7" s="151">
        <f>I5-F5</f>
        <v>1500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47</v>
      </c>
      <c r="D9" s="134"/>
      <c r="E9" s="134"/>
      <c r="F9" s="134">
        <v>45</v>
      </c>
      <c r="G9" s="134"/>
      <c r="H9" s="134"/>
      <c r="I9" s="134">
        <v>49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47</v>
      </c>
      <c r="D10" s="134"/>
      <c r="E10" s="134"/>
      <c r="F10" s="134">
        <v>45</v>
      </c>
      <c r="G10" s="134"/>
      <c r="H10" s="134"/>
      <c r="I10" s="134">
        <v>49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410</v>
      </c>
      <c r="D15" s="9">
        <v>370</v>
      </c>
      <c r="E15" s="9">
        <v>340</v>
      </c>
      <c r="F15" s="9">
        <v>340</v>
      </c>
      <c r="G15" s="9">
        <v>300</v>
      </c>
      <c r="H15" s="9">
        <v>380</v>
      </c>
      <c r="I15" s="9">
        <v>380</v>
      </c>
      <c r="J15" s="9">
        <v>350</v>
      </c>
      <c r="K15" s="9">
        <v>320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500</v>
      </c>
      <c r="D21" s="9">
        <v>450</v>
      </c>
      <c r="E21" s="9">
        <v>390</v>
      </c>
      <c r="F21" s="9">
        <v>390</v>
      </c>
      <c r="G21" s="9">
        <v>330</v>
      </c>
      <c r="H21" s="9">
        <v>270</v>
      </c>
      <c r="I21" s="9">
        <v>260</v>
      </c>
      <c r="J21" s="9">
        <v>500</v>
      </c>
      <c r="K21" s="9">
        <v>450</v>
      </c>
    </row>
    <row r="22" spans="1:11" ht="30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139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1360</v>
      </c>
      <c r="D23" s="112"/>
      <c r="E23" s="112"/>
      <c r="F23" s="112">
        <v>1260</v>
      </c>
      <c r="G23" s="112"/>
      <c r="H23" s="112"/>
      <c r="I23" s="112">
        <v>1200</v>
      </c>
      <c r="J23" s="112"/>
      <c r="K23" s="112"/>
    </row>
    <row r="24" spans="1:11" ht="21.95" customHeight="1">
      <c r="A24" s="95"/>
      <c r="B24" s="13" t="s">
        <v>30</v>
      </c>
      <c r="C24" s="112">
        <f>610+570</f>
        <v>1180</v>
      </c>
      <c r="D24" s="112"/>
      <c r="E24" s="112"/>
      <c r="F24" s="112">
        <v>1010</v>
      </c>
      <c r="G24" s="112"/>
      <c r="H24" s="112"/>
      <c r="I24" s="112">
        <v>900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37</v>
      </c>
      <c r="D25" s="112"/>
      <c r="E25" s="112"/>
      <c r="F25" s="112">
        <v>37</v>
      </c>
      <c r="G25" s="112"/>
      <c r="H25" s="112"/>
      <c r="I25" s="112">
        <v>37</v>
      </c>
      <c r="J25" s="112"/>
      <c r="K25" s="112"/>
    </row>
    <row r="26" spans="1:11" ht="21.95" customHeight="1">
      <c r="A26" s="92"/>
      <c r="B26" s="10" t="s">
        <v>33</v>
      </c>
      <c r="C26" s="112">
        <v>16</v>
      </c>
      <c r="D26" s="112"/>
      <c r="E26" s="112"/>
      <c r="F26" s="112">
        <v>16</v>
      </c>
      <c r="G26" s="112"/>
      <c r="H26" s="112"/>
      <c r="I26" s="112">
        <v>15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/>
      <c r="D28" s="125"/>
      <c r="E28" s="126"/>
      <c r="F28" s="124" t="s">
        <v>140</v>
      </c>
      <c r="G28" s="125"/>
      <c r="H28" s="126"/>
      <c r="I28" s="124" t="s">
        <v>141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142</v>
      </c>
      <c r="D31" s="116"/>
      <c r="E31" s="117"/>
      <c r="F31" s="115" t="s">
        <v>100</v>
      </c>
      <c r="G31" s="116"/>
      <c r="H31" s="117"/>
      <c r="I31" s="115" t="s">
        <v>126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9.4</v>
      </c>
      <c r="F35" s="9">
        <v>9.43</v>
      </c>
      <c r="G35" s="9">
        <v>9.43</v>
      </c>
      <c r="H35" s="9">
        <v>9.4</v>
      </c>
      <c r="I35" s="9">
        <v>9.3800000000000008</v>
      </c>
      <c r="J35" s="39">
        <v>9.44</v>
      </c>
    </row>
    <row r="36" spans="1:10" ht="15.75">
      <c r="A36" s="97"/>
      <c r="B36" s="100"/>
      <c r="C36" s="17" t="s">
        <v>49</v>
      </c>
      <c r="D36" s="17" t="s">
        <v>50</v>
      </c>
      <c r="E36" s="9">
        <v>6.54</v>
      </c>
      <c r="F36" s="9">
        <v>6.11</v>
      </c>
      <c r="G36" s="9">
        <v>5.41</v>
      </c>
      <c r="H36" s="9">
        <v>6.02</v>
      </c>
      <c r="I36" s="9">
        <v>5.86</v>
      </c>
      <c r="J36" s="39">
        <v>5.77</v>
      </c>
    </row>
    <row r="37" spans="1:10" ht="18.75">
      <c r="A37" s="97"/>
      <c r="B37" s="100"/>
      <c r="C37" s="18" t="s">
        <v>51</v>
      </c>
      <c r="D37" s="17" t="s">
        <v>52</v>
      </c>
      <c r="E37" s="9">
        <v>6.85</v>
      </c>
      <c r="F37" s="9">
        <v>8.1999999999999993</v>
      </c>
      <c r="G37" s="19">
        <v>8.1</v>
      </c>
      <c r="H37" s="9">
        <v>10.4</v>
      </c>
      <c r="I37" s="9">
        <v>9.1</v>
      </c>
      <c r="J37" s="39">
        <v>18.3</v>
      </c>
    </row>
    <row r="38" spans="1:10" ht="16.5">
      <c r="A38" s="97"/>
      <c r="B38" s="100"/>
      <c r="C38" s="20" t="s">
        <v>53</v>
      </c>
      <c r="D38" s="17" t="s">
        <v>54</v>
      </c>
      <c r="E38" s="19">
        <v>3.12</v>
      </c>
      <c r="F38" s="19">
        <v>3.28</v>
      </c>
      <c r="G38" s="19">
        <v>3.08</v>
      </c>
      <c r="H38" s="19">
        <v>3.2</v>
      </c>
      <c r="I38" s="9">
        <v>4.9400000000000004</v>
      </c>
      <c r="J38" s="39">
        <v>3.15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0.5</v>
      </c>
      <c r="F39" s="9">
        <v>0.5</v>
      </c>
      <c r="G39" s="9">
        <v>0.4</v>
      </c>
      <c r="H39" s="9">
        <v>0.4</v>
      </c>
      <c r="I39" s="9">
        <v>0.6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10.31</v>
      </c>
      <c r="F40" s="9">
        <v>10.26</v>
      </c>
      <c r="G40" s="9">
        <v>10.42</v>
      </c>
      <c r="H40" s="9">
        <v>10.45</v>
      </c>
      <c r="I40" s="9">
        <v>10.23</v>
      </c>
      <c r="J40" s="39">
        <v>9.98</v>
      </c>
    </row>
    <row r="41" spans="1:10" ht="15.75">
      <c r="A41" s="97"/>
      <c r="B41" s="100"/>
      <c r="C41" s="17" t="s">
        <v>49</v>
      </c>
      <c r="D41" s="17" t="s">
        <v>57</v>
      </c>
      <c r="E41" s="9">
        <v>21.83</v>
      </c>
      <c r="F41" s="9">
        <v>21.22</v>
      </c>
      <c r="G41" s="9">
        <v>25.1</v>
      </c>
      <c r="H41" s="9">
        <v>24.6</v>
      </c>
      <c r="I41" s="9">
        <v>22.3</v>
      </c>
      <c r="J41" s="39">
        <v>21.73</v>
      </c>
    </row>
    <row r="42" spans="1:10" ht="15.75">
      <c r="A42" s="97"/>
      <c r="B42" s="100"/>
      <c r="C42" s="21" t="s">
        <v>58</v>
      </c>
      <c r="D42" s="22" t="s">
        <v>59</v>
      </c>
      <c r="E42" s="9">
        <v>5.07</v>
      </c>
      <c r="F42" s="9">
        <v>5.93</v>
      </c>
      <c r="G42" s="9">
        <v>5.87</v>
      </c>
      <c r="H42" s="9">
        <v>6.15</v>
      </c>
      <c r="I42" s="9">
        <v>6.03</v>
      </c>
      <c r="J42" s="39">
        <v>5.91</v>
      </c>
    </row>
    <row r="43" spans="1:10" ht="16.5">
      <c r="A43" s="97"/>
      <c r="B43" s="100"/>
      <c r="C43" s="21" t="s">
        <v>60</v>
      </c>
      <c r="D43" s="23" t="s">
        <v>61</v>
      </c>
      <c r="E43" s="9">
        <v>2.52</v>
      </c>
      <c r="F43" s="9">
        <v>2.37</v>
      </c>
      <c r="G43" s="9">
        <v>2.94</v>
      </c>
      <c r="H43" s="9">
        <v>3.05</v>
      </c>
      <c r="I43" s="9">
        <v>2.95</v>
      </c>
      <c r="J43" s="39">
        <v>2.6</v>
      </c>
    </row>
    <row r="44" spans="1:10" ht="18.75">
      <c r="A44" s="97"/>
      <c r="B44" s="100"/>
      <c r="C44" s="18" t="s">
        <v>51</v>
      </c>
      <c r="D44" s="17" t="s">
        <v>62</v>
      </c>
      <c r="E44" s="9">
        <v>310</v>
      </c>
      <c r="F44" s="9">
        <v>467</v>
      </c>
      <c r="G44" s="9">
        <v>509</v>
      </c>
      <c r="H44" s="9">
        <v>623</v>
      </c>
      <c r="I44" s="9">
        <v>520</v>
      </c>
      <c r="J44" s="39">
        <v>620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6.12</v>
      </c>
      <c r="F45" s="9">
        <v>5.71</v>
      </c>
      <c r="G45" s="9">
        <v>5.73</v>
      </c>
      <c r="H45" s="9">
        <v>5.7</v>
      </c>
      <c r="I45" s="9">
        <v>5.47</v>
      </c>
      <c r="J45" s="39">
        <v>5.63</v>
      </c>
    </row>
    <row r="46" spans="1:10" ht="18.75">
      <c r="A46" s="97"/>
      <c r="B46" s="100"/>
      <c r="C46" s="18" t="s">
        <v>51</v>
      </c>
      <c r="D46" s="17" t="s">
        <v>52</v>
      </c>
      <c r="E46" s="9">
        <v>11.3</v>
      </c>
      <c r="F46" s="9">
        <v>15.4</v>
      </c>
      <c r="G46" s="9">
        <v>19.2</v>
      </c>
      <c r="H46" s="9">
        <v>18.399999999999999</v>
      </c>
      <c r="I46" s="9">
        <v>17</v>
      </c>
      <c r="J46" s="39">
        <v>18.5</v>
      </c>
    </row>
    <row r="47" spans="1:10" ht="16.5">
      <c r="A47" s="97"/>
      <c r="B47" s="100"/>
      <c r="C47" s="20" t="s">
        <v>53</v>
      </c>
      <c r="D47" s="17" t="s">
        <v>66</v>
      </c>
      <c r="E47" s="9">
        <v>1.53</v>
      </c>
      <c r="F47" s="9">
        <v>1.82</v>
      </c>
      <c r="G47" s="9">
        <v>2.92</v>
      </c>
      <c r="H47" s="9">
        <v>0.17</v>
      </c>
      <c r="I47" s="9">
        <v>2.38</v>
      </c>
      <c r="J47" s="39">
        <v>1.77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5.27</v>
      </c>
      <c r="F48" s="9">
        <v>5.66</v>
      </c>
      <c r="G48" s="9">
        <v>5.4</v>
      </c>
      <c r="H48" s="9">
        <v>5.99</v>
      </c>
      <c r="I48" s="9">
        <v>5.63</v>
      </c>
      <c r="J48" s="39">
        <v>5.59</v>
      </c>
    </row>
    <row r="49" spans="1:13" ht="18.75">
      <c r="A49" s="97"/>
      <c r="B49" s="100"/>
      <c r="C49" s="18" t="s">
        <v>51</v>
      </c>
      <c r="D49" s="17" t="s">
        <v>52</v>
      </c>
      <c r="E49" s="9">
        <v>9.3000000000000007</v>
      </c>
      <c r="F49" s="9">
        <v>10.199999999999999</v>
      </c>
      <c r="G49" s="9">
        <v>12.1</v>
      </c>
      <c r="H49" s="9">
        <v>14.5</v>
      </c>
      <c r="I49" s="9">
        <v>14.2</v>
      </c>
      <c r="J49" s="39">
        <v>15.3</v>
      </c>
    </row>
    <row r="50" spans="1:13" ht="16.5">
      <c r="A50" s="97"/>
      <c r="B50" s="100"/>
      <c r="C50" s="20" t="s">
        <v>53</v>
      </c>
      <c r="D50" s="17" t="s">
        <v>66</v>
      </c>
      <c r="E50" s="9">
        <v>1.78</v>
      </c>
      <c r="F50" s="9">
        <v>2.02</v>
      </c>
      <c r="G50" s="9">
        <v>0.42</v>
      </c>
      <c r="H50" s="9">
        <v>0.7</v>
      </c>
      <c r="I50" s="9">
        <v>1.38</v>
      </c>
      <c r="J50" s="39">
        <v>1.1599999999999999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9.49</v>
      </c>
      <c r="F52" s="9">
        <v>9.48</v>
      </c>
      <c r="G52" s="9">
        <v>9.4499999999999993</v>
      </c>
      <c r="H52" s="9">
        <v>9.44</v>
      </c>
      <c r="I52" s="9">
        <v>9.33</v>
      </c>
      <c r="J52" s="39">
        <v>9.35</v>
      </c>
    </row>
    <row r="53" spans="1:13" ht="15.75">
      <c r="A53" s="97"/>
      <c r="B53" s="100"/>
      <c r="C53" s="17" t="s">
        <v>49</v>
      </c>
      <c r="D53" s="17" t="s">
        <v>50</v>
      </c>
      <c r="E53" s="9">
        <v>5.79</v>
      </c>
      <c r="F53" s="9">
        <v>6.52</v>
      </c>
      <c r="G53" s="9">
        <v>6.18</v>
      </c>
      <c r="H53" s="9">
        <v>6.02</v>
      </c>
      <c r="I53" s="9">
        <v>6.31</v>
      </c>
      <c r="J53" s="39">
        <v>5.82</v>
      </c>
    </row>
    <row r="54" spans="1:13" ht="18.75">
      <c r="A54" s="97"/>
      <c r="B54" s="100"/>
      <c r="C54" s="18" t="s">
        <v>51</v>
      </c>
      <c r="D54" s="17" t="s">
        <v>52</v>
      </c>
      <c r="E54" s="9">
        <v>11.2</v>
      </c>
      <c r="F54" s="9">
        <v>10.8</v>
      </c>
      <c r="G54" s="9">
        <v>8.9</v>
      </c>
      <c r="H54" s="9">
        <v>10.4</v>
      </c>
      <c r="I54" s="9">
        <v>13.7</v>
      </c>
      <c r="J54" s="39">
        <v>11.5</v>
      </c>
    </row>
    <row r="55" spans="1:13" ht="16.5">
      <c r="A55" s="97"/>
      <c r="B55" s="111"/>
      <c r="C55" s="24" t="s">
        <v>53</v>
      </c>
      <c r="D55" s="17" t="s">
        <v>71</v>
      </c>
      <c r="E55" s="25">
        <v>1.87</v>
      </c>
      <c r="F55" s="25">
        <v>1.67</v>
      </c>
      <c r="G55" s="25">
        <v>3.39</v>
      </c>
      <c r="H55" s="9">
        <v>3.2</v>
      </c>
      <c r="I55" s="9">
        <v>2.27</v>
      </c>
      <c r="J55" s="39">
        <v>1.86</v>
      </c>
    </row>
    <row r="56" spans="1:13" ht="14.25">
      <c r="A56" s="26" t="s">
        <v>72</v>
      </c>
      <c r="B56" s="26" t="s">
        <v>73</v>
      </c>
      <c r="C56" s="27">
        <v>7.51</v>
      </c>
      <c r="D56" s="26" t="s">
        <v>45</v>
      </c>
      <c r="E56" s="27">
        <v>73</v>
      </c>
      <c r="F56" s="26" t="s">
        <v>74</v>
      </c>
      <c r="G56" s="27">
        <v>85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17.010000000000002</v>
      </c>
      <c r="C59" s="33"/>
      <c r="D59" s="34">
        <v>32.39</v>
      </c>
      <c r="E59" s="33"/>
      <c r="F59" s="33">
        <v>22.4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79</v>
      </c>
      <c r="B60" s="32"/>
      <c r="C60" s="33"/>
      <c r="D60" s="34"/>
      <c r="E60" s="33"/>
      <c r="F60" s="33"/>
      <c r="G60" s="35"/>
      <c r="H60" s="33">
        <v>16.3</v>
      </c>
      <c r="I60" s="33"/>
      <c r="J60" s="39">
        <v>9.34</v>
      </c>
      <c r="K60" s="39"/>
      <c r="L60" s="39">
        <v>16.829999999999998</v>
      </c>
      <c r="M60" s="39"/>
    </row>
    <row r="61" spans="1:13" ht="18.75">
      <c r="A61" s="31" t="s">
        <v>80</v>
      </c>
      <c r="B61" s="32">
        <v>21.35</v>
      </c>
      <c r="C61" s="33"/>
      <c r="D61" s="34">
        <v>22.49</v>
      </c>
      <c r="E61" s="33"/>
      <c r="F61" s="33">
        <v>21.1</v>
      </c>
      <c r="G61" s="35"/>
      <c r="H61" s="33">
        <v>25.1</v>
      </c>
      <c r="I61" s="33"/>
      <c r="J61" s="39">
        <v>3.87</v>
      </c>
      <c r="K61" s="39"/>
      <c r="L61" s="39">
        <v>7.23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49.29</v>
      </c>
      <c r="D63" s="34"/>
      <c r="E63" s="33">
        <v>48.86</v>
      </c>
      <c r="F63" s="33"/>
      <c r="G63" s="35">
        <v>48.8</v>
      </c>
      <c r="H63" s="33"/>
      <c r="I63" s="33">
        <v>53.8</v>
      </c>
      <c r="J63" s="39"/>
      <c r="K63" s="39">
        <v>48.6</v>
      </c>
      <c r="M63" s="39">
        <v>47.7</v>
      </c>
    </row>
    <row r="64" spans="1:13" ht="18.75">
      <c r="A64" s="36" t="s">
        <v>82</v>
      </c>
      <c r="B64" s="33"/>
      <c r="C64" s="33"/>
      <c r="D64" s="34"/>
      <c r="E64" s="33"/>
      <c r="F64" s="33"/>
      <c r="G64" s="37"/>
      <c r="H64" s="33"/>
      <c r="I64" s="33">
        <v>76.599999999999994</v>
      </c>
      <c r="J64" s="39"/>
      <c r="K64" s="39">
        <v>34.9</v>
      </c>
      <c r="L64" s="39"/>
      <c r="M64" s="39">
        <v>769</v>
      </c>
    </row>
    <row r="65" spans="1:13" ht="18.75">
      <c r="A65" s="36" t="s">
        <v>83</v>
      </c>
      <c r="B65" s="33"/>
      <c r="C65" s="33">
        <v>87.44</v>
      </c>
      <c r="D65" s="34"/>
      <c r="E65" s="33">
        <v>88.25</v>
      </c>
      <c r="F65" s="33"/>
      <c r="G65" s="35">
        <v>87.6</v>
      </c>
      <c r="H65" s="33"/>
      <c r="I65" s="33"/>
      <c r="J65" s="39"/>
      <c r="K65" s="39"/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0.92</v>
      </c>
      <c r="C67" s="33">
        <v>8.17</v>
      </c>
      <c r="D67" s="34">
        <v>1.1000000000000001</v>
      </c>
      <c r="E67" s="33">
        <v>8.57</v>
      </c>
      <c r="F67" s="33">
        <v>0.17</v>
      </c>
      <c r="G67" s="35">
        <v>8.1999999999999993</v>
      </c>
      <c r="H67" s="33">
        <v>0.42</v>
      </c>
      <c r="I67" s="33">
        <v>8.4499999999999993</v>
      </c>
      <c r="J67" s="39">
        <v>1.3</v>
      </c>
      <c r="K67" s="39">
        <v>7.9</v>
      </c>
      <c r="L67" s="39">
        <v>0.83</v>
      </c>
      <c r="M67" s="39">
        <v>8.4</v>
      </c>
    </row>
    <row r="68" spans="1:13" ht="18.75">
      <c r="A68" s="41" t="s">
        <v>85</v>
      </c>
      <c r="B68" s="42">
        <v>0.86</v>
      </c>
      <c r="C68" s="33">
        <v>8.0399999999999991</v>
      </c>
      <c r="D68" s="34">
        <v>2.1</v>
      </c>
      <c r="E68" s="33">
        <v>8.5299999999999994</v>
      </c>
      <c r="F68" s="33">
        <v>0.06</v>
      </c>
      <c r="G68" s="35">
        <v>8.3000000000000007</v>
      </c>
      <c r="H68" s="33">
        <v>0.83</v>
      </c>
      <c r="I68" s="33">
        <v>7.78</v>
      </c>
      <c r="J68" s="39">
        <v>0.85</v>
      </c>
      <c r="K68" s="39">
        <v>8.4</v>
      </c>
      <c r="L68" s="39">
        <v>0.64</v>
      </c>
      <c r="M68" s="39">
        <v>8</v>
      </c>
    </row>
    <row r="69" spans="1:13" ht="18.75">
      <c r="A69" s="41" t="s">
        <v>86</v>
      </c>
      <c r="B69" s="42">
        <v>1.93</v>
      </c>
      <c r="C69" s="33">
        <v>8.51</v>
      </c>
      <c r="D69" s="34">
        <v>1.6</v>
      </c>
      <c r="E69" s="33">
        <v>8.65</v>
      </c>
      <c r="F69" s="33">
        <v>0.14000000000000001</v>
      </c>
      <c r="G69" s="35">
        <v>8.9</v>
      </c>
      <c r="H69" s="33"/>
      <c r="I69" s="33"/>
      <c r="J69" s="39"/>
      <c r="K69" s="39"/>
      <c r="L69" s="39"/>
      <c r="M69" s="39"/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143</v>
      </c>
      <c r="D2" s="142"/>
      <c r="E2" s="142"/>
      <c r="F2" s="143" t="s">
        <v>144</v>
      </c>
      <c r="G2" s="143"/>
      <c r="H2" s="143"/>
      <c r="I2" s="144" t="s">
        <v>145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21280</v>
      </c>
      <c r="D4" s="134"/>
      <c r="E4" s="134"/>
      <c r="F4" s="134">
        <v>22210</v>
      </c>
      <c r="G4" s="134"/>
      <c r="H4" s="134"/>
      <c r="I4" s="134">
        <v>23580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26900</v>
      </c>
      <c r="D5" s="134"/>
      <c r="E5" s="134"/>
      <c r="F5" s="134">
        <v>28400</v>
      </c>
      <c r="G5" s="134"/>
      <c r="H5" s="134"/>
      <c r="I5" s="134">
        <v>29990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C4-'6日'!I4</f>
        <v>1050</v>
      </c>
      <c r="D6" s="150"/>
      <c r="E6" s="150"/>
      <c r="F6" s="151">
        <f>F4-C4</f>
        <v>930</v>
      </c>
      <c r="G6" s="152"/>
      <c r="H6" s="153"/>
      <c r="I6" s="151">
        <f>I4-F4</f>
        <v>1370</v>
      </c>
      <c r="J6" s="152"/>
      <c r="K6" s="153"/>
      <c r="L6" s="149">
        <f>C6+F6+I6</f>
        <v>3350</v>
      </c>
      <c r="M6" s="149">
        <f>C7+F7+I7</f>
        <v>4290</v>
      </c>
    </row>
    <row r="7" spans="1:15" ht="21.95" customHeight="1">
      <c r="A7" s="89"/>
      <c r="B7" s="6" t="s">
        <v>8</v>
      </c>
      <c r="C7" s="150">
        <f>C5-'6日'!I5</f>
        <v>1200</v>
      </c>
      <c r="D7" s="150"/>
      <c r="E7" s="150"/>
      <c r="F7" s="151">
        <f>F5-C5</f>
        <v>1500</v>
      </c>
      <c r="G7" s="152"/>
      <c r="H7" s="153"/>
      <c r="I7" s="151">
        <f>I5-F5</f>
        <v>1590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46</v>
      </c>
      <c r="D9" s="134"/>
      <c r="E9" s="134"/>
      <c r="F9" s="134">
        <v>49</v>
      </c>
      <c r="G9" s="134"/>
      <c r="H9" s="134"/>
      <c r="I9" s="134">
        <v>45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46</v>
      </c>
      <c r="D10" s="134"/>
      <c r="E10" s="134"/>
      <c r="F10" s="134">
        <v>49</v>
      </c>
      <c r="G10" s="134"/>
      <c r="H10" s="134"/>
      <c r="I10" s="134">
        <v>45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320</v>
      </c>
      <c r="D15" s="9">
        <v>260</v>
      </c>
      <c r="E15" s="9">
        <v>520</v>
      </c>
      <c r="F15" s="9">
        <v>520</v>
      </c>
      <c r="G15" s="9">
        <v>480</v>
      </c>
      <c r="H15" s="9">
        <v>500</v>
      </c>
      <c r="I15" s="9">
        <v>490</v>
      </c>
      <c r="J15" s="9">
        <v>460</v>
      </c>
      <c r="K15" s="9">
        <v>420</v>
      </c>
    </row>
    <row r="16" spans="1:15" ht="21.95" customHeight="1">
      <c r="A16" s="92"/>
      <c r="B16" s="11" t="s">
        <v>21</v>
      </c>
      <c r="C16" s="133" t="s">
        <v>146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450</v>
      </c>
      <c r="D21" s="9">
        <v>380</v>
      </c>
      <c r="E21" s="9">
        <v>310</v>
      </c>
      <c r="F21" s="9">
        <v>310</v>
      </c>
      <c r="G21" s="9">
        <v>250</v>
      </c>
      <c r="H21" s="9">
        <v>480</v>
      </c>
      <c r="I21" s="9">
        <v>470</v>
      </c>
      <c r="J21" s="9">
        <v>420</v>
      </c>
      <c r="K21" s="9">
        <v>350</v>
      </c>
    </row>
    <row r="22" spans="1:11" ht="21.95" customHeight="1">
      <c r="A22" s="94"/>
      <c r="B22" s="11" t="s">
        <v>26</v>
      </c>
      <c r="C22" s="133" t="s">
        <v>27</v>
      </c>
      <c r="D22" s="133"/>
      <c r="E22" s="133"/>
      <c r="F22" s="133" t="s">
        <v>27</v>
      </c>
      <c r="G22" s="133"/>
      <c r="H22" s="133"/>
      <c r="I22" s="133" t="s">
        <v>27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1060</v>
      </c>
      <c r="D23" s="112"/>
      <c r="E23" s="112"/>
      <c r="F23" s="112">
        <f>470*2</f>
        <v>940</v>
      </c>
      <c r="G23" s="112"/>
      <c r="H23" s="112"/>
      <c r="I23" s="112">
        <v>940</v>
      </c>
      <c r="J23" s="112"/>
      <c r="K23" s="112"/>
    </row>
    <row r="24" spans="1:11" ht="21.95" customHeight="1">
      <c r="A24" s="95"/>
      <c r="B24" s="13" t="s">
        <v>30</v>
      </c>
      <c r="C24" s="112">
        <v>900</v>
      </c>
      <c r="D24" s="112"/>
      <c r="E24" s="112"/>
      <c r="F24" s="112">
        <f>410+380</f>
        <v>790</v>
      </c>
      <c r="G24" s="112"/>
      <c r="H24" s="112"/>
      <c r="I24" s="112">
        <v>660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37</v>
      </c>
      <c r="D25" s="112"/>
      <c r="E25" s="112"/>
      <c r="F25" s="112">
        <v>37</v>
      </c>
      <c r="G25" s="112"/>
      <c r="H25" s="112"/>
      <c r="I25" s="112">
        <v>37</v>
      </c>
      <c r="J25" s="112"/>
      <c r="K25" s="112"/>
    </row>
    <row r="26" spans="1:11" ht="21.95" customHeight="1">
      <c r="A26" s="92"/>
      <c r="B26" s="10" t="s">
        <v>33</v>
      </c>
      <c r="C26" s="112">
        <v>15</v>
      </c>
      <c r="D26" s="112"/>
      <c r="E26" s="112"/>
      <c r="F26" s="112">
        <v>14</v>
      </c>
      <c r="G26" s="112"/>
      <c r="H26" s="112"/>
      <c r="I26" s="112">
        <v>14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147</v>
      </c>
      <c r="D28" s="125"/>
      <c r="E28" s="126"/>
      <c r="F28" s="124" t="s">
        <v>148</v>
      </c>
      <c r="G28" s="125"/>
      <c r="H28" s="126"/>
      <c r="I28" s="124" t="s">
        <v>149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118</v>
      </c>
      <c r="D31" s="116"/>
      <c r="E31" s="117"/>
      <c r="F31" s="115" t="s">
        <v>100</v>
      </c>
      <c r="G31" s="116"/>
      <c r="H31" s="117"/>
      <c r="I31" s="115" t="s">
        <v>150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9.35</v>
      </c>
      <c r="F35" s="9">
        <v>9.3699999999999992</v>
      </c>
      <c r="G35" s="9">
        <v>9.43</v>
      </c>
      <c r="H35" s="9">
        <v>9.4700000000000006</v>
      </c>
      <c r="I35" s="9">
        <v>9.4600000000000009</v>
      </c>
      <c r="J35" s="39">
        <v>9.42</v>
      </c>
    </row>
    <row r="36" spans="1:10" ht="15.75">
      <c r="A36" s="97"/>
      <c r="B36" s="100"/>
      <c r="C36" s="17" t="s">
        <v>49</v>
      </c>
      <c r="D36" s="17" t="s">
        <v>50</v>
      </c>
      <c r="E36" s="9">
        <v>6.73</v>
      </c>
      <c r="F36" s="9">
        <v>7.21</v>
      </c>
      <c r="G36" s="9">
        <v>6.62</v>
      </c>
      <c r="H36" s="9">
        <v>5.71</v>
      </c>
      <c r="I36" s="9">
        <v>6.21</v>
      </c>
      <c r="J36" s="39">
        <v>5.68</v>
      </c>
    </row>
    <row r="37" spans="1:10" ht="18.75">
      <c r="A37" s="97"/>
      <c r="B37" s="100"/>
      <c r="C37" s="18" t="s">
        <v>51</v>
      </c>
      <c r="D37" s="17" t="s">
        <v>52</v>
      </c>
      <c r="E37" s="9">
        <v>19.7</v>
      </c>
      <c r="F37" s="9">
        <v>15.6</v>
      </c>
      <c r="G37" s="19">
        <v>10.5</v>
      </c>
      <c r="H37" s="9">
        <v>10.199999999999999</v>
      </c>
      <c r="I37" s="9">
        <v>10.3</v>
      </c>
      <c r="J37" s="39">
        <v>9.8000000000000007</v>
      </c>
    </row>
    <row r="38" spans="1:10" ht="16.5">
      <c r="A38" s="97"/>
      <c r="B38" s="100"/>
      <c r="C38" s="20" t="s">
        <v>53</v>
      </c>
      <c r="D38" s="17" t="s">
        <v>54</v>
      </c>
      <c r="E38" s="19">
        <v>4.62</v>
      </c>
      <c r="F38" s="19">
        <v>3.96</v>
      </c>
      <c r="G38" s="19">
        <v>0.88</v>
      </c>
      <c r="H38" s="19">
        <v>1.0900000000000001</v>
      </c>
      <c r="I38" s="9">
        <v>2.0299999999999998</v>
      </c>
      <c r="J38" s="39">
        <v>2.08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0.8</v>
      </c>
      <c r="F39" s="9">
        <v>0.7</v>
      </c>
      <c r="G39" s="9">
        <v>0.5</v>
      </c>
      <c r="H39" s="9">
        <v>0.5</v>
      </c>
      <c r="I39" s="9">
        <v>0.5</v>
      </c>
      <c r="J39" s="39">
        <v>0.6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10.25</v>
      </c>
      <c r="F40" s="9">
        <v>10.27</v>
      </c>
      <c r="G40" s="9">
        <v>10.33</v>
      </c>
      <c r="H40" s="9">
        <v>10.36</v>
      </c>
      <c r="I40" s="9">
        <v>10.31</v>
      </c>
      <c r="J40" s="39">
        <v>10.24</v>
      </c>
    </row>
    <row r="41" spans="1:10" ht="15.75">
      <c r="A41" s="97"/>
      <c r="B41" s="100"/>
      <c r="C41" s="17" t="s">
        <v>49</v>
      </c>
      <c r="D41" s="17" t="s">
        <v>57</v>
      </c>
      <c r="E41" s="9">
        <v>23.6</v>
      </c>
      <c r="F41" s="9">
        <v>21.7</v>
      </c>
      <c r="G41" s="9">
        <v>24.8</v>
      </c>
      <c r="H41" s="9">
        <v>23.6</v>
      </c>
      <c r="I41" s="9">
        <v>24.1</v>
      </c>
      <c r="J41" s="39">
        <v>23.6</v>
      </c>
    </row>
    <row r="42" spans="1:10" ht="15.75">
      <c r="A42" s="97"/>
      <c r="B42" s="100"/>
      <c r="C42" s="21" t="s">
        <v>58</v>
      </c>
      <c r="D42" s="22" t="s">
        <v>59</v>
      </c>
      <c r="E42" s="9">
        <v>5.71</v>
      </c>
      <c r="F42" s="9">
        <v>5.5</v>
      </c>
      <c r="G42" s="9">
        <v>5.56</v>
      </c>
      <c r="H42" s="9">
        <v>5.62</v>
      </c>
      <c r="I42" s="9" t="s">
        <v>151</v>
      </c>
      <c r="J42" s="39">
        <v>4.75</v>
      </c>
    </row>
    <row r="43" spans="1:10" ht="16.5">
      <c r="A43" s="97"/>
      <c r="B43" s="100"/>
      <c r="C43" s="21" t="s">
        <v>60</v>
      </c>
      <c r="D43" s="23" t="s">
        <v>61</v>
      </c>
      <c r="E43" s="9">
        <v>2.78</v>
      </c>
      <c r="F43" s="9">
        <v>2.63</v>
      </c>
      <c r="G43" s="9">
        <v>3.45</v>
      </c>
      <c r="H43" s="9">
        <v>3.65</v>
      </c>
      <c r="I43" s="9">
        <v>3.21</v>
      </c>
      <c r="J43" s="39">
        <v>2.14</v>
      </c>
    </row>
    <row r="44" spans="1:10" ht="18.75">
      <c r="A44" s="97"/>
      <c r="B44" s="100"/>
      <c r="C44" s="18" t="s">
        <v>51</v>
      </c>
      <c r="D44" s="17" t="s">
        <v>62</v>
      </c>
      <c r="E44" s="9">
        <v>770</v>
      </c>
      <c r="F44" s="9">
        <v>600</v>
      </c>
      <c r="G44" s="9">
        <v>551</v>
      </c>
      <c r="H44" s="9">
        <v>506</v>
      </c>
      <c r="I44" s="9">
        <v>510</v>
      </c>
      <c r="J44" s="39">
        <v>450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6.97</v>
      </c>
      <c r="F45" s="9">
        <v>7.14</v>
      </c>
      <c r="G45" s="9">
        <v>5.5</v>
      </c>
      <c r="H45" s="9">
        <v>5.4</v>
      </c>
      <c r="I45" s="9">
        <v>5.2</v>
      </c>
      <c r="J45" s="39">
        <v>6.24</v>
      </c>
    </row>
    <row r="46" spans="1:10" ht="18.75">
      <c r="A46" s="97"/>
      <c r="B46" s="100"/>
      <c r="C46" s="18" t="s">
        <v>51</v>
      </c>
      <c r="D46" s="17" t="s">
        <v>52</v>
      </c>
      <c r="E46" s="9">
        <v>19.8</v>
      </c>
      <c r="F46" s="9">
        <v>18.7</v>
      </c>
      <c r="G46" s="9">
        <v>15.3</v>
      </c>
      <c r="H46" s="9">
        <v>16.600000000000001</v>
      </c>
      <c r="I46" s="9">
        <v>15.6</v>
      </c>
      <c r="J46" s="39">
        <v>14.5</v>
      </c>
    </row>
    <row r="47" spans="1:10" ht="16.5">
      <c r="A47" s="97"/>
      <c r="B47" s="100"/>
      <c r="C47" s="20" t="s">
        <v>53</v>
      </c>
      <c r="D47" s="17" t="s">
        <v>66</v>
      </c>
      <c r="E47" s="9">
        <v>5.79</v>
      </c>
      <c r="F47" s="9">
        <v>3.93</v>
      </c>
      <c r="G47" s="9">
        <v>4.8899999999999997</v>
      </c>
      <c r="H47" s="9">
        <v>1.3</v>
      </c>
      <c r="I47" s="9">
        <v>1.6</v>
      </c>
      <c r="J47" s="39">
        <v>2.14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6.63</v>
      </c>
      <c r="F48" s="9">
        <v>6.81</v>
      </c>
      <c r="G48" s="9">
        <v>6.01</v>
      </c>
      <c r="H48" s="9">
        <v>5.68</v>
      </c>
      <c r="I48" s="9">
        <v>6.21</v>
      </c>
      <c r="J48" s="39">
        <v>5.89</v>
      </c>
    </row>
    <row r="49" spans="1:13" ht="18.75">
      <c r="A49" s="97"/>
      <c r="B49" s="100"/>
      <c r="C49" s="18" t="s">
        <v>51</v>
      </c>
      <c r="D49" s="17" t="s">
        <v>52</v>
      </c>
      <c r="E49" s="9">
        <v>16.5</v>
      </c>
      <c r="F49" s="9">
        <v>18.5</v>
      </c>
      <c r="G49" s="9">
        <v>16.100000000000001</v>
      </c>
      <c r="H49" s="9">
        <v>12.7</v>
      </c>
      <c r="I49" s="9">
        <v>13.5</v>
      </c>
      <c r="J49" s="39">
        <v>12.5</v>
      </c>
    </row>
    <row r="50" spans="1:13" ht="16.5">
      <c r="A50" s="97"/>
      <c r="B50" s="100"/>
      <c r="C50" s="20" t="s">
        <v>53</v>
      </c>
      <c r="D50" s="17" t="s">
        <v>66</v>
      </c>
      <c r="E50" s="9">
        <v>2.72</v>
      </c>
      <c r="F50" s="9">
        <v>3.65</v>
      </c>
      <c r="G50" s="9">
        <v>1.5</v>
      </c>
      <c r="H50" s="9">
        <v>0.72</v>
      </c>
      <c r="I50" s="9">
        <v>2.14</v>
      </c>
      <c r="J50" s="39">
        <v>3.12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</v>
      </c>
      <c r="F52" s="9">
        <v>9.41</v>
      </c>
      <c r="G52" s="9">
        <v>9.41</v>
      </c>
      <c r="H52" s="9">
        <v>9.42</v>
      </c>
      <c r="I52" s="9">
        <v>9.4600000000000009</v>
      </c>
      <c r="J52" s="39" t="s">
        <v>152</v>
      </c>
    </row>
    <row r="53" spans="1:13" ht="15.75">
      <c r="A53" s="97"/>
      <c r="B53" s="100"/>
      <c r="C53" s="17" t="s">
        <v>49</v>
      </c>
      <c r="D53" s="17" t="s">
        <v>50</v>
      </c>
      <c r="E53" s="9">
        <v>7.69</v>
      </c>
      <c r="F53" s="9">
        <v>7.3</v>
      </c>
      <c r="G53" s="9">
        <v>5.47</v>
      </c>
      <c r="H53" s="9">
        <v>5.65</v>
      </c>
      <c r="I53" s="9">
        <v>6.24</v>
      </c>
      <c r="J53" s="39">
        <v>5.64</v>
      </c>
    </row>
    <row r="54" spans="1:13" ht="18.75">
      <c r="A54" s="97"/>
      <c r="B54" s="100"/>
      <c r="C54" s="18" t="s">
        <v>51</v>
      </c>
      <c r="D54" s="17" t="s">
        <v>52</v>
      </c>
      <c r="E54" s="9">
        <v>8.9</v>
      </c>
      <c r="F54" s="9">
        <v>8.6999999999999993</v>
      </c>
      <c r="G54" s="9">
        <v>8.9</v>
      </c>
      <c r="H54" s="9">
        <v>10.7</v>
      </c>
      <c r="I54" s="9">
        <v>9.6</v>
      </c>
      <c r="J54" s="39">
        <v>8.9</v>
      </c>
    </row>
    <row r="55" spans="1:13" ht="16.5">
      <c r="A55" s="97"/>
      <c r="B55" s="111"/>
      <c r="C55" s="24" t="s">
        <v>53</v>
      </c>
      <c r="D55" s="17" t="s">
        <v>71</v>
      </c>
      <c r="E55" s="25">
        <v>7.31</v>
      </c>
      <c r="F55" s="25">
        <v>6.21</v>
      </c>
      <c r="G55" s="25">
        <v>2.66</v>
      </c>
      <c r="H55" s="9">
        <v>2.2000000000000002</v>
      </c>
      <c r="I55" s="9">
        <v>3.1</v>
      </c>
      <c r="J55" s="39">
        <v>3.8</v>
      </c>
    </row>
    <row r="56" spans="1:13" ht="14.25">
      <c r="A56" s="26" t="s">
        <v>72</v>
      </c>
      <c r="B56" s="26" t="s">
        <v>73</v>
      </c>
      <c r="C56" s="27">
        <v>7.5</v>
      </c>
      <c r="D56" s="26" t="s">
        <v>45</v>
      </c>
      <c r="E56" s="27">
        <v>72</v>
      </c>
      <c r="F56" s="26" t="s">
        <v>74</v>
      </c>
      <c r="G56" s="27">
        <v>78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/>
      <c r="C59" s="33"/>
      <c r="D59" s="34"/>
      <c r="E59" s="33"/>
      <c r="F59" s="33">
        <v>22.5</v>
      </c>
      <c r="G59" s="35"/>
      <c r="H59" s="33">
        <v>20.05</v>
      </c>
      <c r="I59" s="33"/>
      <c r="J59" s="39">
        <v>25.6</v>
      </c>
      <c r="K59" s="39"/>
      <c r="L59" s="39">
        <v>29.4</v>
      </c>
      <c r="M59" s="39"/>
    </row>
    <row r="60" spans="1:13" ht="18.75">
      <c r="A60" s="31" t="s">
        <v>79</v>
      </c>
      <c r="B60" s="32">
        <v>20.3</v>
      </c>
      <c r="C60" s="33"/>
      <c r="D60" s="34">
        <v>40.6</v>
      </c>
      <c r="E60" s="33"/>
      <c r="F60" s="33">
        <v>17.3</v>
      </c>
      <c r="G60" s="35"/>
      <c r="H60" s="33">
        <v>38.4</v>
      </c>
      <c r="I60" s="33"/>
      <c r="J60" s="39"/>
      <c r="K60" s="39"/>
      <c r="L60" s="39"/>
      <c r="M60" s="39"/>
    </row>
    <row r="61" spans="1:13" ht="18.75">
      <c r="A61" s="31" t="s">
        <v>80</v>
      </c>
      <c r="B61" s="32">
        <v>15.7</v>
      </c>
      <c r="C61" s="33"/>
      <c r="D61" s="34">
        <v>17.2</v>
      </c>
      <c r="E61" s="33"/>
      <c r="F61" s="33"/>
      <c r="G61" s="35"/>
      <c r="H61" s="33"/>
      <c r="I61" s="33"/>
      <c r="J61" s="39">
        <v>30.5</v>
      </c>
      <c r="K61" s="39"/>
      <c r="L61" s="39">
        <v>30.9</v>
      </c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45.3</v>
      </c>
      <c r="D63" s="34"/>
      <c r="E63" s="33">
        <v>40.299999999999997</v>
      </c>
      <c r="F63" s="33"/>
      <c r="G63" s="35">
        <v>47.2</v>
      </c>
      <c r="H63" s="33"/>
      <c r="I63" s="33">
        <v>14.5</v>
      </c>
      <c r="J63" s="39"/>
      <c r="K63" s="39">
        <v>50.6</v>
      </c>
      <c r="M63" s="39">
        <v>56.8</v>
      </c>
    </row>
    <row r="64" spans="1:13" ht="18.75">
      <c r="A64" s="36" t="s">
        <v>82</v>
      </c>
      <c r="B64" s="33"/>
      <c r="C64" s="33">
        <v>50.7</v>
      </c>
      <c r="D64" s="34"/>
      <c r="E64" s="33">
        <v>53.6</v>
      </c>
      <c r="F64" s="33"/>
      <c r="G64" s="37">
        <v>75.8</v>
      </c>
      <c r="H64" s="33"/>
      <c r="I64" s="33">
        <v>76.099999999999994</v>
      </c>
      <c r="J64" s="39"/>
      <c r="K64" s="39"/>
      <c r="L64" s="39"/>
      <c r="M64" s="39"/>
    </row>
    <row r="65" spans="1:13" ht="18.75">
      <c r="A65" s="36" t="s">
        <v>83</v>
      </c>
      <c r="B65" s="33"/>
      <c r="C65" s="33"/>
      <c r="D65" s="34"/>
      <c r="E65" s="33"/>
      <c r="F65" s="33"/>
      <c r="G65" s="35"/>
      <c r="H65" s="33"/>
      <c r="I65" s="33"/>
      <c r="J65" s="39"/>
      <c r="K65" s="39">
        <v>60.2</v>
      </c>
      <c r="M65" s="39">
        <v>64.099999999999994</v>
      </c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8.7200000000000006</v>
      </c>
      <c r="C67" s="33">
        <v>8.9</v>
      </c>
      <c r="D67" s="34">
        <v>6.25</v>
      </c>
      <c r="E67" s="33">
        <v>8.1</v>
      </c>
      <c r="F67" s="33">
        <v>0.71</v>
      </c>
      <c r="G67" s="35">
        <v>8.3000000000000007</v>
      </c>
      <c r="H67" s="33">
        <v>0.42</v>
      </c>
      <c r="I67" s="33">
        <v>8.1</v>
      </c>
      <c r="J67" s="39">
        <v>2.5</v>
      </c>
      <c r="K67" s="39">
        <v>8</v>
      </c>
      <c r="L67" s="39">
        <v>3.6</v>
      </c>
      <c r="M67" s="39">
        <v>8.1</v>
      </c>
    </row>
    <row r="68" spans="1:13" ht="18.75">
      <c r="A68" s="41" t="s">
        <v>85</v>
      </c>
      <c r="B68" s="42">
        <v>4.63</v>
      </c>
      <c r="C68" s="33">
        <v>8.5</v>
      </c>
      <c r="D68" s="34">
        <v>4.91</v>
      </c>
      <c r="E68" s="33">
        <v>8</v>
      </c>
      <c r="F68" s="33">
        <v>0.55000000000000004</v>
      </c>
      <c r="G68" s="35">
        <v>8.4</v>
      </c>
      <c r="H68" s="33">
        <v>0.6</v>
      </c>
      <c r="I68" s="33">
        <v>8.0299999999999994</v>
      </c>
      <c r="J68" s="39">
        <v>3.1</v>
      </c>
      <c r="K68" s="39">
        <v>8.3000000000000007</v>
      </c>
      <c r="L68" s="39">
        <v>3.2</v>
      </c>
      <c r="M68" s="39">
        <v>8.1999999999999993</v>
      </c>
    </row>
    <row r="69" spans="1:13" ht="18.75">
      <c r="A69" s="41" t="s">
        <v>86</v>
      </c>
      <c r="B69" s="42"/>
      <c r="C69" s="33"/>
      <c r="D69" s="34"/>
      <c r="E69" s="33"/>
      <c r="F69" s="33"/>
      <c r="G69" s="35"/>
      <c r="H69" s="33"/>
      <c r="I69" s="33"/>
      <c r="J69" s="39">
        <v>2.4</v>
      </c>
      <c r="K69" s="39">
        <v>15.6</v>
      </c>
      <c r="L69" s="39">
        <v>2.8</v>
      </c>
      <c r="M69" s="39">
        <v>13.5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56" sqref="C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5" ht="17.25" customHeight="1">
      <c r="A2" s="145" t="s">
        <v>0</v>
      </c>
      <c r="B2" s="145"/>
      <c r="C2" s="142" t="s">
        <v>143</v>
      </c>
      <c r="D2" s="142"/>
      <c r="E2" s="142"/>
      <c r="F2" s="143" t="s">
        <v>144</v>
      </c>
      <c r="G2" s="143"/>
      <c r="H2" s="143"/>
      <c r="I2" s="144" t="s">
        <v>145</v>
      </c>
      <c r="J2" s="144"/>
      <c r="K2" s="144"/>
    </row>
    <row r="3" spans="1:15" ht="20.25">
      <c r="A3" s="146"/>
      <c r="B3" s="146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89" t="s">
        <v>4</v>
      </c>
      <c r="B4" s="5" t="s">
        <v>5</v>
      </c>
      <c r="C4" s="134">
        <v>24900</v>
      </c>
      <c r="D4" s="134"/>
      <c r="E4" s="134"/>
      <c r="F4" s="134">
        <v>26120</v>
      </c>
      <c r="G4" s="134"/>
      <c r="H4" s="134"/>
      <c r="I4" s="134">
        <v>27470</v>
      </c>
      <c r="J4" s="134"/>
      <c r="K4" s="134"/>
      <c r="L4" s="147" t="s">
        <v>91</v>
      </c>
      <c r="M4" s="147" t="s">
        <v>92</v>
      </c>
    </row>
    <row r="5" spans="1:15" ht="21.95" customHeight="1">
      <c r="A5" s="89"/>
      <c r="B5" s="6" t="s">
        <v>6</v>
      </c>
      <c r="C5" s="134">
        <v>31600</v>
      </c>
      <c r="D5" s="134"/>
      <c r="E5" s="134"/>
      <c r="F5" s="134">
        <v>33170</v>
      </c>
      <c r="G5" s="134"/>
      <c r="H5" s="134"/>
      <c r="I5" s="134">
        <v>34660</v>
      </c>
      <c r="J5" s="134"/>
      <c r="K5" s="134"/>
      <c r="L5" s="148"/>
      <c r="M5" s="148"/>
    </row>
    <row r="6" spans="1:15" ht="21.95" customHeight="1">
      <c r="A6" s="89"/>
      <c r="B6" s="6" t="s">
        <v>7</v>
      </c>
      <c r="C6" s="150">
        <f>C4-'7日'!I4</f>
        <v>1320</v>
      </c>
      <c r="D6" s="150"/>
      <c r="E6" s="150"/>
      <c r="F6" s="151">
        <f>F4-C4</f>
        <v>1220</v>
      </c>
      <c r="G6" s="152"/>
      <c r="H6" s="153"/>
      <c r="I6" s="151">
        <f>I4-F4</f>
        <v>1350</v>
      </c>
      <c r="J6" s="152"/>
      <c r="K6" s="153"/>
      <c r="L6" s="149">
        <f>C6+F6+I6</f>
        <v>3890</v>
      </c>
      <c r="M6" s="149">
        <f>C7+F7+I7</f>
        <v>4670</v>
      </c>
    </row>
    <row r="7" spans="1:15" ht="21.95" customHeight="1">
      <c r="A7" s="89"/>
      <c r="B7" s="6" t="s">
        <v>8</v>
      </c>
      <c r="C7" s="150">
        <f>C5-'7日'!I5</f>
        <v>1610</v>
      </c>
      <c r="D7" s="150"/>
      <c r="E7" s="150"/>
      <c r="F7" s="151">
        <f>F5-C5</f>
        <v>1570</v>
      </c>
      <c r="G7" s="152"/>
      <c r="H7" s="153"/>
      <c r="I7" s="151">
        <f>I5-F5</f>
        <v>1490</v>
      </c>
      <c r="J7" s="152"/>
      <c r="K7" s="153"/>
      <c r="L7" s="149"/>
      <c r="M7" s="149"/>
    </row>
    <row r="8" spans="1:15" ht="21.95" customHeight="1">
      <c r="A8" s="89"/>
      <c r="B8" s="6" t="s">
        <v>9</v>
      </c>
      <c r="C8" s="134">
        <v>0</v>
      </c>
      <c r="D8" s="134"/>
      <c r="E8" s="134"/>
      <c r="F8" s="134">
        <v>0</v>
      </c>
      <c r="G8" s="134"/>
      <c r="H8" s="134"/>
      <c r="I8" s="134">
        <v>0</v>
      </c>
      <c r="J8" s="134"/>
      <c r="K8" s="134"/>
    </row>
    <row r="9" spans="1:15" ht="21.95" customHeight="1">
      <c r="A9" s="90" t="s">
        <v>10</v>
      </c>
      <c r="B9" s="7" t="s">
        <v>11</v>
      </c>
      <c r="C9" s="134">
        <v>46</v>
      </c>
      <c r="D9" s="134"/>
      <c r="E9" s="134"/>
      <c r="F9" s="134">
        <v>49</v>
      </c>
      <c r="G9" s="134"/>
      <c r="H9" s="134"/>
      <c r="I9" s="134">
        <v>45</v>
      </c>
      <c r="J9" s="134"/>
      <c r="K9" s="134"/>
      <c r="L9" s="154" t="s">
        <v>93</v>
      </c>
      <c r="M9" s="155"/>
      <c r="N9" s="155"/>
      <c r="O9" s="155"/>
    </row>
    <row r="10" spans="1:15" ht="21.95" customHeight="1">
      <c r="A10" s="90"/>
      <c r="B10" s="7" t="s">
        <v>12</v>
      </c>
      <c r="C10" s="134">
        <v>46</v>
      </c>
      <c r="D10" s="134"/>
      <c r="E10" s="134"/>
      <c r="F10" s="134">
        <v>49</v>
      </c>
      <c r="G10" s="134"/>
      <c r="H10" s="134"/>
      <c r="I10" s="134">
        <v>45</v>
      </c>
      <c r="J10" s="134"/>
      <c r="K10" s="134"/>
    </row>
    <row r="11" spans="1:15" ht="21.95" customHeight="1">
      <c r="A11" s="91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91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91"/>
      <c r="B13" s="98" t="s">
        <v>17</v>
      </c>
      <c r="C13" s="112" t="s">
        <v>18</v>
      </c>
      <c r="D13" s="112"/>
      <c r="E13" s="112"/>
      <c r="F13" s="112" t="s">
        <v>18</v>
      </c>
      <c r="G13" s="112"/>
      <c r="H13" s="112"/>
      <c r="I13" s="112" t="s">
        <v>18</v>
      </c>
      <c r="J13" s="112"/>
      <c r="K13" s="112"/>
    </row>
    <row r="14" spans="1:15" ht="28.5" customHeight="1">
      <c r="A14" s="91"/>
      <c r="B14" s="98"/>
      <c r="C14" s="112" t="s">
        <v>18</v>
      </c>
      <c r="D14" s="112"/>
      <c r="E14" s="112"/>
      <c r="F14" s="112" t="s">
        <v>18</v>
      </c>
      <c r="G14" s="112"/>
      <c r="H14" s="112"/>
      <c r="I14" s="112" t="s">
        <v>18</v>
      </c>
      <c r="J14" s="112"/>
      <c r="K14" s="112"/>
    </row>
    <row r="15" spans="1:15" ht="21.95" customHeight="1">
      <c r="A15" s="92" t="s">
        <v>19</v>
      </c>
      <c r="B15" s="10" t="s">
        <v>20</v>
      </c>
      <c r="C15" s="9">
        <v>420</v>
      </c>
      <c r="D15" s="9">
        <v>400</v>
      </c>
      <c r="E15" s="9">
        <v>370</v>
      </c>
      <c r="F15" s="9">
        <v>370</v>
      </c>
      <c r="G15" s="9">
        <v>340</v>
      </c>
      <c r="H15" s="9">
        <v>310</v>
      </c>
      <c r="I15" s="9">
        <v>310</v>
      </c>
      <c r="J15" s="9">
        <v>280</v>
      </c>
      <c r="K15" s="9">
        <v>250</v>
      </c>
    </row>
    <row r="16" spans="1:15" ht="21.95" customHeight="1">
      <c r="A16" s="92"/>
      <c r="B16" s="11" t="s">
        <v>21</v>
      </c>
      <c r="C16" s="133" t="s">
        <v>22</v>
      </c>
      <c r="D16" s="133"/>
      <c r="E16" s="133"/>
      <c r="F16" s="133" t="s">
        <v>22</v>
      </c>
      <c r="G16" s="133"/>
      <c r="H16" s="133"/>
      <c r="I16" s="133" t="s">
        <v>22</v>
      </c>
      <c r="J16" s="133"/>
      <c r="K16" s="133"/>
    </row>
    <row r="17" spans="1:11" ht="21.95" customHeight="1">
      <c r="A17" s="93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93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93"/>
      <c r="B19" s="99" t="s">
        <v>17</v>
      </c>
      <c r="C19" s="112" t="s">
        <v>18</v>
      </c>
      <c r="D19" s="112"/>
      <c r="E19" s="112"/>
      <c r="F19" s="112" t="s">
        <v>18</v>
      </c>
      <c r="G19" s="112"/>
      <c r="H19" s="112"/>
      <c r="I19" s="112" t="s">
        <v>18</v>
      </c>
      <c r="J19" s="112"/>
      <c r="K19" s="112"/>
    </row>
    <row r="20" spans="1:11" ht="28.5" customHeight="1">
      <c r="A20" s="93"/>
      <c r="B20" s="99"/>
      <c r="C20" s="112" t="s">
        <v>18</v>
      </c>
      <c r="D20" s="112"/>
      <c r="E20" s="112"/>
      <c r="F20" s="112" t="s">
        <v>18</v>
      </c>
      <c r="G20" s="112"/>
      <c r="H20" s="112"/>
      <c r="I20" s="112" t="s">
        <v>18</v>
      </c>
      <c r="J20" s="112"/>
      <c r="K20" s="112"/>
    </row>
    <row r="21" spans="1:11" ht="21.95" customHeight="1">
      <c r="A21" s="94" t="s">
        <v>24</v>
      </c>
      <c r="B21" s="10" t="s">
        <v>25</v>
      </c>
      <c r="C21" s="9">
        <v>350</v>
      </c>
      <c r="D21" s="9">
        <v>270</v>
      </c>
      <c r="E21" s="9">
        <v>500</v>
      </c>
      <c r="F21" s="9">
        <v>500</v>
      </c>
      <c r="G21" s="9">
        <v>430</v>
      </c>
      <c r="H21" s="9">
        <v>360</v>
      </c>
      <c r="I21" s="9">
        <v>360</v>
      </c>
      <c r="J21" s="9">
        <v>280</v>
      </c>
      <c r="K21" s="9">
        <v>500</v>
      </c>
    </row>
    <row r="22" spans="1:11" ht="21.95" customHeight="1">
      <c r="A22" s="94"/>
      <c r="B22" s="11" t="s">
        <v>26</v>
      </c>
      <c r="C22" s="133" t="s">
        <v>153</v>
      </c>
      <c r="D22" s="133"/>
      <c r="E22" s="133"/>
      <c r="F22" s="133" t="s">
        <v>27</v>
      </c>
      <c r="G22" s="133"/>
      <c r="H22" s="133"/>
      <c r="I22" s="133" t="s">
        <v>154</v>
      </c>
      <c r="J22" s="133"/>
      <c r="K22" s="133"/>
    </row>
    <row r="23" spans="1:11" ht="21.95" customHeight="1">
      <c r="A23" s="95" t="s">
        <v>28</v>
      </c>
      <c r="B23" s="13" t="s">
        <v>29</v>
      </c>
      <c r="C23" s="112">
        <v>740</v>
      </c>
      <c r="D23" s="112"/>
      <c r="E23" s="112"/>
      <c r="F23" s="112">
        <v>740</v>
      </c>
      <c r="G23" s="112"/>
      <c r="H23" s="112"/>
      <c r="I23" s="112">
        <v>740</v>
      </c>
      <c r="J23" s="112"/>
      <c r="K23" s="112"/>
    </row>
    <row r="24" spans="1:11" ht="21.95" customHeight="1">
      <c r="A24" s="95"/>
      <c r="B24" s="13" t="s">
        <v>30</v>
      </c>
      <c r="C24" s="112">
        <v>660</v>
      </c>
      <c r="D24" s="112"/>
      <c r="E24" s="112"/>
      <c r="F24" s="112">
        <f>290+260</f>
        <v>550</v>
      </c>
      <c r="G24" s="112"/>
      <c r="H24" s="112"/>
      <c r="I24" s="112">
        <f>290+260</f>
        <v>550</v>
      </c>
      <c r="J24" s="112"/>
      <c r="K24" s="112"/>
    </row>
    <row r="25" spans="1:11" ht="21.95" customHeight="1">
      <c r="A25" s="92" t="s">
        <v>31</v>
      </c>
      <c r="B25" s="10" t="s">
        <v>32</v>
      </c>
      <c r="C25" s="112">
        <v>37</v>
      </c>
      <c r="D25" s="112"/>
      <c r="E25" s="112"/>
      <c r="F25" s="112">
        <v>37</v>
      </c>
      <c r="G25" s="112"/>
      <c r="H25" s="112"/>
      <c r="I25" s="112">
        <v>37</v>
      </c>
      <c r="J25" s="112"/>
      <c r="K25" s="112"/>
    </row>
    <row r="26" spans="1:11" ht="21.95" customHeight="1">
      <c r="A26" s="92"/>
      <c r="B26" s="10" t="s">
        <v>33</v>
      </c>
      <c r="C26" s="112">
        <v>12</v>
      </c>
      <c r="D26" s="112"/>
      <c r="E26" s="112"/>
      <c r="F26" s="112">
        <v>12</v>
      </c>
      <c r="G26" s="112"/>
      <c r="H26" s="112"/>
      <c r="I26" s="112">
        <v>10</v>
      </c>
      <c r="J26" s="112"/>
      <c r="K26" s="112"/>
    </row>
    <row r="27" spans="1:11" ht="21.95" customHeight="1">
      <c r="A27" s="92"/>
      <c r="B27" s="10" t="s">
        <v>34</v>
      </c>
      <c r="C27" s="112">
        <v>3</v>
      </c>
      <c r="D27" s="112"/>
      <c r="E27" s="112"/>
      <c r="F27" s="112">
        <v>3</v>
      </c>
      <c r="G27" s="112"/>
      <c r="H27" s="112"/>
      <c r="I27" s="112">
        <v>3</v>
      </c>
      <c r="J27" s="112"/>
      <c r="K27" s="112"/>
    </row>
    <row r="28" spans="1:11" ht="76.5" customHeight="1">
      <c r="A28" s="118" t="s">
        <v>35</v>
      </c>
      <c r="B28" s="119"/>
      <c r="C28" s="124" t="s">
        <v>155</v>
      </c>
      <c r="D28" s="125"/>
      <c r="E28" s="126"/>
      <c r="F28" s="124" t="s">
        <v>156</v>
      </c>
      <c r="G28" s="125"/>
      <c r="H28" s="126"/>
      <c r="I28" s="124" t="s">
        <v>157</v>
      </c>
      <c r="J28" s="125"/>
      <c r="K28" s="126"/>
    </row>
    <row r="29" spans="1:11" ht="24" customHeight="1">
      <c r="A29" s="120"/>
      <c r="B29" s="121"/>
      <c r="C29" s="127"/>
      <c r="D29" s="128"/>
      <c r="E29" s="129"/>
      <c r="F29" s="127"/>
      <c r="G29" s="128"/>
      <c r="H29" s="129"/>
      <c r="I29" s="127"/>
      <c r="J29" s="128"/>
      <c r="K29" s="129"/>
    </row>
    <row r="30" spans="1:11">
      <c r="A30" s="122"/>
      <c r="B30" s="123"/>
      <c r="C30" s="130"/>
      <c r="D30" s="131"/>
      <c r="E30" s="132"/>
      <c r="F30" s="130"/>
      <c r="G30" s="131"/>
      <c r="H30" s="132"/>
      <c r="I30" s="130"/>
      <c r="J30" s="131"/>
      <c r="K30" s="132"/>
    </row>
    <row r="31" spans="1:11" ht="14.25">
      <c r="A31" s="113" t="s">
        <v>36</v>
      </c>
      <c r="B31" s="114"/>
      <c r="C31" s="115" t="s">
        <v>118</v>
      </c>
      <c r="D31" s="116"/>
      <c r="E31" s="117"/>
      <c r="F31" s="115" t="s">
        <v>100</v>
      </c>
      <c r="G31" s="116"/>
      <c r="H31" s="117"/>
      <c r="I31" s="115" t="s">
        <v>138</v>
      </c>
      <c r="J31" s="116"/>
      <c r="K31" s="117"/>
    </row>
    <row r="32" spans="1:11" ht="18.75">
      <c r="B32" s="101" t="s">
        <v>38</v>
      </c>
      <c r="C32" s="101"/>
      <c r="D32" s="101"/>
      <c r="E32" s="101"/>
      <c r="F32" s="101"/>
      <c r="G32" s="101"/>
      <c r="H32" s="101"/>
      <c r="I32" s="101"/>
    </row>
    <row r="33" spans="1:10" ht="14.25">
      <c r="A33" s="96"/>
      <c r="B33" s="14" t="s">
        <v>0</v>
      </c>
      <c r="C33" s="15" t="s">
        <v>39</v>
      </c>
      <c r="D33" s="15" t="s">
        <v>40</v>
      </c>
      <c r="E33" s="102" t="s">
        <v>41</v>
      </c>
      <c r="F33" s="103"/>
      <c r="G33" s="104" t="s">
        <v>42</v>
      </c>
      <c r="H33" s="105"/>
      <c r="I33" s="106" t="s">
        <v>43</v>
      </c>
      <c r="J33" s="107"/>
    </row>
    <row r="34" spans="1:10" ht="15.75">
      <c r="A34" s="97"/>
      <c r="B34" s="100" t="s">
        <v>44</v>
      </c>
      <c r="C34" s="17" t="s">
        <v>45</v>
      </c>
      <c r="D34" s="17" t="s">
        <v>46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97"/>
      <c r="B35" s="100"/>
      <c r="C35" s="18" t="s">
        <v>47</v>
      </c>
      <c r="D35" s="18" t="s">
        <v>48</v>
      </c>
      <c r="E35" s="9">
        <v>9.35</v>
      </c>
      <c r="F35" s="9">
        <v>9.31</v>
      </c>
      <c r="G35" s="9">
        <v>9.11</v>
      </c>
      <c r="H35" s="9">
        <v>9.1999999999999993</v>
      </c>
      <c r="I35" s="9">
        <v>9.36</v>
      </c>
      <c r="J35" s="39">
        <v>9.31</v>
      </c>
    </row>
    <row r="36" spans="1:10" ht="15.75">
      <c r="A36" s="97"/>
      <c r="B36" s="100"/>
      <c r="C36" s="17" t="s">
        <v>49</v>
      </c>
      <c r="D36" s="17" t="s">
        <v>50</v>
      </c>
      <c r="E36" s="9">
        <v>6.93</v>
      </c>
      <c r="F36" s="9">
        <v>7.08</v>
      </c>
      <c r="G36" s="9">
        <v>6.05</v>
      </c>
      <c r="H36" s="9">
        <v>5.94</v>
      </c>
      <c r="I36" s="9">
        <v>6.63</v>
      </c>
      <c r="J36" s="39">
        <v>6.97</v>
      </c>
    </row>
    <row r="37" spans="1:10" ht="18.75">
      <c r="A37" s="97"/>
      <c r="B37" s="100"/>
      <c r="C37" s="18" t="s">
        <v>51</v>
      </c>
      <c r="D37" s="17" t="s">
        <v>52</v>
      </c>
      <c r="E37" s="9">
        <v>6.7</v>
      </c>
      <c r="F37" s="9">
        <v>7.1</v>
      </c>
      <c r="G37" s="19">
        <v>6.99</v>
      </c>
      <c r="H37" s="9">
        <v>8.4</v>
      </c>
      <c r="I37" s="9">
        <v>10.1</v>
      </c>
      <c r="J37" s="39">
        <v>9.44</v>
      </c>
    </row>
    <row r="38" spans="1:10" ht="16.5">
      <c r="A38" s="97"/>
      <c r="B38" s="100"/>
      <c r="C38" s="20" t="s">
        <v>53</v>
      </c>
      <c r="D38" s="17" t="s">
        <v>54</v>
      </c>
      <c r="E38" s="19">
        <v>2.27</v>
      </c>
      <c r="F38" s="19">
        <v>3.17</v>
      </c>
      <c r="G38" s="19">
        <v>1.84</v>
      </c>
      <c r="H38" s="19">
        <v>1.6</v>
      </c>
      <c r="I38" s="9">
        <v>7.04</v>
      </c>
      <c r="J38" s="39">
        <v>6.12</v>
      </c>
    </row>
    <row r="39" spans="1:10" ht="14.25">
      <c r="A39" s="97"/>
      <c r="B39" s="100" t="s">
        <v>55</v>
      </c>
      <c r="C39" s="17" t="s">
        <v>45</v>
      </c>
      <c r="D39" s="17" t="s">
        <v>54</v>
      </c>
      <c r="E39" s="9">
        <v>0.7</v>
      </c>
      <c r="F39" s="9">
        <v>0.7</v>
      </c>
      <c r="G39" s="9">
        <v>0.5</v>
      </c>
      <c r="H39" s="9">
        <v>0.5</v>
      </c>
      <c r="I39" s="9">
        <v>0.8</v>
      </c>
      <c r="J39" s="39">
        <v>0.8</v>
      </c>
    </row>
    <row r="40" spans="1:10" ht="15.75">
      <c r="A40" s="97"/>
      <c r="B40" s="100"/>
      <c r="C40" s="18" t="s">
        <v>47</v>
      </c>
      <c r="D40" s="18" t="s">
        <v>56</v>
      </c>
      <c r="E40" s="9">
        <v>10.23</v>
      </c>
      <c r="F40" s="9">
        <v>10.199999999999999</v>
      </c>
      <c r="G40" s="9">
        <v>10.34</v>
      </c>
      <c r="H40" s="9">
        <v>10.31</v>
      </c>
      <c r="I40" s="9">
        <v>10.23</v>
      </c>
      <c r="J40" s="39">
        <v>10.33</v>
      </c>
    </row>
    <row r="41" spans="1:10" ht="15.75">
      <c r="A41" s="97"/>
      <c r="B41" s="100"/>
      <c r="C41" s="17" t="s">
        <v>49</v>
      </c>
      <c r="D41" s="17" t="s">
        <v>57</v>
      </c>
      <c r="E41" s="9">
        <v>20.9</v>
      </c>
      <c r="F41" s="9">
        <v>21.3</v>
      </c>
      <c r="G41" s="9">
        <v>25.1</v>
      </c>
      <c r="H41" s="9">
        <v>25.5</v>
      </c>
      <c r="I41" s="9">
        <v>22.7</v>
      </c>
      <c r="J41" s="39">
        <v>21.24</v>
      </c>
    </row>
    <row r="42" spans="1:10" ht="15.75">
      <c r="A42" s="97"/>
      <c r="B42" s="100"/>
      <c r="C42" s="21" t="s">
        <v>58</v>
      </c>
      <c r="D42" s="22" t="s">
        <v>59</v>
      </c>
      <c r="E42" s="9">
        <v>4.26</v>
      </c>
      <c r="F42" s="9">
        <v>4.16</v>
      </c>
      <c r="G42" s="9">
        <v>4.07</v>
      </c>
      <c r="H42" s="9">
        <v>4.05</v>
      </c>
      <c r="I42" s="9">
        <v>4.88</v>
      </c>
      <c r="J42" s="39">
        <v>5.07</v>
      </c>
    </row>
    <row r="43" spans="1:10" ht="16.5">
      <c r="A43" s="97"/>
      <c r="B43" s="100"/>
      <c r="C43" s="21" t="s">
        <v>60</v>
      </c>
      <c r="D43" s="23" t="s">
        <v>61</v>
      </c>
      <c r="E43" s="9">
        <v>2.93</v>
      </c>
      <c r="F43" s="9">
        <v>2.79</v>
      </c>
      <c r="G43" s="9">
        <v>3.52</v>
      </c>
      <c r="H43" s="9">
        <v>3.57</v>
      </c>
      <c r="I43" s="9">
        <v>2.5499999999999998</v>
      </c>
      <c r="J43" s="39">
        <v>3.15</v>
      </c>
    </row>
    <row r="44" spans="1:10" ht="18.75">
      <c r="A44" s="97"/>
      <c r="B44" s="100"/>
      <c r="C44" s="18" t="s">
        <v>51</v>
      </c>
      <c r="D44" s="17" t="s">
        <v>62</v>
      </c>
      <c r="E44" s="9">
        <v>400</v>
      </c>
      <c r="F44" s="9">
        <v>410</v>
      </c>
      <c r="G44" s="9">
        <v>388</v>
      </c>
      <c r="H44" s="9">
        <v>390</v>
      </c>
      <c r="I44" s="9">
        <v>395</v>
      </c>
      <c r="J44" s="39">
        <v>407</v>
      </c>
    </row>
    <row r="45" spans="1:10" ht="15.75">
      <c r="A45" s="97"/>
      <c r="B45" s="100" t="s">
        <v>63</v>
      </c>
      <c r="C45" s="20" t="s">
        <v>64</v>
      </c>
      <c r="D45" s="17" t="s">
        <v>65</v>
      </c>
      <c r="E45" s="9">
        <v>7.05</v>
      </c>
      <c r="F45" s="9">
        <v>6.83</v>
      </c>
      <c r="G45" s="9">
        <v>5.7</v>
      </c>
      <c r="H45" s="9">
        <v>5.59</v>
      </c>
      <c r="I45" s="9">
        <v>6.27</v>
      </c>
      <c r="J45" s="39">
        <v>5.66</v>
      </c>
    </row>
    <row r="46" spans="1:10" ht="18.75">
      <c r="A46" s="97"/>
      <c r="B46" s="100"/>
      <c r="C46" s="18" t="s">
        <v>51</v>
      </c>
      <c r="D46" s="17" t="s">
        <v>52</v>
      </c>
      <c r="E46" s="9">
        <v>11.2</v>
      </c>
      <c r="F46" s="9">
        <v>11.3</v>
      </c>
      <c r="G46" s="9">
        <v>14.8</v>
      </c>
      <c r="H46" s="9">
        <v>12.7</v>
      </c>
      <c r="I46" s="9">
        <v>16.7</v>
      </c>
      <c r="J46" s="39">
        <v>15.4</v>
      </c>
    </row>
    <row r="47" spans="1:10" ht="16.5">
      <c r="A47" s="97"/>
      <c r="B47" s="100"/>
      <c r="C47" s="20" t="s">
        <v>53</v>
      </c>
      <c r="D47" s="17" t="s">
        <v>66</v>
      </c>
      <c r="E47" s="9">
        <v>4.82</v>
      </c>
      <c r="F47" s="9">
        <v>3.16</v>
      </c>
      <c r="G47" s="9">
        <v>1.1000000000000001</v>
      </c>
      <c r="H47" s="9">
        <v>1.4</v>
      </c>
      <c r="I47" s="9">
        <v>1.86</v>
      </c>
      <c r="J47" s="39">
        <v>2.8</v>
      </c>
    </row>
    <row r="48" spans="1:10" ht="15.75">
      <c r="A48" s="97"/>
      <c r="B48" s="100" t="s">
        <v>67</v>
      </c>
      <c r="C48" s="20" t="s">
        <v>64</v>
      </c>
      <c r="D48" s="17" t="s">
        <v>65</v>
      </c>
      <c r="E48" s="9">
        <v>6.71</v>
      </c>
      <c r="F48" s="9">
        <v>6.31</v>
      </c>
      <c r="G48" s="9">
        <v>5.74</v>
      </c>
      <c r="H48" s="9">
        <v>5.2</v>
      </c>
      <c r="I48" s="9">
        <v>5.49</v>
      </c>
      <c r="J48" s="39">
        <v>6.73</v>
      </c>
    </row>
    <row r="49" spans="1:13" ht="18.75">
      <c r="A49" s="97"/>
      <c r="B49" s="100"/>
      <c r="C49" s="18" t="s">
        <v>51</v>
      </c>
      <c r="D49" s="17" t="s">
        <v>52</v>
      </c>
      <c r="E49" s="9">
        <v>11</v>
      </c>
      <c r="F49" s="9">
        <v>10.6</v>
      </c>
      <c r="G49" s="9">
        <v>12.2</v>
      </c>
      <c r="H49" s="9">
        <v>12.5</v>
      </c>
      <c r="I49" s="9">
        <v>12</v>
      </c>
      <c r="J49" s="39">
        <v>15.6</v>
      </c>
    </row>
    <row r="50" spans="1:13" ht="16.5">
      <c r="A50" s="97"/>
      <c r="B50" s="100"/>
      <c r="C50" s="20" t="s">
        <v>53</v>
      </c>
      <c r="D50" s="17" t="s">
        <v>66</v>
      </c>
      <c r="E50" s="9">
        <v>4.26</v>
      </c>
      <c r="F50" s="9">
        <v>2.46</v>
      </c>
      <c r="G50" s="9">
        <v>1.38</v>
      </c>
      <c r="H50" s="9">
        <v>0.82</v>
      </c>
      <c r="I50" s="9">
        <v>0.15</v>
      </c>
      <c r="J50" s="39">
        <v>0.82</v>
      </c>
    </row>
    <row r="51" spans="1:13" ht="14.25">
      <c r="A51" s="97"/>
      <c r="B51" s="100" t="s">
        <v>68</v>
      </c>
      <c r="C51" s="17" t="s">
        <v>45</v>
      </c>
      <c r="D51" s="9" t="s">
        <v>69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97"/>
      <c r="B52" s="100"/>
      <c r="C52" s="18" t="s">
        <v>47</v>
      </c>
      <c r="D52" s="17" t="s">
        <v>70</v>
      </c>
      <c r="E52" s="9">
        <v>9.43</v>
      </c>
      <c r="F52" s="9">
        <v>9.4499999999999993</v>
      </c>
      <c r="G52" s="9">
        <v>9.4</v>
      </c>
      <c r="H52" s="9">
        <v>9.39</v>
      </c>
      <c r="I52" s="9">
        <v>9.3800000000000008</v>
      </c>
      <c r="J52" s="39">
        <v>9.4499999999999993</v>
      </c>
    </row>
    <row r="53" spans="1:13" ht="15.75">
      <c r="A53" s="97"/>
      <c r="B53" s="100"/>
      <c r="C53" s="17" t="s">
        <v>49</v>
      </c>
      <c r="D53" s="17" t="s">
        <v>50</v>
      </c>
      <c r="E53" s="9">
        <v>5.96</v>
      </c>
      <c r="F53" s="9">
        <v>6.19</v>
      </c>
      <c r="G53" s="9">
        <v>5.42</v>
      </c>
      <c r="H53" s="9">
        <v>6.05</v>
      </c>
      <c r="I53" s="9">
        <v>5.43</v>
      </c>
      <c r="J53" s="39">
        <v>6.23</v>
      </c>
    </row>
    <row r="54" spans="1:13" ht="18.75">
      <c r="A54" s="97"/>
      <c r="B54" s="100"/>
      <c r="C54" s="18" t="s">
        <v>51</v>
      </c>
      <c r="D54" s="17" t="s">
        <v>52</v>
      </c>
      <c r="E54" s="9">
        <v>7.1</v>
      </c>
      <c r="F54" s="9">
        <v>7</v>
      </c>
      <c r="G54" s="9">
        <v>11.7</v>
      </c>
      <c r="H54" s="9">
        <v>15.2</v>
      </c>
      <c r="I54" s="9">
        <v>10.3</v>
      </c>
      <c r="J54" s="39">
        <v>12</v>
      </c>
    </row>
    <row r="55" spans="1:13" ht="16.5">
      <c r="A55" s="97"/>
      <c r="B55" s="111"/>
      <c r="C55" s="24" t="s">
        <v>53</v>
      </c>
      <c r="D55" s="17" t="s">
        <v>71</v>
      </c>
      <c r="E55" s="25">
        <v>4.62</v>
      </c>
      <c r="F55" s="25">
        <v>3.16</v>
      </c>
      <c r="G55" s="25">
        <v>0.92</v>
      </c>
      <c r="H55" s="9">
        <v>1.07</v>
      </c>
      <c r="I55" s="9">
        <v>3.46</v>
      </c>
      <c r="J55" s="39">
        <v>1.01</v>
      </c>
    </row>
    <row r="56" spans="1:13" ht="14.25">
      <c r="A56" s="26" t="s">
        <v>72</v>
      </c>
      <c r="B56" s="26" t="s">
        <v>73</v>
      </c>
      <c r="C56" s="27">
        <v>7.55</v>
      </c>
      <c r="D56" s="26" t="s">
        <v>45</v>
      </c>
      <c r="E56" s="27">
        <v>75</v>
      </c>
      <c r="F56" s="26" t="s">
        <v>74</v>
      </c>
      <c r="G56" s="27">
        <v>82</v>
      </c>
      <c r="H56" s="26" t="s">
        <v>75</v>
      </c>
      <c r="I56" s="27">
        <v>0.01</v>
      </c>
      <c r="J56" s="39"/>
    </row>
    <row r="57" spans="1:13" ht="14.25">
      <c r="A57" s="16"/>
      <c r="B57" s="108" t="s">
        <v>41</v>
      </c>
      <c r="C57" s="108"/>
      <c r="D57" s="108"/>
      <c r="E57" s="108"/>
      <c r="F57" s="109" t="s">
        <v>42</v>
      </c>
      <c r="G57" s="109"/>
      <c r="H57" s="109"/>
      <c r="I57" s="109"/>
      <c r="J57" s="110" t="s">
        <v>43</v>
      </c>
      <c r="K57" s="110"/>
      <c r="L57" s="110"/>
      <c r="M57" s="110"/>
    </row>
    <row r="58" spans="1:13" ht="18.75">
      <c r="A58" s="28" t="s">
        <v>39</v>
      </c>
      <c r="B58" s="29" t="s">
        <v>76</v>
      </c>
      <c r="C58" s="29" t="s">
        <v>77</v>
      </c>
      <c r="D58" s="29" t="s">
        <v>76</v>
      </c>
      <c r="E58" s="29" t="s">
        <v>77</v>
      </c>
      <c r="F58" s="30" t="s">
        <v>76</v>
      </c>
      <c r="G58" s="30" t="s">
        <v>77</v>
      </c>
      <c r="H58" s="30" t="s">
        <v>76</v>
      </c>
      <c r="I58" s="30" t="s">
        <v>77</v>
      </c>
      <c r="J58" s="40" t="s">
        <v>76</v>
      </c>
      <c r="K58" s="40" t="s">
        <v>77</v>
      </c>
      <c r="L58" s="40" t="s">
        <v>76</v>
      </c>
      <c r="M58" s="40" t="s">
        <v>77</v>
      </c>
    </row>
    <row r="59" spans="1:13" ht="18.75">
      <c r="A59" s="31" t="s">
        <v>78</v>
      </c>
      <c r="B59" s="32">
        <v>25.3</v>
      </c>
      <c r="C59" s="33"/>
      <c r="D59" s="34"/>
      <c r="E59" s="33"/>
      <c r="F59" s="33"/>
      <c r="G59" s="35"/>
      <c r="H59" s="33"/>
      <c r="I59" s="33"/>
      <c r="J59" s="39"/>
      <c r="K59" s="39"/>
      <c r="L59" s="39">
        <v>13.6</v>
      </c>
      <c r="M59" s="39"/>
    </row>
    <row r="60" spans="1:13" ht="18.75">
      <c r="A60" s="31" t="s">
        <v>79</v>
      </c>
      <c r="B60" s="32"/>
      <c r="C60" s="33"/>
      <c r="D60" s="34">
        <v>35.1</v>
      </c>
      <c r="E60" s="33"/>
      <c r="F60" s="33">
        <v>34.700000000000003</v>
      </c>
      <c r="G60" s="35"/>
      <c r="H60" s="33">
        <v>38.799999999999997</v>
      </c>
      <c r="I60" s="33"/>
      <c r="J60" s="39">
        <v>42.6</v>
      </c>
      <c r="K60" s="39"/>
      <c r="L60" s="39">
        <v>60.5</v>
      </c>
      <c r="M60" s="39"/>
    </row>
    <row r="61" spans="1:13" ht="18.75">
      <c r="A61" s="31" t="s">
        <v>80</v>
      </c>
      <c r="B61" s="32">
        <v>45.6</v>
      </c>
      <c r="C61" s="33"/>
      <c r="D61" s="34">
        <v>45</v>
      </c>
      <c r="E61" s="33"/>
      <c r="F61" s="33">
        <v>39.9</v>
      </c>
      <c r="G61" s="35"/>
      <c r="H61" s="33">
        <v>36.200000000000003</v>
      </c>
      <c r="I61" s="33"/>
      <c r="J61" s="39">
        <v>22.6</v>
      </c>
      <c r="K61" s="39"/>
      <c r="L61" s="39"/>
      <c r="M61" s="39"/>
    </row>
    <row r="62" spans="1:13" ht="18.7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5"/>
    </row>
    <row r="63" spans="1:13" ht="18.75">
      <c r="A63" s="36" t="s">
        <v>81</v>
      </c>
      <c r="B63" s="33"/>
      <c r="C63" s="33">
        <v>12.6</v>
      </c>
      <c r="D63" s="34"/>
      <c r="E63" s="33">
        <v>19.600000000000001</v>
      </c>
      <c r="F63" s="33"/>
      <c r="G63" s="35">
        <v>14.7</v>
      </c>
      <c r="H63" s="33"/>
      <c r="I63" s="33">
        <v>15.05</v>
      </c>
      <c r="J63" s="39"/>
      <c r="K63" s="39">
        <v>14.96</v>
      </c>
      <c r="M63" s="39">
        <v>15.63</v>
      </c>
    </row>
    <row r="64" spans="1:13" ht="18.75">
      <c r="A64" s="36" t="s">
        <v>82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38.08</v>
      </c>
      <c r="L64" s="39"/>
      <c r="M64" s="39">
        <v>42.25</v>
      </c>
    </row>
    <row r="65" spans="1:13" ht="18.75">
      <c r="A65" s="36" t="s">
        <v>83</v>
      </c>
      <c r="B65" s="33"/>
      <c r="C65" s="33">
        <v>50.4</v>
      </c>
      <c r="D65" s="34"/>
      <c r="E65" s="33">
        <v>50</v>
      </c>
      <c r="F65" s="33"/>
      <c r="G65" s="35">
        <v>64.040000000000006</v>
      </c>
      <c r="H65" s="33"/>
      <c r="I65" s="33">
        <v>65.599999999999994</v>
      </c>
      <c r="J65" s="39"/>
      <c r="K65" s="39"/>
      <c r="M65" s="39"/>
    </row>
    <row r="66" spans="1:13" ht="18.75">
      <c r="A66" s="86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8"/>
    </row>
    <row r="67" spans="1:13" ht="18.75">
      <c r="A67" s="41" t="s">
        <v>84</v>
      </c>
      <c r="B67" s="33">
        <v>5.28</v>
      </c>
      <c r="C67" s="33">
        <v>8.1</v>
      </c>
      <c r="D67" s="34">
        <v>4.83</v>
      </c>
      <c r="E67" s="33">
        <v>8.3000000000000007</v>
      </c>
      <c r="F67" s="33">
        <v>0.8</v>
      </c>
      <c r="G67" s="35">
        <v>8.09</v>
      </c>
      <c r="H67" s="33">
        <v>0.84</v>
      </c>
      <c r="I67" s="33">
        <v>8.68</v>
      </c>
      <c r="J67" s="39">
        <v>0.92</v>
      </c>
      <c r="K67" s="39">
        <v>8.09</v>
      </c>
      <c r="L67" s="39">
        <v>1.18</v>
      </c>
      <c r="M67" s="39">
        <v>8.2799999999999994</v>
      </c>
    </row>
    <row r="68" spans="1:13" ht="18.75">
      <c r="A68" s="41" t="s">
        <v>85</v>
      </c>
      <c r="B68" s="42">
        <v>4.63</v>
      </c>
      <c r="C68" s="33">
        <v>8</v>
      </c>
      <c r="D68" s="34">
        <v>4.3099999999999996</v>
      </c>
      <c r="E68" s="33">
        <v>8.1</v>
      </c>
      <c r="F68" s="33">
        <v>0.71</v>
      </c>
      <c r="G68" s="35">
        <v>8.1</v>
      </c>
      <c r="H68" s="33">
        <v>0.55000000000000004</v>
      </c>
      <c r="I68" s="33">
        <v>8.16</v>
      </c>
      <c r="J68" s="39">
        <v>0.16</v>
      </c>
      <c r="K68" s="39">
        <v>7.99</v>
      </c>
      <c r="L68" s="39">
        <v>0.46</v>
      </c>
      <c r="M68" s="39">
        <v>8.25</v>
      </c>
    </row>
    <row r="69" spans="1:13" ht="18.75">
      <c r="A69" s="41" t="s">
        <v>86</v>
      </c>
      <c r="B69" s="42">
        <v>3.13</v>
      </c>
      <c r="C69" s="33">
        <v>9.6</v>
      </c>
      <c r="D69" s="34">
        <v>3.63</v>
      </c>
      <c r="E69" s="33">
        <v>9.5</v>
      </c>
      <c r="F69" s="33">
        <v>0.69</v>
      </c>
      <c r="G69" s="35">
        <v>10.8</v>
      </c>
      <c r="H69" s="33">
        <v>0.72</v>
      </c>
      <c r="I69" s="33">
        <v>11.05</v>
      </c>
      <c r="J69" s="39">
        <v>2.4</v>
      </c>
      <c r="K69" s="39">
        <v>10.76</v>
      </c>
      <c r="L69" s="39">
        <v>3.12</v>
      </c>
      <c r="M69" s="39">
        <v>10.97</v>
      </c>
    </row>
    <row r="70" spans="1:13" ht="18.75">
      <c r="A70" s="41" t="s">
        <v>87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2021-12-31T15:11:39Z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FD0F03AE2BF14E7C8E45E326637767F8</vt:lpwstr>
  </property>
  <property fmtid="{D5CDD505-2E9C-101B-9397-08002B2CF9AE}" pid="3" name="KSOProductBuildVer">
    <vt:lpwstr>2052-11.1.0.10463</vt:lpwstr>
  </property>
</Properties>
</file>