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4" activeTab="12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I24" i="30"/>
  <c r="I23"/>
  <c r="F23"/>
  <c r="F24"/>
  <c r="F24" i="29"/>
  <c r="F23"/>
  <c r="C24"/>
  <c r="I24" i="28"/>
  <c r="F24"/>
  <c r="F23" l="1"/>
  <c r="F23" i="27"/>
  <c r="F24"/>
  <c r="F24" i="26"/>
  <c r="I24" i="23"/>
  <c r="I23"/>
  <c r="I24" i="22"/>
  <c r="I23"/>
  <c r="F23"/>
  <c r="C6" i="15"/>
  <c r="C7"/>
  <c r="F24" i="13"/>
  <c r="F23"/>
  <c r="C23"/>
  <c r="F24" i="12"/>
  <c r="F23"/>
  <c r="C23"/>
  <c r="C24"/>
  <c r="I24" i="11"/>
  <c r="F24"/>
  <c r="F24" i="10"/>
  <c r="F24" i="9"/>
  <c r="F23"/>
  <c r="I23" i="7"/>
  <c r="I24"/>
  <c r="I24" i="6"/>
  <c r="I23"/>
  <c r="F23"/>
  <c r="I24" i="5"/>
  <c r="I23"/>
  <c r="F24"/>
  <c r="F23"/>
  <c r="C24"/>
  <c r="C6" i="4"/>
  <c r="C7"/>
  <c r="C23" i="5"/>
  <c r="C7"/>
  <c r="C6"/>
  <c r="M6" i="35" l="1"/>
  <c r="L6"/>
  <c r="M6" i="34"/>
  <c r="L6"/>
  <c r="M6" i="33"/>
  <c r="C7" i="35"/>
  <c r="C6"/>
  <c r="C7" i="34"/>
  <c r="C6"/>
  <c r="C7" i="33"/>
  <c r="C6"/>
  <c r="L6" s="1"/>
  <c r="C7" i="32"/>
  <c r="C6"/>
  <c r="C7" i="31"/>
  <c r="C6"/>
  <c r="C7" i="30"/>
  <c r="C6"/>
  <c r="C7" i="29"/>
  <c r="C6"/>
  <c r="C7" i="28"/>
  <c r="C6"/>
  <c r="C7" i="27"/>
  <c r="C6"/>
  <c r="C7" i="26"/>
  <c r="C6"/>
  <c r="C7" i="25"/>
  <c r="M6" s="1"/>
  <c r="C6"/>
  <c r="C7" i="24"/>
  <c r="C6"/>
  <c r="C7" i="23"/>
  <c r="M6" s="1"/>
  <c r="C6"/>
  <c r="C7" i="22"/>
  <c r="C6"/>
  <c r="C7" i="21"/>
  <c r="M6" s="1"/>
  <c r="C6"/>
  <c r="C7" i="20"/>
  <c r="C6"/>
  <c r="C7" i="19"/>
  <c r="C6"/>
  <c r="C7" i="18"/>
  <c r="C6"/>
  <c r="C7" i="17"/>
  <c r="C6"/>
  <c r="C7" i="16"/>
  <c r="C6"/>
  <c r="C7" i="14"/>
  <c r="C6"/>
  <c r="C7" i="13"/>
  <c r="C6"/>
  <c r="C7" i="12"/>
  <c r="C6"/>
  <c r="C7" i="11"/>
  <c r="C6"/>
  <c r="C7" i="10"/>
  <c r="M6" s="1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M6" s="1"/>
  <c r="F7"/>
  <c r="I6"/>
  <c r="F6"/>
  <c r="I7" i="12"/>
  <c r="F7"/>
  <c r="I6"/>
  <c r="F6"/>
  <c r="I7" i="11"/>
  <c r="F7"/>
  <c r="I6"/>
  <c r="F6"/>
  <c r="I7" i="10"/>
  <c r="F7"/>
  <c r="I6"/>
  <c r="F6"/>
  <c r="I7" i="9"/>
  <c r="M6" s="1"/>
  <c r="F7"/>
  <c r="I6"/>
  <c r="F6"/>
  <c r="I7" i="8"/>
  <c r="F7"/>
  <c r="I6"/>
  <c r="F6"/>
  <c r="I7" i="7"/>
  <c r="M6" s="1"/>
  <c r="F7"/>
  <c r="I6"/>
  <c r="F6"/>
  <c r="C7" i="6"/>
  <c r="I7"/>
  <c r="F7"/>
  <c r="I6"/>
  <c r="F6"/>
  <c r="I7" i="5"/>
  <c r="F7"/>
  <c r="I6"/>
  <c r="F6"/>
  <c r="I7" i="4"/>
  <c r="F7"/>
  <c r="I6"/>
  <c r="F6"/>
  <c r="M6" i="32" l="1"/>
  <c r="L6"/>
  <c r="M6" i="31"/>
  <c r="L6"/>
  <c r="M6" i="30"/>
  <c r="L6"/>
  <c r="M6" i="29"/>
  <c r="L6"/>
  <c r="L6" i="28"/>
  <c r="M6"/>
  <c r="M6" i="27"/>
  <c r="L6"/>
  <c r="M6" i="26"/>
  <c r="L6"/>
  <c r="L6" i="25"/>
  <c r="L6" i="24"/>
  <c r="M6"/>
  <c r="L6" i="23"/>
  <c r="M6" i="22"/>
  <c r="L6"/>
  <c r="L6" i="21"/>
  <c r="M6" i="20"/>
  <c r="L6"/>
  <c r="L6" i="19"/>
  <c r="M6"/>
  <c r="L6" i="18"/>
  <c r="M6"/>
  <c r="L6" i="17"/>
  <c r="M6"/>
  <c r="L6" i="16"/>
  <c r="M6"/>
  <c r="M6" i="15"/>
  <c r="L6"/>
  <c r="M6" i="14"/>
  <c r="L6"/>
  <c r="L6" i="13"/>
  <c r="M6" i="12"/>
  <c r="L6"/>
  <c r="M6" i="11"/>
  <c r="L6"/>
  <c r="L6" i="10"/>
  <c r="L6" i="9"/>
  <c r="M6" i="8"/>
  <c r="L6"/>
  <c r="L6" i="7"/>
  <c r="L6" i="6"/>
  <c r="M6"/>
  <c r="M6" i="5"/>
  <c r="L6"/>
</calcChain>
</file>

<file path=xl/sharedStrings.xml><?xml version="1.0" encoding="utf-8"?>
<sst xmlns="http://schemas.openxmlformats.org/spreadsheetml/2006/main" count="5343" uniqueCount="319">
  <si>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</si>
  <si>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</si>
  <si>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</si>
  <si>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</si>
  <si>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</si>
  <si>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</si>
  <si>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</si>
  <si>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</si>
  <si>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</si>
  <si>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</si>
  <si>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</si>
  <si>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</si>
  <si>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</si>
  <si>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</si>
  <si>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</si>
  <si>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</si>
  <si>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</si>
  <si>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</si>
  <si>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</si>
  <si>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</si>
  <si>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</si>
  <si>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</si>
  <si>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</si>
  <si>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</si>
  <si>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</si>
  <si>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</si>
  <si>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</si>
  <si>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</si>
  <si>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</si>
  <si>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</si>
  <si>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</si>
  <si>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</si>
  <si>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</si>
  <si>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</si>
  <si>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</si>
  <si>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</si>
  <si>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</si>
  <si>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</si>
  <si>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</si>
  <si>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</si>
  <si>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</si>
  <si>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</si>
  <si>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</si>
  <si>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</si>
  <si>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</si>
  <si>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</si>
  <si>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</si>
  <si>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</si>
  <si>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</si>
  <si>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</si>
  <si>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</si>
  <si>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</si>
  <si>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</si>
  <si>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</si>
  <si>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</si>
  <si>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</si>
  <si>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</si>
  <si>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</si>
  <si>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</si>
  <si>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</si>
  <si>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</si>
  <si>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</si>
  <si>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</si>
  <si>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</si>
  <si>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</si>
  <si>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</si>
  <si>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</si>
  <si>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</si>
  <si>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</si>
  <si>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</si>
  <si>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</si>
  <si>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</si>
  <si>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</si>
  <si>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</si>
  <si>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</si>
  <si>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</si>
  <si>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</si>
  <si>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</si>
  <si>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</si>
  <si>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</si>
  <si>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</si>
  <si>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</si>
  <si>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</si>
  <si>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</si>
  <si>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</si>
  <si>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</si>
  <si>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</si>
  <si>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</si>
  <si>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</si>
  <si>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</si>
  <si>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</si>
  <si>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</si>
  <si>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  <phoneticPr fontId="1" type="noConversion"/>
  </si>
  <si>
    <t>( 甲 )夜</t>
    <phoneticPr fontId="1" type="noConversion"/>
  </si>
  <si>
    <t>中控：梁霞 左邓欢           化验：曾俊文</t>
    <phoneticPr fontId="1" type="noConversion"/>
  </si>
  <si>
    <t>(  乙)白</t>
    <phoneticPr fontId="1" type="noConversion"/>
  </si>
  <si>
    <t>9  点  00分，向槽加磷酸盐 2   kg，氢氧化钠  1kg，补入除盐水至 500  mm液位</t>
    <phoneticPr fontId="1" type="noConversion"/>
  </si>
  <si>
    <t xml:space="preserve">洗4#、5#过滤器 </t>
    <phoneticPr fontId="1" type="noConversion"/>
  </si>
  <si>
    <t>中控：     曾凡律      化验：梁锦凤</t>
    <phoneticPr fontId="1" type="noConversion"/>
  </si>
  <si>
    <t xml:space="preserve">    20 点  15分，向槽加氨水  25 升，补入除盐水至  500  mm液位</t>
    <phoneticPr fontId="1" type="noConversion"/>
  </si>
  <si>
    <t>20 点  00分，向槽加磷酸盐 2   kg，氢氧化钠  1kg，补入除盐水至 500  mm液位</t>
    <phoneticPr fontId="1" type="noConversion"/>
  </si>
  <si>
    <t>中控：陈长灵           化验：韩丽娜</t>
    <phoneticPr fontId="1" type="noConversion"/>
  </si>
  <si>
    <t>( 丙 )中</t>
    <phoneticPr fontId="1" type="noConversion"/>
  </si>
  <si>
    <t>( 丁 )夜</t>
    <phoneticPr fontId="1" type="noConversion"/>
  </si>
  <si>
    <t>中控： 蔡彬彬          化验：蔡永鹏</t>
    <phoneticPr fontId="1" type="noConversion"/>
  </si>
  <si>
    <t>清洗3#过滤器</t>
    <phoneticPr fontId="1" type="noConversion"/>
  </si>
  <si>
    <t>( 甲 )白</t>
    <phoneticPr fontId="1" type="noConversion"/>
  </si>
  <si>
    <t>中控：    梁霞       化验：梁锦凤</t>
    <phoneticPr fontId="1" type="noConversion"/>
  </si>
  <si>
    <t>10  点00  分，向槽加磷酸盐  2  kg，氢氧化钠  1kg，补入除盐水至500   mm液位</t>
    <phoneticPr fontId="1" type="noConversion"/>
  </si>
  <si>
    <t>( 乙 )中</t>
    <phoneticPr fontId="1" type="noConversion"/>
  </si>
  <si>
    <t xml:space="preserve">  23点15 分，向槽加磷酸盐  2  kg，氢氧化钠  1kg，补入除盐水至 510  mm液位</t>
    <phoneticPr fontId="1" type="noConversion"/>
  </si>
  <si>
    <t>清洗1#、2#、3#过滤器                               05:22分再生3#阳床，进酸浓度：3.3%，3.1%     7:48中和排水（PH 1# 8.41 2# 7.9）</t>
    <phoneticPr fontId="1" type="noConversion"/>
  </si>
  <si>
    <t xml:space="preserve">00:54分再生1#阴床，进碱浓度：3.0%，3.1%         03:30分中和排水（PH 1# 8.41 2# 7.9）        04:20分再生1#阳床，进酸浓度：3.2%，3.1%       洗3#、4#、5#过滤器 </t>
    <phoneticPr fontId="1" type="noConversion"/>
  </si>
  <si>
    <t>中控：秦忠文        化验：蒙广年</t>
    <phoneticPr fontId="1" type="noConversion"/>
  </si>
  <si>
    <t>清洗3#、4#、5#过滤器                       20:45分再生2#阴床，进碱浓度：3.0%，3.1%     22:50中和排水（PH 1# 7.41 2# 7.9）</t>
    <phoneticPr fontId="1" type="noConversion"/>
  </si>
  <si>
    <t>( 丁 )夜</t>
    <phoneticPr fontId="1" type="noConversion"/>
  </si>
  <si>
    <t>中控：韦国宏           化验：蔡永鹏</t>
    <phoneticPr fontId="1" type="noConversion"/>
  </si>
  <si>
    <t xml:space="preserve">     01点 32 分，向槽加氨水  25 升，补入除盐水250至 500   mm液位</t>
    <phoneticPr fontId="1" type="noConversion"/>
  </si>
  <si>
    <t>清洗1#、2#、3#过滤器                       00:48再生3#阳床进酸浓度：3.0%，3.3%            03:10再生1#阳床进酸浓度：2.9%，3.1%            06:01中和排水（PH 1# 7.79 2# 8.25）</t>
    <phoneticPr fontId="1" type="noConversion"/>
  </si>
  <si>
    <t xml:space="preserve">08:30再生2#阳床，进酸浓度：3.0%，3.1% </t>
    <phoneticPr fontId="1" type="noConversion"/>
  </si>
  <si>
    <t>中控：      梁霞     化验：梁锦凤</t>
    <phoneticPr fontId="1" type="noConversion"/>
  </si>
  <si>
    <t>清洗4#、5#过滤器</t>
    <phoneticPr fontId="1" type="noConversion"/>
  </si>
  <si>
    <t>/</t>
    <phoneticPr fontId="1" type="noConversion"/>
  </si>
  <si>
    <t>中控： 秦忠文          化验：蒙广年</t>
    <phoneticPr fontId="1" type="noConversion"/>
  </si>
  <si>
    <t>( 丙 )夜</t>
    <phoneticPr fontId="1" type="noConversion"/>
  </si>
  <si>
    <t>中控：叶绍文           化验：韩丽娜</t>
    <phoneticPr fontId="1" type="noConversion"/>
  </si>
  <si>
    <t>( 丁 )白</t>
    <phoneticPr fontId="1" type="noConversion"/>
  </si>
  <si>
    <t>中控：  韦国宏         化验：梁锦凤</t>
    <phoneticPr fontId="1" type="noConversion"/>
  </si>
  <si>
    <t>( 甲 )中</t>
    <phoneticPr fontId="1" type="noConversion"/>
  </si>
  <si>
    <t>中控：左邓欢           化验：梁霞</t>
    <phoneticPr fontId="1" type="noConversion"/>
  </si>
  <si>
    <t>2#</t>
    <phoneticPr fontId="1" type="noConversion"/>
  </si>
  <si>
    <t xml:space="preserve">  23点 25 分2#行程由0 %变为 80  %</t>
    <phoneticPr fontId="1" type="noConversion"/>
  </si>
  <si>
    <t xml:space="preserve">  23点 20 分2#行程由0 %变为60   %</t>
    <phoneticPr fontId="1" type="noConversion"/>
  </si>
  <si>
    <t xml:space="preserve"> 23点 25 分，向槽加磷酸盐2 kg，氢氧化钠1 kg，补入除盐水至 520 mm液位</t>
    <phoneticPr fontId="1" type="noConversion"/>
  </si>
  <si>
    <t xml:space="preserve">                                                      00:09中和排水（PH 1# 8.46 2# 6.84）       04:31再生3#阳床，进酸浓度：3.0%，3.0%          1#混床再生时置换漏树脂，待处理</t>
    <phoneticPr fontId="1" type="noConversion"/>
  </si>
  <si>
    <t xml:space="preserve"> 15 点  10分，向槽加磷酸盐 2   kg，氢氧化钠  1kg，补入除盐水至 500  mm液位</t>
    <phoneticPr fontId="1" type="noConversion"/>
  </si>
  <si>
    <t>中控：韦国宏           化验：梁锦凤</t>
    <phoneticPr fontId="1" type="noConversion"/>
  </si>
  <si>
    <t>2#</t>
  </si>
  <si>
    <t>17  点 00 分行程由 80  %变为90   %</t>
    <phoneticPr fontId="1" type="noConversion"/>
  </si>
  <si>
    <t xml:space="preserve">    18点 20分，向槽加氨水25 升，补入除盐水至500   mm液位</t>
    <phoneticPr fontId="1" type="noConversion"/>
  </si>
  <si>
    <t>中控：曾凡律           化验：秦忠文</t>
    <phoneticPr fontId="1" type="noConversion"/>
  </si>
  <si>
    <t>( 乙 )夜</t>
    <phoneticPr fontId="1" type="noConversion"/>
  </si>
  <si>
    <t xml:space="preserve">  4点 00 分，向槽加磷酸盐  2  kg，氢氧化钠  1kg，补入除盐水至 500  mm液位</t>
    <phoneticPr fontId="1" type="noConversion"/>
  </si>
  <si>
    <t>(  丙)白</t>
    <phoneticPr fontId="1" type="noConversion"/>
  </si>
  <si>
    <t xml:space="preserve"> 15 点 20 分，向槽加磷酸盐   2 kg，氢氧化钠  1kg，补入除盐水至 500  mm液位</t>
    <phoneticPr fontId="1" type="noConversion"/>
  </si>
  <si>
    <t>中控：      韩丽娜     化验：苏晓虹</t>
    <phoneticPr fontId="1" type="noConversion"/>
  </si>
  <si>
    <t>( 丁 )中</t>
    <phoneticPr fontId="1" type="noConversion"/>
  </si>
  <si>
    <t>中控：蔡彬彬           化验：蔡永鹏</t>
    <phoneticPr fontId="1" type="noConversion"/>
  </si>
  <si>
    <t xml:space="preserve">清洗1#、2#、3#、4#、5#过滤器 </t>
    <phoneticPr fontId="1" type="noConversion"/>
  </si>
  <si>
    <t>13:10再生2#阴床，进碱浓度：3.0%，3.0%</t>
    <phoneticPr fontId="1" type="noConversion"/>
  </si>
  <si>
    <t xml:space="preserve">    23 点 36 分，向槽加氨水  25 升，补入除盐水至 500   mm液位</t>
    <phoneticPr fontId="1" type="noConversion"/>
  </si>
  <si>
    <t>清洗1#过滤器                               16：23分中和排水（PH 1# 7.23 2# 7.69）                               18：40分再生2#阳床，进酸浓度：3.1%，2.9%                              20：47再生3#阴床，进碱浓度：3.1%，3.3%      23：16分中和排水（PH 1# 8.62 2# 7.98）</t>
    <phoneticPr fontId="1" type="noConversion"/>
  </si>
  <si>
    <t>中控： 曾凡律          化验：秦忠文</t>
    <phoneticPr fontId="1" type="noConversion"/>
  </si>
  <si>
    <t>中控：    韩丽娜       化验：梁锦凤</t>
    <phoneticPr fontId="1" type="noConversion"/>
  </si>
  <si>
    <t>( 丙 )白</t>
    <phoneticPr fontId="1" type="noConversion"/>
  </si>
  <si>
    <t>( 丁 )中</t>
    <phoneticPr fontId="1" type="noConversion"/>
  </si>
  <si>
    <t>中控： 蔡彬彬          化验：蔡永鹏</t>
    <phoneticPr fontId="1" type="noConversion"/>
  </si>
  <si>
    <t>清洗1#、2#、3#、4#、5#过滤器</t>
    <phoneticPr fontId="1" type="noConversion"/>
  </si>
  <si>
    <t>中控：梁霞 左邓欢          化验：曾俊文</t>
    <phoneticPr fontId="1" type="noConversion"/>
  </si>
  <si>
    <t>( 甲 )夜</t>
    <phoneticPr fontId="1" type="noConversion"/>
  </si>
  <si>
    <t xml:space="preserve">清洗3#过滤器                               4:25分再生3#阳床，进酸浓度：3.1%，2.9%                                </t>
    <phoneticPr fontId="1" type="noConversion"/>
  </si>
  <si>
    <t xml:space="preserve"> 15 点 30 分，向槽加磷酸盐 2   kg，氢氧化钠  1.5kg，补入除盐水至550   mm液位</t>
    <phoneticPr fontId="1" type="noConversion"/>
  </si>
  <si>
    <t>( 乙 )白</t>
    <phoneticPr fontId="1" type="noConversion"/>
  </si>
  <si>
    <t>9  点10  分，向槽加磷酸盐  2  kg，氢氧化钠  1kg，补入除盐水至  500 mm液位</t>
    <phoneticPr fontId="1" type="noConversion"/>
  </si>
  <si>
    <t>9  点 20 分，向槽加氨水 25  升，补入除盐水至    500mm液位</t>
    <phoneticPr fontId="1" type="noConversion"/>
  </si>
  <si>
    <t>中控：   叶绍文        化验：梁锦凤</t>
    <phoneticPr fontId="1" type="noConversion"/>
  </si>
  <si>
    <t>清洗1#过滤器                               00:37再生2#阳床，进酸浓度：3.0%，3.0%                        02:50中和排水（PH 1# 8.26 2# 7.52）          1#混床再生时置换漏树脂，待处理</t>
    <phoneticPr fontId="1" type="noConversion"/>
  </si>
  <si>
    <t>19:10分再生1#阴床，进碱浓度：3.0%，3.0%。     21:54分再生1#阳床，进酸浓度：3.2%，3.2%。</t>
    <phoneticPr fontId="1" type="noConversion"/>
  </si>
  <si>
    <t>清洗4#过滤器                               20:29分再生3#阴床，进碱浓度：3.0%，3.1%      加药泵已停</t>
    <phoneticPr fontId="1" type="noConversion"/>
  </si>
  <si>
    <t xml:space="preserve">清洗4#、5#过滤器                               12:31再生3#阴床，进碱浓度：3.0%，3.1%         15:45中和排水（PH 1# 8.41 2# 7.90）    </t>
    <phoneticPr fontId="1" type="noConversion"/>
  </si>
  <si>
    <t>\</t>
    <phoneticPr fontId="1" type="noConversion"/>
  </si>
  <si>
    <t>18:34分再生1#混床，进碱浓度：3.0%，3.0%，进酸浓度：3.2%，3.2%。                                   22:15分中和排水（PH 1# 7.5 2# 7.90）                                    23：20分再生1#阳床，进酸浓度：3.0%，3.0%</t>
    <phoneticPr fontId="1" type="noConversion"/>
  </si>
  <si>
    <t>中控： 陈长灵          化验：韩丽娜</t>
    <phoneticPr fontId="1" type="noConversion"/>
  </si>
  <si>
    <t xml:space="preserve">清洗4#、5#过滤器                             10:10分再生1#阴床，进碱浓度：3.0%，3.1%   14:50中和排水（PH 1# 8.41 2# 7.90）    </t>
    <phoneticPr fontId="1" type="noConversion"/>
  </si>
  <si>
    <t>中控：   梁霞        化验：曾俊文</t>
    <phoneticPr fontId="1" type="noConversion"/>
  </si>
  <si>
    <t>中控： 叶绍文          化验：梁锦凤</t>
    <phoneticPr fontId="1" type="noConversion"/>
  </si>
  <si>
    <t>( 乙 )白</t>
    <phoneticPr fontId="1" type="noConversion"/>
  </si>
  <si>
    <t xml:space="preserve">清洗4#、5#过滤器                             18：39分再生2#阳床，进酸浓度：3.0%，3.1%   21:24分再生2#混床，进碱浓度：3.0%，3.0%，进酸浓度：3.2%，3.2%。  </t>
    <phoneticPr fontId="1" type="noConversion"/>
  </si>
  <si>
    <t xml:space="preserve">清洗2#、3#、4#、5#过滤器     </t>
    <phoneticPr fontId="1" type="noConversion"/>
  </si>
  <si>
    <t>( 丁 )夜</t>
    <phoneticPr fontId="1" type="noConversion"/>
  </si>
  <si>
    <t>中控：蔡彬彬           化验：韦国宏</t>
    <phoneticPr fontId="1" type="noConversion"/>
  </si>
  <si>
    <t xml:space="preserve">00:40中和排水（PH 1# 8.41 2# 7.90）          02:50分再生1#阳床，进酸浓度：3.1%，2.9%  </t>
    <phoneticPr fontId="1" type="noConversion"/>
  </si>
  <si>
    <t>中控：左邓欢           化验：梁锦凤</t>
    <phoneticPr fontId="1" type="noConversion"/>
  </si>
  <si>
    <t>( 乙 )中</t>
    <phoneticPr fontId="1" type="noConversion"/>
  </si>
  <si>
    <t>中控：曾凡律           化验：秦忠文</t>
    <phoneticPr fontId="1" type="noConversion"/>
  </si>
  <si>
    <t>中控：  韦国宏         化验：蔡彬彬</t>
    <phoneticPr fontId="1" type="noConversion"/>
  </si>
  <si>
    <t>清洗1#、2#、3#过滤器</t>
    <phoneticPr fontId="1" type="noConversion"/>
  </si>
  <si>
    <t xml:space="preserve">  7点 00 分，向槽加磷酸盐  2  kg，氢氧化钠  1kg，补入除盐水至 500  mm液位</t>
    <phoneticPr fontId="1" type="noConversion"/>
  </si>
  <si>
    <t>清洗1#、2#、4#过滤器                                                                                                                                                                                                                                                     阴床计量箱用碱进碱气动阀膜片坏未有工具处理，待白班处理 2#阴床未再生。</t>
    <phoneticPr fontId="1" type="noConversion"/>
  </si>
  <si>
    <t xml:space="preserve">清洗5#过滤器                              18:12分再生3#阴床，进碱浓度：2.9%，2.9%     00:35中和排水（PH 1# 8.74 2# 7.41） </t>
    <phoneticPr fontId="1" type="noConversion"/>
  </si>
  <si>
    <t xml:space="preserve">13:39分再生2#阳床，进酸浓度：3.1%，3.1%  </t>
    <phoneticPr fontId="1" type="noConversion"/>
  </si>
  <si>
    <t>阴床计量箱用碱进碱气动阀膜片坏已更换好新的阀门，10:08分再生2#阴床 进碱浓度：2.9%，2.9%            11:20中和排水（PH 1# 9.73 2# 8.58）                     12:17分再生1#阳床，进酸浓度：3.1%，3.1%</t>
    <phoneticPr fontId="1" type="noConversion"/>
  </si>
  <si>
    <t>中控：梁霞           化验：左邓欢</t>
    <phoneticPr fontId="1" type="noConversion"/>
  </si>
  <si>
    <t xml:space="preserve">   15点 00 分，向槽加氨水 25  升，补入除盐水至    500mm液位</t>
    <phoneticPr fontId="1" type="noConversion"/>
  </si>
  <si>
    <t xml:space="preserve">  20点 00 分，向槽加磷酸盐  2  kg，氢氧化钠  1kg，补入除盐水至 500  mm液位</t>
    <phoneticPr fontId="1" type="noConversion"/>
  </si>
  <si>
    <t xml:space="preserve">清洗1#、2#、4#过滤器          </t>
    <phoneticPr fontId="1" type="noConversion"/>
  </si>
  <si>
    <t xml:space="preserve">  07点 00 分，向槽加磷酸盐  2.5  kg，氢氧化钠  1kg，补入除盐水至 500  mm液位</t>
    <phoneticPr fontId="1" type="noConversion"/>
  </si>
  <si>
    <t>中控：  陈长灵         化验：韩丽娜</t>
    <phoneticPr fontId="1" type="noConversion"/>
  </si>
  <si>
    <t>中控：蔡彬彬           化验：韦国宏</t>
    <phoneticPr fontId="1" type="noConversion"/>
  </si>
  <si>
    <t>中控：左邓欢           化验：梁霞</t>
    <phoneticPr fontId="1" type="noConversion"/>
  </si>
  <si>
    <t>11:00分再生3#混床，进碱浓度：3.0% 3.0%  进酸浓度：3.2% 3.2%                                  15:10分中和排水（PH 1# 7.5 2# 8.3)</t>
    <phoneticPr fontId="1" type="noConversion"/>
  </si>
  <si>
    <t xml:space="preserve">  19点 00分，向槽加磷酸盐2 kg，氢氧化钠1 kg，补入除盐水至580mm液位</t>
    <phoneticPr fontId="1" type="noConversion"/>
  </si>
  <si>
    <t xml:space="preserve">    07 点 15 分，向槽加氨水 25  升，补入除盐水至  600  mm液位</t>
    <phoneticPr fontId="1" type="noConversion"/>
  </si>
  <si>
    <t>中控：陈长灵        化验：韩丽娜</t>
    <phoneticPr fontId="1" type="noConversion"/>
  </si>
  <si>
    <t>中控：     韦国宏      化验：蔡彬彬</t>
    <phoneticPr fontId="1" type="noConversion"/>
  </si>
  <si>
    <t xml:space="preserve"> 15 点 00 分，向槽加磷酸盐  2  kg，氢氧化钠  1kg，补入除盐水至  500 mm液位</t>
    <phoneticPr fontId="1" type="noConversion"/>
  </si>
  <si>
    <t>20:50分再生2#阳床，进酸浓度：2.9%，3.0%。</t>
    <phoneticPr fontId="1" type="noConversion"/>
  </si>
  <si>
    <t xml:space="preserve">00:45分再生3#阳床，进酸浓度：3.1%，2.9%  </t>
    <phoneticPr fontId="1" type="noConversion"/>
  </si>
  <si>
    <t>清洗1#、2#、3#、4#、5#过滤器
21:30再生2#阴床，进碱浓度：2.9%，2.9%
阴床计量箱用碱进碱气动阀膜片坏</t>
    <phoneticPr fontId="1" type="noConversion"/>
  </si>
  <si>
    <t>清洗4#、5#过滤器  
8:40分再生1#阳床，进酸浓度：3.0%，2.9%                           12:30分中和排水（PH 1# 8.5 2#8.11）</t>
    <phoneticPr fontId="1" type="noConversion"/>
  </si>
  <si>
    <t xml:space="preserve">8:30再生1#阴床，进碱浓度：2.9%，2.9%                                                                                                                                                                                              11：10分中和排水（PH 1# 8.5 2#8.11）                                                                                                                                                                             13：32分再生3#阳床，进酸浓度：3.1%，2.9%  </t>
    <phoneticPr fontId="1" type="noConversion"/>
  </si>
  <si>
    <t>中控：左邓欢           化验：梁霞</t>
    <phoneticPr fontId="1" type="noConversion"/>
  </si>
  <si>
    <t>17  点 00分行程由 90 %变为 80  %</t>
    <phoneticPr fontId="1" type="noConversion"/>
  </si>
  <si>
    <t xml:space="preserve"> 5 点 20 分，向槽加磷酸盐2 kg，氢氧化钠 1 kg，补入除盐水至500 mm液位</t>
    <phoneticPr fontId="1" type="noConversion"/>
  </si>
  <si>
    <t>中控：秦忠文           化验：曾凡律</t>
    <phoneticPr fontId="1" type="noConversion"/>
  </si>
  <si>
    <t>18：10分再生3#阴床，进碱浓度：3.1%，3.1%。20:10分中和排水（PH 1# 8.2 2#8.0）               清洗1#、2#、5#过滤器                               22:23分再生1#阳床，进酸浓度：3.0%，3.0%。</t>
    <phoneticPr fontId="1" type="noConversion"/>
  </si>
  <si>
    <t xml:space="preserve">清洗1#、2#、3#、4#、5#过滤器   </t>
    <phoneticPr fontId="1" type="noConversion"/>
  </si>
  <si>
    <t>( 乙 )夜</t>
    <phoneticPr fontId="1" type="noConversion"/>
  </si>
  <si>
    <t>中控：   陈长灵        化验：韩丽娜</t>
    <phoneticPr fontId="1" type="noConversion"/>
  </si>
  <si>
    <t xml:space="preserve">  20点 20 分，向槽加磷酸盐   2 kg，氢氧化钠  1kg，补入除盐水至  500 mm液位</t>
    <phoneticPr fontId="1" type="noConversion"/>
  </si>
  <si>
    <t>17:00分再生1#阴床，进碱浓度：3.2% 3.2%             19:20分中和排水（PH 1# 7.5 2# 8.3）             21:45分再生1#阳床，进酸浓度：2.9% 3.0%</t>
    <phoneticPr fontId="1" type="noConversion"/>
  </si>
  <si>
    <t xml:space="preserve">清洗1#、2#、3#、4#、5#过滤器                                         6:25分再生2#阳床，进酸浓度：3.1%，2.9% </t>
    <phoneticPr fontId="1" type="noConversion"/>
  </si>
  <si>
    <t>中控： 秦忠文          化验：曾凡律</t>
    <phoneticPr fontId="1" type="noConversion"/>
  </si>
  <si>
    <t xml:space="preserve">   7  点25 分，向槽加氨水 25升，补入除盐水至    500mm液位</t>
    <phoneticPr fontId="1" type="noConversion"/>
  </si>
  <si>
    <t xml:space="preserve">清洗2#、4#、5#过滤器                       08:57 再生2#阴床，进碱浓度：2.9%，2.9%                                                                                                                                                                                              11:06 分中和排水（PH 1#7.9 2# 8.64）                                                                                                                                                                             13:59分再生2#阳床，进酸浓度：3.1%，2.9%  </t>
    <phoneticPr fontId="1" type="noConversion"/>
  </si>
  <si>
    <t>清洗2#、4#、5#过滤器                       09:03分中和排水（PH 1# 7.2 2# 8.6）             13:21分再生3#阳床，进酸浓度：2.9% 3.0%</t>
    <phoneticPr fontId="1" type="noConversion"/>
  </si>
  <si>
    <t xml:space="preserve">  12点 25 分，向槽加磷酸盐  2  kg，氢氧化钠  0.5kg，补入除盐水至  520 mm液位</t>
    <phoneticPr fontId="1" type="noConversion"/>
  </si>
  <si>
    <t>中控：    韦国宏       化验：蔡彬彬</t>
    <phoneticPr fontId="1" type="noConversion"/>
  </si>
  <si>
    <t>中控： 梁霞 左邓欢          化验：曾俊文</t>
    <phoneticPr fontId="1" type="noConversion"/>
  </si>
  <si>
    <t xml:space="preserve"> 04 点00  分，向槽加磷酸盐  2  kg，氢氧化钠  1kg，补入除盐水至540   mm液位</t>
    <phoneticPr fontId="1" type="noConversion"/>
  </si>
  <si>
    <t>中控： 秦忠文          化验：曾凡律</t>
    <phoneticPr fontId="1" type="noConversion"/>
  </si>
  <si>
    <t>( 丙 )中</t>
    <phoneticPr fontId="1" type="noConversion"/>
  </si>
  <si>
    <t>中控：   韩丽娜        化验：陈长灵</t>
    <phoneticPr fontId="1" type="noConversion"/>
  </si>
  <si>
    <t>16:50分再生3#阴床，进碱浓度：3.2% 3.2%                19:00中和排水（PH 1# 7.73 2# 6.58）</t>
    <phoneticPr fontId="1" type="noConversion"/>
  </si>
  <si>
    <t xml:space="preserve">    22 点 50 分，向槽加氨水 25  升，补入除盐水至  500  mm液位</t>
    <phoneticPr fontId="1" type="noConversion"/>
  </si>
  <si>
    <t xml:space="preserve">  20点 20 分，向槽加磷酸盐  2  kg，氢氧化钠  1kg，补入除盐水至  500 mm液位</t>
    <phoneticPr fontId="1" type="noConversion"/>
  </si>
  <si>
    <t>中控： 梁霞   左邓欢       化验：曾俊文</t>
    <phoneticPr fontId="1" type="noConversion"/>
  </si>
  <si>
    <t>00:41分再生1#阳床，进酸浓度：2.9% 3.0%         清洗4#、5#过滤器</t>
    <phoneticPr fontId="1" type="noConversion"/>
  </si>
  <si>
    <t>清洗4#、5#过滤器                                                     12:50分再生2#阴床，进碱浓度：3.2% 3.2%                     15:10中和排水（PH 1# 6.75 2# 7.58）</t>
    <phoneticPr fontId="1" type="noConversion"/>
  </si>
  <si>
    <t xml:space="preserve">  12点 15 分，向槽加磷酸盐  2 kg，氢氧化钠  1kg，补入除盐水至  500 mm液位</t>
    <phoneticPr fontId="1" type="noConversion"/>
  </si>
  <si>
    <t xml:space="preserve">21:03分再生3#阳床，进酸浓度：2.9% 3.0%         </t>
    <phoneticPr fontId="1" type="noConversion"/>
  </si>
  <si>
    <t>4:51分再生2#阳床，进酸浓度：2.9% 3.0%             7:15分中和排水(PH 1# 7.5 2# 8.3)</t>
    <phoneticPr fontId="1" type="noConversion"/>
  </si>
  <si>
    <t>50（实际出焦47炉）</t>
    <phoneticPr fontId="1" type="noConversion"/>
  </si>
  <si>
    <t>11     点 00 分，向槽加氨水 25  升，补入除盐水至  500  mm液位</t>
    <phoneticPr fontId="1" type="noConversion"/>
  </si>
  <si>
    <t>中控：  梁霞         化验：梁锦凤</t>
    <phoneticPr fontId="1" type="noConversion"/>
  </si>
  <si>
    <t>( 乙 )中</t>
    <phoneticPr fontId="1" type="noConversion"/>
  </si>
  <si>
    <t xml:space="preserve">  19点 15 分，向槽加磷酸盐  2  kg，氢氧化钠  1kg，补入除盐水至  530 mm液位</t>
    <phoneticPr fontId="1" type="noConversion"/>
  </si>
  <si>
    <t>17:05分再生1#阳床，进酸浓度：2.9% 3.0%       清洗3#、4#、5#过滤器</t>
    <phoneticPr fontId="1" type="noConversion"/>
  </si>
  <si>
    <t>中控：  曾凡律         化验：蒙广年</t>
    <phoneticPr fontId="1" type="noConversion"/>
  </si>
  <si>
    <t xml:space="preserve">05:15分再生3#阴床，进碱浓度：3.0% 3.3%     07:30分中和排水（PH 1# 7.34 2# 8.03）   </t>
    <phoneticPr fontId="1" type="noConversion"/>
  </si>
  <si>
    <t xml:space="preserve">   15  点  30分，向槽加氨水 25  升，补入除盐水至 500   mm液位</t>
    <phoneticPr fontId="1" type="noConversion"/>
  </si>
  <si>
    <t xml:space="preserve">  10点 00 分，向槽加磷酸盐 2   kg，氢氧化钠  1kg，补入除盐水至 500  mm液位</t>
    <phoneticPr fontId="1" type="noConversion"/>
  </si>
  <si>
    <t>中控： 梁霞          化验：梁锦凤</t>
    <phoneticPr fontId="1" type="noConversion"/>
  </si>
  <si>
    <t>中控：秦忠文           化验：蒙广年</t>
    <phoneticPr fontId="1" type="noConversion"/>
  </si>
  <si>
    <t xml:space="preserve"> 04 点  00分，向槽加磷酸盐   2 kg，氢氧化钠  1kg，补入除盐水至 500  mm液位</t>
    <phoneticPr fontId="1" type="noConversion"/>
  </si>
  <si>
    <t xml:space="preserve">清洗3#、4#过滤器                           01:04分再生2#阳床，进酸浓度：2.9% 3.0%    04:21分再生3#阳床，进酸浓度：2.9% 3.0%       07:30分中和排水（PH 1#6.84 2# 8.84） </t>
    <phoneticPr fontId="1" type="noConversion"/>
  </si>
  <si>
    <t>(  丁)白</t>
    <phoneticPr fontId="1" type="noConversion"/>
  </si>
  <si>
    <t>中控：    蔡彬彬       化验：梁锦凤</t>
    <phoneticPr fontId="1" type="noConversion"/>
  </si>
  <si>
    <t xml:space="preserve">清洗4#过滤器  </t>
    <phoneticPr fontId="1" type="noConversion"/>
  </si>
  <si>
    <t>中控：梁霞 曾俊文           化验：左邓欢</t>
    <phoneticPr fontId="1" type="noConversion"/>
  </si>
  <si>
    <t xml:space="preserve">  23点 00 分，向槽加氨水  25 升，补入除盐水至    500mm液位</t>
    <phoneticPr fontId="1" type="noConversion"/>
  </si>
  <si>
    <t xml:space="preserve"> 20点 00 分，向槽加磷酸盐  2  kg，氢氧化钠  1kg，补入除盐水至 520  mm液位</t>
    <phoneticPr fontId="1" type="noConversion"/>
  </si>
  <si>
    <t>清洗1#、2#、3#、5#过滤器                                                                        17:22分再生1#阳床，进酸浓度：2.9% 3.0%            19:30分再生1#阴床，进碱浓度：3.0% 3.3%             21:35分中和排水（PH 1#7.00 2# 9:03）</t>
    <phoneticPr fontId="1" type="noConversion"/>
  </si>
  <si>
    <t xml:space="preserve"> 12 点 10 分，向槽加磷酸盐 2   kg，氢氧化钠  1kg，补入除盐水至500   mm液位</t>
    <phoneticPr fontId="1" type="noConversion"/>
  </si>
  <si>
    <t xml:space="preserve">15:05分再生3#阴床，进碱浓度：3.0% 3.3%  </t>
    <phoneticPr fontId="1" type="noConversion"/>
  </si>
  <si>
    <t xml:space="preserve"> 23点 00 分，向槽加磷酸盐  2  kg，氢氧化钠  1kg，补入除盐水至  550 mm液位</t>
    <phoneticPr fontId="1" type="noConversion"/>
  </si>
  <si>
    <t>20:30分再生2#阳床，进酸浓度：2.9% 3.0%               22:15分中和排水（PH 1#8.04 2# 8.95）</t>
    <phoneticPr fontId="1" type="noConversion"/>
  </si>
  <si>
    <t>中控：曾凡律           化验：蒙广年</t>
    <phoneticPr fontId="1" type="noConversion"/>
  </si>
  <si>
    <t xml:space="preserve"> 13 点20  分，向槽加磷酸盐   2 kg，氢氧化钠  1kg，补入除盐水至 550  mm液位</t>
    <phoneticPr fontId="1" type="noConversion"/>
  </si>
  <si>
    <t xml:space="preserve">  9   点00  分，向槽加氨水  25 升，补入除盐水至   500 mm液位</t>
    <phoneticPr fontId="1" type="noConversion"/>
  </si>
  <si>
    <t xml:space="preserve">4:41分再生3#阳床，进酸浓度：2.9% 3.0%        清洗3#、4#、5#过滤器 </t>
    <phoneticPr fontId="1" type="noConversion"/>
  </si>
  <si>
    <t>14:20再生2#阴床，进碱浓度：2.9%，2.9%</t>
    <phoneticPr fontId="1" type="noConversion"/>
  </si>
  <si>
    <t>中控：       韩丽娜   化验：梁锦凤</t>
    <phoneticPr fontId="1" type="noConversion"/>
  </si>
  <si>
    <t>中控： 蔡彬彬          化验：韦国宏</t>
    <phoneticPr fontId="1" type="noConversion"/>
  </si>
  <si>
    <t>清洗5#过滤器                              16:35分中和排水（PH 1# 7.5 2# 8.2）            21:03再生1#阴床，进碱浓度：3.0% 3.0%</t>
    <phoneticPr fontId="1" type="noConversion"/>
  </si>
  <si>
    <t>7  点 20 分，向槽加磷酸盐  2  kg，氢氧化钠  1kg，补入除盐水至  510 mm液位</t>
    <phoneticPr fontId="1" type="noConversion"/>
  </si>
  <si>
    <t xml:space="preserve">清洗1#、2#、3#过滤器   </t>
    <phoneticPr fontId="1" type="noConversion"/>
  </si>
  <si>
    <t xml:space="preserve">   15  点 30 分，向槽加氨水 25  升，补入除盐水至500    mm液位</t>
    <phoneticPr fontId="1" type="noConversion"/>
  </si>
  <si>
    <t>( 丁 )中</t>
    <phoneticPr fontId="1" type="noConversion"/>
  </si>
  <si>
    <t>中控：    韦国宏       化验：蔡彬彬</t>
    <phoneticPr fontId="1" type="noConversion"/>
  </si>
  <si>
    <t xml:space="preserve">  19点 50 分，向槽加磷酸盐  2  kg，氢氧化钠  1kg，补入除盐水至 500  mm液位</t>
    <phoneticPr fontId="1" type="noConversion"/>
  </si>
  <si>
    <t>18:10分再生1#阳床，进酸浓度：2.9% 3.0%                                                                                                                                                                                               20:40分中和排水，（PH 1# 7.5 2# 8.2）                                                                                                                                                                                                                                   22:02分再生3#阴床，进碱浓度：3.0% 3.0%</t>
    <phoneticPr fontId="1" type="noConversion"/>
  </si>
  <si>
    <t>( 甲 )夜</t>
    <phoneticPr fontId="1" type="noConversion"/>
  </si>
  <si>
    <t>中控： 梁霞  左邓欢      化验：曾俊文</t>
    <phoneticPr fontId="1" type="noConversion"/>
  </si>
  <si>
    <t xml:space="preserve">清洗1#、2#、4#过滤器   </t>
    <phoneticPr fontId="1" type="noConversion"/>
  </si>
  <si>
    <t xml:space="preserve">清洗3#、4#、5#过滤器 </t>
    <phoneticPr fontId="1" type="noConversion"/>
  </si>
  <si>
    <t>9  点 50 分，向槽加磷酸盐   2 kg，氢氧化钠  1kg，补入除盐水至 500  mm液位</t>
    <phoneticPr fontId="1" type="noConversion"/>
  </si>
  <si>
    <t>中控：  秦忠文         化验：梁锦凤</t>
    <phoneticPr fontId="1" type="noConversion"/>
  </si>
  <si>
    <t xml:space="preserve">11:45分再生2#阳床，进酸浓度：3.1%，2.9%              14:10中和排水（PH 1# 8.41 2# 7.90）   </t>
    <phoneticPr fontId="1" type="noConversion"/>
  </si>
  <si>
    <t xml:space="preserve">21:09分再生1#阳床，进酸浓度：3.1%，2.9%                 </t>
    <phoneticPr fontId="1" type="noConversion"/>
  </si>
  <si>
    <t xml:space="preserve">  23点 00 分，向槽加磷酸盐  2  kg，氢氧化钠  0.5kg，补入除盐水至 500  mm液位</t>
    <phoneticPr fontId="1" type="noConversion"/>
  </si>
  <si>
    <t>( 甲 )夜</t>
    <phoneticPr fontId="1" type="noConversion"/>
  </si>
  <si>
    <t>(乙  )白</t>
    <phoneticPr fontId="1" type="noConversion"/>
  </si>
  <si>
    <t xml:space="preserve"> 8    点  50分，向槽加氨水  25 升，补入除盐水至 500   mm液位</t>
    <phoneticPr fontId="1" type="noConversion"/>
  </si>
  <si>
    <t xml:space="preserve">12.30分再生1#阴床，进碱浓度：3.2% 3.2%             15：45分中和排水（PH 1# 7.5 2# 8.3）  </t>
    <phoneticPr fontId="1" type="noConversion"/>
  </si>
  <si>
    <t>中控：    秦忠文       化验：梁锦凤</t>
    <phoneticPr fontId="1" type="noConversion"/>
  </si>
  <si>
    <t xml:space="preserve">20:36分再生3#混床，进碱浓度：3.0% 3.0%；进酸浓度：3.0% 3.0%                       </t>
    <phoneticPr fontId="1" type="noConversion"/>
  </si>
  <si>
    <t xml:space="preserve"> 05 点 54 分，向槽加磷酸盐  2  kg，氢氧化钠  0.5kg，补入除盐水至  500 mm液位</t>
    <phoneticPr fontId="1" type="noConversion"/>
  </si>
  <si>
    <t xml:space="preserve">清洗5#过滤器 </t>
    <phoneticPr fontId="1" type="noConversion"/>
  </si>
  <si>
    <t>13  点  00分，向槽加磷酸盐 2   kg，氢氧化钠  1kg，补入除盐水至  520 mm液位</t>
    <phoneticPr fontId="1" type="noConversion"/>
  </si>
  <si>
    <t>10:48分中和排水（PH 1# 7.5 2# 8.2）</t>
    <phoneticPr fontId="1" type="noConversion"/>
  </si>
  <si>
    <t>中控：   曾俊文        化验：梁锦凤</t>
    <phoneticPr fontId="1" type="noConversion"/>
  </si>
  <si>
    <t>15  点 20 分，向槽加氨水 25  升，补入除盐水至    530mm液位</t>
    <phoneticPr fontId="1" type="noConversion"/>
  </si>
  <si>
    <t>15  点 30 分，向槽加磷酸盐  2  kg，氢氧化钠  1kg，补入除盐水至 550  mm液位</t>
    <phoneticPr fontId="1" type="noConversion"/>
  </si>
  <si>
    <t>2.7.</t>
    <phoneticPr fontId="1" type="noConversion"/>
  </si>
  <si>
    <t>中控： 曾凡律          化验：蒙广年</t>
    <phoneticPr fontId="1" type="noConversion"/>
  </si>
  <si>
    <t xml:space="preserve">清洗1#、2#、3#、4#、5#过滤器                       17:25分再生2#阳床，进酸浓度：2.9% 3.0%                                                                                                                                                                                                                                                                                                                                                                                                                                 18:44分再生2#阴床，进碱浓度：3.0% 3.0%    20:46分中和排水，（PH 1# 7.5 2# 8.2）        22:16分再生2#阴床，进碱浓度：3.0% 3.0% </t>
    <phoneticPr fontId="1" type="noConversion"/>
  </si>
  <si>
    <t xml:space="preserve"> 6 点 11 分，向槽加磷酸盐 2   kg，氢氧化钠  1kg，补入除盐水至 500  mm液位</t>
    <phoneticPr fontId="1" type="noConversion"/>
  </si>
  <si>
    <t xml:space="preserve">00:36分再生3#阳床，进酸浓度：3.0% 3.1%    02:42分中和排水，（PH 1# 8.16 2# 7.96）       04:21分再生1#阳床，进酸浓度：3.3% 3.0%  </t>
    <phoneticPr fontId="1" type="noConversion"/>
  </si>
  <si>
    <t>中控：曾俊文           化验：左邓欢</t>
    <phoneticPr fontId="1" type="noConversion"/>
  </si>
  <si>
    <t>清洗4#、5#过滤器                                                     12:00分再生1#阴床，进碱浓度：3.0% 3.0%             14:50分中和排水 （PH 1# 8.16 2# 7.96）</t>
    <phoneticPr fontId="1" type="noConversion"/>
  </si>
  <si>
    <t xml:space="preserve">18:15分再生3#阳床，进酸浓度：3.3% 3.0%  </t>
    <phoneticPr fontId="1" type="noConversion"/>
  </si>
  <si>
    <t>( 乙 )中</t>
    <phoneticPr fontId="1" type="noConversion"/>
  </si>
  <si>
    <t xml:space="preserve">     04点  10分，向槽加氨水   升，补入除盐水至    400mm液位</t>
    <phoneticPr fontId="1" type="noConversion"/>
  </si>
  <si>
    <t xml:space="preserve">  8点 45 分，向槽加磷酸盐  2  kg，氢氧化钠  0.5kg，补入除盐水至  600 mm液位</t>
    <phoneticPr fontId="1" type="noConversion"/>
  </si>
  <si>
    <t>清洗4#过滤器                                      12:50分再生2#阳床，进酸浓度：3.2% 3.2%           15:20分中和排水（PH 1# 8.5 2# 8.4）           因网络问题MES打不开，第二次化验结果未能上帐</t>
    <phoneticPr fontId="1" type="noConversion"/>
  </si>
  <si>
    <t>中控：曾俊文          化验：梁霞</t>
    <phoneticPr fontId="1" type="noConversion"/>
  </si>
  <si>
    <t>清洗1#、2#、3#、4#、5#过滤器。</t>
    <phoneticPr fontId="1" type="noConversion"/>
  </si>
  <si>
    <t xml:space="preserve">   23  点20  分，向槽加氨水 13 升，补入除盐水至 540mm液位</t>
    <phoneticPr fontId="1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</si>
</sst>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sz val="14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3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12" borderId="16" xfId="1" applyFill="1" applyBorder="1" applyAlignment="1">
      <alignment horizontal="center" vertical="center"/>
    </xf>
    <xf numFmtId="0" fontId="25" fillId="12" borderId="17" xfId="1" applyFill="1" applyBorder="1" applyAlignment="1">
      <alignment horizontal="center" vertical="center"/>
    </xf>
    <xf numFmtId="0" fontId="25" fillId="12" borderId="18" xfId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5" fillId="12" borderId="19" xfId="1" applyFill="1" applyBorder="1" applyAlignment="1">
      <alignment horizontal="center" vertical="center"/>
    </xf>
    <xf numFmtId="0" fontId="25" fillId="12" borderId="20" xfId="1" applyFill="1" applyBorder="1" applyAlignment="1">
      <alignment horizontal="center" vertical="center"/>
    </xf>
    <xf numFmtId="0" fontId="25" fillId="12" borderId="21" xfId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2" borderId="14" xfId="1" applyFont="1" applyFill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  <xf numFmtId="0" fontId="29" fillId="12" borderId="16" xfId="1" applyFont="1" applyFill="1" applyBorder="1" applyAlignment="1">
      <alignment horizontal="center" vertical="center"/>
    </xf>
    <xf numFmtId="0" fontId="29" fillId="12" borderId="17" xfId="1" applyFont="1" applyFill="1" applyBorder="1" applyAlignment="1">
      <alignment horizontal="center" vertical="center"/>
    </xf>
    <xf numFmtId="0" fontId="29" fillId="12" borderId="18" xfId="1" applyFont="1" applyFill="1" applyBorder="1" applyAlignment="1">
      <alignment horizontal="center" vertical="center"/>
    </xf>
    <xf numFmtId="0" fontId="29" fillId="12" borderId="19" xfId="1" applyFont="1" applyFill="1" applyBorder="1" applyAlignment="1">
      <alignment horizontal="center" vertical="center"/>
    </xf>
    <xf numFmtId="0" fontId="29" fillId="12" borderId="20" xfId="1" applyFont="1" applyFill="1" applyBorder="1" applyAlignment="1">
      <alignment horizontal="center" vertical="center"/>
    </xf>
    <xf numFmtId="0" fontId="29" fillId="12" borderId="21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C25" sqref="C25:E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1" ht="17.25" customHeight="1">
      <c r="A2" s="221" t="s">
        <v>8</v>
      </c>
      <c r="B2" s="221"/>
      <c r="C2" s="223"/>
      <c r="D2" s="223"/>
      <c r="E2" s="223"/>
      <c r="F2" s="224" t="s">
        <v>10</v>
      </c>
      <c r="G2" s="224"/>
      <c r="H2" s="224"/>
      <c r="I2" s="225" t="s">
        <v>11</v>
      </c>
      <c r="J2" s="225"/>
      <c r="K2" s="225"/>
    </row>
    <row r="3" spans="1:11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17" t="s">
        <v>12</v>
      </c>
      <c r="B4" s="5" t="s">
        <v>13</v>
      </c>
      <c r="C4" s="226"/>
      <c r="D4" s="227"/>
      <c r="E4" s="228"/>
      <c r="F4" s="229"/>
      <c r="G4" s="229"/>
      <c r="H4" s="229"/>
      <c r="I4" s="229"/>
      <c r="J4" s="229"/>
      <c r="K4" s="229"/>
    </row>
    <row r="5" spans="1:11" ht="21.95" customHeight="1">
      <c r="A5" s="217"/>
      <c r="B5" s="6" t="s">
        <v>14</v>
      </c>
      <c r="C5" s="226"/>
      <c r="D5" s="227"/>
      <c r="E5" s="228"/>
      <c r="F5" s="229"/>
      <c r="G5" s="229"/>
      <c r="H5" s="229"/>
      <c r="I5" s="229"/>
      <c r="J5" s="229"/>
      <c r="K5" s="229"/>
    </row>
    <row r="6" spans="1:11" ht="21.95" customHeight="1">
      <c r="A6" s="217"/>
      <c r="B6" s="6" t="s">
        <v>15</v>
      </c>
      <c r="C6" s="230">
        <f>C4</f>
        <v>0</v>
      </c>
      <c r="D6" s="231"/>
      <c r="E6" s="232"/>
      <c r="F6" s="233">
        <f>F4-C4</f>
        <v>0</v>
      </c>
      <c r="G6" s="234"/>
      <c r="H6" s="235"/>
      <c r="I6" s="233">
        <f>I4-F4</f>
        <v>0</v>
      </c>
      <c r="J6" s="234"/>
      <c r="K6" s="235"/>
    </row>
    <row r="7" spans="1:11" ht="21.95" customHeight="1">
      <c r="A7" s="217"/>
      <c r="B7" s="6" t="s">
        <v>16</v>
      </c>
      <c r="C7" s="237">
        <f>C5</f>
        <v>0</v>
      </c>
      <c r="D7" s="238"/>
      <c r="E7" s="239"/>
      <c r="F7" s="233">
        <f>F5-C5</f>
        <v>0</v>
      </c>
      <c r="G7" s="234"/>
      <c r="H7" s="235"/>
      <c r="I7" s="233">
        <f>I5-F5</f>
        <v>0</v>
      </c>
      <c r="J7" s="234"/>
      <c r="K7" s="235"/>
    </row>
    <row r="8" spans="1:11" ht="21.95" customHeight="1">
      <c r="A8" s="217"/>
      <c r="B8" s="6" t="s">
        <v>17</v>
      </c>
      <c r="C8" s="226">
        <v>0</v>
      </c>
      <c r="D8" s="227"/>
      <c r="E8" s="228"/>
      <c r="F8" s="229"/>
      <c r="G8" s="229"/>
      <c r="H8" s="229"/>
      <c r="I8" s="229"/>
      <c r="J8" s="229"/>
      <c r="K8" s="229"/>
    </row>
    <row r="9" spans="1:11" ht="21.95" customHeight="1">
      <c r="A9" s="275" t="s">
        <v>18</v>
      </c>
      <c r="B9" s="7" t="s">
        <v>19</v>
      </c>
      <c r="C9" s="226"/>
      <c r="D9" s="227"/>
      <c r="E9" s="228"/>
      <c r="F9" s="229"/>
      <c r="G9" s="229"/>
      <c r="H9" s="229"/>
      <c r="I9" s="229"/>
      <c r="J9" s="229"/>
      <c r="K9" s="229"/>
    </row>
    <row r="10" spans="1:11" ht="21.95" customHeight="1">
      <c r="A10" s="275"/>
      <c r="B10" s="7" t="s">
        <v>20</v>
      </c>
      <c r="C10" s="226"/>
      <c r="D10" s="227"/>
      <c r="E10" s="228"/>
      <c r="F10" s="229"/>
      <c r="G10" s="229"/>
      <c r="H10" s="229"/>
      <c r="I10" s="229"/>
      <c r="J10" s="229"/>
      <c r="K10" s="229"/>
    </row>
    <row r="11" spans="1:11" ht="21.95" customHeight="1">
      <c r="A11" s="276" t="s">
        <v>21</v>
      </c>
      <c r="B11" s="43" t="s">
        <v>22</v>
      </c>
      <c r="C11" s="48"/>
      <c r="D11" s="48"/>
      <c r="E11" s="48"/>
      <c r="F11" s="44"/>
      <c r="G11" s="44"/>
      <c r="H11" s="44"/>
      <c r="I11" s="44"/>
      <c r="J11" s="44"/>
      <c r="K11" s="44"/>
    </row>
    <row r="12" spans="1:11" ht="21.95" customHeight="1">
      <c r="A12" s="276"/>
      <c r="B12" s="43" t="s">
        <v>23</v>
      </c>
      <c r="C12" s="48"/>
      <c r="D12" s="48"/>
      <c r="E12" s="48"/>
      <c r="F12" s="44"/>
      <c r="G12" s="44"/>
      <c r="H12" s="44"/>
      <c r="I12" s="44"/>
      <c r="J12" s="44"/>
      <c r="K12" s="44"/>
    </row>
    <row r="13" spans="1:11" ht="21.95" customHeight="1">
      <c r="A13" s="276"/>
      <c r="B13" s="277" t="s">
        <v>24</v>
      </c>
      <c r="C13" s="278" t="s">
        <v>25</v>
      </c>
      <c r="D13" s="279"/>
      <c r="E13" s="280"/>
      <c r="F13" s="236" t="s">
        <v>25</v>
      </c>
      <c r="G13" s="236"/>
      <c r="H13" s="236"/>
      <c r="I13" s="236" t="s">
        <v>25</v>
      </c>
      <c r="J13" s="236"/>
      <c r="K13" s="236"/>
    </row>
    <row r="14" spans="1:11" ht="28.5" customHeight="1">
      <c r="A14" s="276"/>
      <c r="B14" s="277"/>
      <c r="C14" s="240" t="s">
        <v>25</v>
      </c>
      <c r="D14" s="241"/>
      <c r="E14" s="242"/>
      <c r="F14" s="236" t="s">
        <v>25</v>
      </c>
      <c r="G14" s="236"/>
      <c r="H14" s="236"/>
      <c r="I14" s="236" t="s">
        <v>25</v>
      </c>
      <c r="J14" s="236"/>
      <c r="K14" s="236"/>
    </row>
    <row r="15" spans="1:11" ht="21.95" customHeight="1">
      <c r="A15" s="250" t="s">
        <v>26</v>
      </c>
      <c r="B15" s="8" t="s">
        <v>27</v>
      </c>
      <c r="C15" s="47"/>
      <c r="D15" s="47"/>
      <c r="E15" s="47"/>
      <c r="F15" s="41"/>
      <c r="G15" s="41"/>
      <c r="H15" s="41"/>
      <c r="I15" s="41"/>
      <c r="J15" s="41"/>
      <c r="K15" s="41"/>
    </row>
    <row r="16" spans="1:11" ht="21.95" customHeight="1">
      <c r="A16" s="250"/>
      <c r="B16" s="9" t="s">
        <v>28</v>
      </c>
      <c r="C16" s="244" t="s">
        <v>29</v>
      </c>
      <c r="D16" s="245"/>
      <c r="E16" s="246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47"/>
      <c r="D17" s="47"/>
      <c r="E17" s="47"/>
      <c r="F17" s="41"/>
      <c r="G17" s="41"/>
      <c r="H17" s="41"/>
      <c r="I17" s="41"/>
      <c r="J17" s="41"/>
      <c r="K17" s="41"/>
    </row>
    <row r="18" spans="1:11" ht="21.95" customHeight="1">
      <c r="A18" s="248"/>
      <c r="B18" s="42" t="s">
        <v>23</v>
      </c>
      <c r="C18" s="47"/>
      <c r="D18" s="47"/>
      <c r="E18" s="47"/>
      <c r="F18" s="41"/>
      <c r="G18" s="41"/>
      <c r="H18" s="41"/>
      <c r="I18" s="41"/>
      <c r="J18" s="41"/>
      <c r="K18" s="41"/>
    </row>
    <row r="19" spans="1:11" ht="21.95" customHeight="1">
      <c r="A19" s="248"/>
      <c r="B19" s="249" t="s">
        <v>24</v>
      </c>
      <c r="C19" s="240" t="s">
        <v>25</v>
      </c>
      <c r="D19" s="241"/>
      <c r="E19" s="242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40" t="s">
        <v>25</v>
      </c>
      <c r="D20" s="241"/>
      <c r="E20" s="242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7"/>
      <c r="D21" s="47"/>
      <c r="E21" s="47"/>
      <c r="F21" s="41"/>
      <c r="G21" s="41"/>
      <c r="H21" s="41"/>
      <c r="I21" s="41"/>
      <c r="J21" s="41"/>
      <c r="K21" s="41"/>
    </row>
    <row r="22" spans="1:11" ht="34.5" customHeight="1">
      <c r="A22" s="243"/>
      <c r="B22" s="9" t="s">
        <v>33</v>
      </c>
      <c r="C22" s="244" t="s">
        <v>34</v>
      </c>
      <c r="D22" s="245"/>
      <c r="E22" s="246"/>
      <c r="F22" s="247" t="s">
        <v>34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/>
      <c r="D23" s="236"/>
      <c r="E23" s="236"/>
      <c r="F23" s="236"/>
      <c r="G23" s="236"/>
      <c r="H23" s="236"/>
      <c r="I23" s="236"/>
      <c r="J23" s="236"/>
      <c r="K23" s="236"/>
    </row>
    <row r="24" spans="1:11" ht="21.95" customHeight="1">
      <c r="A24" s="251"/>
      <c r="B24" s="10" t="s">
        <v>37</v>
      </c>
      <c r="C24" s="236"/>
      <c r="D24" s="236"/>
      <c r="E24" s="236"/>
      <c r="F24" s="236"/>
      <c r="G24" s="236"/>
      <c r="H24" s="236"/>
      <c r="I24" s="236"/>
      <c r="J24" s="236"/>
      <c r="K24" s="236"/>
    </row>
    <row r="25" spans="1:11" ht="21.95" customHeight="1">
      <c r="A25" s="250" t="s">
        <v>38</v>
      </c>
      <c r="B25" s="8" t="s">
        <v>39</v>
      </c>
      <c r="C25" s="236"/>
      <c r="D25" s="236"/>
      <c r="E25" s="236"/>
      <c r="F25" s="236"/>
      <c r="G25" s="236"/>
      <c r="H25" s="236"/>
      <c r="I25" s="236"/>
      <c r="J25" s="236"/>
      <c r="K25" s="236"/>
    </row>
    <row r="26" spans="1:11" ht="21.95" customHeight="1">
      <c r="A26" s="250"/>
      <c r="B26" s="8" t="s">
        <v>40</v>
      </c>
      <c r="C26" s="236"/>
      <c r="D26" s="236"/>
      <c r="E26" s="236"/>
      <c r="F26" s="236"/>
      <c r="G26" s="236"/>
      <c r="H26" s="236"/>
      <c r="I26" s="236"/>
      <c r="J26" s="236"/>
      <c r="K26" s="236"/>
    </row>
    <row r="27" spans="1:11" ht="21.95" customHeight="1">
      <c r="A27" s="250"/>
      <c r="B27" s="8" t="s">
        <v>41</v>
      </c>
      <c r="C27" s="236"/>
      <c r="D27" s="236"/>
      <c r="E27" s="236"/>
      <c r="F27" s="236"/>
      <c r="G27" s="236"/>
      <c r="H27" s="236"/>
      <c r="I27" s="236"/>
      <c r="J27" s="236"/>
      <c r="K27" s="236"/>
    </row>
    <row r="28" spans="1:11" ht="76.5" customHeight="1">
      <c r="A28" s="255" t="s" ph="1">
        <v>42</v>
      </c>
      <c r="B28" s="256" ph="1"/>
      <c r="C28" s="261"/>
      <c r="D28" s="262"/>
      <c r="E28" s="263"/>
      <c r="F28" s="261"/>
      <c r="G28" s="262"/>
      <c r="H28" s="263"/>
      <c r="I28" s="261"/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13.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44</v>
      </c>
      <c r="D31" s="273"/>
      <c r="E31" s="274"/>
      <c r="F31" s="272" t="s">
        <v>44</v>
      </c>
      <c r="G31" s="273"/>
      <c r="H31" s="274"/>
      <c r="I31" s="272" t="s">
        <v>44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8"/>
      <c r="F34" s="48"/>
      <c r="G34" s="46"/>
      <c r="H34" s="46"/>
      <c r="I34" s="46"/>
      <c r="J34" s="46"/>
    </row>
    <row r="35" spans="1:10" ht="15.75">
      <c r="A35" s="286"/>
      <c r="B35" s="293"/>
      <c r="C35" s="13" t="s">
        <v>54</v>
      </c>
      <c r="D35" s="13" t="s">
        <v>55</v>
      </c>
      <c r="E35" s="48"/>
      <c r="F35" s="48"/>
      <c r="G35" s="46"/>
      <c r="H35" s="46"/>
      <c r="I35" s="46"/>
      <c r="J35" s="46"/>
    </row>
    <row r="36" spans="1:10" ht="15.75">
      <c r="A36" s="286"/>
      <c r="B36" s="293"/>
      <c r="C36" s="12" t="s">
        <v>56</v>
      </c>
      <c r="D36" s="12" t="s">
        <v>57</v>
      </c>
      <c r="E36" s="48"/>
      <c r="F36" s="48"/>
      <c r="G36" s="46"/>
      <c r="H36" s="46"/>
      <c r="I36" s="46"/>
      <c r="J36" s="46"/>
    </row>
    <row r="37" spans="1:10" ht="18.75">
      <c r="A37" s="286"/>
      <c r="B37" s="293"/>
      <c r="C37" s="13" t="s">
        <v>58</v>
      </c>
      <c r="D37" s="12" t="s">
        <v>59</v>
      </c>
      <c r="E37" s="48"/>
      <c r="F37" s="48"/>
      <c r="G37" s="46"/>
      <c r="H37" s="46"/>
      <c r="I37" s="46"/>
      <c r="J37" s="46"/>
    </row>
    <row r="38" spans="1:10" ht="16.5">
      <c r="A38" s="286"/>
      <c r="B38" s="293"/>
      <c r="C38" s="14" t="s">
        <v>60</v>
      </c>
      <c r="D38" s="12" t="s">
        <v>61</v>
      </c>
      <c r="E38" s="48"/>
      <c r="F38" s="48"/>
      <c r="G38" s="46"/>
      <c r="H38" s="46"/>
      <c r="I38" s="46"/>
      <c r="J38" s="46"/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8"/>
      <c r="F39" s="48"/>
      <c r="G39" s="46"/>
      <c r="H39" s="46"/>
      <c r="I39" s="46"/>
      <c r="J39" s="46"/>
    </row>
    <row r="40" spans="1:10" ht="15.75">
      <c r="A40" s="286"/>
      <c r="B40" s="293"/>
      <c r="C40" s="13" t="s">
        <v>54</v>
      </c>
      <c r="D40" s="13" t="s">
        <v>63</v>
      </c>
      <c r="E40" s="48"/>
      <c r="F40" s="48"/>
      <c r="G40" s="46"/>
      <c r="H40" s="46"/>
      <c r="I40" s="46"/>
      <c r="J40" s="46"/>
    </row>
    <row r="41" spans="1:10" ht="15.75">
      <c r="A41" s="286"/>
      <c r="B41" s="293"/>
      <c r="C41" s="12" t="s">
        <v>56</v>
      </c>
      <c r="D41" s="12" t="s">
        <v>64</v>
      </c>
      <c r="E41" s="48"/>
      <c r="F41" s="48"/>
      <c r="G41" s="46"/>
      <c r="H41" s="46"/>
      <c r="I41" s="46"/>
      <c r="J41" s="46"/>
    </row>
    <row r="42" spans="1:10" ht="15.75">
      <c r="A42" s="286"/>
      <c r="B42" s="293"/>
      <c r="C42" s="15" t="s">
        <v>65</v>
      </c>
      <c r="D42" s="16" t="s">
        <v>66</v>
      </c>
      <c r="E42" s="48"/>
      <c r="F42" s="48"/>
      <c r="G42" s="46"/>
      <c r="H42" s="46"/>
      <c r="I42" s="46"/>
      <c r="J42" s="46"/>
    </row>
    <row r="43" spans="1:10" ht="16.5">
      <c r="A43" s="286"/>
      <c r="B43" s="293"/>
      <c r="C43" s="15" t="s">
        <v>67</v>
      </c>
      <c r="D43" s="17" t="s">
        <v>68</v>
      </c>
      <c r="E43" s="48"/>
      <c r="F43" s="48"/>
      <c r="G43" s="46"/>
      <c r="H43" s="46"/>
      <c r="I43" s="46"/>
      <c r="J43" s="46"/>
    </row>
    <row r="44" spans="1:10" ht="18.75">
      <c r="A44" s="286"/>
      <c r="B44" s="293"/>
      <c r="C44" s="13" t="s">
        <v>58</v>
      </c>
      <c r="D44" s="12" t="s">
        <v>69</v>
      </c>
      <c r="E44" s="48"/>
      <c r="F44" s="48"/>
      <c r="G44" s="46"/>
      <c r="H44" s="46"/>
      <c r="I44" s="46"/>
      <c r="J44" s="46"/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8"/>
      <c r="F45" s="48"/>
      <c r="G45" s="46"/>
      <c r="H45" s="46"/>
      <c r="I45" s="46"/>
      <c r="J45" s="46"/>
    </row>
    <row r="46" spans="1:10" ht="18.75">
      <c r="A46" s="286"/>
      <c r="B46" s="293"/>
      <c r="C46" s="13" t="s">
        <v>58</v>
      </c>
      <c r="D46" s="12" t="s">
        <v>59</v>
      </c>
      <c r="E46" s="48"/>
      <c r="F46" s="48"/>
      <c r="G46" s="46"/>
      <c r="H46" s="46"/>
      <c r="I46" s="46"/>
      <c r="J46" s="46"/>
    </row>
    <row r="47" spans="1:10" ht="16.5">
      <c r="A47" s="286"/>
      <c r="B47" s="293"/>
      <c r="C47" s="14" t="s">
        <v>60</v>
      </c>
      <c r="D47" s="12" t="s">
        <v>72</v>
      </c>
      <c r="E47" s="48"/>
      <c r="F47" s="48"/>
      <c r="G47" s="46"/>
      <c r="H47" s="46"/>
      <c r="I47" s="46"/>
      <c r="J47" s="46"/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8"/>
      <c r="F48" s="48"/>
      <c r="G48" s="46"/>
      <c r="H48" s="46"/>
      <c r="I48" s="46"/>
      <c r="J48" s="46"/>
    </row>
    <row r="49" spans="1:13" ht="18.75">
      <c r="A49" s="286"/>
      <c r="B49" s="293"/>
      <c r="C49" s="13" t="s">
        <v>58</v>
      </c>
      <c r="D49" s="12" t="s">
        <v>59</v>
      </c>
      <c r="E49" s="48"/>
      <c r="F49" s="48"/>
      <c r="G49" s="46"/>
      <c r="H49" s="46"/>
      <c r="I49" s="46"/>
      <c r="J49" s="46"/>
    </row>
    <row r="50" spans="1:13" ht="16.5">
      <c r="A50" s="286"/>
      <c r="B50" s="293"/>
      <c r="C50" s="14" t="s">
        <v>60</v>
      </c>
      <c r="D50" s="12" t="s">
        <v>72</v>
      </c>
      <c r="E50" s="48"/>
      <c r="F50" s="48"/>
      <c r="G50" s="46"/>
      <c r="H50" s="46"/>
      <c r="I50" s="46"/>
      <c r="J50" s="46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8"/>
      <c r="F51" s="48"/>
      <c r="G51" s="46"/>
      <c r="H51" s="46"/>
      <c r="I51" s="46"/>
      <c r="J51" s="46"/>
    </row>
    <row r="52" spans="1:13" ht="15.75">
      <c r="A52" s="286"/>
      <c r="B52" s="293"/>
      <c r="C52" s="13" t="s">
        <v>54</v>
      </c>
      <c r="D52" s="12" t="s">
        <v>76</v>
      </c>
      <c r="E52" s="48"/>
      <c r="F52" s="48"/>
      <c r="G52" s="46"/>
      <c r="H52" s="46"/>
      <c r="I52" s="46"/>
      <c r="J52" s="46"/>
    </row>
    <row r="53" spans="1:13" ht="15.75">
      <c r="A53" s="286"/>
      <c r="B53" s="293"/>
      <c r="C53" s="12" t="s">
        <v>56</v>
      </c>
      <c r="D53" s="12" t="s">
        <v>57</v>
      </c>
      <c r="E53" s="48"/>
      <c r="F53" s="48"/>
      <c r="G53" s="46"/>
      <c r="H53" s="46"/>
      <c r="I53" s="46"/>
      <c r="J53" s="46"/>
    </row>
    <row r="54" spans="1:13" ht="18.75">
      <c r="A54" s="286"/>
      <c r="B54" s="293"/>
      <c r="C54" s="13" t="s">
        <v>58</v>
      </c>
      <c r="D54" s="12" t="s">
        <v>59</v>
      </c>
      <c r="E54" s="48"/>
      <c r="F54" s="48"/>
      <c r="G54" s="46"/>
      <c r="H54" s="46"/>
      <c r="I54" s="46"/>
      <c r="J54" s="46"/>
    </row>
    <row r="55" spans="1:13" ht="16.5">
      <c r="A55" s="286"/>
      <c r="B55" s="294"/>
      <c r="C55" s="18" t="s">
        <v>60</v>
      </c>
      <c r="D55" s="12" t="s">
        <v>77</v>
      </c>
      <c r="E55" s="48"/>
      <c r="F55" s="48"/>
      <c r="G55" s="46"/>
      <c r="H55" s="46"/>
      <c r="I55" s="46"/>
      <c r="J55" s="46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ht="18.75">
      <c r="A61" s="28" t="s">
        <v>2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3" ht="18.75">
      <c r="A64" s="31" t="s">
        <v>3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8.75">
      <c r="A65" s="31" t="s">
        <v>4</v>
      </c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13" ht="18.75">
      <c r="A68" s="32" t="s">
        <v>5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1:13" ht="18.75">
      <c r="A69" s="32" t="s">
        <v>6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93</v>
      </c>
      <c r="D2" s="223"/>
      <c r="E2" s="223"/>
      <c r="F2" s="224" t="s">
        <v>176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12590</v>
      </c>
      <c r="D4" s="229"/>
      <c r="E4" s="229"/>
      <c r="F4" s="229">
        <v>12717</v>
      </c>
      <c r="G4" s="229"/>
      <c r="H4" s="229"/>
      <c r="I4" s="229">
        <v>12720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26800</v>
      </c>
      <c r="D5" s="229"/>
      <c r="E5" s="229"/>
      <c r="F5" s="229">
        <v>28080</v>
      </c>
      <c r="G5" s="229"/>
      <c r="H5" s="229"/>
      <c r="I5" s="229">
        <v>29020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C4-'8日'!I4</f>
        <v>40</v>
      </c>
      <c r="D6" s="308"/>
      <c r="E6" s="308"/>
      <c r="F6" s="299">
        <f>F4-C4</f>
        <v>127</v>
      </c>
      <c r="G6" s="300"/>
      <c r="H6" s="301"/>
      <c r="I6" s="299">
        <f>I4-F4</f>
        <v>3</v>
      </c>
      <c r="J6" s="300"/>
      <c r="K6" s="301"/>
      <c r="L6" s="305">
        <f>C6+F6+I6</f>
        <v>170</v>
      </c>
      <c r="M6" s="305">
        <f>C7+F7+I7</f>
        <v>3240</v>
      </c>
    </row>
    <row r="7" spans="1:15" ht="21.95" customHeight="1">
      <c r="A7" s="217"/>
      <c r="B7" s="6" t="s">
        <v>16</v>
      </c>
      <c r="C7" s="308">
        <f>C5-'8日'!I5</f>
        <v>1020</v>
      </c>
      <c r="D7" s="308"/>
      <c r="E7" s="308"/>
      <c r="F7" s="299">
        <f>F5-C5</f>
        <v>1280</v>
      </c>
      <c r="G7" s="300"/>
      <c r="H7" s="301"/>
      <c r="I7" s="299">
        <f>I5-F5</f>
        <v>940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48</v>
      </c>
      <c r="D9" s="229"/>
      <c r="E9" s="229"/>
      <c r="F9" s="229">
        <v>47</v>
      </c>
      <c r="G9" s="229"/>
      <c r="H9" s="229"/>
      <c r="I9" s="229">
        <v>49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0</v>
      </c>
      <c r="D10" s="229"/>
      <c r="E10" s="229"/>
      <c r="F10" s="229">
        <v>0</v>
      </c>
      <c r="G10" s="229"/>
      <c r="H10" s="229"/>
      <c r="I10" s="229">
        <v>0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97" t="s">
        <v>137</v>
      </c>
      <c r="D11" s="97" t="s">
        <v>137</v>
      </c>
      <c r="E11" s="97" t="s">
        <v>137</v>
      </c>
      <c r="F11" s="99" t="s">
        <v>137</v>
      </c>
      <c r="G11" s="99" t="s">
        <v>137</v>
      </c>
      <c r="H11" s="99" t="s">
        <v>137</v>
      </c>
      <c r="I11" s="101" t="s">
        <v>137</v>
      </c>
      <c r="J11" s="101" t="s">
        <v>137</v>
      </c>
      <c r="K11" s="101" t="s">
        <v>137</v>
      </c>
    </row>
    <row r="12" spans="1:15" ht="21.95" customHeight="1">
      <c r="A12" s="276"/>
      <c r="B12" s="43" t="s">
        <v>23</v>
      </c>
      <c r="C12" s="97" t="s">
        <v>170</v>
      </c>
      <c r="D12" s="97" t="s">
        <v>170</v>
      </c>
      <c r="E12" s="97" t="s">
        <v>170</v>
      </c>
      <c r="F12" s="99" t="s">
        <v>170</v>
      </c>
      <c r="G12" s="99" t="s">
        <v>170</v>
      </c>
      <c r="H12" s="99" t="s">
        <v>170</v>
      </c>
      <c r="I12" s="101" t="s">
        <v>170</v>
      </c>
      <c r="J12" s="101" t="s">
        <v>170</v>
      </c>
      <c r="K12" s="101" t="s">
        <v>170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96">
        <v>460</v>
      </c>
      <c r="D15" s="96">
        <v>460</v>
      </c>
      <c r="E15" s="96">
        <v>460</v>
      </c>
      <c r="F15" s="98">
        <v>460</v>
      </c>
      <c r="G15" s="98">
        <v>460</v>
      </c>
      <c r="H15" s="98">
        <v>460</v>
      </c>
      <c r="I15" s="100">
        <v>460</v>
      </c>
      <c r="J15" s="100">
        <v>460</v>
      </c>
      <c r="K15" s="100">
        <v>460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97" t="s">
        <v>137</v>
      </c>
      <c r="D17" s="97" t="s">
        <v>137</v>
      </c>
      <c r="E17" s="97" t="s">
        <v>137</v>
      </c>
      <c r="F17" s="99" t="s">
        <v>137</v>
      </c>
      <c r="G17" s="99" t="s">
        <v>137</v>
      </c>
      <c r="H17" s="99" t="s">
        <v>137</v>
      </c>
      <c r="I17" s="101" t="s">
        <v>137</v>
      </c>
      <c r="J17" s="101" t="s">
        <v>137</v>
      </c>
      <c r="K17" s="101" t="s">
        <v>137</v>
      </c>
    </row>
    <row r="18" spans="1:11" ht="21.95" customHeight="1">
      <c r="A18" s="248"/>
      <c r="B18" s="42" t="s">
        <v>23</v>
      </c>
      <c r="C18" s="96" t="s">
        <v>170</v>
      </c>
      <c r="D18" s="96" t="s">
        <v>170</v>
      </c>
      <c r="E18" s="96" t="s">
        <v>170</v>
      </c>
      <c r="F18" s="98" t="s">
        <v>170</v>
      </c>
      <c r="G18" s="98" t="s">
        <v>170</v>
      </c>
      <c r="H18" s="98" t="s">
        <v>170</v>
      </c>
      <c r="I18" s="100" t="s">
        <v>170</v>
      </c>
      <c r="J18" s="100" t="s">
        <v>170</v>
      </c>
      <c r="K18" s="100" t="s">
        <v>170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96">
        <v>360</v>
      </c>
      <c r="D21" s="96">
        <v>360</v>
      </c>
      <c r="E21" s="96">
        <v>360</v>
      </c>
      <c r="F21" s="98">
        <v>360</v>
      </c>
      <c r="G21" s="98">
        <v>360</v>
      </c>
      <c r="H21" s="98">
        <v>360</v>
      </c>
      <c r="I21" s="100">
        <v>360</v>
      </c>
      <c r="J21" s="100">
        <v>360</v>
      </c>
      <c r="K21" s="100">
        <v>360</v>
      </c>
    </row>
    <row r="22" spans="1:11" ht="35.25" customHeight="1">
      <c r="A22" s="243"/>
      <c r="B22" s="9" t="s">
        <v>33</v>
      </c>
      <c r="C22" s="247" t="s">
        <v>34</v>
      </c>
      <c r="D22" s="247"/>
      <c r="E22" s="247"/>
      <c r="F22" s="247" t="s">
        <v>34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f>1730+1760</f>
        <v>3490</v>
      </c>
      <c r="D23" s="236"/>
      <c r="E23" s="236"/>
      <c r="F23" s="236">
        <f>1730+1760</f>
        <v>3490</v>
      </c>
      <c r="G23" s="236"/>
      <c r="H23" s="236"/>
      <c r="I23" s="236">
        <v>3490</v>
      </c>
      <c r="J23" s="236"/>
      <c r="K23" s="236"/>
    </row>
    <row r="24" spans="1:11" ht="21.95" customHeight="1">
      <c r="A24" s="251"/>
      <c r="B24" s="10" t="s">
        <v>37</v>
      </c>
      <c r="C24" s="236">
        <v>2150</v>
      </c>
      <c r="D24" s="236"/>
      <c r="E24" s="236"/>
      <c r="F24" s="236">
        <f>1870+1700</f>
        <v>3570</v>
      </c>
      <c r="G24" s="236"/>
      <c r="H24" s="236"/>
      <c r="I24" s="236">
        <v>3500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39</v>
      </c>
      <c r="D25" s="236"/>
      <c r="E25" s="236"/>
      <c r="F25" s="236">
        <v>39</v>
      </c>
      <c r="G25" s="236"/>
      <c r="H25" s="236"/>
      <c r="I25" s="236">
        <v>39</v>
      </c>
      <c r="J25" s="236"/>
      <c r="K25" s="236"/>
    </row>
    <row r="26" spans="1:11" ht="21.95" customHeight="1">
      <c r="A26" s="250"/>
      <c r="B26" s="8" t="s">
        <v>40</v>
      </c>
      <c r="C26" s="236">
        <v>215</v>
      </c>
      <c r="D26" s="236"/>
      <c r="E26" s="236"/>
      <c r="F26" s="236">
        <v>215</v>
      </c>
      <c r="G26" s="236"/>
      <c r="H26" s="236"/>
      <c r="I26" s="236">
        <v>215</v>
      </c>
      <c r="J26" s="236"/>
      <c r="K26" s="236"/>
    </row>
    <row r="27" spans="1:11" ht="21.95" customHeight="1">
      <c r="A27" s="250"/>
      <c r="B27" s="8" t="s">
        <v>41</v>
      </c>
      <c r="C27" s="236">
        <v>14</v>
      </c>
      <c r="D27" s="236"/>
      <c r="E27" s="236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181</v>
      </c>
      <c r="D28" s="262"/>
      <c r="E28" s="263"/>
      <c r="F28" s="261" t="s">
        <v>178</v>
      </c>
      <c r="G28" s="262"/>
      <c r="H28" s="263"/>
      <c r="I28" s="261" t="s">
        <v>189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13.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174</v>
      </c>
      <c r="D31" s="273"/>
      <c r="E31" s="274"/>
      <c r="F31" s="272" t="s">
        <v>175</v>
      </c>
      <c r="G31" s="273"/>
      <c r="H31" s="274"/>
      <c r="I31" s="272" t="s">
        <v>101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86"/>
      <c r="B35" s="29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86"/>
      <c r="B36" s="29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86"/>
      <c r="B37" s="29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86"/>
      <c r="B38" s="29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86"/>
      <c r="B40" s="29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86"/>
      <c r="B41" s="29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86"/>
      <c r="B42" s="29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86"/>
      <c r="B43" s="29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86"/>
      <c r="B44" s="29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86"/>
      <c r="B46" s="29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86"/>
      <c r="B47" s="29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86"/>
      <c r="B52" s="29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86"/>
      <c r="B53" s="29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86"/>
      <c r="B54" s="29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86"/>
      <c r="B55" s="29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7.25</v>
      </c>
      <c r="D56" s="22" t="s">
        <v>80</v>
      </c>
      <c r="E56" s="23">
        <v>80</v>
      </c>
      <c r="F56" s="22" t="s">
        <v>81</v>
      </c>
      <c r="G56" s="23">
        <v>75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174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/>
      <c r="C60" s="29"/>
      <c r="D60" s="29">
        <v>21.6</v>
      </c>
      <c r="E60" s="29"/>
      <c r="F60" s="29">
        <v>12.2</v>
      </c>
      <c r="G60" s="29"/>
      <c r="H60" s="29">
        <v>18.5</v>
      </c>
      <c r="I60" s="29"/>
      <c r="J60" s="29">
        <v>1.22</v>
      </c>
      <c r="K60" s="29"/>
      <c r="L60" s="29">
        <v>9.2200000000000006</v>
      </c>
      <c r="M60" s="29"/>
    </row>
    <row r="61" spans="1:13" ht="18.75">
      <c r="A61" s="28" t="s">
        <v>2</v>
      </c>
      <c r="B61" s="29">
        <v>0.19</v>
      </c>
      <c r="C61" s="29"/>
      <c r="D61" s="29">
        <v>31.4</v>
      </c>
      <c r="E61" s="29"/>
      <c r="F61" s="29">
        <v>28.7</v>
      </c>
      <c r="G61" s="29"/>
      <c r="H61" s="29">
        <v>19.899999999999999</v>
      </c>
      <c r="I61" s="29"/>
      <c r="J61" s="29">
        <v>3.27</v>
      </c>
      <c r="K61" s="29"/>
      <c r="L61" s="29">
        <v>36</v>
      </c>
      <c r="M61" s="29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>
        <v>36.200000000000003</v>
      </c>
    </row>
    <row r="64" spans="1:13" ht="18.75">
      <c r="A64" s="31" t="s">
        <v>3</v>
      </c>
      <c r="B64" s="30"/>
      <c r="C64" s="30">
        <v>11.85</v>
      </c>
      <c r="D64" s="30"/>
      <c r="E64" s="30">
        <v>46.14</v>
      </c>
      <c r="F64" s="30"/>
      <c r="G64" s="30">
        <v>32</v>
      </c>
      <c r="H64" s="30"/>
      <c r="I64" s="30">
        <v>29.1</v>
      </c>
      <c r="J64" s="30"/>
      <c r="K64" s="30">
        <v>39.06</v>
      </c>
      <c r="L64" s="30"/>
      <c r="M64" s="30">
        <v>17.93</v>
      </c>
    </row>
    <row r="65" spans="1:13" ht="18.75">
      <c r="A65" s="31" t="s">
        <v>4</v>
      </c>
      <c r="B65" s="30"/>
      <c r="C65" s="30">
        <v>70.8</v>
      </c>
      <c r="D65" s="30"/>
      <c r="E65" s="30">
        <v>55.2</v>
      </c>
      <c r="F65" s="30"/>
      <c r="G65" s="30">
        <v>74.599999999999994</v>
      </c>
      <c r="H65" s="30"/>
      <c r="I65" s="30">
        <v>68.59</v>
      </c>
      <c r="J65" s="30"/>
      <c r="K65" s="30">
        <v>89.41</v>
      </c>
      <c r="L65" s="30"/>
      <c r="M65" s="30"/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10.5</v>
      </c>
      <c r="C67" s="30">
        <v>4.7</v>
      </c>
      <c r="D67" s="30">
        <v>14.2</v>
      </c>
      <c r="E67" s="30">
        <v>3.4</v>
      </c>
      <c r="F67" s="30">
        <v>10.8</v>
      </c>
      <c r="G67" s="30">
        <v>2.2999999999999998</v>
      </c>
      <c r="H67" s="30">
        <v>15.4</v>
      </c>
      <c r="I67" s="30">
        <v>12.1</v>
      </c>
      <c r="J67" s="30">
        <v>19.2</v>
      </c>
      <c r="K67" s="30">
        <v>13.46</v>
      </c>
      <c r="L67" s="30">
        <v>13.8</v>
      </c>
      <c r="M67" s="30">
        <v>12.04</v>
      </c>
    </row>
    <row r="68" spans="1:13" ht="18.75">
      <c r="A68" s="32" t="s">
        <v>5</v>
      </c>
      <c r="B68" s="30"/>
      <c r="C68" s="30"/>
      <c r="D68" s="30">
        <v>16.100000000000001</v>
      </c>
      <c r="E68" s="30">
        <v>15.6</v>
      </c>
      <c r="F68" s="30">
        <v>19.5</v>
      </c>
      <c r="G68" s="30">
        <v>17.2</v>
      </c>
      <c r="H68" s="30">
        <v>12.1</v>
      </c>
      <c r="I68" s="30">
        <v>12.8</v>
      </c>
      <c r="J68" s="30">
        <v>19.8</v>
      </c>
      <c r="K68" s="30">
        <v>15.5</v>
      </c>
      <c r="L68" s="30">
        <v>10.7</v>
      </c>
      <c r="M68" s="30">
        <v>10.029999999999999</v>
      </c>
    </row>
    <row r="69" spans="1:13" ht="18.75">
      <c r="A69" s="32" t="s">
        <v>6</v>
      </c>
      <c r="B69" s="30">
        <v>3.05</v>
      </c>
      <c r="C69" s="30">
        <v>14.01</v>
      </c>
      <c r="D69" s="30">
        <v>8.23</v>
      </c>
      <c r="E69" s="30">
        <v>5</v>
      </c>
      <c r="F69" s="30">
        <v>7.78</v>
      </c>
      <c r="G69" s="30">
        <v>13.2</v>
      </c>
      <c r="H69" s="30">
        <v>6.35</v>
      </c>
      <c r="I69" s="30">
        <v>7.5</v>
      </c>
      <c r="J69" s="30">
        <v>1.93</v>
      </c>
      <c r="K69" s="30">
        <v>17.940000000000001</v>
      </c>
      <c r="L69" s="30"/>
      <c r="M69" s="30"/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179</v>
      </c>
      <c r="D2" s="223"/>
      <c r="E2" s="223"/>
      <c r="F2" s="224" t="s">
        <v>106</v>
      </c>
      <c r="G2" s="224"/>
      <c r="H2" s="224"/>
      <c r="I2" s="225" t="s">
        <v>183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12800</v>
      </c>
      <c r="D4" s="229"/>
      <c r="E4" s="229"/>
      <c r="F4" s="229">
        <v>13200</v>
      </c>
      <c r="G4" s="229"/>
      <c r="H4" s="229"/>
      <c r="I4" s="226">
        <v>14270</v>
      </c>
      <c r="J4" s="227"/>
      <c r="K4" s="228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30250</v>
      </c>
      <c r="D5" s="229"/>
      <c r="E5" s="229"/>
      <c r="F5" s="229">
        <v>31400</v>
      </c>
      <c r="G5" s="229"/>
      <c r="H5" s="229"/>
      <c r="I5" s="226">
        <v>32210</v>
      </c>
      <c r="J5" s="227"/>
      <c r="K5" s="228"/>
      <c r="L5" s="304"/>
      <c r="M5" s="304"/>
    </row>
    <row r="6" spans="1:15" ht="21.95" customHeight="1">
      <c r="A6" s="217"/>
      <c r="B6" s="6" t="s">
        <v>15</v>
      </c>
      <c r="C6" s="308">
        <f>C4-'9日'!I4</f>
        <v>80</v>
      </c>
      <c r="D6" s="308"/>
      <c r="E6" s="308"/>
      <c r="F6" s="299">
        <f>F4-C4</f>
        <v>400</v>
      </c>
      <c r="G6" s="300"/>
      <c r="H6" s="301"/>
      <c r="I6" s="299">
        <f>I4-F4</f>
        <v>1070</v>
      </c>
      <c r="J6" s="300"/>
      <c r="K6" s="301"/>
      <c r="L6" s="305">
        <f>C6+F6+I6</f>
        <v>1550</v>
      </c>
      <c r="M6" s="305">
        <f>C7+F7+I7</f>
        <v>3190</v>
      </c>
    </row>
    <row r="7" spans="1:15" ht="21.95" customHeight="1">
      <c r="A7" s="217"/>
      <c r="B7" s="6" t="s">
        <v>16</v>
      </c>
      <c r="C7" s="308">
        <f>C5-'9日'!I5</f>
        <v>1230</v>
      </c>
      <c r="D7" s="308"/>
      <c r="E7" s="308"/>
      <c r="F7" s="299">
        <f>F5-C5</f>
        <v>1150</v>
      </c>
      <c r="G7" s="300"/>
      <c r="H7" s="301"/>
      <c r="I7" s="299">
        <f>I5-F5</f>
        <v>810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6">
        <v>0</v>
      </c>
      <c r="J8" s="227"/>
      <c r="K8" s="228"/>
    </row>
    <row r="9" spans="1:15" ht="21.95" customHeight="1">
      <c r="A9" s="275" t="s">
        <v>18</v>
      </c>
      <c r="B9" s="7" t="s">
        <v>19</v>
      </c>
      <c r="C9" s="229">
        <v>48</v>
      </c>
      <c r="D9" s="229"/>
      <c r="E9" s="229"/>
      <c r="F9" s="229">
        <v>46</v>
      </c>
      <c r="G9" s="229"/>
      <c r="H9" s="229"/>
      <c r="I9" s="226">
        <v>50</v>
      </c>
      <c r="J9" s="227"/>
      <c r="K9" s="228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0</v>
      </c>
      <c r="D10" s="229"/>
      <c r="E10" s="229"/>
      <c r="F10" s="229">
        <v>3</v>
      </c>
      <c r="G10" s="229"/>
      <c r="H10" s="229"/>
      <c r="I10" s="226">
        <v>17</v>
      </c>
      <c r="J10" s="227"/>
      <c r="K10" s="228"/>
    </row>
    <row r="11" spans="1:15" ht="21.95" customHeight="1">
      <c r="A11" s="276" t="s">
        <v>21</v>
      </c>
      <c r="B11" s="43" t="s">
        <v>22</v>
      </c>
      <c r="C11" s="103" t="s">
        <v>137</v>
      </c>
      <c r="D11" s="103" t="s">
        <v>137</v>
      </c>
      <c r="E11" s="103" t="s">
        <v>137</v>
      </c>
      <c r="F11" s="105" t="s">
        <v>137</v>
      </c>
      <c r="G11" s="105" t="s">
        <v>137</v>
      </c>
      <c r="H11" s="105" t="s">
        <v>137</v>
      </c>
      <c r="I11" s="107" t="s">
        <v>137</v>
      </c>
      <c r="J11" s="107" t="s">
        <v>137</v>
      </c>
      <c r="K11" s="107" t="s">
        <v>137</v>
      </c>
    </row>
    <row r="12" spans="1:15" ht="21.95" customHeight="1">
      <c r="A12" s="276"/>
      <c r="B12" s="43" t="s">
        <v>23</v>
      </c>
      <c r="C12" s="103" t="s">
        <v>170</v>
      </c>
      <c r="D12" s="103" t="s">
        <v>170</v>
      </c>
      <c r="E12" s="103" t="s">
        <v>170</v>
      </c>
      <c r="F12" s="105" t="s">
        <v>170</v>
      </c>
      <c r="G12" s="105" t="s">
        <v>170</v>
      </c>
      <c r="H12" s="105">
        <v>60</v>
      </c>
      <c r="I12" s="107">
        <v>60</v>
      </c>
      <c r="J12" s="107">
        <v>60</v>
      </c>
      <c r="K12" s="107">
        <v>60</v>
      </c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40" t="s">
        <v>25</v>
      </c>
      <c r="J13" s="241"/>
      <c r="K13" s="242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40" t="s">
        <v>25</v>
      </c>
      <c r="J14" s="241"/>
      <c r="K14" s="242"/>
    </row>
    <row r="15" spans="1:15" ht="21.95" customHeight="1">
      <c r="A15" s="250" t="s">
        <v>26</v>
      </c>
      <c r="B15" s="8" t="s">
        <v>27</v>
      </c>
      <c r="C15" s="102">
        <v>460</v>
      </c>
      <c r="D15" s="102">
        <v>460</v>
      </c>
      <c r="E15" s="102">
        <v>460</v>
      </c>
      <c r="F15" s="104">
        <v>460</v>
      </c>
      <c r="G15" s="104">
        <v>460</v>
      </c>
      <c r="H15" s="104">
        <v>450</v>
      </c>
      <c r="I15" s="106">
        <v>450</v>
      </c>
      <c r="J15" s="106">
        <v>420</v>
      </c>
      <c r="K15" s="106">
        <v>380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4" t="s">
        <v>29</v>
      </c>
      <c r="J16" s="245"/>
      <c r="K16" s="246"/>
    </row>
    <row r="17" spans="1:11" ht="21.95" customHeight="1">
      <c r="A17" s="248" t="s">
        <v>30</v>
      </c>
      <c r="B17" s="42" t="s">
        <v>22</v>
      </c>
      <c r="C17" s="103" t="s">
        <v>137</v>
      </c>
      <c r="D17" s="103" t="s">
        <v>137</v>
      </c>
      <c r="E17" s="103" t="s">
        <v>137</v>
      </c>
      <c r="F17" s="105" t="s">
        <v>137</v>
      </c>
      <c r="G17" s="105" t="s">
        <v>137</v>
      </c>
      <c r="H17" s="105" t="s">
        <v>137</v>
      </c>
      <c r="I17" s="107" t="s">
        <v>137</v>
      </c>
      <c r="J17" s="107" t="s">
        <v>137</v>
      </c>
      <c r="K17" s="107" t="s">
        <v>137</v>
      </c>
    </row>
    <row r="18" spans="1:11" ht="21.95" customHeight="1">
      <c r="A18" s="248"/>
      <c r="B18" s="42" t="s">
        <v>23</v>
      </c>
      <c r="C18" s="102" t="s">
        <v>170</v>
      </c>
      <c r="D18" s="102" t="s">
        <v>170</v>
      </c>
      <c r="E18" s="102" t="s">
        <v>170</v>
      </c>
      <c r="F18" s="104" t="s">
        <v>170</v>
      </c>
      <c r="G18" s="104" t="s">
        <v>170</v>
      </c>
      <c r="H18" s="104">
        <v>90</v>
      </c>
      <c r="I18" s="106">
        <v>90</v>
      </c>
      <c r="J18" s="106">
        <v>90</v>
      </c>
      <c r="K18" s="106">
        <v>90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40" t="s">
        <v>25</v>
      </c>
      <c r="J19" s="241"/>
      <c r="K19" s="242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40" t="s">
        <v>25</v>
      </c>
      <c r="J20" s="241"/>
      <c r="K20" s="242"/>
    </row>
    <row r="21" spans="1:11" ht="21.95" customHeight="1">
      <c r="A21" s="243" t="s">
        <v>31</v>
      </c>
      <c r="B21" s="8" t="s">
        <v>32</v>
      </c>
      <c r="C21" s="102">
        <v>360</v>
      </c>
      <c r="D21" s="102">
        <v>360</v>
      </c>
      <c r="E21" s="102">
        <v>360</v>
      </c>
      <c r="F21" s="104">
        <v>360</v>
      </c>
      <c r="G21" s="104">
        <v>360</v>
      </c>
      <c r="H21" s="104">
        <v>300</v>
      </c>
      <c r="I21" s="106">
        <v>300</v>
      </c>
      <c r="J21" s="106">
        <v>500</v>
      </c>
      <c r="K21" s="106">
        <v>410</v>
      </c>
    </row>
    <row r="22" spans="1:11" ht="21.95" customHeight="1">
      <c r="A22" s="243"/>
      <c r="B22" s="9" t="s">
        <v>33</v>
      </c>
      <c r="C22" s="247" t="s">
        <v>34</v>
      </c>
      <c r="D22" s="247"/>
      <c r="E22" s="247"/>
      <c r="F22" s="247" t="s">
        <v>34</v>
      </c>
      <c r="G22" s="247"/>
      <c r="H22" s="247"/>
      <c r="I22" s="244" t="s">
        <v>34</v>
      </c>
      <c r="J22" s="245"/>
      <c r="K22" s="246"/>
    </row>
    <row r="23" spans="1:11" ht="21.95" customHeight="1">
      <c r="A23" s="251" t="s">
        <v>35</v>
      </c>
      <c r="B23" s="10" t="s">
        <v>36</v>
      </c>
      <c r="C23" s="236">
        <v>3490</v>
      </c>
      <c r="D23" s="236"/>
      <c r="E23" s="236"/>
      <c r="F23" s="236">
        <v>3340</v>
      </c>
      <c r="G23" s="236"/>
      <c r="H23" s="236"/>
      <c r="I23" s="240">
        <v>3340</v>
      </c>
      <c r="J23" s="241"/>
      <c r="K23" s="242"/>
    </row>
    <row r="24" spans="1:11" ht="21.95" customHeight="1">
      <c r="A24" s="251"/>
      <c r="B24" s="10" t="s">
        <v>37</v>
      </c>
      <c r="C24" s="236">
        <v>3500</v>
      </c>
      <c r="D24" s="236"/>
      <c r="E24" s="236"/>
      <c r="F24" s="236">
        <v>3500</v>
      </c>
      <c r="G24" s="236"/>
      <c r="H24" s="236"/>
      <c r="I24" s="240">
        <v>3400</v>
      </c>
      <c r="J24" s="241"/>
      <c r="K24" s="242"/>
    </row>
    <row r="25" spans="1:11" ht="21.95" customHeight="1">
      <c r="A25" s="250" t="s">
        <v>38</v>
      </c>
      <c r="B25" s="8" t="s">
        <v>39</v>
      </c>
      <c r="C25" s="236">
        <v>39</v>
      </c>
      <c r="D25" s="236"/>
      <c r="E25" s="236"/>
      <c r="F25" s="236">
        <v>39</v>
      </c>
      <c r="G25" s="236"/>
      <c r="H25" s="236"/>
      <c r="I25" s="240">
        <v>39</v>
      </c>
      <c r="J25" s="241"/>
      <c r="K25" s="242"/>
    </row>
    <row r="26" spans="1:11" ht="21.95" customHeight="1">
      <c r="A26" s="250"/>
      <c r="B26" s="8" t="s">
        <v>40</v>
      </c>
      <c r="C26" s="236">
        <v>215</v>
      </c>
      <c r="D26" s="236"/>
      <c r="E26" s="236"/>
      <c r="F26" s="236">
        <v>215</v>
      </c>
      <c r="G26" s="236"/>
      <c r="H26" s="236"/>
      <c r="I26" s="240">
        <v>215</v>
      </c>
      <c r="J26" s="241"/>
      <c r="K26" s="242"/>
    </row>
    <row r="27" spans="1:11" ht="21.95" customHeight="1">
      <c r="A27" s="250"/>
      <c r="B27" s="8" t="s">
        <v>41</v>
      </c>
      <c r="C27" s="236">
        <v>14</v>
      </c>
      <c r="D27" s="236"/>
      <c r="E27" s="236"/>
      <c r="F27" s="236">
        <v>14</v>
      </c>
      <c r="G27" s="236"/>
      <c r="H27" s="236"/>
      <c r="I27" s="108">
        <v>14</v>
      </c>
      <c r="J27" s="108"/>
      <c r="K27" s="108"/>
    </row>
    <row r="28" spans="1:11" ht="76.5" customHeight="1">
      <c r="A28" s="255" t="s" ph="1">
        <v>42</v>
      </c>
      <c r="B28" s="256" ph="1"/>
      <c r="C28" s="261" t="s">
        <v>186</v>
      </c>
      <c r="D28" s="262"/>
      <c r="E28" s="263"/>
      <c r="F28" s="261" t="s">
        <v>190</v>
      </c>
      <c r="G28" s="262"/>
      <c r="H28" s="263"/>
      <c r="I28" s="261" t="s">
        <v>208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180</v>
      </c>
      <c r="D31" s="273"/>
      <c r="E31" s="274"/>
      <c r="F31" s="272" t="s">
        <v>182</v>
      </c>
      <c r="G31" s="273"/>
      <c r="H31" s="274"/>
      <c r="I31" s="272" t="s">
        <v>184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86"/>
      <c r="B35" s="29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86"/>
      <c r="B36" s="29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86"/>
      <c r="B37" s="29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86"/>
      <c r="B38" s="29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86"/>
      <c r="B40" s="29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86"/>
      <c r="B41" s="29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86"/>
      <c r="B42" s="29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86"/>
      <c r="B43" s="29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86"/>
      <c r="B44" s="29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86"/>
      <c r="B46" s="29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86"/>
      <c r="B47" s="29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86"/>
      <c r="B52" s="29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86"/>
      <c r="B53" s="29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86"/>
      <c r="B54" s="29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86"/>
      <c r="B55" s="29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7.05</v>
      </c>
      <c r="D56" s="22" t="s">
        <v>80</v>
      </c>
      <c r="E56" s="23">
        <v>81</v>
      </c>
      <c r="F56" s="22" t="s">
        <v>81</v>
      </c>
      <c r="G56" s="23">
        <v>72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15.5</v>
      </c>
      <c r="K59" s="21"/>
      <c r="L59" s="21">
        <v>29.2</v>
      </c>
      <c r="M59" s="21"/>
    </row>
    <row r="60" spans="1:13" ht="18.75">
      <c r="A60" s="28" t="s">
        <v>1</v>
      </c>
      <c r="B60" s="29">
        <v>5.55</v>
      </c>
      <c r="C60" s="30"/>
      <c r="D60" s="33">
        <v>2.7</v>
      </c>
      <c r="E60" s="30"/>
      <c r="F60" s="34">
        <v>10.7</v>
      </c>
      <c r="G60" s="34"/>
      <c r="H60" s="30">
        <v>105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37</v>
      </c>
      <c r="C61" s="30"/>
      <c r="D61" s="33">
        <v>30.8</v>
      </c>
      <c r="E61" s="30"/>
      <c r="F61" s="34">
        <v>59.4</v>
      </c>
      <c r="G61" s="34"/>
      <c r="H61" s="30">
        <v>37.799999999999997</v>
      </c>
      <c r="I61" s="30"/>
      <c r="J61" s="21">
        <v>14.4</v>
      </c>
      <c r="K61" s="21"/>
      <c r="L61" s="21">
        <v>53.7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47.7</v>
      </c>
      <c r="D63" s="33"/>
      <c r="E63" s="30">
        <v>41.45</v>
      </c>
      <c r="F63" s="30"/>
      <c r="G63" s="34">
        <v>28.6</v>
      </c>
      <c r="H63" s="30"/>
      <c r="I63" s="30">
        <v>22.05</v>
      </c>
      <c r="J63" s="21"/>
      <c r="K63" s="21">
        <v>15.03</v>
      </c>
      <c r="M63" s="21">
        <v>13.15</v>
      </c>
    </row>
    <row r="64" spans="1:13" ht="18.75">
      <c r="A64" s="31" t="s">
        <v>3</v>
      </c>
      <c r="B64" s="30"/>
      <c r="C64" s="30">
        <v>18.100000000000001</v>
      </c>
      <c r="D64" s="33"/>
      <c r="E64" s="30">
        <v>11.13</v>
      </c>
      <c r="F64" s="30"/>
      <c r="G64" s="38">
        <v>24.1</v>
      </c>
      <c r="H64" s="30"/>
      <c r="I64" s="30">
        <v>33.17</v>
      </c>
      <c r="J64" s="21"/>
      <c r="K64" s="21">
        <v>14.12</v>
      </c>
      <c r="L64" s="21"/>
      <c r="M64" s="21">
        <v>16.850000000000001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2.4</v>
      </c>
      <c r="C67" s="30">
        <v>5.55</v>
      </c>
      <c r="D67" s="33">
        <v>5.3</v>
      </c>
      <c r="E67" s="30">
        <v>6.62</v>
      </c>
      <c r="F67" s="30">
        <v>9.8000000000000007</v>
      </c>
      <c r="G67" s="34">
        <v>5.07</v>
      </c>
      <c r="H67" s="30">
        <v>19.100000000000001</v>
      </c>
      <c r="I67" s="30">
        <v>16.600000000000001</v>
      </c>
      <c r="J67" s="21">
        <v>14.5</v>
      </c>
      <c r="K67" s="21">
        <v>7.38</v>
      </c>
      <c r="L67" s="21">
        <v>14.2</v>
      </c>
      <c r="M67" s="21">
        <v>14.05</v>
      </c>
    </row>
    <row r="68" spans="1:13" ht="18.75">
      <c r="A68" s="32" t="s">
        <v>5</v>
      </c>
      <c r="B68" s="36">
        <v>3</v>
      </c>
      <c r="C68" s="30">
        <v>6.31</v>
      </c>
      <c r="D68" s="33">
        <v>6.2</v>
      </c>
      <c r="E68" s="30">
        <v>13.59</v>
      </c>
      <c r="F68" s="30">
        <v>13.5</v>
      </c>
      <c r="G68" s="34">
        <v>11.2</v>
      </c>
      <c r="H68" s="30">
        <v>13.9</v>
      </c>
      <c r="I68" s="30">
        <v>12.3</v>
      </c>
      <c r="J68" s="21">
        <v>8.4700000000000006</v>
      </c>
      <c r="K68" s="21">
        <v>15.96</v>
      </c>
      <c r="L68" s="21">
        <v>4.68</v>
      </c>
      <c r="M68" s="21">
        <v>13.53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6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C24:E24"/>
    <mergeCell ref="F24:H24"/>
    <mergeCell ref="I23:K23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C27:E27"/>
    <mergeCell ref="F27:H27"/>
    <mergeCell ref="C25:E25"/>
    <mergeCell ref="F25:H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F7:H7"/>
    <mergeCell ref="I7:K7"/>
    <mergeCell ref="A1:K1"/>
    <mergeCell ref="A2:B3"/>
    <mergeCell ref="C2:E2"/>
    <mergeCell ref="F2:H2"/>
    <mergeCell ref="I2:K2"/>
    <mergeCell ref="I25:K25"/>
    <mergeCell ref="I26:K26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103</v>
      </c>
      <c r="D2" s="316"/>
      <c r="E2" s="317"/>
      <c r="F2" s="224" t="s">
        <v>106</v>
      </c>
      <c r="G2" s="224"/>
      <c r="H2" s="224"/>
      <c r="I2" s="225" t="s">
        <v>109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14650</v>
      </c>
      <c r="D4" s="227"/>
      <c r="E4" s="228"/>
      <c r="F4" s="229">
        <v>15600</v>
      </c>
      <c r="G4" s="229"/>
      <c r="H4" s="229"/>
      <c r="I4" s="229">
        <v>16580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6">
        <v>33750</v>
      </c>
      <c r="D5" s="227"/>
      <c r="E5" s="228"/>
      <c r="F5" s="229">
        <v>34700</v>
      </c>
      <c r="G5" s="229"/>
      <c r="H5" s="229"/>
      <c r="I5" s="229">
        <v>35920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10">
        <f>C4-'10日'!I4</f>
        <v>380</v>
      </c>
      <c r="D6" s="311"/>
      <c r="E6" s="312"/>
      <c r="F6" s="299">
        <f>F4-C4</f>
        <v>950</v>
      </c>
      <c r="G6" s="300"/>
      <c r="H6" s="301"/>
      <c r="I6" s="299">
        <f>I4-F4</f>
        <v>980</v>
      </c>
      <c r="J6" s="300"/>
      <c r="K6" s="301"/>
      <c r="L6" s="305">
        <f>C6+F6+I6</f>
        <v>2310</v>
      </c>
      <c r="M6" s="305">
        <f>C7+F7+I7</f>
        <v>3710</v>
      </c>
    </row>
    <row r="7" spans="1:15" ht="21.95" customHeight="1">
      <c r="A7" s="217"/>
      <c r="B7" s="6" t="s">
        <v>16</v>
      </c>
      <c r="C7" s="313">
        <f>C5-'10日'!I5</f>
        <v>1540</v>
      </c>
      <c r="D7" s="314"/>
      <c r="E7" s="315"/>
      <c r="F7" s="299">
        <f>F5-C5</f>
        <v>950</v>
      </c>
      <c r="G7" s="300"/>
      <c r="H7" s="301"/>
      <c r="I7" s="299">
        <f>I5-F5</f>
        <v>1220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6">
        <v>0</v>
      </c>
      <c r="D8" s="227"/>
      <c r="E8" s="228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6">
        <v>48</v>
      </c>
      <c r="D9" s="227"/>
      <c r="E9" s="228"/>
      <c r="F9" s="229">
        <v>47</v>
      </c>
      <c r="G9" s="229"/>
      <c r="H9" s="229"/>
      <c r="I9" s="229">
        <v>48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6">
        <v>33</v>
      </c>
      <c r="D10" s="227"/>
      <c r="E10" s="228"/>
      <c r="F10" s="229">
        <v>33</v>
      </c>
      <c r="G10" s="229"/>
      <c r="H10" s="229"/>
      <c r="I10" s="229">
        <v>36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07" t="s">
        <v>137</v>
      </c>
      <c r="D11" s="107" t="s">
        <v>137</v>
      </c>
      <c r="E11" s="107" t="s">
        <v>137</v>
      </c>
      <c r="F11" s="110" t="s">
        <v>137</v>
      </c>
      <c r="G11" s="110" t="s">
        <v>137</v>
      </c>
      <c r="H11" s="110" t="s">
        <v>137</v>
      </c>
      <c r="I11" s="112" t="s">
        <v>137</v>
      </c>
      <c r="J11" s="112" t="s">
        <v>137</v>
      </c>
      <c r="K11" s="112" t="s">
        <v>137</v>
      </c>
    </row>
    <row r="12" spans="1:15" ht="21.95" customHeight="1">
      <c r="A12" s="276"/>
      <c r="B12" s="43" t="s">
        <v>23</v>
      </c>
      <c r="C12" s="107">
        <v>60</v>
      </c>
      <c r="D12" s="107">
        <v>60</v>
      </c>
      <c r="E12" s="107">
        <v>60</v>
      </c>
      <c r="F12" s="110">
        <v>60</v>
      </c>
      <c r="G12" s="110">
        <v>60</v>
      </c>
      <c r="H12" s="110">
        <v>60</v>
      </c>
      <c r="I12" s="112">
        <v>60</v>
      </c>
      <c r="J12" s="112">
        <v>60</v>
      </c>
      <c r="K12" s="112">
        <v>60</v>
      </c>
    </row>
    <row r="13" spans="1:15" ht="21.95" customHeight="1">
      <c r="A13" s="276"/>
      <c r="B13" s="277" t="s">
        <v>24</v>
      </c>
      <c r="C13" s="278" t="s">
        <v>25</v>
      </c>
      <c r="D13" s="279"/>
      <c r="E13" s="280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40" t="s">
        <v>25</v>
      </c>
      <c r="D14" s="241"/>
      <c r="E14" s="242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06">
        <v>380</v>
      </c>
      <c r="D15" s="106">
        <v>350</v>
      </c>
      <c r="E15" s="106">
        <v>320</v>
      </c>
      <c r="F15" s="41">
        <v>320</v>
      </c>
      <c r="G15" s="41">
        <v>280</v>
      </c>
      <c r="H15" s="41">
        <v>500</v>
      </c>
      <c r="I15" s="111">
        <v>500</v>
      </c>
      <c r="J15" s="41">
        <v>470</v>
      </c>
      <c r="K15" s="41">
        <v>440</v>
      </c>
    </row>
    <row r="16" spans="1:15" ht="21.95" customHeight="1">
      <c r="A16" s="250"/>
      <c r="B16" s="9" t="s">
        <v>28</v>
      </c>
      <c r="C16" s="244" t="s">
        <v>29</v>
      </c>
      <c r="D16" s="245"/>
      <c r="E16" s="246"/>
      <c r="F16" s="247" t="s">
        <v>193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07" t="s">
        <v>137</v>
      </c>
      <c r="D17" s="107" t="s">
        <v>137</v>
      </c>
      <c r="E17" s="107" t="s">
        <v>137</v>
      </c>
      <c r="F17" s="110" t="s">
        <v>137</v>
      </c>
      <c r="G17" s="110" t="s">
        <v>137</v>
      </c>
      <c r="H17" s="110" t="s">
        <v>137</v>
      </c>
      <c r="I17" s="112" t="s">
        <v>137</v>
      </c>
      <c r="J17" s="112" t="s">
        <v>137</v>
      </c>
      <c r="K17" s="112" t="s">
        <v>137</v>
      </c>
    </row>
    <row r="18" spans="1:11" ht="21.95" customHeight="1">
      <c r="A18" s="248"/>
      <c r="B18" s="42" t="s">
        <v>23</v>
      </c>
      <c r="C18" s="106">
        <v>90</v>
      </c>
      <c r="D18" s="106">
        <v>90</v>
      </c>
      <c r="E18" s="106">
        <v>90</v>
      </c>
      <c r="F18" s="109">
        <v>90</v>
      </c>
      <c r="G18" s="109">
        <v>90</v>
      </c>
      <c r="H18" s="109">
        <v>90</v>
      </c>
      <c r="I18" s="111">
        <v>90</v>
      </c>
      <c r="J18" s="111">
        <v>90</v>
      </c>
      <c r="K18" s="111">
        <v>90</v>
      </c>
    </row>
    <row r="19" spans="1:11" ht="21.95" customHeight="1">
      <c r="A19" s="248"/>
      <c r="B19" s="249" t="s">
        <v>24</v>
      </c>
      <c r="C19" s="240" t="s">
        <v>25</v>
      </c>
      <c r="D19" s="241"/>
      <c r="E19" s="242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40" t="s">
        <v>25</v>
      </c>
      <c r="D20" s="241"/>
      <c r="E20" s="242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06">
        <v>390</v>
      </c>
      <c r="D21" s="106">
        <v>310</v>
      </c>
      <c r="E21" s="106">
        <v>500</v>
      </c>
      <c r="F21" s="41">
        <v>500</v>
      </c>
      <c r="G21" s="41">
        <v>400</v>
      </c>
      <c r="H21" s="41">
        <v>300</v>
      </c>
      <c r="I21" s="111">
        <v>300</v>
      </c>
      <c r="J21" s="41">
        <v>500</v>
      </c>
      <c r="K21" s="41">
        <v>420</v>
      </c>
    </row>
    <row r="22" spans="1:11" ht="21.95" customHeight="1">
      <c r="A22" s="243"/>
      <c r="B22" s="9" t="s">
        <v>33</v>
      </c>
      <c r="C22" s="244" t="s">
        <v>187</v>
      </c>
      <c r="D22" s="245"/>
      <c r="E22" s="246"/>
      <c r="F22" s="247" t="s">
        <v>34</v>
      </c>
      <c r="G22" s="247"/>
      <c r="H22" s="247"/>
      <c r="I22" s="247" t="s">
        <v>194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40">
        <v>3240</v>
      </c>
      <c r="D23" s="241"/>
      <c r="E23" s="242"/>
      <c r="F23" s="240">
        <v>3060</v>
      </c>
      <c r="G23" s="241"/>
      <c r="H23" s="242"/>
      <c r="I23" s="240">
        <v>3060</v>
      </c>
      <c r="J23" s="241"/>
      <c r="K23" s="242"/>
    </row>
    <row r="24" spans="1:11" ht="21.95" customHeight="1">
      <c r="A24" s="251"/>
      <c r="B24" s="10" t="s">
        <v>37</v>
      </c>
      <c r="C24" s="240">
        <v>3400</v>
      </c>
      <c r="D24" s="241"/>
      <c r="E24" s="242"/>
      <c r="F24" s="240">
        <v>3300</v>
      </c>
      <c r="G24" s="241"/>
      <c r="H24" s="242"/>
      <c r="I24" s="240">
        <v>3300</v>
      </c>
      <c r="J24" s="241"/>
      <c r="K24" s="242"/>
    </row>
    <row r="25" spans="1:11" ht="21.95" customHeight="1">
      <c r="A25" s="250" t="s">
        <v>38</v>
      </c>
      <c r="B25" s="8" t="s">
        <v>39</v>
      </c>
      <c r="C25" s="240">
        <v>39</v>
      </c>
      <c r="D25" s="241"/>
      <c r="E25" s="242"/>
      <c r="F25" s="240">
        <v>38</v>
      </c>
      <c r="G25" s="241"/>
      <c r="H25" s="242"/>
      <c r="I25" s="240">
        <v>38</v>
      </c>
      <c r="J25" s="241"/>
      <c r="K25" s="242"/>
    </row>
    <row r="26" spans="1:11" ht="21.95" customHeight="1">
      <c r="A26" s="250"/>
      <c r="B26" s="8" t="s">
        <v>40</v>
      </c>
      <c r="C26" s="240">
        <v>213</v>
      </c>
      <c r="D26" s="241"/>
      <c r="E26" s="242"/>
      <c r="F26" s="240">
        <v>211</v>
      </c>
      <c r="G26" s="241"/>
      <c r="H26" s="242"/>
      <c r="I26" s="240">
        <v>209</v>
      </c>
      <c r="J26" s="241"/>
      <c r="K26" s="242"/>
    </row>
    <row r="27" spans="1:11" ht="21.95" customHeight="1">
      <c r="A27" s="250"/>
      <c r="B27" s="8" t="s">
        <v>41</v>
      </c>
      <c r="C27" s="240">
        <v>14</v>
      </c>
      <c r="D27" s="241"/>
      <c r="E27" s="242"/>
      <c r="F27" s="240">
        <v>14</v>
      </c>
      <c r="G27" s="241"/>
      <c r="H27" s="242"/>
      <c r="I27" s="240">
        <v>14</v>
      </c>
      <c r="J27" s="241"/>
      <c r="K27" s="242"/>
    </row>
    <row r="28" spans="1:11" ht="76.5" customHeight="1">
      <c r="A28" s="255" t="s" ph="1">
        <v>42</v>
      </c>
      <c r="B28" s="256" ph="1"/>
      <c r="C28" s="261" t="s">
        <v>188</v>
      </c>
      <c r="D28" s="262"/>
      <c r="E28" s="263"/>
      <c r="F28" s="261" t="s">
        <v>191</v>
      </c>
      <c r="G28" s="262"/>
      <c r="H28" s="263"/>
      <c r="I28" s="261" t="s">
        <v>195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185</v>
      </c>
      <c r="D31" s="273"/>
      <c r="E31" s="274"/>
      <c r="F31" s="272" t="s">
        <v>192</v>
      </c>
      <c r="G31" s="273"/>
      <c r="H31" s="274"/>
      <c r="I31" s="272" t="s">
        <v>140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/>
      <c r="F34" s="44">
        <v>0</v>
      </c>
      <c r="G34" s="44"/>
      <c r="H34" s="44"/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/>
      <c r="F35" s="44">
        <v>9.07</v>
      </c>
      <c r="G35" s="44"/>
      <c r="H35" s="41"/>
      <c r="I35" s="44">
        <v>9.26</v>
      </c>
      <c r="J35" s="21">
        <v>9.23</v>
      </c>
    </row>
    <row r="36" spans="1:10" ht="15.75">
      <c r="A36" s="286"/>
      <c r="B36" s="293"/>
      <c r="C36" s="12" t="s">
        <v>56</v>
      </c>
      <c r="D36" s="12" t="s">
        <v>57</v>
      </c>
      <c r="E36" s="44"/>
      <c r="F36" s="44">
        <v>9.36</v>
      </c>
      <c r="G36" s="44"/>
      <c r="H36" s="41"/>
      <c r="I36" s="44">
        <v>8</v>
      </c>
      <c r="J36" s="21">
        <v>7.9</v>
      </c>
    </row>
    <row r="37" spans="1:10" ht="18.75">
      <c r="A37" s="286"/>
      <c r="B37" s="293"/>
      <c r="C37" s="13" t="s">
        <v>58</v>
      </c>
      <c r="D37" s="12" t="s">
        <v>59</v>
      </c>
      <c r="E37" s="44"/>
      <c r="F37" s="44">
        <v>23.7</v>
      </c>
      <c r="G37" s="35"/>
      <c r="H37" s="41"/>
      <c r="I37" s="44">
        <v>15.6</v>
      </c>
      <c r="J37" s="21">
        <v>15.3</v>
      </c>
    </row>
    <row r="38" spans="1:10" ht="16.5">
      <c r="A38" s="286"/>
      <c r="B38" s="293"/>
      <c r="C38" s="14" t="s">
        <v>60</v>
      </c>
      <c r="D38" s="12" t="s">
        <v>61</v>
      </c>
      <c r="E38" s="35"/>
      <c r="F38" s="35">
        <v>10.1</v>
      </c>
      <c r="G38" s="35"/>
      <c r="H38" s="37"/>
      <c r="I38" s="44">
        <v>32.9</v>
      </c>
      <c r="J38" s="21">
        <v>21.6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/>
      <c r="F39" s="44">
        <v>1.1000000000000001</v>
      </c>
      <c r="G39" s="44"/>
      <c r="H39" s="41"/>
      <c r="I39" s="44">
        <v>1</v>
      </c>
      <c r="J39" s="21">
        <v>1</v>
      </c>
    </row>
    <row r="40" spans="1:10" ht="15.75">
      <c r="A40" s="286"/>
      <c r="B40" s="293"/>
      <c r="C40" s="13" t="s">
        <v>54</v>
      </c>
      <c r="D40" s="13" t="s">
        <v>63</v>
      </c>
      <c r="E40" s="44"/>
      <c r="F40" s="44">
        <v>10.199999999999999</v>
      </c>
      <c r="G40" s="44"/>
      <c r="H40" s="41"/>
      <c r="I40" s="44">
        <v>10.1</v>
      </c>
      <c r="J40" s="21">
        <v>10.1</v>
      </c>
    </row>
    <row r="41" spans="1:10" ht="15.75">
      <c r="A41" s="286"/>
      <c r="B41" s="293"/>
      <c r="C41" s="12" t="s">
        <v>56</v>
      </c>
      <c r="D41" s="12" t="s">
        <v>64</v>
      </c>
      <c r="E41" s="44"/>
      <c r="F41" s="44">
        <v>28.1</v>
      </c>
      <c r="G41" s="44"/>
      <c r="H41" s="41"/>
      <c r="I41" s="44">
        <v>22.6</v>
      </c>
      <c r="J41" s="21">
        <v>24.1</v>
      </c>
    </row>
    <row r="42" spans="1:10" ht="15.75">
      <c r="A42" s="286"/>
      <c r="B42" s="293"/>
      <c r="C42" s="15" t="s">
        <v>65</v>
      </c>
      <c r="D42" s="16" t="s">
        <v>66</v>
      </c>
      <c r="E42" s="44"/>
      <c r="F42" s="44">
        <v>3.68</v>
      </c>
      <c r="G42" s="44"/>
      <c r="H42" s="41"/>
      <c r="I42" s="44">
        <v>2.73</v>
      </c>
      <c r="J42" s="21">
        <v>2.39</v>
      </c>
    </row>
    <row r="43" spans="1:10" ht="16.5">
      <c r="A43" s="286"/>
      <c r="B43" s="293"/>
      <c r="C43" s="15" t="s">
        <v>67</v>
      </c>
      <c r="D43" s="17" t="s">
        <v>68</v>
      </c>
      <c r="E43" s="44"/>
      <c r="F43" s="44">
        <v>9.6300000000000008</v>
      </c>
      <c r="G43" s="44"/>
      <c r="H43" s="41"/>
      <c r="I43" s="44">
        <v>7.81</v>
      </c>
      <c r="J43" s="21">
        <v>9.18</v>
      </c>
    </row>
    <row r="44" spans="1:10" ht="18.75">
      <c r="A44" s="286"/>
      <c r="B44" s="293"/>
      <c r="C44" s="13" t="s">
        <v>58</v>
      </c>
      <c r="D44" s="12" t="s">
        <v>69</v>
      </c>
      <c r="E44" s="44"/>
      <c r="F44" s="44">
        <v>1630</v>
      </c>
      <c r="G44" s="44"/>
      <c r="H44" s="41"/>
      <c r="I44" s="44">
        <v>331</v>
      </c>
      <c r="J44" s="21">
        <v>395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/>
      <c r="F45" s="44">
        <v>7.98</v>
      </c>
      <c r="G45" s="44"/>
      <c r="H45" s="41"/>
      <c r="I45" s="44">
        <v>4.68</v>
      </c>
      <c r="J45" s="21">
        <v>6.31</v>
      </c>
    </row>
    <row r="46" spans="1:10" ht="18.75">
      <c r="A46" s="286"/>
      <c r="B46" s="293"/>
      <c r="C46" s="13" t="s">
        <v>58</v>
      </c>
      <c r="D46" s="12" t="s">
        <v>59</v>
      </c>
      <c r="E46" s="44"/>
      <c r="F46" s="44">
        <v>38.1</v>
      </c>
      <c r="G46" s="44"/>
      <c r="H46" s="41"/>
      <c r="I46" s="44">
        <v>19.2</v>
      </c>
      <c r="J46" s="21">
        <v>16.7</v>
      </c>
    </row>
    <row r="47" spans="1:10" ht="16.5">
      <c r="A47" s="286"/>
      <c r="B47" s="293"/>
      <c r="C47" s="14" t="s">
        <v>60</v>
      </c>
      <c r="D47" s="12" t="s">
        <v>72</v>
      </c>
      <c r="E47" s="44"/>
      <c r="F47" s="44">
        <v>7.93</v>
      </c>
      <c r="G47" s="44"/>
      <c r="H47" s="41"/>
      <c r="I47" s="44">
        <v>9.59</v>
      </c>
      <c r="J47" s="21">
        <v>7.82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>
        <v>8.2799999999999994</v>
      </c>
      <c r="G48" s="44"/>
      <c r="H48" s="41"/>
      <c r="I48" s="44">
        <v>7.64</v>
      </c>
      <c r="J48" s="21">
        <v>8.17</v>
      </c>
    </row>
    <row r="49" spans="1:13" ht="18.75">
      <c r="A49" s="286"/>
      <c r="B49" s="293"/>
      <c r="C49" s="13" t="s">
        <v>58</v>
      </c>
      <c r="D49" s="12" t="s">
        <v>59</v>
      </c>
      <c r="E49" s="44"/>
      <c r="F49" s="44">
        <v>30.3</v>
      </c>
      <c r="G49" s="44"/>
      <c r="H49" s="41"/>
      <c r="I49" s="44">
        <v>504</v>
      </c>
      <c r="J49" s="21">
        <v>61.8</v>
      </c>
    </row>
    <row r="50" spans="1:13" ht="16.5">
      <c r="A50" s="286"/>
      <c r="B50" s="293"/>
      <c r="C50" s="14" t="s">
        <v>60</v>
      </c>
      <c r="D50" s="12" t="s">
        <v>72</v>
      </c>
      <c r="E50" s="44"/>
      <c r="F50" s="44">
        <v>10.61</v>
      </c>
      <c r="G50" s="44"/>
      <c r="H50" s="41"/>
      <c r="I50" s="44">
        <v>151</v>
      </c>
      <c r="J50" s="21">
        <v>64</v>
      </c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/>
      <c r="F52" s="44"/>
      <c r="G52" s="44"/>
      <c r="H52" s="41"/>
      <c r="I52" s="44">
        <v>9.4600000000000009</v>
      </c>
      <c r="J52" s="21">
        <v>9.36</v>
      </c>
    </row>
    <row r="53" spans="1:13" ht="15.75">
      <c r="A53" s="286"/>
      <c r="B53" s="293"/>
      <c r="C53" s="12" t="s">
        <v>56</v>
      </c>
      <c r="D53" s="12" t="s">
        <v>57</v>
      </c>
      <c r="E53" s="44"/>
      <c r="F53" s="44"/>
      <c r="G53" s="44"/>
      <c r="H53" s="41"/>
      <c r="I53" s="44">
        <v>2.75</v>
      </c>
      <c r="J53" s="21">
        <v>4.62</v>
      </c>
    </row>
    <row r="54" spans="1:13" ht="18.75">
      <c r="A54" s="286"/>
      <c r="B54" s="293"/>
      <c r="C54" s="13" t="s">
        <v>58</v>
      </c>
      <c r="D54" s="12" t="s">
        <v>59</v>
      </c>
      <c r="E54" s="44"/>
      <c r="F54" s="44"/>
      <c r="G54" s="44"/>
      <c r="H54" s="41"/>
      <c r="I54" s="44">
        <v>7.6</v>
      </c>
      <c r="J54" s="21">
        <v>9.1999999999999993</v>
      </c>
    </row>
    <row r="55" spans="1:13" ht="16.5">
      <c r="A55" s="286"/>
      <c r="B55" s="294"/>
      <c r="C55" s="18" t="s">
        <v>60</v>
      </c>
      <c r="D55" s="12" t="s">
        <v>77</v>
      </c>
      <c r="E55" s="19"/>
      <c r="F55" s="19"/>
      <c r="G55" s="19"/>
      <c r="H55" s="41"/>
      <c r="I55" s="44">
        <v>10.6</v>
      </c>
      <c r="J55" s="21">
        <v>8.1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54.2</v>
      </c>
      <c r="C59" s="30"/>
      <c r="D59" s="33">
        <v>43.2</v>
      </c>
      <c r="E59" s="30"/>
      <c r="F59" s="30">
        <v>990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9.6999999999999993</v>
      </c>
      <c r="C60" s="30"/>
      <c r="D60" s="33">
        <v>6.9</v>
      </c>
      <c r="E60" s="30"/>
      <c r="F60" s="30">
        <v>10.8</v>
      </c>
      <c r="G60" s="34"/>
      <c r="H60" s="30">
        <v>7.21</v>
      </c>
      <c r="I60" s="30"/>
      <c r="J60" s="21">
        <v>4.24</v>
      </c>
      <c r="K60" s="21"/>
      <c r="L60" s="21">
        <v>9.61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>
        <v>6.74</v>
      </c>
      <c r="I61" s="30"/>
      <c r="J61" s="21">
        <v>8.99</v>
      </c>
      <c r="K61" s="21"/>
      <c r="L61" s="21">
        <v>16.7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26.6</v>
      </c>
      <c r="D63" s="33"/>
      <c r="E63" s="30">
        <v>28.1</v>
      </c>
      <c r="F63" s="30"/>
      <c r="G63" s="34">
        <v>21.8</v>
      </c>
      <c r="H63" s="30"/>
      <c r="I63" s="30">
        <v>29.9</v>
      </c>
      <c r="J63" s="21"/>
      <c r="K63" s="21">
        <v>29.07</v>
      </c>
      <c r="M63" s="21">
        <v>27.79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20.8</v>
      </c>
      <c r="D65" s="33"/>
      <c r="E65" s="30">
        <v>23.3</v>
      </c>
      <c r="F65" s="30"/>
      <c r="G65" s="34">
        <v>20.100000000000001</v>
      </c>
      <c r="H65" s="30"/>
      <c r="I65" s="30">
        <v>25.2</v>
      </c>
      <c r="J65" s="21"/>
      <c r="K65" s="21">
        <v>26.97</v>
      </c>
      <c r="M65" s="21">
        <v>27.67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5.24</v>
      </c>
      <c r="C67" s="30">
        <v>13.6</v>
      </c>
      <c r="D67" s="33">
        <v>8.6</v>
      </c>
      <c r="E67" s="30">
        <v>15.5</v>
      </c>
      <c r="F67" s="30">
        <v>9.36</v>
      </c>
      <c r="G67" s="34">
        <v>7.6</v>
      </c>
      <c r="H67" s="30">
        <v>12.61</v>
      </c>
      <c r="I67" s="30">
        <v>13.9</v>
      </c>
      <c r="J67" s="21">
        <v>6.68</v>
      </c>
      <c r="K67" s="21">
        <v>13.59</v>
      </c>
      <c r="L67" s="21">
        <v>6.11</v>
      </c>
      <c r="M67" s="21">
        <v>16.12</v>
      </c>
    </row>
    <row r="68" spans="1:13" ht="18.75">
      <c r="A68" s="32" t="s">
        <v>5</v>
      </c>
      <c r="B68" s="36">
        <v>7.16</v>
      </c>
      <c r="C68" s="30">
        <v>8.9</v>
      </c>
      <c r="D68" s="33">
        <v>7.3</v>
      </c>
      <c r="E68" s="30">
        <v>13.6</v>
      </c>
      <c r="F68" s="30">
        <v>17.12</v>
      </c>
      <c r="G68" s="34">
        <v>8.1999999999999993</v>
      </c>
      <c r="H68" s="30">
        <v>15.88</v>
      </c>
      <c r="I68" s="30">
        <v>10.8</v>
      </c>
      <c r="J68" s="21">
        <v>13.6</v>
      </c>
      <c r="K68" s="21">
        <v>8.07</v>
      </c>
      <c r="L68" s="21">
        <v>12.8</v>
      </c>
      <c r="M68" s="21">
        <v>16.100000000000001</v>
      </c>
    </row>
    <row r="69" spans="1:13" ht="18.75">
      <c r="A69" s="32" t="s">
        <v>6</v>
      </c>
      <c r="B69" s="36">
        <v>4.22</v>
      </c>
      <c r="C69" s="30">
        <v>11.2</v>
      </c>
      <c r="D69" s="33">
        <v>5.0999999999999996</v>
      </c>
      <c r="E69" s="30">
        <v>10.199999999999999</v>
      </c>
      <c r="F69" s="30">
        <v>13.62</v>
      </c>
      <c r="G69" s="34">
        <v>18.100000000000001</v>
      </c>
      <c r="H69" s="30">
        <v>13.17</v>
      </c>
      <c r="I69" s="30">
        <v>13.8</v>
      </c>
      <c r="J69" s="21">
        <v>6.19</v>
      </c>
      <c r="K69" s="21">
        <v>18.84</v>
      </c>
      <c r="L69" s="21">
        <v>8.16</v>
      </c>
      <c r="M69" s="21">
        <v>19.399999999999999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J8" sqref="J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124</v>
      </c>
      <c r="D2" s="223"/>
      <c r="E2" s="223"/>
      <c r="F2" s="224" t="s">
        <v>126</v>
      </c>
      <c r="G2" s="224"/>
      <c r="H2" s="224"/>
      <c r="I2" s="225" t="s">
        <v>128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17050</v>
      </c>
      <c r="D4" s="229"/>
      <c r="E4" s="229"/>
      <c r="F4" s="229">
        <v>17860</v>
      </c>
      <c r="G4" s="229"/>
      <c r="H4" s="229"/>
      <c r="I4" s="229">
        <v>18750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36450</v>
      </c>
      <c r="D5" s="229"/>
      <c r="E5" s="229"/>
      <c r="F5" s="229">
        <v>37250</v>
      </c>
      <c r="G5" s="229"/>
      <c r="H5" s="229"/>
      <c r="I5" s="229">
        <v>38100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C4-'11日'!I4</f>
        <v>470</v>
      </c>
      <c r="D6" s="308"/>
      <c r="E6" s="308"/>
      <c r="F6" s="299">
        <f>F4-C4</f>
        <v>810</v>
      </c>
      <c r="G6" s="300"/>
      <c r="H6" s="301"/>
      <c r="I6" s="299">
        <f>I4-F4</f>
        <v>890</v>
      </c>
      <c r="J6" s="300"/>
      <c r="K6" s="301"/>
      <c r="L6" s="305">
        <f>C6+F6+I6</f>
        <v>2170</v>
      </c>
      <c r="M6" s="305">
        <f>C7+F7+I7</f>
        <v>2180</v>
      </c>
    </row>
    <row r="7" spans="1:15" ht="21.95" customHeight="1">
      <c r="A7" s="217"/>
      <c r="B7" s="6" t="s">
        <v>16</v>
      </c>
      <c r="C7" s="308">
        <f>C5-'11日'!I5</f>
        <v>530</v>
      </c>
      <c r="D7" s="308"/>
      <c r="E7" s="308"/>
      <c r="F7" s="299">
        <f>F5-C5</f>
        <v>800</v>
      </c>
      <c r="G7" s="300"/>
      <c r="H7" s="301"/>
      <c r="I7" s="299">
        <f>I5-F5</f>
        <v>850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</row>
    <row r="9" spans="1:15" ht="21.95" customHeight="1">
      <c r="A9" s="275" t="s">
        <v>18</v>
      </c>
      <c r="B9" s="7" t="s">
        <v>19</v>
      </c>
      <c r="C9" s="229">
        <v>47</v>
      </c>
      <c r="D9" s="229"/>
      <c r="E9" s="229"/>
      <c r="F9" s="229">
        <v>51</v>
      </c>
      <c r="G9" s="229"/>
      <c r="H9" s="229"/>
      <c r="I9" s="229">
        <v>39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41</v>
      </c>
      <c r="D10" s="229"/>
      <c r="E10" s="229"/>
      <c r="F10" s="229">
        <v>46</v>
      </c>
      <c r="G10" s="229"/>
      <c r="H10" s="229"/>
      <c r="I10" s="229">
        <v>39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14" t="s">
        <v>137</v>
      </c>
      <c r="D11" s="114" t="s">
        <v>137</v>
      </c>
      <c r="E11" s="114" t="s">
        <v>137</v>
      </c>
      <c r="F11" s="116" t="s">
        <v>137</v>
      </c>
      <c r="G11" s="116" t="s">
        <v>137</v>
      </c>
      <c r="H11" s="116" t="s">
        <v>137</v>
      </c>
      <c r="I11" s="118" t="s">
        <v>137</v>
      </c>
      <c r="J11" s="118" t="s">
        <v>137</v>
      </c>
      <c r="K11" s="118" t="s">
        <v>137</v>
      </c>
    </row>
    <row r="12" spans="1:15" ht="21.95" customHeight="1">
      <c r="A12" s="276"/>
      <c r="B12" s="43" t="s">
        <v>23</v>
      </c>
      <c r="C12" s="114">
        <v>60</v>
      </c>
      <c r="D12" s="114">
        <v>60</v>
      </c>
      <c r="E12" s="114">
        <v>60</v>
      </c>
      <c r="F12" s="116">
        <v>60</v>
      </c>
      <c r="G12" s="116">
        <v>60</v>
      </c>
      <c r="H12" s="116">
        <v>60</v>
      </c>
      <c r="I12" s="118">
        <v>60</v>
      </c>
      <c r="J12" s="118">
        <v>60</v>
      </c>
      <c r="K12" s="118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13">
        <v>440</v>
      </c>
      <c r="D15" s="113">
        <v>420</v>
      </c>
      <c r="E15" s="113">
        <v>400</v>
      </c>
      <c r="F15" s="41">
        <v>400</v>
      </c>
      <c r="G15" s="41">
        <v>360</v>
      </c>
      <c r="H15" s="41">
        <v>330</v>
      </c>
      <c r="I15" s="41">
        <v>320</v>
      </c>
      <c r="J15" s="41">
        <v>290</v>
      </c>
      <c r="K15" s="41">
        <v>270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14" t="s">
        <v>137</v>
      </c>
      <c r="D17" s="114" t="s">
        <v>137</v>
      </c>
      <c r="E17" s="114" t="s">
        <v>137</v>
      </c>
      <c r="F17" s="116" t="s">
        <v>137</v>
      </c>
      <c r="G17" s="116" t="s">
        <v>137</v>
      </c>
      <c r="H17" s="116" t="s">
        <v>137</v>
      </c>
      <c r="I17" s="118" t="s">
        <v>137</v>
      </c>
      <c r="J17" s="118" t="s">
        <v>137</v>
      </c>
      <c r="K17" s="118" t="s">
        <v>137</v>
      </c>
    </row>
    <row r="18" spans="1:11" ht="21.95" customHeight="1">
      <c r="A18" s="248"/>
      <c r="B18" s="42" t="s">
        <v>23</v>
      </c>
      <c r="C18" s="113">
        <v>90</v>
      </c>
      <c r="D18" s="113">
        <v>90</v>
      </c>
      <c r="E18" s="113">
        <v>90</v>
      </c>
      <c r="F18" s="115">
        <v>90</v>
      </c>
      <c r="G18" s="115">
        <v>90</v>
      </c>
      <c r="H18" s="115">
        <v>90</v>
      </c>
      <c r="I18" s="117">
        <v>90</v>
      </c>
      <c r="J18" s="117">
        <v>90</v>
      </c>
      <c r="K18" s="117">
        <v>90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13">
        <v>420</v>
      </c>
      <c r="D21" s="113">
        <v>330</v>
      </c>
      <c r="E21" s="113">
        <v>500</v>
      </c>
      <c r="F21" s="41">
        <v>500</v>
      </c>
      <c r="G21" s="41">
        <v>470</v>
      </c>
      <c r="H21" s="41">
        <v>440</v>
      </c>
      <c r="I21" s="41">
        <v>430</v>
      </c>
      <c r="J21" s="41">
        <v>570</v>
      </c>
      <c r="K21" s="41">
        <v>500</v>
      </c>
    </row>
    <row r="22" spans="1:11" ht="37.5" customHeight="1">
      <c r="A22" s="243"/>
      <c r="B22" s="9" t="s">
        <v>33</v>
      </c>
      <c r="C22" s="247" t="s">
        <v>196</v>
      </c>
      <c r="D22" s="247"/>
      <c r="E22" s="247"/>
      <c r="F22" s="247" t="s">
        <v>34</v>
      </c>
      <c r="G22" s="247"/>
      <c r="H22" s="247"/>
      <c r="I22" s="247" t="s">
        <v>201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40">
        <v>3060</v>
      </c>
      <c r="D23" s="241"/>
      <c r="E23" s="242"/>
      <c r="F23" s="240">
        <v>3000</v>
      </c>
      <c r="G23" s="241"/>
      <c r="H23" s="242"/>
      <c r="I23" s="240">
        <v>2850</v>
      </c>
      <c r="J23" s="241"/>
      <c r="K23" s="242"/>
    </row>
    <row r="24" spans="1:11" ht="21.95" customHeight="1">
      <c r="A24" s="251"/>
      <c r="B24" s="10" t="s">
        <v>37</v>
      </c>
      <c r="C24" s="240">
        <v>3300</v>
      </c>
      <c r="D24" s="241"/>
      <c r="E24" s="242"/>
      <c r="F24" s="240">
        <v>3150</v>
      </c>
      <c r="G24" s="241"/>
      <c r="H24" s="242"/>
      <c r="I24" s="240">
        <v>3150</v>
      </c>
      <c r="J24" s="241"/>
      <c r="K24" s="242"/>
    </row>
    <row r="25" spans="1:11" ht="21.95" customHeight="1">
      <c r="A25" s="250" t="s">
        <v>38</v>
      </c>
      <c r="B25" s="8" t="s">
        <v>39</v>
      </c>
      <c r="C25" s="240">
        <v>38</v>
      </c>
      <c r="D25" s="241"/>
      <c r="E25" s="242"/>
      <c r="F25" s="240">
        <v>38</v>
      </c>
      <c r="G25" s="241"/>
      <c r="H25" s="242"/>
      <c r="I25" s="240">
        <v>38</v>
      </c>
      <c r="J25" s="241"/>
      <c r="K25" s="242"/>
    </row>
    <row r="26" spans="1:11" ht="21.95" customHeight="1">
      <c r="A26" s="250"/>
      <c r="B26" s="8" t="s">
        <v>40</v>
      </c>
      <c r="C26" s="240">
        <v>207</v>
      </c>
      <c r="D26" s="241"/>
      <c r="E26" s="242"/>
      <c r="F26" s="240">
        <v>207</v>
      </c>
      <c r="G26" s="241"/>
      <c r="H26" s="242"/>
      <c r="I26" s="240">
        <v>205</v>
      </c>
      <c r="J26" s="241"/>
      <c r="K26" s="242"/>
    </row>
    <row r="27" spans="1:11" ht="21.95" customHeight="1">
      <c r="A27" s="250"/>
      <c r="B27" s="8" t="s">
        <v>41</v>
      </c>
      <c r="C27" s="240">
        <v>14</v>
      </c>
      <c r="D27" s="241"/>
      <c r="E27" s="242"/>
      <c r="F27" s="240">
        <v>14</v>
      </c>
      <c r="G27" s="241"/>
      <c r="H27" s="242"/>
      <c r="I27" s="240">
        <v>14</v>
      </c>
      <c r="J27" s="241"/>
      <c r="K27" s="242"/>
    </row>
    <row r="28" spans="1:11" ht="76.5" customHeight="1">
      <c r="A28" s="255" t="s" ph="1">
        <v>42</v>
      </c>
      <c r="B28" s="256" ph="1"/>
      <c r="C28" s="261"/>
      <c r="D28" s="262"/>
      <c r="E28" s="263"/>
      <c r="F28" s="261" t="s">
        <v>200</v>
      </c>
      <c r="G28" s="262"/>
      <c r="H28" s="263"/>
      <c r="I28" s="261" t="s">
        <v>206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197</v>
      </c>
      <c r="D31" s="273"/>
      <c r="E31" s="274"/>
      <c r="F31" s="272" t="s">
        <v>198</v>
      </c>
      <c r="G31" s="273"/>
      <c r="H31" s="274"/>
      <c r="I31" s="272" t="s">
        <v>199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9.36</v>
      </c>
      <c r="F35" s="44">
        <v>9.32</v>
      </c>
      <c r="G35" s="44">
        <v>9.42</v>
      </c>
      <c r="H35" s="41">
        <v>9.4</v>
      </c>
      <c r="I35" s="44">
        <v>9.11</v>
      </c>
      <c r="J35" s="21">
        <v>9.33</v>
      </c>
    </row>
    <row r="36" spans="1:10" ht="15.75">
      <c r="A36" s="286"/>
      <c r="B36" s="293"/>
      <c r="C36" s="12" t="s">
        <v>56</v>
      </c>
      <c r="D36" s="12" t="s">
        <v>57</v>
      </c>
      <c r="E36" s="44">
        <v>6.96</v>
      </c>
      <c r="F36" s="44">
        <v>7.14</v>
      </c>
      <c r="G36" s="44">
        <v>6.39</v>
      </c>
      <c r="H36" s="41">
        <v>5.8</v>
      </c>
      <c r="I36" s="44">
        <v>6.6</v>
      </c>
      <c r="J36" s="21">
        <v>6.16</v>
      </c>
    </row>
    <row r="37" spans="1:10" ht="18.75">
      <c r="A37" s="286"/>
      <c r="B37" s="293"/>
      <c r="C37" s="13" t="s">
        <v>58</v>
      </c>
      <c r="D37" s="12" t="s">
        <v>59</v>
      </c>
      <c r="E37" s="44">
        <v>15.9</v>
      </c>
      <c r="F37" s="44">
        <v>16.899999999999999</v>
      </c>
      <c r="G37" s="35">
        <v>17.100000000000001</v>
      </c>
      <c r="H37" s="41">
        <v>16.8</v>
      </c>
      <c r="I37" s="44">
        <v>14.3</v>
      </c>
      <c r="J37" s="21">
        <v>14.9</v>
      </c>
    </row>
    <row r="38" spans="1:10" ht="16.5">
      <c r="A38" s="286"/>
      <c r="B38" s="293"/>
      <c r="C38" s="14" t="s">
        <v>60</v>
      </c>
      <c r="D38" s="12" t="s">
        <v>61</v>
      </c>
      <c r="E38" s="35">
        <v>8</v>
      </c>
      <c r="F38" s="35">
        <v>9.6</v>
      </c>
      <c r="G38" s="35">
        <v>6.5</v>
      </c>
      <c r="H38" s="37">
        <v>6.6</v>
      </c>
      <c r="I38" s="44">
        <v>15.8</v>
      </c>
      <c r="J38" s="21">
        <v>18.149999999999999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0.8</v>
      </c>
      <c r="H39" s="41">
        <v>0.8</v>
      </c>
      <c r="I39" s="44">
        <v>0.5</v>
      </c>
      <c r="J39" s="21">
        <v>0.5</v>
      </c>
    </row>
    <row r="40" spans="1:10" ht="15.75">
      <c r="A40" s="286"/>
      <c r="B40" s="293"/>
      <c r="C40" s="13" t="s">
        <v>54</v>
      </c>
      <c r="D40" s="13" t="s">
        <v>63</v>
      </c>
      <c r="E40" s="44">
        <v>9.68</v>
      </c>
      <c r="F40" s="44">
        <v>9.74</v>
      </c>
      <c r="G40" s="44">
        <v>10</v>
      </c>
      <c r="H40" s="41">
        <v>10</v>
      </c>
      <c r="I40" s="44">
        <v>9.1999999999999993</v>
      </c>
      <c r="J40" s="21">
        <v>9.4600000000000009</v>
      </c>
    </row>
    <row r="41" spans="1:10" ht="15.75">
      <c r="A41" s="286"/>
      <c r="B41" s="293"/>
      <c r="C41" s="12" t="s">
        <v>56</v>
      </c>
      <c r="D41" s="12" t="s">
        <v>64</v>
      </c>
      <c r="E41" s="44">
        <v>18.32</v>
      </c>
      <c r="F41" s="44">
        <v>20.7</v>
      </c>
      <c r="G41" s="44">
        <v>19.2</v>
      </c>
      <c r="H41" s="41">
        <v>21.2</v>
      </c>
      <c r="I41" s="44">
        <v>15.7</v>
      </c>
      <c r="J41" s="21">
        <v>18.07</v>
      </c>
    </row>
    <row r="42" spans="1:10" ht="15.75">
      <c r="A42" s="286"/>
      <c r="B42" s="293"/>
      <c r="C42" s="15" t="s">
        <v>65</v>
      </c>
      <c r="D42" s="16" t="s">
        <v>66</v>
      </c>
      <c r="E42" s="44">
        <v>3.03</v>
      </c>
      <c r="F42" s="44">
        <v>3.22</v>
      </c>
      <c r="G42" s="44">
        <v>2.23</v>
      </c>
      <c r="H42" s="41">
        <v>1.6</v>
      </c>
      <c r="I42" s="44">
        <v>2</v>
      </c>
      <c r="J42" s="21">
        <v>2.27</v>
      </c>
    </row>
    <row r="43" spans="1:10" ht="16.5">
      <c r="A43" s="286"/>
      <c r="B43" s="293"/>
      <c r="C43" s="15" t="s">
        <v>67</v>
      </c>
      <c r="D43" s="17" t="s">
        <v>68</v>
      </c>
      <c r="E43" s="44">
        <v>10.199999999999999</v>
      </c>
      <c r="F43" s="44">
        <v>8.7200000000000006</v>
      </c>
      <c r="G43" s="44">
        <v>9.5</v>
      </c>
      <c r="H43" s="41">
        <v>9.5</v>
      </c>
      <c r="I43" s="44">
        <v>4.2</v>
      </c>
      <c r="J43" s="21">
        <v>6.68</v>
      </c>
    </row>
    <row r="44" spans="1:10" ht="18.75">
      <c r="A44" s="286"/>
      <c r="B44" s="293"/>
      <c r="C44" s="13" t="s">
        <v>58</v>
      </c>
      <c r="D44" s="12" t="s">
        <v>69</v>
      </c>
      <c r="E44" s="44">
        <v>425</v>
      </c>
      <c r="F44" s="44">
        <v>492</v>
      </c>
      <c r="G44" s="44">
        <v>502</v>
      </c>
      <c r="H44" s="41">
        <v>517</v>
      </c>
      <c r="I44" s="44">
        <v>520</v>
      </c>
      <c r="J44" s="21">
        <v>490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7.93</v>
      </c>
      <c r="F45" s="44">
        <v>6.68</v>
      </c>
      <c r="G45" s="44">
        <v>6.75</v>
      </c>
      <c r="H45" s="41">
        <v>6.8</v>
      </c>
      <c r="I45" s="44">
        <v>5.0199999999999996</v>
      </c>
      <c r="J45" s="21">
        <v>4.1900000000000004</v>
      </c>
    </row>
    <row r="46" spans="1:10" ht="18.75">
      <c r="A46" s="286"/>
      <c r="B46" s="293"/>
      <c r="C46" s="13" t="s">
        <v>58</v>
      </c>
      <c r="D46" s="12" t="s">
        <v>59</v>
      </c>
      <c r="E46" s="44">
        <v>17.2</v>
      </c>
      <c r="F46" s="44">
        <v>23.8</v>
      </c>
      <c r="G46" s="44">
        <v>22.9</v>
      </c>
      <c r="H46" s="41">
        <v>23.9</v>
      </c>
      <c r="I46" s="44">
        <v>23</v>
      </c>
      <c r="J46" s="21">
        <v>16.3</v>
      </c>
    </row>
    <row r="47" spans="1:10" ht="16.5">
      <c r="A47" s="286"/>
      <c r="B47" s="293"/>
      <c r="C47" s="14" t="s">
        <v>60</v>
      </c>
      <c r="D47" s="12" t="s">
        <v>72</v>
      </c>
      <c r="E47" s="44">
        <v>22.4</v>
      </c>
      <c r="F47" s="44">
        <v>20.3</v>
      </c>
      <c r="G47" s="44">
        <v>15.1</v>
      </c>
      <c r="H47" s="41">
        <v>16.2</v>
      </c>
      <c r="I47" s="44">
        <v>9.0399999999999991</v>
      </c>
      <c r="J47" s="21">
        <v>9.43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114">
        <v>9.6199999999999992</v>
      </c>
      <c r="F52" s="44">
        <v>9.6</v>
      </c>
      <c r="G52" s="44">
        <v>9.7799999999999994</v>
      </c>
      <c r="H52" s="41">
        <v>9.6</v>
      </c>
      <c r="I52" s="44">
        <v>9.56</v>
      </c>
      <c r="J52" s="21">
        <v>9.39</v>
      </c>
    </row>
    <row r="53" spans="1:13" ht="15.75">
      <c r="A53" s="286"/>
      <c r="B53" s="293"/>
      <c r="C53" s="12" t="s">
        <v>56</v>
      </c>
      <c r="D53" s="12" t="s">
        <v>57</v>
      </c>
      <c r="E53" s="114">
        <v>5.12</v>
      </c>
      <c r="F53" s="44">
        <v>5.58</v>
      </c>
      <c r="G53" s="44">
        <v>4.5</v>
      </c>
      <c r="H53" s="41">
        <v>4.7</v>
      </c>
      <c r="I53" s="44">
        <v>7.74</v>
      </c>
      <c r="J53" s="21">
        <v>5.3</v>
      </c>
    </row>
    <row r="54" spans="1:13" ht="18.75">
      <c r="A54" s="286"/>
      <c r="B54" s="293"/>
      <c r="C54" s="13" t="s">
        <v>58</v>
      </c>
      <c r="D54" s="12" t="s">
        <v>59</v>
      </c>
      <c r="E54" s="114">
        <v>11.2</v>
      </c>
      <c r="F54" s="44">
        <v>10.8</v>
      </c>
      <c r="G54" s="44">
        <v>15</v>
      </c>
      <c r="H54" s="41">
        <v>14</v>
      </c>
      <c r="I54" s="44">
        <v>6.3</v>
      </c>
      <c r="J54" s="21">
        <v>5.8</v>
      </c>
    </row>
    <row r="55" spans="1:13" ht="16.5">
      <c r="A55" s="286"/>
      <c r="B55" s="294"/>
      <c r="C55" s="18" t="s">
        <v>60</v>
      </c>
      <c r="D55" s="12" t="s">
        <v>77</v>
      </c>
      <c r="E55" s="19">
        <v>9.3000000000000007</v>
      </c>
      <c r="F55" s="19">
        <v>7.3</v>
      </c>
      <c r="G55" s="19">
        <v>6.6</v>
      </c>
      <c r="H55" s="41">
        <v>6.3</v>
      </c>
      <c r="I55" s="44">
        <v>6.55</v>
      </c>
      <c r="J55" s="21">
        <v>13.2</v>
      </c>
    </row>
    <row r="56" spans="1:13" ht="14.25">
      <c r="A56" s="22" t="s">
        <v>78</v>
      </c>
      <c r="B56" s="22" t="s">
        <v>79</v>
      </c>
      <c r="C56" s="23">
        <v>8.4</v>
      </c>
      <c r="D56" s="22" t="s">
        <v>80</v>
      </c>
      <c r="E56" s="23">
        <v>87</v>
      </c>
      <c r="F56" s="22" t="s">
        <v>81</v>
      </c>
      <c r="G56" s="23">
        <v>72.5</v>
      </c>
      <c r="H56" s="22" t="s">
        <v>82</v>
      </c>
      <c r="I56" s="23">
        <v>0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49.4</v>
      </c>
      <c r="C60" s="30"/>
      <c r="D60" s="33">
        <v>25.4</v>
      </c>
      <c r="E60" s="30"/>
      <c r="F60" s="30">
        <v>8.4</v>
      </c>
      <c r="G60" s="34"/>
      <c r="H60" s="30">
        <v>10</v>
      </c>
      <c r="I60" s="30"/>
      <c r="J60" s="21">
        <v>7.83</v>
      </c>
      <c r="K60" s="21"/>
      <c r="L60" s="21">
        <v>310</v>
      </c>
      <c r="M60" s="21"/>
    </row>
    <row r="61" spans="1:13" ht="18.75">
      <c r="A61" s="28" t="s">
        <v>2</v>
      </c>
      <c r="B61" s="29">
        <v>21.7</v>
      </c>
      <c r="C61" s="30"/>
      <c r="D61" s="33">
        <v>61.5</v>
      </c>
      <c r="E61" s="30"/>
      <c r="F61" s="30">
        <v>23.6</v>
      </c>
      <c r="G61" s="34"/>
      <c r="H61" s="30">
        <v>24.2</v>
      </c>
      <c r="I61" s="30"/>
      <c r="J61" s="21">
        <v>18.8</v>
      </c>
      <c r="K61" s="21"/>
      <c r="L61" s="21">
        <v>64.3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25.7</v>
      </c>
      <c r="D63" s="33"/>
      <c r="E63" s="30">
        <v>33.200000000000003</v>
      </c>
      <c r="F63" s="30"/>
      <c r="G63" s="34">
        <v>26.75</v>
      </c>
      <c r="H63" s="30"/>
      <c r="I63" s="30">
        <v>25.24</v>
      </c>
      <c r="J63" s="21"/>
      <c r="K63" s="21">
        <v>34.200000000000003</v>
      </c>
      <c r="M63" s="21">
        <v>30.1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>
        <v>3.82</v>
      </c>
      <c r="J64" s="21"/>
      <c r="K64" s="21">
        <v>4.5999999999999996</v>
      </c>
      <c r="L64" s="21"/>
      <c r="M64" s="21">
        <v>4.7</v>
      </c>
    </row>
    <row r="65" spans="1:13" ht="18.75">
      <c r="A65" s="31" t="s">
        <v>4</v>
      </c>
      <c r="B65" s="30"/>
      <c r="C65" s="30">
        <v>28.91</v>
      </c>
      <c r="D65" s="33"/>
      <c r="E65" s="30">
        <v>30.83</v>
      </c>
      <c r="F65" s="30"/>
      <c r="G65" s="34">
        <v>30.36</v>
      </c>
      <c r="H65" s="30"/>
      <c r="I65" s="30"/>
      <c r="J65" s="21"/>
      <c r="K65" s="21">
        <v>34</v>
      </c>
      <c r="M65" s="21">
        <v>29.9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13.2</v>
      </c>
      <c r="C67" s="30">
        <v>6.68</v>
      </c>
      <c r="D67" s="33">
        <v>11.8</v>
      </c>
      <c r="E67" s="30">
        <v>15.19</v>
      </c>
      <c r="F67" s="30">
        <v>10.4</v>
      </c>
      <c r="G67" s="34">
        <v>9.7200000000000006</v>
      </c>
      <c r="H67" s="30">
        <v>9.8000000000000007</v>
      </c>
      <c r="I67" s="30">
        <v>19.18</v>
      </c>
      <c r="J67" s="21">
        <v>17.43</v>
      </c>
      <c r="K67" s="21">
        <v>16.5</v>
      </c>
      <c r="L67" s="21">
        <v>16.34</v>
      </c>
      <c r="M67" s="21">
        <v>12.2</v>
      </c>
    </row>
    <row r="68" spans="1:13" ht="18.75">
      <c r="A68" s="32" t="s">
        <v>5</v>
      </c>
      <c r="B68" s="36">
        <v>34.5</v>
      </c>
      <c r="C68" s="30">
        <v>14.37</v>
      </c>
      <c r="D68" s="33">
        <v>26.9</v>
      </c>
      <c r="E68" s="30">
        <v>13.54</v>
      </c>
      <c r="F68" s="30">
        <v>15.7</v>
      </c>
      <c r="G68" s="34">
        <v>11.21</v>
      </c>
      <c r="H68" s="30">
        <v>12.1</v>
      </c>
      <c r="I68" s="30">
        <v>8.8000000000000007</v>
      </c>
      <c r="J68" s="21">
        <v>18.52</v>
      </c>
      <c r="K68" s="21">
        <v>7.4</v>
      </c>
      <c r="L68" s="21">
        <v>18.52</v>
      </c>
      <c r="M68" s="21">
        <v>19.399999999999999</v>
      </c>
    </row>
    <row r="69" spans="1:13" ht="18.75">
      <c r="A69" s="32" t="s">
        <v>6</v>
      </c>
      <c r="B69" s="36">
        <v>16.100000000000001</v>
      </c>
      <c r="C69" s="30">
        <v>13.4</v>
      </c>
      <c r="D69" s="33">
        <v>15.4</v>
      </c>
      <c r="E69" s="30">
        <v>18.75</v>
      </c>
      <c r="F69" s="30">
        <v>15.4</v>
      </c>
      <c r="G69" s="34">
        <v>22.24</v>
      </c>
      <c r="H69" s="30"/>
      <c r="I69" s="30"/>
      <c r="J69" s="21">
        <v>15.84</v>
      </c>
      <c r="K69" s="21">
        <v>15</v>
      </c>
      <c r="L69" s="21">
        <v>15.37</v>
      </c>
      <c r="M69" s="21">
        <v>16.600000000000001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6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10:K10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124</v>
      </c>
      <c r="D2" s="223"/>
      <c r="E2" s="223"/>
      <c r="F2" s="224" t="s">
        <v>126</v>
      </c>
      <c r="G2" s="224"/>
      <c r="H2" s="224"/>
      <c r="I2" s="225" t="s">
        <v>128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19465</v>
      </c>
      <c r="D4" s="229"/>
      <c r="E4" s="229"/>
      <c r="F4" s="229">
        <v>20400</v>
      </c>
      <c r="G4" s="229"/>
      <c r="H4" s="229"/>
      <c r="I4" s="229">
        <v>21250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38800</v>
      </c>
      <c r="D5" s="229"/>
      <c r="E5" s="229"/>
      <c r="F5" s="229">
        <v>39820</v>
      </c>
      <c r="G5" s="229"/>
      <c r="H5" s="229"/>
      <c r="I5" s="229">
        <v>40600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C4-'12日'!I4</f>
        <v>715</v>
      </c>
      <c r="D6" s="308"/>
      <c r="E6" s="308"/>
      <c r="F6" s="299">
        <f>F4-C4</f>
        <v>935</v>
      </c>
      <c r="G6" s="300"/>
      <c r="H6" s="301"/>
      <c r="I6" s="299">
        <f>I4-F4</f>
        <v>850</v>
      </c>
      <c r="J6" s="300"/>
      <c r="K6" s="301"/>
      <c r="L6" s="305">
        <f>C6+F6+I6</f>
        <v>2500</v>
      </c>
      <c r="M6" s="305">
        <f>C7+F7+I7</f>
        <v>2500</v>
      </c>
    </row>
    <row r="7" spans="1:15" ht="21.95" customHeight="1">
      <c r="A7" s="217"/>
      <c r="B7" s="6" t="s">
        <v>16</v>
      </c>
      <c r="C7" s="308">
        <f>C5-'12日'!I5</f>
        <v>700</v>
      </c>
      <c r="D7" s="308"/>
      <c r="E7" s="308"/>
      <c r="F7" s="299">
        <f>F5-C5</f>
        <v>1020</v>
      </c>
      <c r="G7" s="300"/>
      <c r="H7" s="301"/>
      <c r="I7" s="299">
        <f>I5-F5</f>
        <v>780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50</v>
      </c>
      <c r="D9" s="229"/>
      <c r="E9" s="229"/>
      <c r="F9" s="229">
        <v>47</v>
      </c>
      <c r="G9" s="229"/>
      <c r="H9" s="229"/>
      <c r="I9" s="229">
        <v>47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47</v>
      </c>
      <c r="D10" s="229"/>
      <c r="E10" s="229"/>
      <c r="F10" s="229">
        <v>43</v>
      </c>
      <c r="G10" s="229"/>
      <c r="H10" s="229"/>
      <c r="I10" s="229">
        <v>47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20" t="s">
        <v>137</v>
      </c>
      <c r="D11" s="120" t="s">
        <v>137</v>
      </c>
      <c r="E11" s="120" t="s">
        <v>137</v>
      </c>
      <c r="F11" s="122" t="s">
        <v>137</v>
      </c>
      <c r="G11" s="122" t="s">
        <v>137</v>
      </c>
      <c r="H11" s="122" t="s">
        <v>137</v>
      </c>
      <c r="I11" s="124" t="s">
        <v>137</v>
      </c>
      <c r="J11" s="124" t="s">
        <v>137</v>
      </c>
      <c r="K11" s="124" t="s">
        <v>137</v>
      </c>
    </row>
    <row r="12" spans="1:15" ht="21.95" customHeight="1">
      <c r="A12" s="276"/>
      <c r="B12" s="43" t="s">
        <v>23</v>
      </c>
      <c r="C12" s="120">
        <v>60</v>
      </c>
      <c r="D12" s="120">
        <v>60</v>
      </c>
      <c r="E12" s="120">
        <v>60</v>
      </c>
      <c r="F12" s="122">
        <v>60</v>
      </c>
      <c r="G12" s="122">
        <v>60</v>
      </c>
      <c r="H12" s="122">
        <v>60</v>
      </c>
      <c r="I12" s="124">
        <v>60</v>
      </c>
      <c r="J12" s="124">
        <v>60</v>
      </c>
      <c r="K12" s="124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19">
        <v>270</v>
      </c>
      <c r="D15" s="119">
        <v>240</v>
      </c>
      <c r="E15" s="119">
        <v>600</v>
      </c>
      <c r="F15" s="41">
        <v>590</v>
      </c>
      <c r="G15" s="41">
        <v>550</v>
      </c>
      <c r="H15" s="41">
        <v>510</v>
      </c>
      <c r="I15" s="41">
        <v>500</v>
      </c>
      <c r="J15" s="41">
        <v>470</v>
      </c>
      <c r="K15" s="41">
        <v>450</v>
      </c>
    </row>
    <row r="16" spans="1:15" ht="45.75" customHeight="1">
      <c r="A16" s="250"/>
      <c r="B16" s="9" t="s">
        <v>28</v>
      </c>
      <c r="C16" s="247" t="s">
        <v>202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20" t="s">
        <v>137</v>
      </c>
      <c r="D17" s="120" t="s">
        <v>137</v>
      </c>
      <c r="E17" s="120" t="s">
        <v>137</v>
      </c>
      <c r="F17" s="122" t="s">
        <v>137</v>
      </c>
      <c r="G17" s="122" t="s">
        <v>137</v>
      </c>
      <c r="H17" s="122" t="s">
        <v>137</v>
      </c>
      <c r="I17" s="124" t="s">
        <v>137</v>
      </c>
      <c r="J17" s="124" t="s">
        <v>137</v>
      </c>
      <c r="K17" s="124" t="s">
        <v>137</v>
      </c>
    </row>
    <row r="18" spans="1:11" ht="21.95" customHeight="1">
      <c r="A18" s="248"/>
      <c r="B18" s="42" t="s">
        <v>23</v>
      </c>
      <c r="C18" s="119">
        <v>90</v>
      </c>
      <c r="D18" s="119">
        <v>90</v>
      </c>
      <c r="E18" s="119">
        <v>90</v>
      </c>
      <c r="F18" s="121">
        <v>90</v>
      </c>
      <c r="G18" s="121">
        <v>90</v>
      </c>
      <c r="H18" s="121">
        <v>90</v>
      </c>
      <c r="I18" s="123">
        <v>90</v>
      </c>
      <c r="J18" s="123">
        <v>80</v>
      </c>
      <c r="K18" s="123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212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19">
        <v>500</v>
      </c>
      <c r="D21" s="119">
        <v>390</v>
      </c>
      <c r="E21" s="119">
        <v>300</v>
      </c>
      <c r="F21" s="41">
        <v>290</v>
      </c>
      <c r="G21" s="41">
        <v>230</v>
      </c>
      <c r="H21" s="41">
        <v>500</v>
      </c>
      <c r="I21" s="41">
        <v>480</v>
      </c>
      <c r="J21" s="41">
        <v>400</v>
      </c>
      <c r="K21" s="41">
        <v>310</v>
      </c>
    </row>
    <row r="22" spans="1:11" ht="32.25" customHeight="1">
      <c r="A22" s="243"/>
      <c r="B22" s="9" t="s">
        <v>33</v>
      </c>
      <c r="C22" s="247" t="s">
        <v>34</v>
      </c>
      <c r="D22" s="247"/>
      <c r="E22" s="247"/>
      <c r="F22" s="247" t="s">
        <v>205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40">
        <v>2850</v>
      </c>
      <c r="D23" s="241"/>
      <c r="E23" s="242"/>
      <c r="F23" s="236">
        <v>2750</v>
      </c>
      <c r="G23" s="236"/>
      <c r="H23" s="236"/>
      <c r="I23" s="236">
        <v>2600</v>
      </c>
      <c r="J23" s="236"/>
      <c r="K23" s="236"/>
    </row>
    <row r="24" spans="1:11" ht="21.95" customHeight="1">
      <c r="A24" s="251"/>
      <c r="B24" s="10" t="s">
        <v>37</v>
      </c>
      <c r="C24" s="240">
        <v>3150</v>
      </c>
      <c r="D24" s="241"/>
      <c r="E24" s="242"/>
      <c r="F24" s="236">
        <v>3050</v>
      </c>
      <c r="G24" s="236"/>
      <c r="H24" s="236"/>
      <c r="I24" s="236">
        <v>2900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40">
        <v>37</v>
      </c>
      <c r="D25" s="241"/>
      <c r="E25" s="242"/>
      <c r="F25" s="236">
        <v>37</v>
      </c>
      <c r="G25" s="236"/>
      <c r="H25" s="236"/>
      <c r="I25" s="236">
        <v>37</v>
      </c>
      <c r="J25" s="236"/>
      <c r="K25" s="236"/>
    </row>
    <row r="26" spans="1:11" ht="21.95" customHeight="1">
      <c r="A26" s="250"/>
      <c r="B26" s="8" t="s">
        <v>40</v>
      </c>
      <c r="C26" s="240">
        <v>205</v>
      </c>
      <c r="D26" s="241"/>
      <c r="E26" s="242"/>
      <c r="F26" s="236">
        <v>203</v>
      </c>
      <c r="G26" s="236"/>
      <c r="H26" s="236"/>
      <c r="I26" s="236">
        <v>203</v>
      </c>
      <c r="J26" s="236"/>
      <c r="K26" s="236"/>
    </row>
    <row r="27" spans="1:11" ht="21.95" customHeight="1">
      <c r="A27" s="250"/>
      <c r="B27" s="8" t="s">
        <v>41</v>
      </c>
      <c r="C27" s="240">
        <v>14</v>
      </c>
      <c r="D27" s="241"/>
      <c r="E27" s="242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/>
      <c r="D28" s="262"/>
      <c r="E28" s="263"/>
      <c r="F28" s="261" t="s">
        <v>210</v>
      </c>
      <c r="G28" s="262"/>
      <c r="H28" s="263"/>
      <c r="I28" s="261" t="s">
        <v>215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203</v>
      </c>
      <c r="D31" s="273"/>
      <c r="E31" s="274"/>
      <c r="F31" s="272" t="s">
        <v>204</v>
      </c>
      <c r="G31" s="273"/>
      <c r="H31" s="274"/>
      <c r="I31" s="272" t="s">
        <v>211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120">
        <v>9.3699999999999992</v>
      </c>
      <c r="F35" s="44">
        <v>9.35</v>
      </c>
      <c r="G35" s="44">
        <v>9.36</v>
      </c>
      <c r="H35" s="41">
        <v>9.35</v>
      </c>
      <c r="I35" s="44">
        <v>9.34</v>
      </c>
      <c r="J35" s="21">
        <v>9.15</v>
      </c>
    </row>
    <row r="36" spans="1:10" ht="15.75">
      <c r="A36" s="286"/>
      <c r="B36" s="293"/>
      <c r="C36" s="12" t="s">
        <v>56</v>
      </c>
      <c r="D36" s="12" t="s">
        <v>57</v>
      </c>
      <c r="E36" s="120">
        <v>9.06</v>
      </c>
      <c r="F36" s="44">
        <v>7.03</v>
      </c>
      <c r="G36" s="44">
        <v>8.69</v>
      </c>
      <c r="H36" s="41">
        <v>8.16</v>
      </c>
      <c r="I36" s="44">
        <v>4.03</v>
      </c>
      <c r="J36" s="21">
        <v>5.53</v>
      </c>
    </row>
    <row r="37" spans="1:10" ht="18.75">
      <c r="A37" s="286"/>
      <c r="B37" s="293"/>
      <c r="C37" s="13" t="s">
        <v>58</v>
      </c>
      <c r="D37" s="12" t="s">
        <v>59</v>
      </c>
      <c r="E37" s="120">
        <v>15</v>
      </c>
      <c r="F37" s="44">
        <v>14.6</v>
      </c>
      <c r="G37" s="35">
        <v>15.5</v>
      </c>
      <c r="H37" s="41">
        <v>14.2</v>
      </c>
      <c r="I37" s="44">
        <v>13.4</v>
      </c>
      <c r="J37" s="21">
        <v>12.8</v>
      </c>
    </row>
    <row r="38" spans="1:10" ht="16.5">
      <c r="A38" s="286"/>
      <c r="B38" s="293"/>
      <c r="C38" s="14" t="s">
        <v>60</v>
      </c>
      <c r="D38" s="12" t="s">
        <v>61</v>
      </c>
      <c r="E38" s="120">
        <v>17.2</v>
      </c>
      <c r="F38" s="35">
        <v>16.8</v>
      </c>
      <c r="G38" s="35">
        <v>14.1</v>
      </c>
      <c r="H38" s="37">
        <v>11.8</v>
      </c>
      <c r="I38" s="44">
        <v>16.600000000000001</v>
      </c>
      <c r="J38" s="21">
        <v>18.25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35">
        <v>1</v>
      </c>
      <c r="F39" s="44">
        <v>1</v>
      </c>
      <c r="G39" s="44">
        <v>0.8</v>
      </c>
      <c r="H39" s="41">
        <v>0.8</v>
      </c>
      <c r="I39" s="44">
        <v>0.5</v>
      </c>
      <c r="J39" s="21">
        <v>0.5</v>
      </c>
    </row>
    <row r="40" spans="1:10" ht="15.75">
      <c r="A40" s="286"/>
      <c r="B40" s="293"/>
      <c r="C40" s="13" t="s">
        <v>54</v>
      </c>
      <c r="D40" s="13" t="s">
        <v>63</v>
      </c>
      <c r="E40" s="120">
        <v>10.199999999999999</v>
      </c>
      <c r="F40" s="44">
        <v>10.1</v>
      </c>
      <c r="G40" s="44">
        <v>10.1</v>
      </c>
      <c r="H40" s="41">
        <v>10</v>
      </c>
      <c r="I40" s="44">
        <v>10.46</v>
      </c>
      <c r="J40" s="21">
        <v>10.33</v>
      </c>
    </row>
    <row r="41" spans="1:10" ht="15.75">
      <c r="A41" s="286"/>
      <c r="B41" s="293"/>
      <c r="C41" s="12" t="s">
        <v>56</v>
      </c>
      <c r="D41" s="12" t="s">
        <v>64</v>
      </c>
      <c r="E41" s="120">
        <v>23.3</v>
      </c>
      <c r="F41" s="44">
        <v>21</v>
      </c>
      <c r="G41" s="44">
        <v>23.1</v>
      </c>
      <c r="H41" s="41">
        <v>24.5</v>
      </c>
      <c r="I41" s="44">
        <v>25.5</v>
      </c>
      <c r="J41" s="21">
        <v>19.3</v>
      </c>
    </row>
    <row r="42" spans="1:10" ht="15.75">
      <c r="A42" s="286"/>
      <c r="B42" s="293"/>
      <c r="C42" s="15" t="s">
        <v>65</v>
      </c>
      <c r="D42" s="16" t="s">
        <v>66</v>
      </c>
      <c r="E42" s="44">
        <v>5.21</v>
      </c>
      <c r="F42" s="44">
        <v>5.43</v>
      </c>
      <c r="G42" s="44">
        <v>5.56</v>
      </c>
      <c r="H42" s="41">
        <v>5.13</v>
      </c>
      <c r="I42" s="44">
        <v>5.36</v>
      </c>
      <c r="J42" s="21">
        <v>4.57</v>
      </c>
    </row>
    <row r="43" spans="1:10" ht="16.5">
      <c r="A43" s="286"/>
      <c r="B43" s="293"/>
      <c r="C43" s="15" t="s">
        <v>67</v>
      </c>
      <c r="D43" s="17" t="s">
        <v>68</v>
      </c>
      <c r="E43" s="44">
        <v>7.98</v>
      </c>
      <c r="F43" s="44">
        <v>8.42</v>
      </c>
      <c r="G43" s="44">
        <v>9.1</v>
      </c>
      <c r="H43" s="41">
        <v>8.6999999999999993</v>
      </c>
      <c r="I43" s="44">
        <v>8.94</v>
      </c>
      <c r="J43" s="21">
        <v>8.5</v>
      </c>
    </row>
    <row r="44" spans="1:10" ht="18.75">
      <c r="A44" s="286"/>
      <c r="B44" s="293"/>
      <c r="C44" s="13" t="s">
        <v>58</v>
      </c>
      <c r="D44" s="12" t="s">
        <v>69</v>
      </c>
      <c r="E44" s="44">
        <v>592</v>
      </c>
      <c r="F44" s="44">
        <v>718</v>
      </c>
      <c r="G44" s="44">
        <v>785</v>
      </c>
      <c r="H44" s="41">
        <v>796</v>
      </c>
      <c r="I44" s="44">
        <v>480</v>
      </c>
      <c r="J44" s="21">
        <v>490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3.06</v>
      </c>
      <c r="F45" s="44">
        <v>4.57</v>
      </c>
      <c r="G45" s="44">
        <v>5.6</v>
      </c>
      <c r="H45" s="41">
        <v>8.1</v>
      </c>
      <c r="I45" s="44">
        <v>4.04</v>
      </c>
      <c r="J45" s="21">
        <v>3.21</v>
      </c>
    </row>
    <row r="46" spans="1:10" ht="18.75">
      <c r="A46" s="286"/>
      <c r="B46" s="293"/>
      <c r="C46" s="13" t="s">
        <v>58</v>
      </c>
      <c r="D46" s="12" t="s">
        <v>59</v>
      </c>
      <c r="E46" s="44">
        <v>27.9</v>
      </c>
      <c r="F46" s="44">
        <v>28.6</v>
      </c>
      <c r="G46" s="44">
        <v>21.2</v>
      </c>
      <c r="H46" s="41">
        <v>19.7</v>
      </c>
      <c r="I46" s="44">
        <v>14.5</v>
      </c>
      <c r="J46" s="21">
        <v>16.600000000000001</v>
      </c>
    </row>
    <row r="47" spans="1:10" ht="16.5">
      <c r="A47" s="286"/>
      <c r="B47" s="293"/>
      <c r="C47" s="14" t="s">
        <v>60</v>
      </c>
      <c r="D47" s="12" t="s">
        <v>72</v>
      </c>
      <c r="E47" s="44">
        <v>9.6</v>
      </c>
      <c r="F47" s="44">
        <v>8.3000000000000007</v>
      </c>
      <c r="G47" s="44">
        <v>9.6</v>
      </c>
      <c r="H47" s="41">
        <v>8.5</v>
      </c>
      <c r="I47" s="44">
        <v>6.74</v>
      </c>
      <c r="J47" s="21">
        <v>2.68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/>
      <c r="F51" s="44"/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/>
      <c r="F52" s="44"/>
      <c r="G52" s="44">
        <v>9.3000000000000007</v>
      </c>
      <c r="H52" s="41">
        <v>9.33</v>
      </c>
      <c r="I52" s="44">
        <v>9.5299999999999994</v>
      </c>
      <c r="J52" s="21">
        <v>9.42</v>
      </c>
    </row>
    <row r="53" spans="1:13" ht="15.75">
      <c r="A53" s="286"/>
      <c r="B53" s="293"/>
      <c r="C53" s="12" t="s">
        <v>56</v>
      </c>
      <c r="D53" s="12" t="s">
        <v>57</v>
      </c>
      <c r="E53" s="44"/>
      <c r="F53" s="44"/>
      <c r="G53" s="44">
        <v>6.27</v>
      </c>
      <c r="H53" s="41">
        <v>7.1</v>
      </c>
      <c r="I53" s="44">
        <v>4.42</v>
      </c>
      <c r="J53" s="21">
        <v>4.9400000000000004</v>
      </c>
    </row>
    <row r="54" spans="1:13" ht="18.75">
      <c r="A54" s="286"/>
      <c r="B54" s="293"/>
      <c r="C54" s="13" t="s">
        <v>58</v>
      </c>
      <c r="D54" s="12" t="s">
        <v>59</v>
      </c>
      <c r="E54" s="44"/>
      <c r="F54" s="44"/>
      <c r="G54" s="44">
        <v>17.2</v>
      </c>
      <c r="H54" s="41">
        <v>17.7</v>
      </c>
      <c r="I54" s="44">
        <v>5.2</v>
      </c>
      <c r="J54" s="21">
        <v>6.5</v>
      </c>
    </row>
    <row r="55" spans="1:13" ht="16.5">
      <c r="A55" s="286"/>
      <c r="B55" s="294"/>
      <c r="C55" s="18" t="s">
        <v>60</v>
      </c>
      <c r="D55" s="12" t="s">
        <v>77</v>
      </c>
      <c r="E55" s="19"/>
      <c r="F55" s="19"/>
      <c r="G55" s="19">
        <v>7.6</v>
      </c>
      <c r="H55" s="41">
        <v>6.8</v>
      </c>
      <c r="I55" s="44">
        <v>9.2200000000000006</v>
      </c>
      <c r="J55" s="21">
        <v>2.21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95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16.3</v>
      </c>
      <c r="C59" s="30"/>
      <c r="D59" s="33">
        <v>60.9</v>
      </c>
      <c r="E59" s="30"/>
      <c r="F59" s="30">
        <v>33.6</v>
      </c>
      <c r="G59" s="34"/>
      <c r="H59" s="30">
        <v>36.299999999999997</v>
      </c>
      <c r="I59" s="30"/>
      <c r="J59" s="21">
        <v>63</v>
      </c>
      <c r="K59" s="21"/>
      <c r="L59" s="21">
        <v>345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>
        <v>40.200000000000003</v>
      </c>
      <c r="K60" s="21"/>
      <c r="L60" s="21">
        <v>33.5</v>
      </c>
      <c r="M60" s="21"/>
    </row>
    <row r="61" spans="1:13" ht="18.75">
      <c r="A61" s="28" t="s">
        <v>2</v>
      </c>
      <c r="B61" s="29">
        <v>75.3</v>
      </c>
      <c r="C61" s="30"/>
      <c r="D61" s="33">
        <v>68.400000000000006</v>
      </c>
      <c r="E61" s="30"/>
      <c r="F61" s="30">
        <v>74</v>
      </c>
      <c r="G61" s="34"/>
      <c r="H61" s="30">
        <v>96.5</v>
      </c>
      <c r="I61" s="30"/>
      <c r="J61" s="21"/>
      <c r="K61" s="21"/>
      <c r="L61" s="21"/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29.76</v>
      </c>
      <c r="D63" s="33"/>
      <c r="E63" s="30">
        <v>38.99</v>
      </c>
      <c r="F63" s="30"/>
      <c r="G63" s="34">
        <v>40.200000000000003</v>
      </c>
      <c r="H63" s="30"/>
      <c r="I63" s="30">
        <v>37.6</v>
      </c>
      <c r="J63" s="21"/>
      <c r="K63" s="21"/>
      <c r="M63" s="21">
        <v>35.700000000000003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>
        <v>6</v>
      </c>
      <c r="L64" s="21"/>
      <c r="M64" s="21">
        <v>9.6999999999999993</v>
      </c>
    </row>
    <row r="65" spans="1:13" ht="18.75">
      <c r="A65" s="31" t="s">
        <v>4</v>
      </c>
      <c r="B65" s="30"/>
      <c r="C65" s="30">
        <v>33.020000000000003</v>
      </c>
      <c r="D65" s="33"/>
      <c r="E65" s="30">
        <v>37.67</v>
      </c>
      <c r="F65" s="30"/>
      <c r="G65" s="34">
        <v>35.6</v>
      </c>
      <c r="H65" s="30"/>
      <c r="I65" s="30">
        <v>41.2</v>
      </c>
      <c r="J65" s="21"/>
      <c r="K65" s="21">
        <v>97.8</v>
      </c>
      <c r="M65" s="21"/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12.5</v>
      </c>
      <c r="C67" s="30">
        <v>15</v>
      </c>
      <c r="D67" s="33">
        <v>13.5</v>
      </c>
      <c r="E67" s="30">
        <v>14.65</v>
      </c>
      <c r="F67" s="30">
        <v>15.2</v>
      </c>
      <c r="G67" s="34">
        <v>14.3</v>
      </c>
      <c r="H67" s="30">
        <v>16.8</v>
      </c>
      <c r="I67" s="30">
        <v>15.7</v>
      </c>
      <c r="J67" s="21">
        <v>10.8</v>
      </c>
      <c r="K67" s="21">
        <v>13.4</v>
      </c>
      <c r="L67" s="21">
        <v>15.8</v>
      </c>
      <c r="M67" s="21">
        <v>10.7</v>
      </c>
    </row>
    <row r="68" spans="1:13" ht="18.75">
      <c r="A68" s="32" t="s">
        <v>5</v>
      </c>
      <c r="B68" s="36">
        <v>23</v>
      </c>
      <c r="C68" s="30">
        <v>9.7899999999999991</v>
      </c>
      <c r="D68" s="33">
        <v>18.600000000000001</v>
      </c>
      <c r="E68" s="30">
        <v>13.04</v>
      </c>
      <c r="F68" s="30">
        <v>19.8</v>
      </c>
      <c r="G68" s="34">
        <v>8.8000000000000007</v>
      </c>
      <c r="H68" s="30">
        <v>19.600000000000001</v>
      </c>
      <c r="I68" s="30">
        <v>9.1999999999999993</v>
      </c>
      <c r="J68" s="21">
        <v>15.72</v>
      </c>
      <c r="K68" s="21">
        <v>7.5</v>
      </c>
      <c r="L68" s="21">
        <v>17.260000000000002</v>
      </c>
      <c r="M68" s="21">
        <v>14.5</v>
      </c>
    </row>
    <row r="69" spans="1:13" ht="18.75">
      <c r="A69" s="32" t="s">
        <v>6</v>
      </c>
      <c r="B69" s="36">
        <v>19.5</v>
      </c>
      <c r="C69" s="30">
        <v>19.079999999999998</v>
      </c>
      <c r="D69" s="33">
        <v>14.3</v>
      </c>
      <c r="E69" s="30">
        <v>18.09</v>
      </c>
      <c r="F69" s="30">
        <v>16.600000000000001</v>
      </c>
      <c r="G69" s="34">
        <v>17.7</v>
      </c>
      <c r="H69" s="30">
        <v>17.3</v>
      </c>
      <c r="I69" s="30">
        <v>15.1</v>
      </c>
      <c r="J69" s="21">
        <v>14.1</v>
      </c>
      <c r="K69" s="21">
        <v>10.1</v>
      </c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217</v>
      </c>
      <c r="D2" s="223"/>
      <c r="E2" s="223"/>
      <c r="F2" s="224" t="s">
        <v>154</v>
      </c>
      <c r="G2" s="224"/>
      <c r="H2" s="224"/>
      <c r="I2" s="225" t="s">
        <v>146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22120</v>
      </c>
      <c r="D4" s="229"/>
      <c r="E4" s="229"/>
      <c r="F4" s="229">
        <v>22900</v>
      </c>
      <c r="G4" s="229"/>
      <c r="H4" s="229"/>
      <c r="I4" s="229">
        <v>23900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41450</v>
      </c>
      <c r="D5" s="229"/>
      <c r="E5" s="229"/>
      <c r="F5" s="229">
        <v>41970</v>
      </c>
      <c r="G5" s="229"/>
      <c r="H5" s="229"/>
      <c r="I5" s="229">
        <v>43000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C4-'13日'!I4</f>
        <v>870</v>
      </c>
      <c r="D6" s="308"/>
      <c r="E6" s="308"/>
      <c r="F6" s="299">
        <f>F4-C4</f>
        <v>780</v>
      </c>
      <c r="G6" s="300"/>
      <c r="H6" s="301"/>
      <c r="I6" s="299">
        <f>I4-F4</f>
        <v>1000</v>
      </c>
      <c r="J6" s="300"/>
      <c r="K6" s="301"/>
      <c r="L6" s="305">
        <f>C6+F6+I6</f>
        <v>2650</v>
      </c>
      <c r="M6" s="305">
        <f>C7+F7+I7</f>
        <v>2400</v>
      </c>
    </row>
    <row r="7" spans="1:15" ht="21.95" customHeight="1">
      <c r="A7" s="217"/>
      <c r="B7" s="6" t="s">
        <v>16</v>
      </c>
      <c r="C7" s="308">
        <f>C5-'13日'!I5</f>
        <v>850</v>
      </c>
      <c r="D7" s="308"/>
      <c r="E7" s="308"/>
      <c r="F7" s="299">
        <f>F5-C5</f>
        <v>520</v>
      </c>
      <c r="G7" s="300"/>
      <c r="H7" s="301"/>
      <c r="I7" s="299">
        <f>I5-F5</f>
        <v>1030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46</v>
      </c>
      <c r="D9" s="229"/>
      <c r="E9" s="229"/>
      <c r="F9" s="229">
        <v>48</v>
      </c>
      <c r="G9" s="229"/>
      <c r="H9" s="229"/>
      <c r="I9" s="229">
        <v>50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46</v>
      </c>
      <c r="D10" s="229"/>
      <c r="E10" s="229"/>
      <c r="F10" s="229">
        <v>46</v>
      </c>
      <c r="G10" s="229"/>
      <c r="H10" s="229"/>
      <c r="I10" s="229">
        <v>47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26" t="s">
        <v>137</v>
      </c>
      <c r="D11" s="126" t="s">
        <v>137</v>
      </c>
      <c r="E11" s="126" t="s">
        <v>137</v>
      </c>
      <c r="F11" s="128" t="s">
        <v>137</v>
      </c>
      <c r="G11" s="128" t="s">
        <v>137</v>
      </c>
      <c r="H11" s="128" t="s">
        <v>137</v>
      </c>
      <c r="I11" s="130" t="s">
        <v>137</v>
      </c>
      <c r="J11" s="130" t="s">
        <v>137</v>
      </c>
      <c r="K11" s="130" t="s">
        <v>137</v>
      </c>
    </row>
    <row r="12" spans="1:15" ht="21.95" customHeight="1">
      <c r="A12" s="276"/>
      <c r="B12" s="43" t="s">
        <v>23</v>
      </c>
      <c r="C12" s="126">
        <v>60</v>
      </c>
      <c r="D12" s="126">
        <v>60</v>
      </c>
      <c r="E12" s="126">
        <v>60</v>
      </c>
      <c r="F12" s="128">
        <v>60</v>
      </c>
      <c r="G12" s="128">
        <v>60</v>
      </c>
      <c r="H12" s="128">
        <v>60</v>
      </c>
      <c r="I12" s="130">
        <v>60</v>
      </c>
      <c r="J12" s="130">
        <v>60</v>
      </c>
      <c r="K12" s="130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25">
        <v>450</v>
      </c>
      <c r="D15" s="125">
        <v>420</v>
      </c>
      <c r="E15" s="125">
        <v>390</v>
      </c>
      <c r="F15" s="127">
        <v>390</v>
      </c>
      <c r="G15" s="127">
        <v>360</v>
      </c>
      <c r="H15" s="127">
        <v>330</v>
      </c>
      <c r="I15" s="41">
        <v>330</v>
      </c>
      <c r="J15" s="41">
        <v>300</v>
      </c>
      <c r="K15" s="41">
        <v>270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26" t="s">
        <v>137</v>
      </c>
      <c r="D17" s="126" t="s">
        <v>137</v>
      </c>
      <c r="E17" s="126" t="s">
        <v>137</v>
      </c>
      <c r="F17" s="128" t="s">
        <v>137</v>
      </c>
      <c r="G17" s="128" t="s">
        <v>137</v>
      </c>
      <c r="H17" s="128" t="s">
        <v>137</v>
      </c>
      <c r="I17" s="130" t="s">
        <v>137</v>
      </c>
      <c r="J17" s="130" t="s">
        <v>137</v>
      </c>
      <c r="K17" s="130" t="s">
        <v>137</v>
      </c>
    </row>
    <row r="18" spans="1:11" ht="21.95" customHeight="1">
      <c r="A18" s="248"/>
      <c r="B18" s="42" t="s">
        <v>23</v>
      </c>
      <c r="C18" s="125">
        <v>90</v>
      </c>
      <c r="D18" s="125">
        <v>80</v>
      </c>
      <c r="E18" s="125">
        <v>80</v>
      </c>
      <c r="F18" s="127">
        <v>90</v>
      </c>
      <c r="G18" s="127">
        <v>80</v>
      </c>
      <c r="H18" s="127">
        <v>80</v>
      </c>
      <c r="I18" s="129">
        <v>90</v>
      </c>
      <c r="J18" s="129">
        <v>80</v>
      </c>
      <c r="K18" s="129">
        <v>80</v>
      </c>
    </row>
    <row r="19" spans="1:11" ht="21.95" customHeight="1">
      <c r="A19" s="248"/>
      <c r="B19" s="249" t="s">
        <v>24</v>
      </c>
      <c r="C19" s="236" t="s">
        <v>212</v>
      </c>
      <c r="D19" s="236"/>
      <c r="E19" s="236"/>
      <c r="F19" s="236" t="s">
        <v>212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25">
        <v>310</v>
      </c>
      <c r="D21" s="125">
        <v>230</v>
      </c>
      <c r="E21" s="125">
        <v>480</v>
      </c>
      <c r="F21" s="127">
        <v>480</v>
      </c>
      <c r="G21" s="127">
        <v>380</v>
      </c>
      <c r="H21" s="127">
        <v>300</v>
      </c>
      <c r="I21" s="41">
        <v>300</v>
      </c>
      <c r="J21" s="41">
        <v>200</v>
      </c>
      <c r="K21" s="41">
        <v>460</v>
      </c>
    </row>
    <row r="22" spans="1:11" ht="40.5" customHeight="1">
      <c r="A22" s="243"/>
      <c r="B22" s="9" t="s">
        <v>33</v>
      </c>
      <c r="C22" s="247" t="s">
        <v>213</v>
      </c>
      <c r="D22" s="247"/>
      <c r="E22" s="247"/>
      <c r="F22" s="247" t="s">
        <v>34</v>
      </c>
      <c r="G22" s="247"/>
      <c r="H22" s="247"/>
      <c r="I22" s="247" t="s">
        <v>219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2600</v>
      </c>
      <c r="D23" s="236"/>
      <c r="E23" s="236"/>
      <c r="F23" s="236">
        <v>2450</v>
      </c>
      <c r="G23" s="236"/>
      <c r="H23" s="236"/>
      <c r="I23" s="236">
        <v>2260</v>
      </c>
      <c r="J23" s="236"/>
      <c r="K23" s="236"/>
    </row>
    <row r="24" spans="1:11" ht="21.95" customHeight="1">
      <c r="A24" s="251"/>
      <c r="B24" s="10" t="s">
        <v>37</v>
      </c>
      <c r="C24" s="236">
        <v>2900</v>
      </c>
      <c r="D24" s="236"/>
      <c r="E24" s="236"/>
      <c r="F24" s="236">
        <v>2800</v>
      </c>
      <c r="G24" s="236"/>
      <c r="H24" s="236"/>
      <c r="I24" s="236">
        <v>2700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37</v>
      </c>
      <c r="D25" s="236"/>
      <c r="E25" s="236"/>
      <c r="F25" s="236">
        <v>37</v>
      </c>
      <c r="G25" s="236"/>
      <c r="H25" s="236"/>
      <c r="I25" s="236">
        <v>37</v>
      </c>
      <c r="J25" s="236"/>
      <c r="K25" s="236"/>
    </row>
    <row r="26" spans="1:11" ht="21.95" customHeight="1">
      <c r="A26" s="250"/>
      <c r="B26" s="8" t="s">
        <v>40</v>
      </c>
      <c r="C26" s="236">
        <v>201</v>
      </c>
      <c r="D26" s="236"/>
      <c r="E26" s="236"/>
      <c r="F26" s="236">
        <v>201</v>
      </c>
      <c r="G26" s="236"/>
      <c r="H26" s="236"/>
      <c r="I26" s="236">
        <v>199</v>
      </c>
      <c r="J26" s="236"/>
      <c r="K26" s="236"/>
    </row>
    <row r="27" spans="1:11" ht="21.95" customHeight="1">
      <c r="A27" s="250"/>
      <c r="B27" s="8" t="s">
        <v>41</v>
      </c>
      <c r="C27" s="236">
        <v>14</v>
      </c>
      <c r="D27" s="236"/>
      <c r="E27" s="236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216</v>
      </c>
      <c r="D28" s="262"/>
      <c r="E28" s="263"/>
      <c r="F28" s="261" t="s">
        <v>224</v>
      </c>
      <c r="G28" s="262"/>
      <c r="H28" s="263"/>
      <c r="I28" s="261" t="s">
        <v>220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214</v>
      </c>
      <c r="D31" s="273"/>
      <c r="E31" s="274"/>
      <c r="F31" s="272" t="s">
        <v>218</v>
      </c>
      <c r="G31" s="273"/>
      <c r="H31" s="274"/>
      <c r="I31" s="272" t="s">
        <v>180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9.3000000000000007</v>
      </c>
      <c r="F35" s="44">
        <v>9.32</v>
      </c>
      <c r="G35" s="128">
        <v>9.2899999999999991</v>
      </c>
      <c r="H35" s="41">
        <v>9.3000000000000007</v>
      </c>
      <c r="I35" s="44">
        <v>9.4600000000000009</v>
      </c>
      <c r="J35" s="21">
        <v>9.43</v>
      </c>
    </row>
    <row r="36" spans="1:10" ht="15.75">
      <c r="A36" s="286"/>
      <c r="B36" s="293"/>
      <c r="C36" s="12" t="s">
        <v>56</v>
      </c>
      <c r="D36" s="12" t="s">
        <v>57</v>
      </c>
      <c r="E36" s="44">
        <v>5.3</v>
      </c>
      <c r="F36" s="44">
        <v>5.45</v>
      </c>
      <c r="G36" s="128">
        <v>6.44</v>
      </c>
      <c r="H36" s="41">
        <v>6.47</v>
      </c>
      <c r="I36" s="44">
        <v>5.4</v>
      </c>
      <c r="J36" s="21">
        <v>5.6</v>
      </c>
    </row>
    <row r="37" spans="1:10" ht="18.75">
      <c r="A37" s="286"/>
      <c r="B37" s="293"/>
      <c r="C37" s="13" t="s">
        <v>58</v>
      </c>
      <c r="D37" s="12" t="s">
        <v>59</v>
      </c>
      <c r="E37" s="44">
        <v>14.2</v>
      </c>
      <c r="F37" s="44">
        <v>15.3</v>
      </c>
      <c r="G37" s="128">
        <v>15.5</v>
      </c>
      <c r="H37" s="41">
        <v>16</v>
      </c>
      <c r="I37" s="44">
        <v>14.2</v>
      </c>
      <c r="J37" s="21">
        <v>14.1</v>
      </c>
    </row>
    <row r="38" spans="1:10" ht="16.5">
      <c r="A38" s="286"/>
      <c r="B38" s="293"/>
      <c r="C38" s="14" t="s">
        <v>60</v>
      </c>
      <c r="D38" s="12" t="s">
        <v>61</v>
      </c>
      <c r="E38" s="35">
        <v>17.3</v>
      </c>
      <c r="F38" s="35">
        <v>15.7</v>
      </c>
      <c r="G38" s="35">
        <v>10.7</v>
      </c>
      <c r="H38" s="37">
        <v>8.9</v>
      </c>
      <c r="I38" s="44">
        <v>5.14</v>
      </c>
      <c r="J38" s="21">
        <v>7.2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0.6</v>
      </c>
      <c r="F39" s="44">
        <v>0.6</v>
      </c>
      <c r="G39" s="35">
        <v>1</v>
      </c>
      <c r="H39" s="41">
        <v>1</v>
      </c>
      <c r="I39" s="44">
        <v>1</v>
      </c>
      <c r="J39" s="21">
        <v>1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10.28</v>
      </c>
      <c r="F40" s="44">
        <v>10.33</v>
      </c>
      <c r="G40" s="128">
        <v>10.14</v>
      </c>
      <c r="H40" s="41">
        <v>10.119999999999999</v>
      </c>
      <c r="I40" s="44">
        <v>10.17</v>
      </c>
      <c r="J40" s="21">
        <v>10.15</v>
      </c>
    </row>
    <row r="41" spans="1:10" ht="15.75">
      <c r="A41" s="286"/>
      <c r="B41" s="293"/>
      <c r="C41" s="12" t="s">
        <v>56</v>
      </c>
      <c r="D41" s="12" t="s">
        <v>64</v>
      </c>
      <c r="E41" s="44">
        <v>20.100000000000001</v>
      </c>
      <c r="F41" s="44">
        <v>21.2</v>
      </c>
      <c r="G41" s="128">
        <v>23.4</v>
      </c>
      <c r="H41" s="41">
        <v>24.07</v>
      </c>
      <c r="I41" s="44">
        <v>20.6</v>
      </c>
      <c r="J41" s="21">
        <v>21.3</v>
      </c>
    </row>
    <row r="42" spans="1:10" ht="15.75">
      <c r="A42" s="286"/>
      <c r="B42" s="293"/>
      <c r="C42" s="15" t="s">
        <v>65</v>
      </c>
      <c r="D42" s="16" t="s">
        <v>66</v>
      </c>
      <c r="E42" s="44">
        <v>4.0599999999999996</v>
      </c>
      <c r="F42" s="44">
        <v>3.81</v>
      </c>
      <c r="G42" s="128">
        <v>3.81</v>
      </c>
      <c r="H42" s="41">
        <v>3.93</v>
      </c>
      <c r="I42" s="44">
        <v>3.93</v>
      </c>
      <c r="J42" s="21">
        <v>3.96</v>
      </c>
    </row>
    <row r="43" spans="1:10" ht="16.5">
      <c r="A43" s="286"/>
      <c r="B43" s="293"/>
      <c r="C43" s="15" t="s">
        <v>67</v>
      </c>
      <c r="D43" s="17" t="s">
        <v>68</v>
      </c>
      <c r="E43" s="44">
        <v>8.77</v>
      </c>
      <c r="F43" s="44">
        <v>8.92</v>
      </c>
      <c r="G43" s="128">
        <v>17.5</v>
      </c>
      <c r="H43" s="41">
        <v>9.56</v>
      </c>
      <c r="I43" s="44">
        <v>9.6999999999999993</v>
      </c>
      <c r="J43" s="21">
        <v>9.8000000000000007</v>
      </c>
    </row>
    <row r="44" spans="1:10" ht="18.75">
      <c r="A44" s="286"/>
      <c r="B44" s="293"/>
      <c r="C44" s="13" t="s">
        <v>58</v>
      </c>
      <c r="D44" s="12" t="s">
        <v>69</v>
      </c>
      <c r="E44" s="44">
        <v>530</v>
      </c>
      <c r="F44" s="44">
        <v>520</v>
      </c>
      <c r="G44" s="128">
        <v>518</v>
      </c>
      <c r="H44" s="41">
        <v>565</v>
      </c>
      <c r="I44" s="44">
        <v>510</v>
      </c>
      <c r="J44" s="21">
        <v>494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3.6</v>
      </c>
      <c r="F45" s="44">
        <v>3.91</v>
      </c>
      <c r="G45" s="128">
        <v>4.46</v>
      </c>
      <c r="H45" s="41">
        <v>4.58</v>
      </c>
      <c r="I45" s="44">
        <v>3.75</v>
      </c>
      <c r="J45" s="21">
        <v>4.5999999999999996</v>
      </c>
    </row>
    <row r="46" spans="1:10" ht="18.75">
      <c r="A46" s="286"/>
      <c r="B46" s="293"/>
      <c r="C46" s="13" t="s">
        <v>58</v>
      </c>
      <c r="D46" s="12" t="s">
        <v>59</v>
      </c>
      <c r="E46" s="44">
        <v>19.100000000000001</v>
      </c>
      <c r="F46" s="44">
        <v>21.1</v>
      </c>
      <c r="G46" s="128">
        <v>19.899999999999999</v>
      </c>
      <c r="H46" s="41">
        <v>16.5</v>
      </c>
      <c r="I46" s="44">
        <v>19.399999999999999</v>
      </c>
      <c r="J46" s="21">
        <v>19.600000000000001</v>
      </c>
    </row>
    <row r="47" spans="1:10" ht="16.5">
      <c r="A47" s="286"/>
      <c r="B47" s="293"/>
      <c r="C47" s="14" t="s">
        <v>60</v>
      </c>
      <c r="D47" s="12" t="s">
        <v>72</v>
      </c>
      <c r="E47" s="44">
        <v>3.51</v>
      </c>
      <c r="F47" s="44">
        <v>2.27</v>
      </c>
      <c r="G47" s="128">
        <v>20.399999999999999</v>
      </c>
      <c r="H47" s="41">
        <v>19.399999999999999</v>
      </c>
      <c r="I47" s="44">
        <v>16.600000000000001</v>
      </c>
      <c r="J47" s="21">
        <v>8.4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9.39</v>
      </c>
      <c r="F52" s="44">
        <v>9.43</v>
      </c>
      <c r="G52" s="44">
        <v>9.61</v>
      </c>
      <c r="H52" s="41">
        <v>9.6</v>
      </c>
      <c r="I52" s="44">
        <v>9.4499999999999993</v>
      </c>
      <c r="J52" s="21">
        <v>9.42</v>
      </c>
    </row>
    <row r="53" spans="1:13" ht="15.75">
      <c r="A53" s="286"/>
      <c r="B53" s="293"/>
      <c r="C53" s="12" t="s">
        <v>56</v>
      </c>
      <c r="D53" s="12" t="s">
        <v>57</v>
      </c>
      <c r="E53" s="44">
        <v>4.7699999999999996</v>
      </c>
      <c r="F53" s="44">
        <v>4.83</v>
      </c>
      <c r="G53" s="44">
        <v>6.45</v>
      </c>
      <c r="H53" s="41">
        <v>7.17</v>
      </c>
      <c r="I53" s="44">
        <v>5.5</v>
      </c>
      <c r="J53" s="21">
        <v>5.7</v>
      </c>
    </row>
    <row r="54" spans="1:13" ht="18.75">
      <c r="A54" s="286"/>
      <c r="B54" s="293"/>
      <c r="C54" s="13" t="s">
        <v>58</v>
      </c>
      <c r="D54" s="12" t="s">
        <v>59</v>
      </c>
      <c r="E54" s="44">
        <v>8.6999999999999993</v>
      </c>
      <c r="F54" s="44">
        <v>7.6</v>
      </c>
      <c r="G54" s="44">
        <v>12.3</v>
      </c>
      <c r="H54" s="41">
        <v>8.3000000000000007</v>
      </c>
      <c r="I54" s="44">
        <v>12</v>
      </c>
      <c r="J54" s="21">
        <v>13</v>
      </c>
    </row>
    <row r="55" spans="1:13" ht="16.5">
      <c r="A55" s="286"/>
      <c r="B55" s="294"/>
      <c r="C55" s="18" t="s">
        <v>60</v>
      </c>
      <c r="D55" s="12" t="s">
        <v>77</v>
      </c>
      <c r="E55" s="19">
        <v>1.91</v>
      </c>
      <c r="F55" s="19">
        <v>3.12</v>
      </c>
      <c r="G55" s="19">
        <v>13.8</v>
      </c>
      <c r="H55" s="41">
        <v>8.5</v>
      </c>
      <c r="I55" s="44">
        <v>15.5</v>
      </c>
      <c r="J55" s="21">
        <v>9.4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55.3</v>
      </c>
      <c r="C60" s="30"/>
      <c r="D60" s="33">
        <v>77.2</v>
      </c>
      <c r="E60" s="30"/>
      <c r="F60" s="30">
        <v>72.599999999999994</v>
      </c>
      <c r="G60" s="34"/>
      <c r="H60" s="30">
        <v>482</v>
      </c>
      <c r="I60" s="30"/>
      <c r="J60" s="21"/>
      <c r="K60" s="21"/>
      <c r="L60" s="21">
        <v>78.400000000000006</v>
      </c>
      <c r="M60" s="21"/>
    </row>
    <row r="61" spans="1:13" ht="18.75">
      <c r="A61" s="28" t="s">
        <v>2</v>
      </c>
      <c r="B61" s="29">
        <v>2.7</v>
      </c>
      <c r="C61" s="30"/>
      <c r="D61" s="33">
        <v>3.53</v>
      </c>
      <c r="E61" s="30"/>
      <c r="F61" s="30">
        <v>32.9</v>
      </c>
      <c r="G61" s="34"/>
      <c r="H61" s="30">
        <v>11.5</v>
      </c>
      <c r="I61" s="30"/>
      <c r="J61" s="21">
        <v>9.7100000000000009</v>
      </c>
      <c r="K61" s="21"/>
      <c r="L61" s="21">
        <v>5.27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29.4</v>
      </c>
      <c r="D63" s="33"/>
      <c r="E63" s="30">
        <v>32.6</v>
      </c>
      <c r="F63" s="30"/>
      <c r="G63" s="34">
        <v>29.79</v>
      </c>
      <c r="H63" s="30"/>
      <c r="I63" s="30">
        <v>137</v>
      </c>
      <c r="J63" s="21"/>
      <c r="K63" s="21"/>
      <c r="M63" s="21"/>
    </row>
    <row r="64" spans="1:13" ht="18.75">
      <c r="A64" s="31" t="s">
        <v>3</v>
      </c>
      <c r="B64" s="30"/>
      <c r="C64" s="30">
        <v>7.6</v>
      </c>
      <c r="D64" s="33"/>
      <c r="E64" s="30">
        <v>7.9</v>
      </c>
      <c r="F64" s="30"/>
      <c r="G64" s="38">
        <v>7.32</v>
      </c>
      <c r="H64" s="30"/>
      <c r="I64" s="30"/>
      <c r="J64" s="21"/>
      <c r="K64" s="21">
        <v>8.5</v>
      </c>
      <c r="L64" s="21"/>
      <c r="M64" s="21">
        <v>7.2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>
        <v>34.44</v>
      </c>
      <c r="J65" s="21"/>
      <c r="K65" s="21">
        <v>41.02</v>
      </c>
      <c r="M65" s="21">
        <v>43.6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14.06</v>
      </c>
      <c r="C67" s="30">
        <v>17.5</v>
      </c>
      <c r="D67" s="33">
        <v>15.1</v>
      </c>
      <c r="E67" s="30">
        <v>10.6</v>
      </c>
      <c r="F67" s="30">
        <v>14.2</v>
      </c>
      <c r="G67" s="34">
        <v>20.84</v>
      </c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17.21</v>
      </c>
      <c r="C68" s="30">
        <v>13.4</v>
      </c>
      <c r="D68" s="33">
        <v>16.53</v>
      </c>
      <c r="E68" s="30">
        <v>15.5</v>
      </c>
      <c r="F68" s="30">
        <v>19.5</v>
      </c>
      <c r="G68" s="34">
        <v>7.31</v>
      </c>
      <c r="H68" s="30">
        <v>19.399999999999999</v>
      </c>
      <c r="I68" s="30">
        <v>13.28</v>
      </c>
      <c r="J68" s="21">
        <v>16.7</v>
      </c>
      <c r="K68" s="21">
        <v>12.25</v>
      </c>
      <c r="L68" s="21">
        <v>17.2</v>
      </c>
      <c r="M68" s="21">
        <v>6.37</v>
      </c>
    </row>
    <row r="69" spans="1:13" ht="18.75">
      <c r="A69" s="32" t="s">
        <v>6</v>
      </c>
      <c r="B69" s="36"/>
      <c r="C69" s="30"/>
      <c r="D69" s="33"/>
      <c r="E69" s="30"/>
      <c r="F69" s="30">
        <v>8.8800000000000008</v>
      </c>
      <c r="G69" s="34">
        <v>17.399999999999999</v>
      </c>
      <c r="H69" s="30">
        <v>17.899999999999999</v>
      </c>
      <c r="I69" s="30">
        <v>17.07</v>
      </c>
      <c r="J69" s="21">
        <v>11.8</v>
      </c>
      <c r="K69" s="21">
        <v>6.92</v>
      </c>
      <c r="L69" s="21">
        <v>18.100000000000001</v>
      </c>
      <c r="M69" s="21">
        <v>17.309999999999999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141</v>
      </c>
      <c r="D2" s="223"/>
      <c r="E2" s="223"/>
      <c r="F2" s="224" t="s">
        <v>154</v>
      </c>
      <c r="G2" s="224"/>
      <c r="H2" s="224"/>
      <c r="I2" s="225" t="s">
        <v>146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24759</v>
      </c>
      <c r="D4" s="229"/>
      <c r="E4" s="229"/>
      <c r="F4" s="229">
        <v>25600</v>
      </c>
      <c r="G4" s="229"/>
      <c r="H4" s="229"/>
      <c r="I4" s="229">
        <v>26500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43998</v>
      </c>
      <c r="D5" s="229"/>
      <c r="E5" s="229"/>
      <c r="F5" s="229">
        <v>44888</v>
      </c>
      <c r="G5" s="229"/>
      <c r="H5" s="229"/>
      <c r="I5" s="229">
        <v>45700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C4-'14日'!I4</f>
        <v>859</v>
      </c>
      <c r="D6" s="308"/>
      <c r="E6" s="308"/>
      <c r="F6" s="299">
        <f>F4-C4</f>
        <v>841</v>
      </c>
      <c r="G6" s="300"/>
      <c r="H6" s="301"/>
      <c r="I6" s="299">
        <f>I4-F4</f>
        <v>900</v>
      </c>
      <c r="J6" s="300"/>
      <c r="K6" s="301"/>
      <c r="L6" s="305">
        <f>C6+F6+I6</f>
        <v>2600</v>
      </c>
      <c r="M6" s="305">
        <f>C7+F7+I7</f>
        <v>2700</v>
      </c>
    </row>
    <row r="7" spans="1:15" ht="21.95" customHeight="1">
      <c r="A7" s="217"/>
      <c r="B7" s="6" t="s">
        <v>16</v>
      </c>
      <c r="C7" s="308">
        <f>C5-'14日'!I5</f>
        <v>998</v>
      </c>
      <c r="D7" s="308"/>
      <c r="E7" s="308"/>
      <c r="F7" s="299">
        <f>F5-C5</f>
        <v>890</v>
      </c>
      <c r="G7" s="300"/>
      <c r="H7" s="301"/>
      <c r="I7" s="299">
        <f>I5-F5</f>
        <v>812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43</v>
      </c>
      <c r="D9" s="229"/>
      <c r="E9" s="229"/>
      <c r="F9" s="229">
        <v>49</v>
      </c>
      <c r="G9" s="229"/>
      <c r="H9" s="229"/>
      <c r="I9" s="229">
        <v>50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43</v>
      </c>
      <c r="D10" s="229"/>
      <c r="E10" s="229"/>
      <c r="F10" s="229">
        <v>48</v>
      </c>
      <c r="G10" s="229"/>
      <c r="H10" s="229"/>
      <c r="I10" s="229">
        <v>47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32" t="s">
        <v>137</v>
      </c>
      <c r="D11" s="132" t="s">
        <v>137</v>
      </c>
      <c r="E11" s="132" t="s">
        <v>137</v>
      </c>
      <c r="F11" s="134" t="s">
        <v>137</v>
      </c>
      <c r="G11" s="134" t="s">
        <v>137</v>
      </c>
      <c r="H11" s="134" t="s">
        <v>137</v>
      </c>
      <c r="I11" s="136" t="s">
        <v>137</v>
      </c>
      <c r="J11" s="136" t="s">
        <v>137</v>
      </c>
      <c r="K11" s="136" t="s">
        <v>137</v>
      </c>
    </row>
    <row r="12" spans="1:15" ht="21.95" customHeight="1">
      <c r="A12" s="276"/>
      <c r="B12" s="43" t="s">
        <v>23</v>
      </c>
      <c r="C12" s="132">
        <v>60</v>
      </c>
      <c r="D12" s="132">
        <v>60</v>
      </c>
      <c r="E12" s="132">
        <v>60</v>
      </c>
      <c r="F12" s="134">
        <v>60</v>
      </c>
      <c r="G12" s="134">
        <v>60</v>
      </c>
      <c r="H12" s="134">
        <v>60</v>
      </c>
      <c r="I12" s="136">
        <v>60</v>
      </c>
      <c r="J12" s="136">
        <v>60</v>
      </c>
      <c r="K12" s="136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31">
        <v>270</v>
      </c>
      <c r="D15" s="131">
        <v>240</v>
      </c>
      <c r="E15" s="131">
        <v>500</v>
      </c>
      <c r="F15" s="41">
        <v>500</v>
      </c>
      <c r="G15" s="41">
        <v>480</v>
      </c>
      <c r="H15" s="41">
        <v>460</v>
      </c>
      <c r="I15" s="41">
        <v>450</v>
      </c>
      <c r="J15" s="41">
        <v>420</v>
      </c>
      <c r="K15" s="41">
        <v>400</v>
      </c>
    </row>
    <row r="16" spans="1:15" ht="36" customHeight="1">
      <c r="A16" s="250"/>
      <c r="B16" s="9" t="s">
        <v>28</v>
      </c>
      <c r="C16" s="247" t="s">
        <v>223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32" t="s">
        <v>137</v>
      </c>
      <c r="D17" s="132" t="s">
        <v>137</v>
      </c>
      <c r="E17" s="132" t="s">
        <v>137</v>
      </c>
      <c r="F17" s="134" t="s">
        <v>137</v>
      </c>
      <c r="G17" s="134" t="s">
        <v>137</v>
      </c>
      <c r="H17" s="134" t="s">
        <v>137</v>
      </c>
      <c r="I17" s="136" t="s">
        <v>137</v>
      </c>
      <c r="J17" s="136" t="s">
        <v>137</v>
      </c>
      <c r="K17" s="136" t="s">
        <v>137</v>
      </c>
    </row>
    <row r="18" spans="1:11" ht="21.95" customHeight="1">
      <c r="A18" s="248"/>
      <c r="B18" s="42" t="s">
        <v>23</v>
      </c>
      <c r="C18" s="131">
        <v>90</v>
      </c>
      <c r="D18" s="131">
        <v>80</v>
      </c>
      <c r="E18" s="131">
        <v>80</v>
      </c>
      <c r="F18" s="133">
        <v>90</v>
      </c>
      <c r="G18" s="133">
        <v>80</v>
      </c>
      <c r="H18" s="133">
        <v>80</v>
      </c>
      <c r="I18" s="135">
        <v>90</v>
      </c>
      <c r="J18" s="135">
        <v>80</v>
      </c>
      <c r="K18" s="135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31">
        <v>460</v>
      </c>
      <c r="D21" s="131">
        <v>370</v>
      </c>
      <c r="E21" s="131">
        <v>280</v>
      </c>
      <c r="F21" s="41">
        <v>280</v>
      </c>
      <c r="G21" s="41">
        <v>520</v>
      </c>
      <c r="H21" s="41">
        <v>450</v>
      </c>
      <c r="I21" s="41">
        <v>440</v>
      </c>
      <c r="J21" s="41">
        <v>360</v>
      </c>
      <c r="K21" s="41">
        <v>290</v>
      </c>
    </row>
    <row r="22" spans="1:11" ht="46.5" customHeight="1">
      <c r="A22" s="243"/>
      <c r="B22" s="9" t="s">
        <v>33</v>
      </c>
      <c r="C22" s="247" t="s">
        <v>34</v>
      </c>
      <c r="D22" s="247"/>
      <c r="E22" s="247"/>
      <c r="F22" s="247" t="s">
        <v>226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40">
        <v>2150</v>
      </c>
      <c r="D23" s="241"/>
      <c r="E23" s="242"/>
      <c r="F23" s="240">
        <v>2020</v>
      </c>
      <c r="G23" s="241"/>
      <c r="H23" s="242"/>
      <c r="I23" s="240">
        <v>2020</v>
      </c>
      <c r="J23" s="241"/>
      <c r="K23" s="242"/>
    </row>
    <row r="24" spans="1:11" ht="21.95" customHeight="1">
      <c r="A24" s="251"/>
      <c r="B24" s="10" t="s">
        <v>37</v>
      </c>
      <c r="C24" s="240">
        <v>2700</v>
      </c>
      <c r="D24" s="241"/>
      <c r="E24" s="242"/>
      <c r="F24" s="240">
        <v>2550</v>
      </c>
      <c r="G24" s="241"/>
      <c r="H24" s="242"/>
      <c r="I24" s="240">
        <v>2550</v>
      </c>
      <c r="J24" s="241"/>
      <c r="K24" s="242"/>
    </row>
    <row r="25" spans="1:11" ht="21.95" customHeight="1">
      <c r="A25" s="250" t="s">
        <v>38</v>
      </c>
      <c r="B25" s="8" t="s">
        <v>39</v>
      </c>
      <c r="C25" s="240">
        <v>36</v>
      </c>
      <c r="D25" s="241"/>
      <c r="E25" s="242"/>
      <c r="F25" s="240">
        <v>36</v>
      </c>
      <c r="G25" s="241"/>
      <c r="H25" s="242"/>
      <c r="I25" s="240">
        <v>36</v>
      </c>
      <c r="J25" s="241"/>
      <c r="K25" s="242"/>
    </row>
    <row r="26" spans="1:11" ht="21.95" customHeight="1">
      <c r="A26" s="250"/>
      <c r="B26" s="8" t="s">
        <v>40</v>
      </c>
      <c r="C26" s="240">
        <v>199</v>
      </c>
      <c r="D26" s="241"/>
      <c r="E26" s="242"/>
      <c r="F26" s="240">
        <v>199</v>
      </c>
      <c r="G26" s="241"/>
      <c r="H26" s="242"/>
      <c r="I26" s="240">
        <v>199</v>
      </c>
      <c r="J26" s="241"/>
      <c r="K26" s="242"/>
    </row>
    <row r="27" spans="1:11" ht="21.95" customHeight="1">
      <c r="A27" s="250"/>
      <c r="B27" s="8" t="s">
        <v>41</v>
      </c>
      <c r="C27" s="240">
        <v>14</v>
      </c>
      <c r="D27" s="241"/>
      <c r="E27" s="242"/>
      <c r="F27" s="240">
        <v>14</v>
      </c>
      <c r="G27" s="241"/>
      <c r="H27" s="242"/>
      <c r="I27" s="240">
        <v>14</v>
      </c>
      <c r="J27" s="241"/>
      <c r="K27" s="242"/>
    </row>
    <row r="28" spans="1:11" ht="76.5" customHeight="1">
      <c r="A28" s="255" t="s" ph="1">
        <v>42</v>
      </c>
      <c r="B28" s="256" ph="1"/>
      <c r="C28" s="261" t="s">
        <v>221</v>
      </c>
      <c r="D28" s="262"/>
      <c r="E28" s="263"/>
      <c r="F28" s="261" t="s">
        <v>225</v>
      </c>
      <c r="G28" s="262"/>
      <c r="H28" s="263"/>
      <c r="I28" s="261" t="s">
        <v>157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222</v>
      </c>
      <c r="D31" s="273"/>
      <c r="E31" s="274"/>
      <c r="F31" s="272" t="s">
        <v>44</v>
      </c>
      <c r="G31" s="273"/>
      <c r="H31" s="274"/>
      <c r="I31" s="272" t="s">
        <v>227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9.3800000000000008</v>
      </c>
      <c r="F35" s="44">
        <v>9.36</v>
      </c>
      <c r="G35" s="44">
        <v>9.51</v>
      </c>
      <c r="H35" s="41">
        <v>9.48</v>
      </c>
      <c r="I35" s="44">
        <v>9.3000000000000007</v>
      </c>
      <c r="J35" s="21">
        <v>9.33</v>
      </c>
    </row>
    <row r="36" spans="1:10" ht="15.75">
      <c r="A36" s="286"/>
      <c r="B36" s="293"/>
      <c r="C36" s="12" t="s">
        <v>56</v>
      </c>
      <c r="D36" s="12" t="s">
        <v>57</v>
      </c>
      <c r="E36" s="44">
        <v>4.51</v>
      </c>
      <c r="F36" s="44">
        <v>4.62</v>
      </c>
      <c r="G36" s="44">
        <v>5.27</v>
      </c>
      <c r="H36" s="41">
        <v>6.37</v>
      </c>
      <c r="I36" s="44">
        <v>7.6</v>
      </c>
      <c r="J36" s="21">
        <v>9.8000000000000007</v>
      </c>
    </row>
    <row r="37" spans="1:10" ht="18.75">
      <c r="A37" s="286"/>
      <c r="B37" s="293"/>
      <c r="C37" s="13" t="s">
        <v>58</v>
      </c>
      <c r="D37" s="12" t="s">
        <v>59</v>
      </c>
      <c r="E37" s="44">
        <v>14.3</v>
      </c>
      <c r="F37" s="44">
        <v>13.5</v>
      </c>
      <c r="G37" s="35">
        <v>13.4</v>
      </c>
      <c r="H37" s="41">
        <v>13.8</v>
      </c>
      <c r="I37" s="44">
        <v>12.1</v>
      </c>
      <c r="J37" s="21">
        <v>14.1</v>
      </c>
    </row>
    <row r="38" spans="1:10" ht="16.5">
      <c r="A38" s="286"/>
      <c r="B38" s="293"/>
      <c r="C38" s="14" t="s">
        <v>60</v>
      </c>
      <c r="D38" s="12" t="s">
        <v>61</v>
      </c>
      <c r="E38" s="35">
        <v>14.7</v>
      </c>
      <c r="F38" s="35">
        <v>15.5</v>
      </c>
      <c r="G38" s="35">
        <v>25.1</v>
      </c>
      <c r="H38" s="37">
        <v>21.3</v>
      </c>
      <c r="I38" s="44">
        <v>15.2</v>
      </c>
      <c r="J38" s="21">
        <v>13.6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0.6</v>
      </c>
      <c r="F39" s="44">
        <v>0.6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10.23</v>
      </c>
      <c r="F40" s="44">
        <v>10.25</v>
      </c>
      <c r="G40" s="44">
        <v>10.35</v>
      </c>
      <c r="H40" s="41">
        <v>10.32</v>
      </c>
      <c r="I40" s="44">
        <v>10</v>
      </c>
      <c r="J40" s="21">
        <v>10</v>
      </c>
    </row>
    <row r="41" spans="1:10" ht="15.75">
      <c r="A41" s="286"/>
      <c r="B41" s="293"/>
      <c r="C41" s="12" t="s">
        <v>56</v>
      </c>
      <c r="D41" s="12" t="s">
        <v>64</v>
      </c>
      <c r="E41" s="44">
        <v>19.3</v>
      </c>
      <c r="F41" s="44">
        <v>20.3</v>
      </c>
      <c r="G41" s="44">
        <v>21.9</v>
      </c>
      <c r="H41" s="41">
        <v>23.2</v>
      </c>
      <c r="I41" s="44">
        <v>17.600000000000001</v>
      </c>
      <c r="J41" s="21">
        <v>21.35</v>
      </c>
    </row>
    <row r="42" spans="1:10" ht="15.75">
      <c r="A42" s="286"/>
      <c r="B42" s="293"/>
      <c r="C42" s="15" t="s">
        <v>65</v>
      </c>
      <c r="D42" s="16" t="s">
        <v>66</v>
      </c>
      <c r="E42" s="44">
        <v>3.91</v>
      </c>
      <c r="F42" s="44">
        <v>4.3</v>
      </c>
      <c r="G42" s="44">
        <v>4.5999999999999996</v>
      </c>
      <c r="H42" s="41">
        <v>4.46</v>
      </c>
      <c r="I42" s="44">
        <v>4.32</v>
      </c>
      <c r="J42" s="21">
        <v>4.3899999999999997</v>
      </c>
    </row>
    <row r="43" spans="1:10" ht="16.5">
      <c r="A43" s="286"/>
      <c r="B43" s="293"/>
      <c r="C43" s="15" t="s">
        <v>67</v>
      </c>
      <c r="D43" s="17" t="s">
        <v>68</v>
      </c>
      <c r="E43" s="44">
        <v>10.4</v>
      </c>
      <c r="F43" s="44">
        <v>13.1</v>
      </c>
      <c r="G43" s="44">
        <v>10.1</v>
      </c>
      <c r="H43" s="41">
        <v>9.8000000000000007</v>
      </c>
      <c r="I43" s="44">
        <v>9.6999999999999993</v>
      </c>
      <c r="J43" s="21">
        <v>8.8000000000000007</v>
      </c>
    </row>
    <row r="44" spans="1:10" ht="18.75">
      <c r="A44" s="286"/>
      <c r="B44" s="293"/>
      <c r="C44" s="13" t="s">
        <v>58</v>
      </c>
      <c r="D44" s="12" t="s">
        <v>69</v>
      </c>
      <c r="E44" s="44">
        <v>462</v>
      </c>
      <c r="F44" s="44">
        <v>405</v>
      </c>
      <c r="G44" s="44">
        <v>406</v>
      </c>
      <c r="H44" s="41">
        <v>385</v>
      </c>
      <c r="I44" s="44">
        <v>400</v>
      </c>
      <c r="J44" s="21">
        <v>410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3.46</v>
      </c>
      <c r="F45" s="44">
        <v>3.55</v>
      </c>
      <c r="G45" s="44">
        <v>8.98</v>
      </c>
      <c r="H45" s="41">
        <v>9.4600000000000009</v>
      </c>
      <c r="I45" s="44">
        <v>7.08</v>
      </c>
      <c r="J45" s="21">
        <v>6.84</v>
      </c>
    </row>
    <row r="46" spans="1:10" ht="18.75">
      <c r="A46" s="286"/>
      <c r="B46" s="293"/>
      <c r="C46" s="13" t="s">
        <v>58</v>
      </c>
      <c r="D46" s="12" t="s">
        <v>59</v>
      </c>
      <c r="E46" s="44">
        <v>16.7</v>
      </c>
      <c r="F46" s="44">
        <v>15.8</v>
      </c>
      <c r="G46" s="44">
        <v>17.600000000000001</v>
      </c>
      <c r="H46" s="41">
        <v>17.399999999999999</v>
      </c>
      <c r="I46" s="44">
        <v>16.5</v>
      </c>
      <c r="J46" s="21">
        <v>17.3</v>
      </c>
    </row>
    <row r="47" spans="1:10" ht="16.5">
      <c r="A47" s="286"/>
      <c r="B47" s="293"/>
      <c r="C47" s="14" t="s">
        <v>60</v>
      </c>
      <c r="D47" s="12" t="s">
        <v>72</v>
      </c>
      <c r="E47" s="44">
        <v>6.08</v>
      </c>
      <c r="F47" s="44">
        <v>5.73</v>
      </c>
      <c r="G47" s="44">
        <v>11.2</v>
      </c>
      <c r="H47" s="41">
        <v>9.8000000000000007</v>
      </c>
      <c r="I47" s="44">
        <v>5.0999999999999996</v>
      </c>
      <c r="J47" s="21">
        <v>6.6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9.5399999999999991</v>
      </c>
      <c r="F52" s="44">
        <v>9.52</v>
      </c>
      <c r="G52" s="44">
        <v>9.58</v>
      </c>
      <c r="H52" s="41">
        <v>9.61</v>
      </c>
      <c r="I52" s="44">
        <v>9.4</v>
      </c>
      <c r="J52" s="21">
        <v>9.5</v>
      </c>
    </row>
    <row r="53" spans="1:13" ht="15.75">
      <c r="A53" s="286"/>
      <c r="B53" s="293"/>
      <c r="C53" s="12" t="s">
        <v>56</v>
      </c>
      <c r="D53" s="12" t="s">
        <v>57</v>
      </c>
      <c r="E53" s="44">
        <v>5.09</v>
      </c>
      <c r="F53" s="44">
        <v>4.9800000000000004</v>
      </c>
      <c r="G53" s="44">
        <v>5.76</v>
      </c>
      <c r="H53" s="41">
        <v>7.43</v>
      </c>
      <c r="I53" s="44">
        <v>6.3</v>
      </c>
      <c r="J53" s="21">
        <v>7.7</v>
      </c>
    </row>
    <row r="54" spans="1:13" ht="18.75">
      <c r="A54" s="286"/>
      <c r="B54" s="293"/>
      <c r="C54" s="13" t="s">
        <v>58</v>
      </c>
      <c r="D54" s="12" t="s">
        <v>59</v>
      </c>
      <c r="E54" s="44">
        <v>3.9</v>
      </c>
      <c r="F54" s="44">
        <v>5.6</v>
      </c>
      <c r="G54" s="44">
        <v>3.2</v>
      </c>
      <c r="H54" s="41">
        <v>4.7</v>
      </c>
      <c r="I54" s="44">
        <v>5.2</v>
      </c>
      <c r="J54" s="21">
        <v>6.1</v>
      </c>
    </row>
    <row r="55" spans="1:13" ht="16.5">
      <c r="A55" s="286"/>
      <c r="B55" s="294"/>
      <c r="C55" s="18" t="s">
        <v>60</v>
      </c>
      <c r="D55" s="12" t="s">
        <v>77</v>
      </c>
      <c r="E55" s="19">
        <v>4.18</v>
      </c>
      <c r="F55" s="19">
        <v>5.1100000000000003</v>
      </c>
      <c r="G55" s="19">
        <v>15.1</v>
      </c>
      <c r="H55" s="41">
        <v>13.4</v>
      </c>
      <c r="I55" s="44">
        <v>6.03</v>
      </c>
      <c r="J55" s="21">
        <v>6.8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92</v>
      </c>
      <c r="G59" s="34"/>
      <c r="H59" s="30">
        <v>39.299999999999997</v>
      </c>
      <c r="I59" s="30"/>
      <c r="J59" s="21"/>
      <c r="K59" s="21"/>
      <c r="L59" s="21">
        <v>16.8</v>
      </c>
      <c r="M59" s="21"/>
    </row>
    <row r="60" spans="1:13" ht="18.75">
      <c r="A60" s="28" t="s">
        <v>1</v>
      </c>
      <c r="B60" s="29">
        <v>68.8</v>
      </c>
      <c r="C60" s="30"/>
      <c r="D60" s="33">
        <v>202</v>
      </c>
      <c r="E60" s="30"/>
      <c r="F60" s="30"/>
      <c r="G60" s="34"/>
      <c r="H60" s="30"/>
      <c r="I60" s="30"/>
      <c r="J60" s="21">
        <v>59.6</v>
      </c>
      <c r="K60" s="21"/>
      <c r="L60" s="21">
        <v>10.8</v>
      </c>
      <c r="M60" s="21"/>
    </row>
    <row r="61" spans="1:13" ht="18.75">
      <c r="A61" s="28" t="s">
        <v>2</v>
      </c>
      <c r="B61" s="29">
        <v>6.41</v>
      </c>
      <c r="C61" s="30"/>
      <c r="D61" s="33">
        <v>82.2</v>
      </c>
      <c r="E61" s="30"/>
      <c r="F61" s="30">
        <v>23.8</v>
      </c>
      <c r="G61" s="34"/>
      <c r="H61" s="30">
        <v>187</v>
      </c>
      <c r="I61" s="30"/>
      <c r="J61" s="21">
        <v>34.5</v>
      </c>
      <c r="K61" s="21"/>
      <c r="L61" s="21"/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4.68</v>
      </c>
      <c r="H63" s="30"/>
      <c r="I63" s="30">
        <v>1.74</v>
      </c>
      <c r="J63" s="21"/>
      <c r="K63" s="21">
        <v>3.6</v>
      </c>
      <c r="M63" s="21">
        <v>9.6</v>
      </c>
    </row>
    <row r="64" spans="1:13" ht="18.75">
      <c r="A64" s="31" t="s">
        <v>3</v>
      </c>
      <c r="B64" s="30"/>
      <c r="C64" s="30">
        <v>2.71</v>
      </c>
      <c r="D64" s="33"/>
      <c r="E64" s="30">
        <v>3.45</v>
      </c>
      <c r="F64" s="30"/>
      <c r="G64" s="38">
        <v>40.26</v>
      </c>
      <c r="H64" s="30"/>
      <c r="I64" s="30">
        <v>51.22</v>
      </c>
      <c r="J64" s="21"/>
      <c r="K64" s="21">
        <v>47.8</v>
      </c>
      <c r="L64" s="21"/>
      <c r="M64" s="21">
        <v>54.3</v>
      </c>
    </row>
    <row r="65" spans="1:13" ht="18.75">
      <c r="A65" s="31" t="s">
        <v>4</v>
      </c>
      <c r="B65" s="30"/>
      <c r="C65" s="30">
        <v>45.09</v>
      </c>
      <c r="D65" s="33"/>
      <c r="E65" s="30">
        <v>49.8</v>
      </c>
      <c r="F65" s="30"/>
      <c r="G65" s="34"/>
      <c r="H65" s="30"/>
      <c r="I65" s="30"/>
      <c r="J65" s="21"/>
      <c r="K65" s="21"/>
      <c r="M65" s="21"/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13.1</v>
      </c>
      <c r="C68" s="30">
        <v>11.73</v>
      </c>
      <c r="D68" s="33">
        <v>15.5</v>
      </c>
      <c r="E68" s="30">
        <v>12.5</v>
      </c>
      <c r="F68" s="30">
        <v>10.7</v>
      </c>
      <c r="G68" s="34">
        <v>10.4</v>
      </c>
      <c r="H68" s="30">
        <v>10.1</v>
      </c>
      <c r="I68" s="30">
        <v>11.2</v>
      </c>
      <c r="J68" s="21">
        <v>16.899999999999999</v>
      </c>
      <c r="K68" s="21">
        <v>10.5</v>
      </c>
      <c r="L68" s="21">
        <v>15.3</v>
      </c>
      <c r="M68" s="21">
        <v>12.5</v>
      </c>
    </row>
    <row r="69" spans="1:13" ht="18.75">
      <c r="A69" s="32" t="s">
        <v>6</v>
      </c>
      <c r="B69" s="36">
        <v>11.1</v>
      </c>
      <c r="C69" s="30">
        <v>14.61</v>
      </c>
      <c r="D69" s="33">
        <v>10.7</v>
      </c>
      <c r="E69" s="30">
        <v>13.4</v>
      </c>
      <c r="F69" s="30">
        <v>13.6</v>
      </c>
      <c r="G69" s="34">
        <v>8.6</v>
      </c>
      <c r="H69" s="30">
        <v>13.9</v>
      </c>
      <c r="I69" s="30">
        <v>7.3</v>
      </c>
      <c r="J69" s="21">
        <v>13.8</v>
      </c>
      <c r="K69" s="21">
        <v>7.9</v>
      </c>
      <c r="L69" s="21">
        <v>14.6</v>
      </c>
      <c r="M69" s="21">
        <v>9.3000000000000007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A9:A10"/>
    <mergeCell ref="C9:E9"/>
    <mergeCell ref="F9:H9"/>
    <mergeCell ref="I9:K9"/>
    <mergeCell ref="C10:E10"/>
    <mergeCell ref="F10:H10"/>
    <mergeCell ref="I10:K10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K37" sqref="K3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93</v>
      </c>
      <c r="D2" s="223"/>
      <c r="E2" s="223"/>
      <c r="F2" s="224" t="s">
        <v>162</v>
      </c>
      <c r="G2" s="224"/>
      <c r="H2" s="224"/>
      <c r="I2" s="225" t="s">
        <v>231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27390</v>
      </c>
      <c r="D4" s="229"/>
      <c r="E4" s="229"/>
      <c r="F4" s="229">
        <v>28240</v>
      </c>
      <c r="G4" s="229"/>
      <c r="H4" s="229"/>
      <c r="I4" s="229">
        <v>293030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46450</v>
      </c>
      <c r="D5" s="229"/>
      <c r="E5" s="229"/>
      <c r="F5" s="229">
        <v>47177</v>
      </c>
      <c r="G5" s="229"/>
      <c r="H5" s="229"/>
      <c r="I5" s="229">
        <v>47950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C4-'15日'!I4</f>
        <v>890</v>
      </c>
      <c r="D6" s="308"/>
      <c r="E6" s="308"/>
      <c r="F6" s="299">
        <f>F4-C4</f>
        <v>850</v>
      </c>
      <c r="G6" s="300"/>
      <c r="H6" s="301"/>
      <c r="I6" s="299">
        <f>I4-F4</f>
        <v>264790</v>
      </c>
      <c r="J6" s="300"/>
      <c r="K6" s="301"/>
      <c r="L6" s="305">
        <f>C6+F6+I6</f>
        <v>266530</v>
      </c>
      <c r="M6" s="305">
        <f>C7+F7+I7</f>
        <v>2250</v>
      </c>
    </row>
    <row r="7" spans="1:15" ht="21.95" customHeight="1">
      <c r="A7" s="217"/>
      <c r="B7" s="6" t="s">
        <v>16</v>
      </c>
      <c r="C7" s="308">
        <f>C5-'15日'!I5</f>
        <v>750</v>
      </c>
      <c r="D7" s="308"/>
      <c r="E7" s="308"/>
      <c r="F7" s="299">
        <f>F5-C5</f>
        <v>727</v>
      </c>
      <c r="G7" s="300"/>
      <c r="H7" s="301"/>
      <c r="I7" s="299">
        <f>I5-F5</f>
        <v>773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46</v>
      </c>
      <c r="D9" s="229"/>
      <c r="E9" s="229"/>
      <c r="F9" s="229">
        <v>49</v>
      </c>
      <c r="G9" s="229"/>
      <c r="H9" s="229"/>
      <c r="I9" s="229">
        <v>49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46</v>
      </c>
      <c r="D10" s="229"/>
      <c r="E10" s="229"/>
      <c r="F10" s="229">
        <v>47</v>
      </c>
      <c r="G10" s="229"/>
      <c r="H10" s="229"/>
      <c r="I10" s="229">
        <v>47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38" t="s">
        <v>137</v>
      </c>
      <c r="D11" s="138" t="s">
        <v>137</v>
      </c>
      <c r="E11" s="138" t="s">
        <v>137</v>
      </c>
      <c r="F11" s="140" t="s">
        <v>137</v>
      </c>
      <c r="G11" s="140" t="s">
        <v>137</v>
      </c>
      <c r="H11" s="140" t="s">
        <v>137</v>
      </c>
      <c r="I11" s="142" t="s">
        <v>137</v>
      </c>
      <c r="J11" s="142" t="s">
        <v>137</v>
      </c>
      <c r="K11" s="142" t="s">
        <v>137</v>
      </c>
    </row>
    <row r="12" spans="1:15" ht="21.95" customHeight="1">
      <c r="A12" s="276"/>
      <c r="B12" s="43" t="s">
        <v>23</v>
      </c>
      <c r="C12" s="138">
        <v>60</v>
      </c>
      <c r="D12" s="138">
        <v>60</v>
      </c>
      <c r="E12" s="138">
        <v>60</v>
      </c>
      <c r="F12" s="140">
        <v>60</v>
      </c>
      <c r="G12" s="140">
        <v>60</v>
      </c>
      <c r="H12" s="140">
        <v>60</v>
      </c>
      <c r="I12" s="142">
        <v>60</v>
      </c>
      <c r="J12" s="142">
        <v>60</v>
      </c>
      <c r="K12" s="142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37">
        <v>400</v>
      </c>
      <c r="D15" s="137">
        <v>370</v>
      </c>
      <c r="E15" s="137">
        <v>340</v>
      </c>
      <c r="F15" s="41">
        <v>340</v>
      </c>
      <c r="G15" s="41">
        <v>300</v>
      </c>
      <c r="H15" s="41">
        <v>270</v>
      </c>
      <c r="I15" s="41">
        <v>260</v>
      </c>
      <c r="J15" s="41">
        <v>240</v>
      </c>
      <c r="K15" s="41">
        <v>500</v>
      </c>
    </row>
    <row r="16" spans="1:15" ht="39.7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234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38" t="s">
        <v>137</v>
      </c>
      <c r="D17" s="138" t="s">
        <v>137</v>
      </c>
      <c r="E17" s="138" t="s">
        <v>137</v>
      </c>
      <c r="F17" s="140" t="s">
        <v>137</v>
      </c>
      <c r="G17" s="140" t="s">
        <v>137</v>
      </c>
      <c r="H17" s="140" t="s">
        <v>137</v>
      </c>
      <c r="I17" s="142" t="s">
        <v>137</v>
      </c>
      <c r="J17" s="142" t="s">
        <v>137</v>
      </c>
      <c r="K17" s="142" t="s">
        <v>137</v>
      </c>
    </row>
    <row r="18" spans="1:11" ht="21.95" customHeight="1">
      <c r="A18" s="248"/>
      <c r="B18" s="42" t="s">
        <v>23</v>
      </c>
      <c r="C18" s="137">
        <v>90</v>
      </c>
      <c r="D18" s="137">
        <v>80</v>
      </c>
      <c r="E18" s="137">
        <v>80</v>
      </c>
      <c r="F18" s="139">
        <v>80</v>
      </c>
      <c r="G18" s="139">
        <v>80</v>
      </c>
      <c r="H18" s="139">
        <v>80</v>
      </c>
      <c r="I18" s="141">
        <v>80</v>
      </c>
      <c r="J18" s="141">
        <v>80</v>
      </c>
      <c r="K18" s="141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37">
        <v>290</v>
      </c>
      <c r="D21" s="137">
        <v>540</v>
      </c>
      <c r="E21" s="137">
        <v>490</v>
      </c>
      <c r="F21" s="41">
        <v>490</v>
      </c>
      <c r="G21" s="41">
        <v>390</v>
      </c>
      <c r="H21" s="41">
        <v>300</v>
      </c>
      <c r="I21" s="41">
        <v>280</v>
      </c>
      <c r="J21" s="41">
        <v>240</v>
      </c>
      <c r="K21" s="41">
        <v>500</v>
      </c>
    </row>
    <row r="22" spans="1:11" ht="36.75" customHeight="1">
      <c r="A22" s="243"/>
      <c r="B22" s="9" t="s">
        <v>33</v>
      </c>
      <c r="C22" s="247" t="s">
        <v>229</v>
      </c>
      <c r="D22" s="247"/>
      <c r="E22" s="247"/>
      <c r="F22" s="247" t="s">
        <v>34</v>
      </c>
      <c r="G22" s="247"/>
      <c r="H22" s="247"/>
      <c r="I22" s="247" t="s">
        <v>235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40">
        <v>2020</v>
      </c>
      <c r="D23" s="241"/>
      <c r="E23" s="242"/>
      <c r="F23" s="236">
        <v>2020</v>
      </c>
      <c r="G23" s="236"/>
      <c r="H23" s="236"/>
      <c r="I23" s="236">
        <v>2020</v>
      </c>
      <c r="J23" s="236"/>
      <c r="K23" s="236"/>
    </row>
    <row r="24" spans="1:11" ht="21.95" customHeight="1">
      <c r="A24" s="251"/>
      <c r="B24" s="10" t="s">
        <v>37</v>
      </c>
      <c r="C24" s="240">
        <v>2550</v>
      </c>
      <c r="D24" s="241"/>
      <c r="E24" s="242"/>
      <c r="F24" s="236">
        <v>2550</v>
      </c>
      <c r="G24" s="236"/>
      <c r="H24" s="236"/>
      <c r="I24" s="236">
        <v>2400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40">
        <v>36</v>
      </c>
      <c r="D25" s="241"/>
      <c r="E25" s="242"/>
      <c r="F25" s="236">
        <v>36</v>
      </c>
      <c r="G25" s="236"/>
      <c r="H25" s="236"/>
      <c r="I25" s="236">
        <v>35</v>
      </c>
      <c r="J25" s="236"/>
      <c r="K25" s="236"/>
    </row>
    <row r="26" spans="1:11" ht="21.95" customHeight="1">
      <c r="A26" s="250"/>
      <c r="B26" s="8" t="s">
        <v>40</v>
      </c>
      <c r="C26" s="240">
        <v>197</v>
      </c>
      <c r="D26" s="241"/>
      <c r="E26" s="242"/>
      <c r="F26" s="236">
        <v>197</v>
      </c>
      <c r="G26" s="236"/>
      <c r="H26" s="236"/>
      <c r="I26" s="236">
        <v>195</v>
      </c>
      <c r="J26" s="236"/>
      <c r="K26" s="236"/>
    </row>
    <row r="27" spans="1:11" ht="21.95" customHeight="1">
      <c r="A27" s="250"/>
      <c r="B27" s="8" t="s">
        <v>41</v>
      </c>
      <c r="C27" s="240">
        <v>14</v>
      </c>
      <c r="D27" s="241"/>
      <c r="E27" s="242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157</v>
      </c>
      <c r="D28" s="262"/>
      <c r="E28" s="263"/>
      <c r="F28" s="261" t="s">
        <v>121</v>
      </c>
      <c r="G28" s="262"/>
      <c r="H28" s="263"/>
      <c r="I28" s="261" t="s">
        <v>233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228</v>
      </c>
      <c r="D31" s="273"/>
      <c r="E31" s="274"/>
      <c r="F31" s="272" t="s">
        <v>230</v>
      </c>
      <c r="G31" s="273"/>
      <c r="H31" s="274"/>
      <c r="I31" s="272" t="s">
        <v>232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138">
        <v>0</v>
      </c>
      <c r="G34" s="138">
        <v>0</v>
      </c>
      <c r="H34" s="138">
        <v>0</v>
      </c>
      <c r="I34" s="138">
        <v>0</v>
      </c>
      <c r="J34" s="138">
        <v>0</v>
      </c>
    </row>
    <row r="35" spans="1:10" ht="15.75">
      <c r="A35" s="286"/>
      <c r="B35" s="293"/>
      <c r="C35" s="13" t="s">
        <v>54</v>
      </c>
      <c r="D35" s="13" t="s">
        <v>55</v>
      </c>
      <c r="E35" s="138">
        <v>9.08</v>
      </c>
      <c r="F35" s="138">
        <v>9.3000000000000007</v>
      </c>
      <c r="G35" s="138">
        <v>9.23</v>
      </c>
      <c r="H35" s="138">
        <v>9.26</v>
      </c>
      <c r="I35" s="138">
        <v>9.48</v>
      </c>
      <c r="J35" s="138">
        <v>9.4499999999999993</v>
      </c>
    </row>
    <row r="36" spans="1:10" ht="15.75">
      <c r="A36" s="286"/>
      <c r="B36" s="293"/>
      <c r="C36" s="12" t="s">
        <v>56</v>
      </c>
      <c r="D36" s="12" t="s">
        <v>57</v>
      </c>
      <c r="E36" s="138">
        <v>5</v>
      </c>
      <c r="F36" s="138">
        <v>5.41</v>
      </c>
      <c r="G36" s="138">
        <v>5.49</v>
      </c>
      <c r="H36" s="138">
        <v>5.94</v>
      </c>
      <c r="I36" s="138">
        <v>4.8</v>
      </c>
      <c r="J36" s="138">
        <v>6.46</v>
      </c>
    </row>
    <row r="37" spans="1:10" ht="18.75">
      <c r="A37" s="286"/>
      <c r="B37" s="293"/>
      <c r="C37" s="13" t="s">
        <v>58</v>
      </c>
      <c r="D37" s="12" t="s">
        <v>59</v>
      </c>
      <c r="E37" s="138">
        <v>14.1</v>
      </c>
      <c r="F37" s="138">
        <v>15.4</v>
      </c>
      <c r="G37" s="138">
        <v>14.6</v>
      </c>
      <c r="H37" s="138">
        <v>14.2</v>
      </c>
      <c r="I37" s="138">
        <v>13.4</v>
      </c>
      <c r="J37" s="138">
        <v>14.3</v>
      </c>
    </row>
    <row r="38" spans="1:10" ht="16.5">
      <c r="A38" s="286"/>
      <c r="B38" s="293"/>
      <c r="C38" s="14" t="s">
        <v>60</v>
      </c>
      <c r="D38" s="12" t="s">
        <v>61</v>
      </c>
      <c r="E38" s="138">
        <v>16.2</v>
      </c>
      <c r="F38" s="138">
        <v>17.2</v>
      </c>
      <c r="G38" s="138">
        <v>15.2</v>
      </c>
      <c r="H38" s="138">
        <v>17.3</v>
      </c>
      <c r="I38" s="138">
        <v>6.5</v>
      </c>
      <c r="J38" s="138">
        <v>8.42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138">
        <v>1</v>
      </c>
      <c r="F39" s="138">
        <v>1</v>
      </c>
      <c r="G39" s="138">
        <v>0.8</v>
      </c>
      <c r="H39" s="138">
        <v>0.8</v>
      </c>
      <c r="I39" s="138">
        <v>1</v>
      </c>
      <c r="J39" s="138">
        <v>1</v>
      </c>
    </row>
    <row r="40" spans="1:10" ht="15.75">
      <c r="A40" s="286"/>
      <c r="B40" s="293"/>
      <c r="C40" s="13" t="s">
        <v>54</v>
      </c>
      <c r="D40" s="13" t="s">
        <v>63</v>
      </c>
      <c r="E40" s="138">
        <v>10</v>
      </c>
      <c r="F40" s="138">
        <v>10.029999999999999</v>
      </c>
      <c r="G40" s="138">
        <v>10.11</v>
      </c>
      <c r="H40" s="138">
        <v>10.17</v>
      </c>
      <c r="I40" s="138">
        <v>10</v>
      </c>
      <c r="J40" s="138">
        <v>10</v>
      </c>
    </row>
    <row r="41" spans="1:10" ht="15.75">
      <c r="A41" s="286"/>
      <c r="B41" s="293"/>
      <c r="C41" s="12" t="s">
        <v>56</v>
      </c>
      <c r="D41" s="12" t="s">
        <v>64</v>
      </c>
      <c r="E41" s="138">
        <v>15.96</v>
      </c>
      <c r="F41" s="138">
        <v>17.66</v>
      </c>
      <c r="G41" s="138">
        <v>17.13</v>
      </c>
      <c r="H41" s="138">
        <v>18.36</v>
      </c>
      <c r="I41" s="138">
        <v>16.670000000000002</v>
      </c>
      <c r="J41" s="138">
        <v>17.420000000000002</v>
      </c>
    </row>
    <row r="42" spans="1:10" ht="15.75">
      <c r="A42" s="286"/>
      <c r="B42" s="293"/>
      <c r="C42" s="15" t="s">
        <v>65</v>
      </c>
      <c r="D42" s="16" t="s">
        <v>66</v>
      </c>
      <c r="E42" s="138">
        <v>3.66</v>
      </c>
      <c r="F42" s="138">
        <v>3.68</v>
      </c>
      <c r="G42" s="138">
        <v>4.46</v>
      </c>
      <c r="H42" s="138">
        <v>4.83</v>
      </c>
      <c r="I42" s="138">
        <v>5.24</v>
      </c>
      <c r="J42" s="138">
        <v>5.27</v>
      </c>
    </row>
    <row r="43" spans="1:10" ht="16.5">
      <c r="A43" s="286"/>
      <c r="B43" s="293"/>
      <c r="C43" s="15" t="s">
        <v>67</v>
      </c>
      <c r="D43" s="17" t="s">
        <v>68</v>
      </c>
      <c r="E43" s="138">
        <v>6.45</v>
      </c>
      <c r="F43" s="138">
        <v>6.32</v>
      </c>
      <c r="G43" s="138">
        <v>7.93</v>
      </c>
      <c r="H43" s="138">
        <v>8.31</v>
      </c>
      <c r="I43" s="138">
        <v>7.2</v>
      </c>
      <c r="J43" s="138">
        <v>8.9</v>
      </c>
    </row>
    <row r="44" spans="1:10" ht="18.75">
      <c r="A44" s="286"/>
      <c r="B44" s="293"/>
      <c r="C44" s="13" t="s">
        <v>58</v>
      </c>
      <c r="D44" s="12" t="s">
        <v>69</v>
      </c>
      <c r="E44" s="138">
        <v>353</v>
      </c>
      <c r="F44" s="138">
        <v>318</v>
      </c>
      <c r="G44" s="138">
        <v>340</v>
      </c>
      <c r="H44" s="138">
        <v>346</v>
      </c>
      <c r="I44" s="138">
        <v>367</v>
      </c>
      <c r="J44" s="138">
        <v>329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138">
        <v>3.16</v>
      </c>
      <c r="F45" s="138">
        <v>3.94</v>
      </c>
      <c r="G45" s="138">
        <v>4.3600000000000003</v>
      </c>
      <c r="H45" s="138">
        <v>5.7</v>
      </c>
      <c r="I45" s="138">
        <v>4.4000000000000004</v>
      </c>
      <c r="J45" s="138">
        <v>5.5</v>
      </c>
    </row>
    <row r="46" spans="1:10" ht="18.75">
      <c r="A46" s="286"/>
      <c r="B46" s="293"/>
      <c r="C46" s="13" t="s">
        <v>58</v>
      </c>
      <c r="D46" s="12" t="s">
        <v>59</v>
      </c>
      <c r="E46" s="138">
        <v>17.600000000000001</v>
      </c>
      <c r="F46" s="138">
        <v>13.4</v>
      </c>
      <c r="G46" s="138">
        <v>14.5</v>
      </c>
      <c r="H46" s="138">
        <v>17.3</v>
      </c>
      <c r="I46" s="138">
        <v>17.5</v>
      </c>
      <c r="J46" s="138">
        <v>17.7</v>
      </c>
    </row>
    <row r="47" spans="1:10" ht="16.5">
      <c r="A47" s="286"/>
      <c r="B47" s="293"/>
      <c r="C47" s="14" t="s">
        <v>60</v>
      </c>
      <c r="D47" s="12" t="s">
        <v>72</v>
      </c>
      <c r="E47" s="138">
        <v>9.98</v>
      </c>
      <c r="F47" s="138">
        <v>9.74</v>
      </c>
      <c r="G47" s="138">
        <v>7.78</v>
      </c>
      <c r="H47" s="138">
        <v>6.52</v>
      </c>
      <c r="I47" s="138">
        <v>4.7</v>
      </c>
      <c r="J47" s="138">
        <v>3.9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138"/>
      <c r="F48" s="138"/>
      <c r="G48" s="138"/>
      <c r="H48" s="138"/>
      <c r="I48" s="138"/>
      <c r="J48" s="138"/>
    </row>
    <row r="49" spans="1:13" ht="18.75">
      <c r="A49" s="286"/>
      <c r="B49" s="293"/>
      <c r="C49" s="13" t="s">
        <v>58</v>
      </c>
      <c r="D49" s="12" t="s">
        <v>59</v>
      </c>
      <c r="E49" s="138"/>
      <c r="F49" s="138"/>
      <c r="G49" s="138"/>
      <c r="H49" s="138"/>
      <c r="I49" s="138"/>
      <c r="J49" s="138"/>
    </row>
    <row r="50" spans="1:13" ht="16.5">
      <c r="A50" s="286"/>
      <c r="B50" s="293"/>
      <c r="C50" s="14" t="s">
        <v>60</v>
      </c>
      <c r="D50" s="12" t="s">
        <v>72</v>
      </c>
      <c r="E50" s="138"/>
      <c r="F50" s="138"/>
      <c r="G50" s="138"/>
      <c r="H50" s="138"/>
      <c r="I50" s="138"/>
      <c r="J50" s="138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138">
        <v>0</v>
      </c>
      <c r="F51" s="138">
        <v>0</v>
      </c>
      <c r="G51" s="138">
        <v>0</v>
      </c>
      <c r="H51" s="138">
        <v>0</v>
      </c>
      <c r="I51" s="138">
        <v>0</v>
      </c>
      <c r="J51" s="138">
        <v>0</v>
      </c>
    </row>
    <row r="52" spans="1:13" ht="15.75">
      <c r="A52" s="286"/>
      <c r="B52" s="293"/>
      <c r="C52" s="13" t="s">
        <v>54</v>
      </c>
      <c r="D52" s="12" t="s">
        <v>76</v>
      </c>
      <c r="E52" s="138">
        <v>9.24</v>
      </c>
      <c r="F52" s="138">
        <v>9.5</v>
      </c>
      <c r="G52" s="138">
        <v>9.4600000000000009</v>
      </c>
      <c r="H52" s="138">
        <v>9.43</v>
      </c>
      <c r="I52" s="138">
        <v>9.49</v>
      </c>
      <c r="J52" s="138">
        <v>9.4700000000000006</v>
      </c>
    </row>
    <row r="53" spans="1:13" ht="15.75">
      <c r="A53" s="286"/>
      <c r="B53" s="293"/>
      <c r="C53" s="12" t="s">
        <v>56</v>
      </c>
      <c r="D53" s="12" t="s">
        <v>57</v>
      </c>
      <c r="E53" s="138">
        <v>3.16</v>
      </c>
      <c r="F53" s="138">
        <v>3.61</v>
      </c>
      <c r="G53" s="138">
        <v>5.36</v>
      </c>
      <c r="H53" s="138">
        <v>5.08</v>
      </c>
      <c r="I53" s="138">
        <v>5.14</v>
      </c>
      <c r="J53" s="138">
        <v>6.27</v>
      </c>
    </row>
    <row r="54" spans="1:13" ht="18.75">
      <c r="A54" s="286"/>
      <c r="B54" s="293"/>
      <c r="C54" s="13" t="s">
        <v>58</v>
      </c>
      <c r="D54" s="12" t="s">
        <v>59</v>
      </c>
      <c r="E54" s="138">
        <v>6.3</v>
      </c>
      <c r="F54" s="138">
        <v>6.2</v>
      </c>
      <c r="G54" s="138">
        <v>5.79</v>
      </c>
      <c r="H54" s="138">
        <v>6.3</v>
      </c>
      <c r="I54" s="138">
        <v>13.5</v>
      </c>
      <c r="J54" s="138">
        <v>14.1</v>
      </c>
    </row>
    <row r="55" spans="1:13" ht="16.5">
      <c r="A55" s="286"/>
      <c r="B55" s="294"/>
      <c r="C55" s="18" t="s">
        <v>60</v>
      </c>
      <c r="D55" s="12" t="s">
        <v>77</v>
      </c>
      <c r="E55" s="138">
        <v>8.33</v>
      </c>
      <c r="F55" s="138">
        <v>8.2100000000000009</v>
      </c>
      <c r="G55" s="138">
        <v>6.25</v>
      </c>
      <c r="H55" s="138">
        <v>4.1500000000000004</v>
      </c>
      <c r="I55" s="138">
        <v>3.16</v>
      </c>
      <c r="J55" s="138">
        <v>4.21</v>
      </c>
    </row>
    <row r="56" spans="1:13" ht="14.25">
      <c r="A56" s="22" t="s">
        <v>78</v>
      </c>
      <c r="B56" s="22" t="s">
        <v>79</v>
      </c>
      <c r="C56" s="23">
        <v>8.43</v>
      </c>
      <c r="D56" s="22" t="s">
        <v>80</v>
      </c>
      <c r="E56" s="23">
        <v>92</v>
      </c>
      <c r="F56" s="22" t="s">
        <v>81</v>
      </c>
      <c r="G56" s="23">
        <v>73.599999999999994</v>
      </c>
      <c r="H56" s="22" t="s">
        <v>82</v>
      </c>
      <c r="I56" s="23">
        <v>0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35.9</v>
      </c>
      <c r="C59" s="29"/>
      <c r="D59" s="29">
        <v>24.2</v>
      </c>
      <c r="E59" s="29"/>
      <c r="F59" s="29">
        <v>26.7</v>
      </c>
      <c r="G59" s="29"/>
      <c r="H59" s="29">
        <v>25.7</v>
      </c>
      <c r="I59" s="29"/>
      <c r="J59" s="29">
        <v>49.9</v>
      </c>
      <c r="K59" s="29"/>
      <c r="L59" s="29">
        <v>10.9</v>
      </c>
      <c r="M59" s="29"/>
    </row>
    <row r="60" spans="1:13" ht="18.75">
      <c r="A60" s="28" t="s">
        <v>1</v>
      </c>
      <c r="B60" s="29">
        <v>12.9</v>
      </c>
      <c r="C60" s="29"/>
      <c r="D60" s="29">
        <v>16</v>
      </c>
      <c r="E60" s="29"/>
      <c r="F60" s="29">
        <v>12.5</v>
      </c>
      <c r="G60" s="29"/>
      <c r="H60" s="29">
        <v>15</v>
      </c>
      <c r="I60" s="29"/>
      <c r="J60" s="29">
        <v>325</v>
      </c>
      <c r="K60" s="29"/>
      <c r="L60" s="29">
        <v>2.95</v>
      </c>
      <c r="M60" s="29"/>
    </row>
    <row r="61" spans="1:13" ht="18.75">
      <c r="A61" s="28" t="s">
        <v>2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3" ht="18.75">
      <c r="A64" s="31" t="s">
        <v>3</v>
      </c>
      <c r="B64" s="30"/>
      <c r="C64" s="30">
        <v>5.6</v>
      </c>
      <c r="D64" s="30"/>
      <c r="E64" s="30">
        <v>1.46</v>
      </c>
      <c r="F64" s="30"/>
      <c r="G64" s="30">
        <v>1.89</v>
      </c>
      <c r="H64" s="30"/>
      <c r="I64" s="30">
        <v>1.46</v>
      </c>
      <c r="J64" s="30"/>
      <c r="K64" s="30">
        <v>1.57</v>
      </c>
      <c r="L64" s="30"/>
      <c r="M64" s="30">
        <v>1.89</v>
      </c>
    </row>
    <row r="65" spans="1:13" ht="18.75">
      <c r="A65" s="31" t="s">
        <v>4</v>
      </c>
      <c r="B65" s="30"/>
      <c r="C65" s="30">
        <v>48.2</v>
      </c>
      <c r="D65" s="30"/>
      <c r="E65" s="30">
        <v>61.41</v>
      </c>
      <c r="F65" s="30"/>
      <c r="G65" s="30">
        <v>62.6</v>
      </c>
      <c r="H65" s="30"/>
      <c r="I65" s="30">
        <v>71.790000000000006</v>
      </c>
      <c r="J65" s="30"/>
      <c r="K65" s="30">
        <v>117</v>
      </c>
      <c r="L65" s="30"/>
      <c r="M65" s="30">
        <v>21.37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13" ht="18.75">
      <c r="A68" s="32" t="s">
        <v>5</v>
      </c>
      <c r="B68" s="30">
        <v>19.5</v>
      </c>
      <c r="C68" s="30">
        <v>15.6</v>
      </c>
      <c r="D68" s="30">
        <v>14</v>
      </c>
      <c r="E68" s="30">
        <v>13.2</v>
      </c>
      <c r="F68" s="30">
        <v>17.8</v>
      </c>
      <c r="G68" s="30">
        <v>15.1</v>
      </c>
      <c r="H68" s="30">
        <v>16.690000000000001</v>
      </c>
      <c r="I68" s="30">
        <v>13.9</v>
      </c>
      <c r="J68" s="30">
        <v>16.399999999999999</v>
      </c>
      <c r="K68" s="30">
        <v>8.3000000000000007</v>
      </c>
      <c r="L68" s="30">
        <v>12.21</v>
      </c>
      <c r="M68" s="30">
        <v>7.5</v>
      </c>
    </row>
    <row r="69" spans="1:13" ht="18.75">
      <c r="A69" s="32" t="s">
        <v>6</v>
      </c>
      <c r="B69" s="30">
        <v>20</v>
      </c>
      <c r="C69" s="30">
        <v>6.1</v>
      </c>
      <c r="D69" s="30">
        <v>6.77</v>
      </c>
      <c r="E69" s="30">
        <v>7.1</v>
      </c>
      <c r="F69" s="30">
        <v>8.25</v>
      </c>
      <c r="G69" s="30">
        <v>9.8000000000000007</v>
      </c>
      <c r="H69" s="30">
        <v>8.83</v>
      </c>
      <c r="I69" s="30">
        <v>10.5</v>
      </c>
      <c r="J69" s="30">
        <v>12.2</v>
      </c>
      <c r="K69" s="30">
        <v>5.6</v>
      </c>
      <c r="L69" s="30">
        <v>10.42</v>
      </c>
      <c r="M69" s="30">
        <v>8.4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93</v>
      </c>
      <c r="D2" s="223"/>
      <c r="E2" s="223"/>
      <c r="F2" s="224" t="s">
        <v>10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29980</v>
      </c>
      <c r="D4" s="229"/>
      <c r="E4" s="229"/>
      <c r="F4" s="229">
        <v>30780</v>
      </c>
      <c r="G4" s="229"/>
      <c r="H4" s="229"/>
      <c r="I4" s="229">
        <v>31640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48700</v>
      </c>
      <c r="D5" s="229"/>
      <c r="E5" s="229"/>
      <c r="F5" s="229">
        <v>49545</v>
      </c>
      <c r="G5" s="229"/>
      <c r="H5" s="229"/>
      <c r="I5" s="229">
        <v>50210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C4-'16日'!I4</f>
        <v>-263050</v>
      </c>
      <c r="D6" s="308"/>
      <c r="E6" s="308"/>
      <c r="F6" s="299">
        <f>F4-C4</f>
        <v>800</v>
      </c>
      <c r="G6" s="300"/>
      <c r="H6" s="301"/>
      <c r="I6" s="299">
        <f>I4-F4</f>
        <v>860</v>
      </c>
      <c r="J6" s="300"/>
      <c r="K6" s="301"/>
      <c r="L6" s="305">
        <f>C6+F6+I6</f>
        <v>-261390</v>
      </c>
      <c r="M6" s="305">
        <f>C7+F7+I7</f>
        <v>2260</v>
      </c>
    </row>
    <row r="7" spans="1:15" ht="21.95" customHeight="1">
      <c r="A7" s="217"/>
      <c r="B7" s="6" t="s">
        <v>16</v>
      </c>
      <c r="C7" s="308">
        <f>C5-'16日'!I5</f>
        <v>750</v>
      </c>
      <c r="D7" s="308"/>
      <c r="E7" s="308"/>
      <c r="F7" s="299">
        <f>F5-C5</f>
        <v>845</v>
      </c>
      <c r="G7" s="300"/>
      <c r="H7" s="301"/>
      <c r="I7" s="299">
        <f>I5-F5</f>
        <v>665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47</v>
      </c>
      <c r="D9" s="229"/>
      <c r="E9" s="229"/>
      <c r="F9" s="229">
        <v>48</v>
      </c>
      <c r="G9" s="229"/>
      <c r="H9" s="229"/>
      <c r="I9" s="229">
        <v>48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47</v>
      </c>
      <c r="D10" s="229"/>
      <c r="E10" s="229"/>
      <c r="F10" s="229">
        <v>48</v>
      </c>
      <c r="G10" s="229"/>
      <c r="H10" s="229"/>
      <c r="I10" s="229">
        <v>46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44" t="s">
        <v>137</v>
      </c>
      <c r="D11" s="144" t="s">
        <v>137</v>
      </c>
      <c r="E11" s="144" t="s">
        <v>137</v>
      </c>
      <c r="F11" s="146" t="s">
        <v>137</v>
      </c>
      <c r="G11" s="146" t="s">
        <v>137</v>
      </c>
      <c r="H11" s="146" t="s">
        <v>137</v>
      </c>
      <c r="I11" s="148" t="s">
        <v>137</v>
      </c>
      <c r="J11" s="148" t="s">
        <v>137</v>
      </c>
      <c r="K11" s="148" t="s">
        <v>137</v>
      </c>
    </row>
    <row r="12" spans="1:15" ht="21.95" customHeight="1">
      <c r="A12" s="276"/>
      <c r="B12" s="43" t="s">
        <v>23</v>
      </c>
      <c r="C12" s="144">
        <v>60</v>
      </c>
      <c r="D12" s="144">
        <v>60</v>
      </c>
      <c r="E12" s="144">
        <v>60</v>
      </c>
      <c r="F12" s="146">
        <v>60</v>
      </c>
      <c r="G12" s="146">
        <v>60</v>
      </c>
      <c r="H12" s="146">
        <v>60</v>
      </c>
      <c r="I12" s="148">
        <v>60</v>
      </c>
      <c r="J12" s="148">
        <v>60</v>
      </c>
      <c r="K12" s="148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43">
        <v>500</v>
      </c>
      <c r="D15" s="143">
        <v>490</v>
      </c>
      <c r="E15" s="143">
        <v>480</v>
      </c>
      <c r="F15" s="41">
        <v>480</v>
      </c>
      <c r="G15" s="41">
        <v>430</v>
      </c>
      <c r="H15" s="41">
        <v>390</v>
      </c>
      <c r="I15" s="41">
        <v>390</v>
      </c>
      <c r="J15" s="41">
        <v>360</v>
      </c>
      <c r="K15" s="41">
        <v>330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44" t="s">
        <v>137</v>
      </c>
      <c r="D17" s="144" t="s">
        <v>137</v>
      </c>
      <c r="E17" s="144" t="s">
        <v>137</v>
      </c>
      <c r="F17" s="146" t="s">
        <v>137</v>
      </c>
      <c r="G17" s="146" t="s">
        <v>137</v>
      </c>
      <c r="H17" s="146" t="s">
        <v>137</v>
      </c>
      <c r="I17" s="148" t="s">
        <v>137</v>
      </c>
      <c r="J17" s="148" t="s">
        <v>137</v>
      </c>
      <c r="K17" s="148" t="s">
        <v>137</v>
      </c>
    </row>
    <row r="18" spans="1:11" ht="21.95" customHeight="1">
      <c r="A18" s="248"/>
      <c r="B18" s="42" t="s">
        <v>23</v>
      </c>
      <c r="C18" s="143">
        <v>80</v>
      </c>
      <c r="D18" s="143">
        <v>80</v>
      </c>
      <c r="E18" s="143">
        <v>80</v>
      </c>
      <c r="F18" s="145">
        <v>80</v>
      </c>
      <c r="G18" s="145">
        <v>80</v>
      </c>
      <c r="H18" s="145">
        <v>80</v>
      </c>
      <c r="I18" s="147">
        <v>80</v>
      </c>
      <c r="J18" s="147">
        <v>80</v>
      </c>
      <c r="K18" s="147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43">
        <v>500</v>
      </c>
      <c r="D21" s="143">
        <v>380</v>
      </c>
      <c r="E21" s="143">
        <v>290</v>
      </c>
      <c r="F21" s="41">
        <v>290</v>
      </c>
      <c r="G21" s="41">
        <v>200</v>
      </c>
      <c r="H21" s="41">
        <v>450</v>
      </c>
      <c r="I21" s="41">
        <v>450</v>
      </c>
      <c r="J21" s="41">
        <v>350</v>
      </c>
      <c r="K21" s="41">
        <v>280</v>
      </c>
    </row>
    <row r="22" spans="1:11" ht="43.5" customHeight="1">
      <c r="A22" s="243"/>
      <c r="B22" s="9" t="s">
        <v>33</v>
      </c>
      <c r="C22" s="247" t="s">
        <v>34</v>
      </c>
      <c r="D22" s="247"/>
      <c r="E22" s="247"/>
      <c r="F22" s="247" t="s">
        <v>239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1880</v>
      </c>
      <c r="D23" s="236"/>
      <c r="E23" s="236"/>
      <c r="F23" s="236">
        <v>1840</v>
      </c>
      <c r="G23" s="236"/>
      <c r="H23" s="236"/>
      <c r="I23" s="236">
        <v>1700</v>
      </c>
      <c r="J23" s="236"/>
      <c r="K23" s="236"/>
    </row>
    <row r="24" spans="1:11" ht="21.95" customHeight="1">
      <c r="A24" s="251"/>
      <c r="B24" s="10" t="s">
        <v>37</v>
      </c>
      <c r="C24" s="236">
        <v>2400</v>
      </c>
      <c r="D24" s="236"/>
      <c r="E24" s="236"/>
      <c r="F24" s="236">
        <v>2270</v>
      </c>
      <c r="G24" s="236"/>
      <c r="H24" s="236"/>
      <c r="I24" s="236">
        <v>2270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35</v>
      </c>
      <c r="D25" s="236"/>
      <c r="E25" s="236"/>
      <c r="F25" s="236">
        <v>35</v>
      </c>
      <c r="G25" s="236"/>
      <c r="H25" s="236"/>
      <c r="I25" s="236">
        <v>35</v>
      </c>
      <c r="J25" s="236"/>
      <c r="K25" s="236"/>
    </row>
    <row r="26" spans="1:11" ht="21.95" customHeight="1">
      <c r="A26" s="250"/>
      <c r="B26" s="8" t="s">
        <v>40</v>
      </c>
      <c r="C26" s="236">
        <v>195</v>
      </c>
      <c r="D26" s="236"/>
      <c r="E26" s="236"/>
      <c r="F26" s="236">
        <v>193</v>
      </c>
      <c r="G26" s="236"/>
      <c r="H26" s="236"/>
      <c r="I26" s="236">
        <v>193</v>
      </c>
      <c r="J26" s="236"/>
      <c r="K26" s="236"/>
    </row>
    <row r="27" spans="1:11" ht="21.95" customHeight="1">
      <c r="A27" s="250"/>
      <c r="B27" s="8" t="s">
        <v>41</v>
      </c>
      <c r="C27" s="236">
        <v>14</v>
      </c>
      <c r="D27" s="236"/>
      <c r="E27" s="236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237</v>
      </c>
      <c r="D28" s="262"/>
      <c r="E28" s="263"/>
      <c r="F28" s="261" t="s">
        <v>238</v>
      </c>
      <c r="G28" s="262"/>
      <c r="H28" s="263"/>
      <c r="I28" s="261" t="s">
        <v>240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236</v>
      </c>
      <c r="D31" s="273"/>
      <c r="E31" s="274"/>
      <c r="F31" s="272" t="s">
        <v>222</v>
      </c>
      <c r="G31" s="273"/>
      <c r="H31" s="274"/>
      <c r="I31" s="272" t="s">
        <v>101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144">
        <v>0</v>
      </c>
      <c r="G34" s="144">
        <v>0</v>
      </c>
      <c r="H34" s="144">
        <v>0</v>
      </c>
      <c r="I34" s="144">
        <v>0</v>
      </c>
      <c r="J34" s="144">
        <v>0</v>
      </c>
    </row>
    <row r="35" spans="1:10" ht="15.75">
      <c r="A35" s="286"/>
      <c r="B35" s="293"/>
      <c r="C35" s="13" t="s">
        <v>54</v>
      </c>
      <c r="D35" s="13" t="s">
        <v>55</v>
      </c>
      <c r="E35" s="144">
        <v>9.42</v>
      </c>
      <c r="F35" s="144">
        <v>9.39</v>
      </c>
      <c r="G35" s="144">
        <v>9.1</v>
      </c>
      <c r="H35" s="144">
        <v>9.2100000000000009</v>
      </c>
      <c r="I35" s="144">
        <v>9.34</v>
      </c>
      <c r="J35" s="144">
        <v>9.31</v>
      </c>
    </row>
    <row r="36" spans="1:10" ht="15.75">
      <c r="A36" s="286"/>
      <c r="B36" s="293"/>
      <c r="C36" s="12" t="s">
        <v>56</v>
      </c>
      <c r="D36" s="12" t="s">
        <v>57</v>
      </c>
      <c r="E36" s="144">
        <v>5.0199999999999996</v>
      </c>
      <c r="F36" s="144">
        <v>5.75</v>
      </c>
      <c r="G36" s="144">
        <v>6.3</v>
      </c>
      <c r="H36" s="144">
        <v>7.64</v>
      </c>
      <c r="I36" s="144">
        <v>5.33</v>
      </c>
      <c r="J36" s="144">
        <v>5.22</v>
      </c>
    </row>
    <row r="37" spans="1:10" ht="18.75">
      <c r="A37" s="286"/>
      <c r="B37" s="293"/>
      <c r="C37" s="13" t="s">
        <v>58</v>
      </c>
      <c r="D37" s="12" t="s">
        <v>59</v>
      </c>
      <c r="E37" s="144">
        <v>13.9</v>
      </c>
      <c r="F37" s="144">
        <v>12.3</v>
      </c>
      <c r="G37" s="144">
        <v>13.7</v>
      </c>
      <c r="H37" s="144">
        <v>15.1</v>
      </c>
      <c r="I37" s="144">
        <v>13.1</v>
      </c>
      <c r="J37" s="144">
        <v>13</v>
      </c>
    </row>
    <row r="38" spans="1:10" ht="16.5">
      <c r="A38" s="286"/>
      <c r="B38" s="293"/>
      <c r="C38" s="14" t="s">
        <v>60</v>
      </c>
      <c r="D38" s="12" t="s">
        <v>61</v>
      </c>
      <c r="E38" s="144">
        <v>19</v>
      </c>
      <c r="F38" s="144">
        <v>18.2</v>
      </c>
      <c r="G38" s="144">
        <v>16.399999999999999</v>
      </c>
      <c r="H38" s="144">
        <v>13.7</v>
      </c>
      <c r="I38" s="144">
        <v>12.3</v>
      </c>
      <c r="J38" s="144">
        <v>13.3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144">
        <v>1</v>
      </c>
      <c r="F39" s="144">
        <v>1</v>
      </c>
      <c r="G39" s="144">
        <v>0.8</v>
      </c>
      <c r="H39" s="144">
        <v>0.8</v>
      </c>
      <c r="I39" s="144">
        <v>0.8</v>
      </c>
      <c r="J39" s="144">
        <v>0.8</v>
      </c>
    </row>
    <row r="40" spans="1:10" ht="15.75">
      <c r="A40" s="286"/>
      <c r="B40" s="293"/>
      <c r="C40" s="13" t="s">
        <v>54</v>
      </c>
      <c r="D40" s="13" t="s">
        <v>63</v>
      </c>
      <c r="E40" s="144">
        <v>10.4</v>
      </c>
      <c r="F40" s="144">
        <v>10.45</v>
      </c>
      <c r="G40" s="144">
        <v>10</v>
      </c>
      <c r="H40" s="144">
        <v>10.1</v>
      </c>
      <c r="I40" s="144">
        <v>10.24</v>
      </c>
      <c r="J40" s="144">
        <v>10.220000000000001</v>
      </c>
    </row>
    <row r="41" spans="1:10" ht="15.75">
      <c r="A41" s="286"/>
      <c r="B41" s="293"/>
      <c r="C41" s="12" t="s">
        <v>56</v>
      </c>
      <c r="D41" s="12" t="s">
        <v>64</v>
      </c>
      <c r="E41" s="144">
        <v>16.91</v>
      </c>
      <c r="F41" s="144">
        <v>16.670000000000002</v>
      </c>
      <c r="G41" s="144">
        <v>16.57</v>
      </c>
      <c r="H41" s="144">
        <v>16.53</v>
      </c>
      <c r="I41" s="144">
        <v>19.57</v>
      </c>
      <c r="J41" s="144">
        <v>18.059999999999999</v>
      </c>
    </row>
    <row r="42" spans="1:10" ht="15.75">
      <c r="A42" s="286"/>
      <c r="B42" s="293"/>
      <c r="C42" s="15" t="s">
        <v>65</v>
      </c>
      <c r="D42" s="16" t="s">
        <v>66</v>
      </c>
      <c r="E42" s="144">
        <v>4.41</v>
      </c>
      <c r="F42" s="144">
        <v>4.32</v>
      </c>
      <c r="G42" s="144">
        <v>3.99</v>
      </c>
      <c r="H42" s="144">
        <v>4.0999999999999996</v>
      </c>
      <c r="I42" s="144">
        <v>3.98</v>
      </c>
      <c r="J42" s="144">
        <v>4</v>
      </c>
    </row>
    <row r="43" spans="1:10" ht="16.5">
      <c r="A43" s="286"/>
      <c r="B43" s="293"/>
      <c r="C43" s="15" t="s">
        <v>67</v>
      </c>
      <c r="D43" s="17" t="s">
        <v>68</v>
      </c>
      <c r="E43" s="144">
        <v>7.82</v>
      </c>
      <c r="F43" s="144">
        <v>7.46</v>
      </c>
      <c r="G43" s="144">
        <v>9.7100000000000009</v>
      </c>
      <c r="H43" s="144">
        <v>9.25</v>
      </c>
      <c r="I43" s="144">
        <v>2.35</v>
      </c>
      <c r="J43" s="144">
        <v>3.47</v>
      </c>
    </row>
    <row r="44" spans="1:10" ht="18.75">
      <c r="A44" s="286"/>
      <c r="B44" s="293"/>
      <c r="C44" s="13" t="s">
        <v>58</v>
      </c>
      <c r="D44" s="12" t="s">
        <v>69</v>
      </c>
      <c r="E44" s="144">
        <v>396</v>
      </c>
      <c r="F44" s="144">
        <v>380</v>
      </c>
      <c r="G44" s="144">
        <v>540</v>
      </c>
      <c r="H44" s="144">
        <v>592</v>
      </c>
      <c r="I44" s="144">
        <v>487</v>
      </c>
      <c r="J44" s="144">
        <v>432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144">
        <v>3.89</v>
      </c>
      <c r="F45" s="144">
        <v>4.3</v>
      </c>
      <c r="G45" s="144">
        <v>3.06</v>
      </c>
      <c r="H45" s="144">
        <v>4.3</v>
      </c>
      <c r="I45" s="144">
        <v>4.4400000000000004</v>
      </c>
      <c r="J45" s="144">
        <v>5.12</v>
      </c>
    </row>
    <row r="46" spans="1:10" ht="18.75">
      <c r="A46" s="286"/>
      <c r="B46" s="293"/>
      <c r="C46" s="13" t="s">
        <v>58</v>
      </c>
      <c r="D46" s="12" t="s">
        <v>59</v>
      </c>
      <c r="E46" s="144">
        <v>14.6</v>
      </c>
      <c r="F46" s="144">
        <v>13.4</v>
      </c>
      <c r="G46" s="144">
        <v>18.399999999999999</v>
      </c>
      <c r="H46" s="144">
        <v>18.2</v>
      </c>
      <c r="I46" s="144">
        <v>14</v>
      </c>
      <c r="J46" s="144">
        <v>13.2</v>
      </c>
    </row>
    <row r="47" spans="1:10" ht="16.5">
      <c r="A47" s="286"/>
      <c r="B47" s="293"/>
      <c r="C47" s="14" t="s">
        <v>60</v>
      </c>
      <c r="D47" s="12" t="s">
        <v>72</v>
      </c>
      <c r="E47" s="144">
        <v>9.93</v>
      </c>
      <c r="F47" s="144">
        <v>9.75</v>
      </c>
      <c r="G47" s="144">
        <v>5.0599999999999996</v>
      </c>
      <c r="H47" s="144">
        <v>4.91</v>
      </c>
      <c r="I47" s="144">
        <v>8.42</v>
      </c>
      <c r="J47" s="144">
        <v>9.6300000000000008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144"/>
      <c r="F48" s="144"/>
      <c r="G48" s="144"/>
      <c r="H48" s="144"/>
      <c r="I48" s="144"/>
      <c r="J48" s="144"/>
    </row>
    <row r="49" spans="1:13" ht="18.75">
      <c r="A49" s="286"/>
      <c r="B49" s="293"/>
      <c r="C49" s="13" t="s">
        <v>58</v>
      </c>
      <c r="D49" s="12" t="s">
        <v>59</v>
      </c>
      <c r="E49" s="144"/>
      <c r="F49" s="144"/>
      <c r="G49" s="144"/>
      <c r="H49" s="144"/>
      <c r="I49" s="144"/>
      <c r="J49" s="144"/>
    </row>
    <row r="50" spans="1:13" ht="16.5">
      <c r="A50" s="286"/>
      <c r="B50" s="293"/>
      <c r="C50" s="14" t="s">
        <v>60</v>
      </c>
      <c r="D50" s="12" t="s">
        <v>72</v>
      </c>
      <c r="E50" s="144"/>
      <c r="F50" s="144"/>
      <c r="G50" s="144"/>
      <c r="H50" s="144"/>
      <c r="I50" s="144"/>
      <c r="J50" s="144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144">
        <v>0</v>
      </c>
      <c r="F51" s="144">
        <v>0</v>
      </c>
      <c r="G51" s="144">
        <v>0</v>
      </c>
      <c r="H51" s="144">
        <v>0</v>
      </c>
      <c r="I51" s="144">
        <v>0</v>
      </c>
      <c r="J51" s="144">
        <v>0</v>
      </c>
    </row>
    <row r="52" spans="1:13" ht="15.75">
      <c r="A52" s="286"/>
      <c r="B52" s="293"/>
      <c r="C52" s="13" t="s">
        <v>54</v>
      </c>
      <c r="D52" s="12" t="s">
        <v>76</v>
      </c>
      <c r="E52" s="144">
        <v>9.5</v>
      </c>
      <c r="F52" s="144">
        <v>9.4499999999999993</v>
      </c>
      <c r="G52" s="144">
        <v>9.34</v>
      </c>
      <c r="H52" s="144">
        <v>9.39</v>
      </c>
      <c r="I52" s="144">
        <v>9.5299999999999994</v>
      </c>
      <c r="J52" s="144">
        <v>9.51</v>
      </c>
    </row>
    <row r="53" spans="1:13" ht="15.75">
      <c r="A53" s="286"/>
      <c r="B53" s="293"/>
      <c r="C53" s="12" t="s">
        <v>56</v>
      </c>
      <c r="D53" s="12" t="s">
        <v>57</v>
      </c>
      <c r="E53" s="144">
        <v>4.0599999999999996</v>
      </c>
      <c r="F53" s="144">
        <v>6.6</v>
      </c>
      <c r="G53" s="144">
        <v>4.79</v>
      </c>
      <c r="H53" s="144">
        <v>5.13</v>
      </c>
      <c r="I53" s="144">
        <v>5.21</v>
      </c>
      <c r="J53" s="144">
        <v>5.76</v>
      </c>
    </row>
    <row r="54" spans="1:13" ht="18.75">
      <c r="A54" s="286"/>
      <c r="B54" s="293"/>
      <c r="C54" s="13" t="s">
        <v>58</v>
      </c>
      <c r="D54" s="12" t="s">
        <v>59</v>
      </c>
      <c r="E54" s="144">
        <v>8.1</v>
      </c>
      <c r="F54" s="144">
        <v>8</v>
      </c>
      <c r="G54" s="144">
        <v>7.06</v>
      </c>
      <c r="H54" s="144">
        <v>6.8</v>
      </c>
      <c r="I54" s="144">
        <v>8.3000000000000007</v>
      </c>
      <c r="J54" s="144">
        <v>4.9000000000000004</v>
      </c>
    </row>
    <row r="55" spans="1:13" ht="16.5">
      <c r="A55" s="286"/>
      <c r="B55" s="294"/>
      <c r="C55" s="18" t="s">
        <v>60</v>
      </c>
      <c r="D55" s="12" t="s">
        <v>77</v>
      </c>
      <c r="E55" s="144">
        <v>4.9000000000000004</v>
      </c>
      <c r="F55" s="144">
        <v>4.3</v>
      </c>
      <c r="G55" s="144">
        <v>8.0500000000000007</v>
      </c>
      <c r="H55" s="144">
        <v>7.76</v>
      </c>
      <c r="I55" s="144">
        <v>3.97</v>
      </c>
      <c r="J55" s="144">
        <v>3.4</v>
      </c>
    </row>
    <row r="56" spans="1:13" ht="14.25">
      <c r="A56" s="22" t="s">
        <v>78</v>
      </c>
      <c r="B56" s="22" t="s">
        <v>79</v>
      </c>
      <c r="C56" s="23">
        <v>8.4499999999999993</v>
      </c>
      <c r="D56" s="22" t="s">
        <v>80</v>
      </c>
      <c r="E56" s="23">
        <v>92</v>
      </c>
      <c r="F56" s="22" t="s">
        <v>81</v>
      </c>
      <c r="G56" s="23">
        <v>73.599999999999994</v>
      </c>
      <c r="H56" s="22" t="s">
        <v>82</v>
      </c>
      <c r="I56" s="23">
        <v>0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101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5.45</v>
      </c>
      <c r="C60" s="29"/>
      <c r="D60" s="29">
        <v>6.54</v>
      </c>
      <c r="E60" s="29"/>
      <c r="F60" s="29">
        <v>3.67</v>
      </c>
      <c r="G60" s="29"/>
      <c r="H60" s="29">
        <v>24.2</v>
      </c>
      <c r="I60" s="29"/>
      <c r="J60" s="29">
        <v>4.9000000000000004</v>
      </c>
      <c r="K60" s="29"/>
      <c r="L60" s="29">
        <v>30.2</v>
      </c>
      <c r="M60" s="29"/>
    </row>
    <row r="61" spans="1:13" ht="18.75">
      <c r="A61" s="28" t="s">
        <v>2</v>
      </c>
      <c r="B61" s="29"/>
      <c r="C61" s="29"/>
      <c r="D61" s="29">
        <v>7.55</v>
      </c>
      <c r="E61" s="29"/>
      <c r="F61" s="29">
        <v>51.2</v>
      </c>
      <c r="G61" s="29"/>
      <c r="H61" s="29">
        <v>15.7</v>
      </c>
      <c r="I61" s="29"/>
      <c r="J61" s="29">
        <v>13.7</v>
      </c>
      <c r="K61" s="29"/>
      <c r="L61" s="29">
        <v>423</v>
      </c>
      <c r="M61" s="29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0"/>
      <c r="E63" s="30"/>
      <c r="F63" s="30"/>
      <c r="G63" s="30"/>
      <c r="H63" s="30"/>
      <c r="I63" s="30"/>
      <c r="J63" s="30"/>
      <c r="K63" s="30">
        <v>11.66</v>
      </c>
      <c r="L63" s="30"/>
      <c r="M63" s="30">
        <v>10.199999999999999</v>
      </c>
    </row>
    <row r="64" spans="1:13" ht="18.75">
      <c r="A64" s="31" t="s">
        <v>3</v>
      </c>
      <c r="B64" s="30"/>
      <c r="C64" s="30">
        <v>1.85</v>
      </c>
      <c r="D64" s="30"/>
      <c r="E64" s="30">
        <v>2.19</v>
      </c>
      <c r="F64" s="30"/>
      <c r="G64" s="30">
        <v>4.2</v>
      </c>
      <c r="H64" s="30"/>
      <c r="I64" s="30">
        <v>7.2</v>
      </c>
      <c r="J64" s="30"/>
      <c r="K64" s="30"/>
      <c r="L64" s="30"/>
      <c r="M64" s="30"/>
    </row>
    <row r="65" spans="1:13" ht="18.75">
      <c r="A65" s="31" t="s">
        <v>4</v>
      </c>
      <c r="B65" s="30"/>
      <c r="C65" s="30">
        <v>22.98</v>
      </c>
      <c r="D65" s="30"/>
      <c r="E65" s="30">
        <v>23.45</v>
      </c>
      <c r="F65" s="30"/>
      <c r="G65" s="30">
        <v>26.3</v>
      </c>
      <c r="H65" s="30"/>
      <c r="I65" s="30">
        <v>32.799999999999997</v>
      </c>
      <c r="J65" s="30"/>
      <c r="K65" s="30">
        <v>27.92</v>
      </c>
      <c r="L65" s="30"/>
      <c r="M65" s="30">
        <v>30.53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13" ht="18.75">
      <c r="A68" s="32" t="s">
        <v>5</v>
      </c>
      <c r="B68" s="30">
        <v>13.2</v>
      </c>
      <c r="C68" s="30">
        <v>10.199999999999999</v>
      </c>
      <c r="D68" s="30">
        <v>10.199999999999999</v>
      </c>
      <c r="E68" s="30">
        <v>9.4</v>
      </c>
      <c r="F68" s="30">
        <v>18.100000000000001</v>
      </c>
      <c r="G68" s="30">
        <v>12.5</v>
      </c>
      <c r="H68" s="30">
        <v>17.3</v>
      </c>
      <c r="I68" s="30">
        <v>11.7</v>
      </c>
      <c r="J68" s="30">
        <v>16.2</v>
      </c>
      <c r="K68" s="30">
        <v>10.8</v>
      </c>
      <c r="L68" s="30">
        <v>13.2</v>
      </c>
      <c r="M68" s="30">
        <v>11.2</v>
      </c>
    </row>
    <row r="69" spans="1:13" ht="18.75">
      <c r="A69" s="32" t="s">
        <v>6</v>
      </c>
      <c r="B69" s="30">
        <v>11.8</v>
      </c>
      <c r="C69" s="30">
        <v>8.6999999999999993</v>
      </c>
      <c r="D69" s="30">
        <v>12.4</v>
      </c>
      <c r="E69" s="30">
        <v>8.6</v>
      </c>
      <c r="F69" s="30">
        <v>6</v>
      </c>
      <c r="G69" s="30">
        <v>10.199999999999999</v>
      </c>
      <c r="H69" s="30">
        <v>7.2</v>
      </c>
      <c r="I69" s="30">
        <v>9.6999999999999993</v>
      </c>
      <c r="J69" s="30">
        <v>8.35</v>
      </c>
      <c r="K69" s="30">
        <v>8.5</v>
      </c>
      <c r="L69" s="30">
        <v>9.4700000000000006</v>
      </c>
      <c r="M69" s="30">
        <v>8.3000000000000007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E39" sqref="E3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103</v>
      </c>
      <c r="D2" s="223"/>
      <c r="E2" s="223"/>
      <c r="F2" s="224" t="s">
        <v>106</v>
      </c>
      <c r="G2" s="224"/>
      <c r="H2" s="224"/>
      <c r="I2" s="225" t="s">
        <v>245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32550</v>
      </c>
      <c r="D4" s="229"/>
      <c r="E4" s="229"/>
      <c r="F4" s="229">
        <v>33307</v>
      </c>
      <c r="G4" s="229"/>
      <c r="H4" s="229"/>
      <c r="I4" s="229">
        <v>34280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50900</v>
      </c>
      <c r="D5" s="229"/>
      <c r="E5" s="229"/>
      <c r="F5" s="229">
        <v>51800</v>
      </c>
      <c r="G5" s="229"/>
      <c r="H5" s="229"/>
      <c r="I5" s="229">
        <v>52590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C4-'17日'!I4</f>
        <v>910</v>
      </c>
      <c r="D6" s="308"/>
      <c r="E6" s="308"/>
      <c r="F6" s="299">
        <f>F4-C4</f>
        <v>757</v>
      </c>
      <c r="G6" s="300"/>
      <c r="H6" s="301"/>
      <c r="I6" s="299">
        <f>I4-F4</f>
        <v>973</v>
      </c>
      <c r="J6" s="300"/>
      <c r="K6" s="301"/>
      <c r="L6" s="305">
        <f>C6+F6+I6</f>
        <v>2640</v>
      </c>
      <c r="M6" s="305">
        <f>C7+F7+I7</f>
        <v>2380</v>
      </c>
    </row>
    <row r="7" spans="1:15" ht="21.95" customHeight="1">
      <c r="A7" s="217"/>
      <c r="B7" s="6" t="s">
        <v>16</v>
      </c>
      <c r="C7" s="308">
        <f>C5-'17日'!I5</f>
        <v>690</v>
      </c>
      <c r="D7" s="308"/>
      <c r="E7" s="308"/>
      <c r="F7" s="299">
        <f>F5-C5</f>
        <v>900</v>
      </c>
      <c r="G7" s="300"/>
      <c r="H7" s="301"/>
      <c r="I7" s="299">
        <f>I5-F5</f>
        <v>790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 t="s">
        <v>242</v>
      </c>
      <c r="D9" s="229"/>
      <c r="E9" s="229"/>
      <c r="F9" s="229">
        <v>48</v>
      </c>
      <c r="G9" s="229"/>
      <c r="H9" s="229"/>
      <c r="I9" s="229">
        <v>47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45</v>
      </c>
      <c r="D10" s="229"/>
      <c r="E10" s="229"/>
      <c r="F10" s="229">
        <v>46</v>
      </c>
      <c r="G10" s="229"/>
      <c r="H10" s="229"/>
      <c r="I10" s="229">
        <v>47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50" t="s">
        <v>137</v>
      </c>
      <c r="D11" s="150" t="s">
        <v>137</v>
      </c>
      <c r="E11" s="150" t="s">
        <v>137</v>
      </c>
      <c r="F11" s="152" t="s">
        <v>137</v>
      </c>
      <c r="G11" s="152" t="s">
        <v>137</v>
      </c>
      <c r="H11" s="152" t="s">
        <v>137</v>
      </c>
      <c r="I11" s="154" t="s">
        <v>137</v>
      </c>
      <c r="J11" s="154" t="s">
        <v>137</v>
      </c>
      <c r="K11" s="154" t="s">
        <v>137</v>
      </c>
    </row>
    <row r="12" spans="1:15" ht="21.95" customHeight="1">
      <c r="A12" s="276"/>
      <c r="B12" s="43" t="s">
        <v>23</v>
      </c>
      <c r="C12" s="150">
        <v>60</v>
      </c>
      <c r="D12" s="150">
        <v>60</v>
      </c>
      <c r="E12" s="150">
        <v>60</v>
      </c>
      <c r="F12" s="152">
        <v>60</v>
      </c>
      <c r="G12" s="152">
        <v>60</v>
      </c>
      <c r="H12" s="152">
        <v>60</v>
      </c>
      <c r="I12" s="154">
        <v>60</v>
      </c>
      <c r="J12" s="154">
        <v>60</v>
      </c>
      <c r="K12" s="154">
        <v>60</v>
      </c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1">
        <v>330</v>
      </c>
      <c r="D15" s="41">
        <v>300</v>
      </c>
      <c r="E15" s="41">
        <v>270</v>
      </c>
      <c r="F15" s="151">
        <v>270</v>
      </c>
      <c r="G15" s="41">
        <v>500</v>
      </c>
      <c r="H15" s="41">
        <v>470</v>
      </c>
      <c r="I15" s="41">
        <v>470</v>
      </c>
      <c r="J15" s="41">
        <v>430</v>
      </c>
      <c r="K15" s="41">
        <v>390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243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50" t="s">
        <v>137</v>
      </c>
      <c r="D17" s="150" t="s">
        <v>137</v>
      </c>
      <c r="E17" s="150" t="s">
        <v>137</v>
      </c>
      <c r="F17" s="152" t="s">
        <v>137</v>
      </c>
      <c r="G17" s="152" t="s">
        <v>137</v>
      </c>
      <c r="H17" s="152" t="s">
        <v>137</v>
      </c>
      <c r="I17" s="154" t="s">
        <v>137</v>
      </c>
      <c r="J17" s="154" t="s">
        <v>137</v>
      </c>
      <c r="K17" s="154" t="s">
        <v>137</v>
      </c>
    </row>
    <row r="18" spans="1:11" ht="21.95" customHeight="1">
      <c r="A18" s="248"/>
      <c r="B18" s="42" t="s">
        <v>23</v>
      </c>
      <c r="C18" s="149">
        <v>80</v>
      </c>
      <c r="D18" s="149">
        <v>80</v>
      </c>
      <c r="E18" s="149">
        <v>80</v>
      </c>
      <c r="F18" s="151">
        <v>80</v>
      </c>
      <c r="G18" s="151">
        <v>80</v>
      </c>
      <c r="H18" s="151">
        <v>80</v>
      </c>
      <c r="I18" s="153">
        <v>80</v>
      </c>
      <c r="J18" s="153">
        <v>80</v>
      </c>
      <c r="K18" s="153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1">
        <v>280</v>
      </c>
      <c r="D21" s="41">
        <v>500</v>
      </c>
      <c r="E21" s="41">
        <v>450</v>
      </c>
      <c r="F21" s="151">
        <v>450</v>
      </c>
      <c r="G21" s="41">
        <v>390</v>
      </c>
      <c r="H21" s="41">
        <v>290</v>
      </c>
      <c r="I21" s="41">
        <v>290</v>
      </c>
      <c r="J21" s="41">
        <v>510</v>
      </c>
      <c r="K21" s="41">
        <v>440</v>
      </c>
    </row>
    <row r="22" spans="1:11" ht="21.95" customHeight="1">
      <c r="A22" s="243"/>
      <c r="B22" s="9" t="s">
        <v>33</v>
      </c>
      <c r="C22" s="247" t="s">
        <v>142</v>
      </c>
      <c r="D22" s="247"/>
      <c r="E22" s="247"/>
      <c r="F22" s="247" t="s">
        <v>34</v>
      </c>
      <c r="G22" s="247"/>
      <c r="H22" s="247"/>
      <c r="I22" s="247" t="s">
        <v>246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1550</v>
      </c>
      <c r="D23" s="236"/>
      <c r="E23" s="236"/>
      <c r="F23" s="236">
        <f>1740+1750</f>
        <v>3490</v>
      </c>
      <c r="G23" s="236"/>
      <c r="H23" s="236"/>
      <c r="I23" s="236">
        <f>1650+1680</f>
        <v>3330</v>
      </c>
      <c r="J23" s="236"/>
      <c r="K23" s="236"/>
    </row>
    <row r="24" spans="1:11" ht="21.95" customHeight="1">
      <c r="A24" s="251"/>
      <c r="B24" s="10" t="s">
        <v>37</v>
      </c>
      <c r="C24" s="236">
        <v>2130</v>
      </c>
      <c r="D24" s="236"/>
      <c r="E24" s="236"/>
      <c r="F24" s="236">
        <v>2130</v>
      </c>
      <c r="G24" s="236"/>
      <c r="H24" s="236"/>
      <c r="I24" s="236">
        <f>1080+1050</f>
        <v>2130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35</v>
      </c>
      <c r="D25" s="236"/>
      <c r="E25" s="236"/>
      <c r="F25" s="236">
        <v>34</v>
      </c>
      <c r="G25" s="236"/>
      <c r="H25" s="236"/>
      <c r="I25" s="236">
        <v>34</v>
      </c>
      <c r="J25" s="236"/>
      <c r="K25" s="236"/>
    </row>
    <row r="26" spans="1:11" ht="21.95" customHeight="1">
      <c r="A26" s="250"/>
      <c r="B26" s="8" t="s">
        <v>40</v>
      </c>
      <c r="C26" s="236">
        <v>191</v>
      </c>
      <c r="D26" s="236"/>
      <c r="E26" s="236"/>
      <c r="F26" s="236">
        <v>191</v>
      </c>
      <c r="G26" s="236"/>
      <c r="H26" s="236"/>
      <c r="I26" s="236">
        <v>188</v>
      </c>
      <c r="J26" s="236"/>
      <c r="K26" s="236"/>
    </row>
    <row r="27" spans="1:11" ht="21.95" customHeight="1">
      <c r="A27" s="250"/>
      <c r="B27" s="8" t="s">
        <v>41</v>
      </c>
      <c r="C27" s="236">
        <v>13</v>
      </c>
      <c r="D27" s="236"/>
      <c r="E27" s="236"/>
      <c r="F27" s="236">
        <v>13</v>
      </c>
      <c r="G27" s="236"/>
      <c r="H27" s="236"/>
      <c r="I27" s="236">
        <v>13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241</v>
      </c>
      <c r="D28" s="262"/>
      <c r="E28" s="263"/>
      <c r="F28" s="261"/>
      <c r="G28" s="262"/>
      <c r="H28" s="263"/>
      <c r="I28" s="261" t="s">
        <v>247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180</v>
      </c>
      <c r="D31" s="273"/>
      <c r="E31" s="274"/>
      <c r="F31" s="272" t="s">
        <v>244</v>
      </c>
      <c r="G31" s="273"/>
      <c r="H31" s="274"/>
      <c r="I31" s="272" t="s">
        <v>248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9.4499999999999993</v>
      </c>
      <c r="F35" s="44">
        <v>9.42</v>
      </c>
      <c r="G35" s="44">
        <v>9.27</v>
      </c>
      <c r="H35" s="41">
        <v>9.16</v>
      </c>
      <c r="I35" s="44">
        <v>9.07</v>
      </c>
      <c r="J35" s="21">
        <v>9.34</v>
      </c>
    </row>
    <row r="36" spans="1:10" ht="15.75">
      <c r="A36" s="286"/>
      <c r="B36" s="293"/>
      <c r="C36" s="12" t="s">
        <v>56</v>
      </c>
      <c r="D36" s="12" t="s">
        <v>57</v>
      </c>
      <c r="E36" s="44">
        <v>2.2999999999999998</v>
      </c>
      <c r="F36" s="44">
        <v>3.7</v>
      </c>
      <c r="G36" s="44">
        <v>5.45</v>
      </c>
      <c r="H36" s="41">
        <v>5.22</v>
      </c>
      <c r="I36" s="44">
        <v>8.15</v>
      </c>
      <c r="J36" s="21">
        <v>8.7200000000000006</v>
      </c>
    </row>
    <row r="37" spans="1:10" ht="18.75">
      <c r="A37" s="286"/>
      <c r="B37" s="293"/>
      <c r="C37" s="13" t="s">
        <v>58</v>
      </c>
      <c r="D37" s="12" t="s">
        <v>59</v>
      </c>
      <c r="E37" s="44">
        <v>13</v>
      </c>
      <c r="F37" s="44">
        <v>13.6</v>
      </c>
      <c r="G37" s="35">
        <v>13.6</v>
      </c>
      <c r="H37" s="41">
        <v>13.5</v>
      </c>
      <c r="I37" s="44">
        <v>13.9</v>
      </c>
      <c r="J37" s="21">
        <v>12.7</v>
      </c>
    </row>
    <row r="38" spans="1:10" ht="16.5">
      <c r="A38" s="286"/>
      <c r="B38" s="293"/>
      <c r="C38" s="14" t="s">
        <v>60</v>
      </c>
      <c r="D38" s="12" t="s">
        <v>61</v>
      </c>
      <c r="E38" s="35">
        <v>5</v>
      </c>
      <c r="F38" s="35">
        <v>4.4000000000000004</v>
      </c>
      <c r="G38" s="35">
        <v>9.4</v>
      </c>
      <c r="H38" s="37">
        <v>9.8699999999999992</v>
      </c>
      <c r="I38" s="44">
        <v>14.1</v>
      </c>
      <c r="J38" s="21">
        <v>14.9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</v>
      </c>
      <c r="H39" s="41">
        <v>0</v>
      </c>
      <c r="I39" s="44">
        <v>1</v>
      </c>
      <c r="J39" s="21">
        <v>1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10.36</v>
      </c>
      <c r="F40" s="44">
        <v>10.4</v>
      </c>
      <c r="G40" s="44">
        <v>10.31</v>
      </c>
      <c r="H40" s="41">
        <v>10.24</v>
      </c>
      <c r="I40" s="44">
        <v>10.3</v>
      </c>
      <c r="J40" s="21">
        <v>10.29</v>
      </c>
    </row>
    <row r="41" spans="1:10" ht="15.75">
      <c r="A41" s="286"/>
      <c r="B41" s="293"/>
      <c r="C41" s="12" t="s">
        <v>56</v>
      </c>
      <c r="D41" s="12" t="s">
        <v>64</v>
      </c>
      <c r="E41" s="44">
        <v>13.6</v>
      </c>
      <c r="F41" s="44">
        <v>15.8</v>
      </c>
      <c r="G41" s="44">
        <v>19.8</v>
      </c>
      <c r="H41" s="41">
        <v>22.1</v>
      </c>
      <c r="I41" s="44">
        <v>18.309999999999999</v>
      </c>
      <c r="J41" s="21">
        <v>21.6</v>
      </c>
    </row>
    <row r="42" spans="1:10" ht="15.75">
      <c r="A42" s="286"/>
      <c r="B42" s="293"/>
      <c r="C42" s="15" t="s">
        <v>65</v>
      </c>
      <c r="D42" s="16" t="s">
        <v>66</v>
      </c>
      <c r="E42" s="44">
        <v>3.9</v>
      </c>
      <c r="F42" s="44">
        <v>4.17</v>
      </c>
      <c r="G42" s="44">
        <v>4.1500000000000004</v>
      </c>
      <c r="H42" s="41">
        <v>4.09</v>
      </c>
      <c r="I42" s="44">
        <v>4.07</v>
      </c>
      <c r="J42" s="21">
        <v>4.12</v>
      </c>
    </row>
    <row r="43" spans="1:10" ht="16.5">
      <c r="A43" s="286"/>
      <c r="B43" s="293"/>
      <c r="C43" s="15" t="s">
        <v>67</v>
      </c>
      <c r="D43" s="17" t="s">
        <v>68</v>
      </c>
      <c r="E43" s="44">
        <v>9.8000000000000007</v>
      </c>
      <c r="F43" s="44">
        <v>9.8000000000000007</v>
      </c>
      <c r="G43" s="44">
        <v>9.6999999999999993</v>
      </c>
      <c r="H43" s="41">
        <v>8.81</v>
      </c>
      <c r="I43" s="44">
        <v>8.9</v>
      </c>
      <c r="J43" s="21">
        <v>9.36</v>
      </c>
    </row>
    <row r="44" spans="1:10" ht="18.75">
      <c r="A44" s="286"/>
      <c r="B44" s="293"/>
      <c r="C44" s="13" t="s">
        <v>58</v>
      </c>
      <c r="D44" s="12" t="s">
        <v>69</v>
      </c>
      <c r="E44" s="44">
        <v>505</v>
      </c>
      <c r="F44" s="44">
        <v>537</v>
      </c>
      <c r="G44" s="44">
        <v>515</v>
      </c>
      <c r="H44" s="41">
        <v>460</v>
      </c>
      <c r="I44" s="44">
        <v>394</v>
      </c>
      <c r="J44" s="21">
        <v>397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3.05</v>
      </c>
      <c r="F45" s="44">
        <v>4.0999999999999996</v>
      </c>
      <c r="G45" s="44">
        <v>5.93</v>
      </c>
      <c r="H45" s="41">
        <v>3.8</v>
      </c>
      <c r="I45" s="44">
        <v>5.72</v>
      </c>
      <c r="J45" s="21">
        <v>5.53</v>
      </c>
    </row>
    <row r="46" spans="1:10" ht="18.75">
      <c r="A46" s="286"/>
      <c r="B46" s="293"/>
      <c r="C46" s="13" t="s">
        <v>58</v>
      </c>
      <c r="D46" s="12" t="s">
        <v>59</v>
      </c>
      <c r="E46" s="44">
        <v>14.4</v>
      </c>
      <c r="F46" s="44">
        <v>16.8</v>
      </c>
      <c r="G46" s="44">
        <v>15.2</v>
      </c>
      <c r="H46" s="41">
        <v>7.3</v>
      </c>
      <c r="I46" s="44">
        <v>13.4</v>
      </c>
      <c r="J46" s="21">
        <v>13.3</v>
      </c>
    </row>
    <row r="47" spans="1:10" ht="16.5">
      <c r="A47" s="286"/>
      <c r="B47" s="293"/>
      <c r="C47" s="14" t="s">
        <v>60</v>
      </c>
      <c r="D47" s="12" t="s">
        <v>72</v>
      </c>
      <c r="E47" s="44">
        <v>1.71</v>
      </c>
      <c r="F47" s="44">
        <v>2.2999999999999998</v>
      </c>
      <c r="G47" s="44">
        <v>8.8699999999999992</v>
      </c>
      <c r="H47" s="41">
        <v>5.73</v>
      </c>
      <c r="I47" s="44">
        <v>1.91</v>
      </c>
      <c r="J47" s="21">
        <v>6.15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9.7899999999999991</v>
      </c>
      <c r="F52" s="44">
        <v>9.6</v>
      </c>
      <c r="G52" s="44">
        <v>9.6</v>
      </c>
      <c r="H52" s="41">
        <v>9.3699999999999992</v>
      </c>
      <c r="I52" s="44">
        <v>9.49</v>
      </c>
      <c r="J52" s="21">
        <v>9.42</v>
      </c>
    </row>
    <row r="53" spans="1:13" ht="15.75">
      <c r="A53" s="286"/>
      <c r="B53" s="293"/>
      <c r="C53" s="12" t="s">
        <v>56</v>
      </c>
      <c r="D53" s="12" t="s">
        <v>57</v>
      </c>
      <c r="E53" s="44">
        <v>2.5</v>
      </c>
      <c r="F53" s="44">
        <v>3.3</v>
      </c>
      <c r="G53" s="44">
        <v>6.42</v>
      </c>
      <c r="H53" s="41">
        <v>4.12</v>
      </c>
      <c r="I53" s="44">
        <v>4.51</v>
      </c>
      <c r="J53" s="21">
        <v>5.28</v>
      </c>
    </row>
    <row r="54" spans="1:13" ht="18.75">
      <c r="A54" s="286"/>
      <c r="B54" s="293"/>
      <c r="C54" s="13" t="s">
        <v>58</v>
      </c>
      <c r="D54" s="12" t="s">
        <v>59</v>
      </c>
      <c r="E54" s="44">
        <v>8.6</v>
      </c>
      <c r="F54" s="44">
        <v>8.1999999999999993</v>
      </c>
      <c r="G54" s="44">
        <v>4</v>
      </c>
      <c r="H54" s="41">
        <v>5.0999999999999996</v>
      </c>
      <c r="I54" s="44">
        <v>3.6</v>
      </c>
      <c r="J54" s="21">
        <v>3.7</v>
      </c>
    </row>
    <row r="55" spans="1:13" ht="16.5">
      <c r="A55" s="286"/>
      <c r="B55" s="294"/>
      <c r="C55" s="18" t="s">
        <v>60</v>
      </c>
      <c r="D55" s="12" t="s">
        <v>77</v>
      </c>
      <c r="E55" s="19">
        <v>0.49</v>
      </c>
      <c r="F55" s="19">
        <v>1.2</v>
      </c>
      <c r="G55" s="19">
        <v>7.63</v>
      </c>
      <c r="H55" s="41">
        <v>8.59</v>
      </c>
      <c r="I55" s="44">
        <v>2.91</v>
      </c>
      <c r="J55" s="21">
        <v>3.02</v>
      </c>
    </row>
    <row r="56" spans="1:13" ht="14.25">
      <c r="A56" s="22" t="s">
        <v>78</v>
      </c>
      <c r="B56" s="22" t="s">
        <v>79</v>
      </c>
      <c r="C56" s="23">
        <v>8.0500000000000007</v>
      </c>
      <c r="D56" s="22" t="s">
        <v>80</v>
      </c>
      <c r="E56" s="23">
        <v>68</v>
      </c>
      <c r="F56" s="22" t="s">
        <v>81</v>
      </c>
      <c r="G56" s="23">
        <v>72</v>
      </c>
      <c r="H56" s="22" t="s">
        <v>82</v>
      </c>
      <c r="I56" s="23">
        <v>0.03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80</v>
      </c>
      <c r="C59" s="30"/>
      <c r="D59" s="33">
        <v>78</v>
      </c>
      <c r="E59" s="30"/>
      <c r="F59" s="30">
        <v>37.700000000000003</v>
      </c>
      <c r="G59" s="34"/>
      <c r="H59" s="30">
        <v>49.1</v>
      </c>
      <c r="I59" s="30"/>
      <c r="J59" s="21">
        <v>76</v>
      </c>
      <c r="K59" s="21"/>
      <c r="L59" s="21"/>
      <c r="M59" s="21"/>
    </row>
    <row r="60" spans="1:13" ht="18.75">
      <c r="A60" s="28" t="s">
        <v>1</v>
      </c>
      <c r="B60" s="29">
        <v>46.1</v>
      </c>
      <c r="C60" s="30"/>
      <c r="D60" s="33">
        <v>400</v>
      </c>
      <c r="E60" s="30"/>
      <c r="F60" s="30"/>
      <c r="H60" s="30"/>
      <c r="I60" s="30"/>
      <c r="J60" s="21"/>
      <c r="K60" s="21"/>
      <c r="L60" s="21">
        <v>22.2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>
        <v>10.4</v>
      </c>
      <c r="H61" s="30">
        <v>34</v>
      </c>
      <c r="I61" s="30"/>
      <c r="J61" s="21">
        <v>13.3</v>
      </c>
      <c r="K61" s="21"/>
      <c r="L61" s="21">
        <v>11.4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13.1</v>
      </c>
      <c r="D63" s="33"/>
      <c r="E63" s="30">
        <v>14.69</v>
      </c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4">
        <v>9.75</v>
      </c>
      <c r="H64" s="30"/>
      <c r="I64" s="30">
        <v>12.57</v>
      </c>
      <c r="J64" s="21"/>
      <c r="K64" s="21">
        <v>12.35</v>
      </c>
      <c r="L64" s="21"/>
      <c r="M64" s="21">
        <v>19.8</v>
      </c>
    </row>
    <row r="65" spans="1:13" ht="18.75">
      <c r="A65" s="31" t="s">
        <v>4</v>
      </c>
      <c r="B65" s="30"/>
      <c r="C65" s="30">
        <v>32.85</v>
      </c>
      <c r="D65" s="33"/>
      <c r="E65" s="30">
        <v>34.92</v>
      </c>
      <c r="F65" s="30"/>
      <c r="G65" s="34">
        <v>35.74</v>
      </c>
      <c r="H65" s="30"/>
      <c r="I65" s="30">
        <v>37.14</v>
      </c>
      <c r="J65" s="21"/>
      <c r="K65" s="21">
        <v>39.619999999999997</v>
      </c>
      <c r="M65" s="21">
        <v>43.08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17.3</v>
      </c>
      <c r="C68" s="30">
        <v>8.9</v>
      </c>
      <c r="D68" s="33">
        <v>15.4</v>
      </c>
      <c r="E68" s="30">
        <v>8.3000000000000007</v>
      </c>
      <c r="F68" s="30">
        <v>8.74</v>
      </c>
      <c r="G68" s="34">
        <v>0.6</v>
      </c>
      <c r="H68" s="30">
        <v>5.27</v>
      </c>
      <c r="I68" s="30">
        <v>3.6</v>
      </c>
      <c r="J68" s="21">
        <v>14.2</v>
      </c>
      <c r="K68" s="21">
        <v>3.6</v>
      </c>
      <c r="L68" s="21">
        <v>19.2</v>
      </c>
      <c r="M68" s="21">
        <v>3.4</v>
      </c>
    </row>
    <row r="69" spans="1:13" ht="18.75">
      <c r="A69" s="32" t="s">
        <v>6</v>
      </c>
      <c r="B69" s="36">
        <v>13.7</v>
      </c>
      <c r="C69" s="30">
        <v>9.4</v>
      </c>
      <c r="D69" s="33">
        <v>12</v>
      </c>
      <c r="E69" s="30">
        <v>8.8000000000000007</v>
      </c>
      <c r="F69" s="30">
        <v>10.199999999999999</v>
      </c>
      <c r="G69" s="34">
        <v>4.0999999999999996</v>
      </c>
      <c r="H69" s="30">
        <v>11.4</v>
      </c>
      <c r="I69" s="30">
        <v>2.5</v>
      </c>
      <c r="J69" s="21">
        <v>15.4</v>
      </c>
      <c r="K69" s="21">
        <v>1.7</v>
      </c>
      <c r="L69" s="21">
        <v>13.6</v>
      </c>
      <c r="M69" s="21">
        <v>3.8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93</v>
      </c>
      <c r="D2" s="223"/>
      <c r="E2" s="223"/>
      <c r="F2" s="224" t="s">
        <v>95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490</v>
      </c>
      <c r="D4" s="229"/>
      <c r="E4" s="229"/>
      <c r="F4" s="229">
        <v>840</v>
      </c>
      <c r="G4" s="229"/>
      <c r="H4" s="229"/>
      <c r="I4" s="229">
        <v>1343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1180</v>
      </c>
      <c r="D5" s="229"/>
      <c r="E5" s="229"/>
      <c r="F5" s="229">
        <v>2239</v>
      </c>
      <c r="G5" s="229"/>
      <c r="H5" s="229"/>
      <c r="I5" s="229">
        <v>3350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298">
        <f>C4</f>
        <v>490</v>
      </c>
      <c r="D6" s="298"/>
      <c r="E6" s="298"/>
      <c r="F6" s="299">
        <f>F4-C4</f>
        <v>350</v>
      </c>
      <c r="G6" s="300"/>
      <c r="H6" s="301"/>
      <c r="I6" s="299">
        <f>I4-F4</f>
        <v>503</v>
      </c>
      <c r="J6" s="300"/>
      <c r="K6" s="301"/>
      <c r="L6" s="305">
        <f>C6+F6+I6</f>
        <v>1343</v>
      </c>
      <c r="M6" s="305">
        <f>C7+F7+I7</f>
        <v>3350</v>
      </c>
    </row>
    <row r="7" spans="1:15" ht="21.95" customHeight="1">
      <c r="A7" s="217"/>
      <c r="B7" s="6" t="s">
        <v>16</v>
      </c>
      <c r="C7" s="298">
        <f>C5</f>
        <v>1180</v>
      </c>
      <c r="D7" s="298"/>
      <c r="E7" s="298"/>
      <c r="F7" s="299">
        <f>F5-C5</f>
        <v>1059</v>
      </c>
      <c r="G7" s="300"/>
      <c r="H7" s="301"/>
      <c r="I7" s="299">
        <f>I5-F5</f>
        <v>1111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49</v>
      </c>
      <c r="D9" s="229"/>
      <c r="E9" s="229"/>
      <c r="F9" s="229">
        <v>49</v>
      </c>
      <c r="G9" s="229"/>
      <c r="H9" s="229"/>
      <c r="I9" s="229">
        <v>46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45</v>
      </c>
      <c r="D10" s="229"/>
      <c r="E10" s="229"/>
      <c r="F10" s="229">
        <v>44</v>
      </c>
      <c r="G10" s="229"/>
      <c r="H10" s="229"/>
      <c r="I10" s="229">
        <v>39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48" t="s">
        <v>92</v>
      </c>
      <c r="D11" s="48" t="s">
        <v>92</v>
      </c>
      <c r="E11" s="48" t="s">
        <v>92</v>
      </c>
      <c r="F11" s="50" t="s">
        <v>92</v>
      </c>
      <c r="G11" s="50" t="s">
        <v>92</v>
      </c>
      <c r="H11" s="50" t="s">
        <v>92</v>
      </c>
      <c r="I11" s="53" t="s">
        <v>92</v>
      </c>
      <c r="J11" s="53" t="s">
        <v>92</v>
      </c>
      <c r="K11" s="53" t="s">
        <v>92</v>
      </c>
    </row>
    <row r="12" spans="1:15" ht="21.95" customHeight="1">
      <c r="A12" s="276"/>
      <c r="B12" s="43" t="s">
        <v>23</v>
      </c>
      <c r="C12" s="48">
        <v>55</v>
      </c>
      <c r="D12" s="48">
        <v>55</v>
      </c>
      <c r="E12" s="48">
        <v>55</v>
      </c>
      <c r="F12" s="50">
        <v>55</v>
      </c>
      <c r="G12" s="50">
        <v>55</v>
      </c>
      <c r="H12" s="50">
        <v>55</v>
      </c>
      <c r="I12" s="53">
        <v>55</v>
      </c>
      <c r="J12" s="53">
        <v>55</v>
      </c>
      <c r="K12" s="53">
        <v>55</v>
      </c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7">
        <v>410</v>
      </c>
      <c r="D15" s="47">
        <v>370</v>
      </c>
      <c r="E15" s="47">
        <v>340</v>
      </c>
      <c r="F15" s="41">
        <v>340</v>
      </c>
      <c r="G15" s="41">
        <v>300</v>
      </c>
      <c r="H15" s="41">
        <v>270</v>
      </c>
      <c r="I15" s="52">
        <v>270</v>
      </c>
      <c r="J15" s="52">
        <v>500</v>
      </c>
      <c r="K15" s="52">
        <v>470</v>
      </c>
    </row>
    <row r="16" spans="1:15" ht="33.7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99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47" t="s">
        <v>92</v>
      </c>
      <c r="D17" s="47" t="s">
        <v>92</v>
      </c>
      <c r="E17" s="47" t="s">
        <v>92</v>
      </c>
      <c r="F17" s="49" t="s">
        <v>92</v>
      </c>
      <c r="G17" s="49" t="s">
        <v>92</v>
      </c>
      <c r="H17" s="49" t="s">
        <v>92</v>
      </c>
      <c r="I17" s="52" t="s">
        <v>92</v>
      </c>
      <c r="J17" s="52" t="s">
        <v>92</v>
      </c>
      <c r="K17" s="52" t="s">
        <v>92</v>
      </c>
    </row>
    <row r="18" spans="1:11" ht="21.95" customHeight="1">
      <c r="A18" s="248"/>
      <c r="B18" s="42" t="s">
        <v>23</v>
      </c>
      <c r="C18" s="47">
        <v>80</v>
      </c>
      <c r="D18" s="47">
        <v>80</v>
      </c>
      <c r="E18" s="47">
        <v>80</v>
      </c>
      <c r="F18" s="49">
        <v>80</v>
      </c>
      <c r="G18" s="49">
        <v>80</v>
      </c>
      <c r="H18" s="49">
        <v>80</v>
      </c>
      <c r="I18" s="52">
        <v>80</v>
      </c>
      <c r="J18" s="52">
        <v>80</v>
      </c>
      <c r="K18" s="52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7">
        <v>450</v>
      </c>
      <c r="D21" s="47">
        <v>350</v>
      </c>
      <c r="E21" s="47">
        <v>260</v>
      </c>
      <c r="F21" s="41">
        <v>260</v>
      </c>
      <c r="G21" s="41">
        <v>490</v>
      </c>
      <c r="H21" s="41">
        <v>350</v>
      </c>
      <c r="I21" s="52">
        <v>350</v>
      </c>
      <c r="J21" s="52">
        <v>500</v>
      </c>
      <c r="K21" s="52">
        <v>450</v>
      </c>
    </row>
    <row r="22" spans="1:11" ht="30.75" customHeight="1">
      <c r="A22" s="243"/>
      <c r="B22" s="9" t="s">
        <v>33</v>
      </c>
      <c r="C22" s="247" t="s">
        <v>34</v>
      </c>
      <c r="D22" s="247"/>
      <c r="E22" s="247"/>
      <c r="F22" s="247" t="s">
        <v>96</v>
      </c>
      <c r="G22" s="247"/>
      <c r="H22" s="247"/>
      <c r="I22" s="247" t="s">
        <v>100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f>1110+1140</f>
        <v>2250</v>
      </c>
      <c r="D23" s="236"/>
      <c r="E23" s="236"/>
      <c r="F23" s="236">
        <f>1110+1140</f>
        <v>2250</v>
      </c>
      <c r="G23" s="236"/>
      <c r="H23" s="236"/>
      <c r="I23" s="236">
        <f>1110+1140</f>
        <v>2250</v>
      </c>
      <c r="J23" s="236"/>
      <c r="K23" s="236"/>
    </row>
    <row r="24" spans="1:11" ht="21.95" customHeight="1">
      <c r="A24" s="251"/>
      <c r="B24" s="10" t="s">
        <v>37</v>
      </c>
      <c r="C24" s="236">
        <f>920+880</f>
        <v>1800</v>
      </c>
      <c r="D24" s="236"/>
      <c r="E24" s="236"/>
      <c r="F24" s="236">
        <f>920+880</f>
        <v>1800</v>
      </c>
      <c r="G24" s="236"/>
      <c r="H24" s="236"/>
      <c r="I24" s="236">
        <f>920+880</f>
        <v>1800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13</v>
      </c>
      <c r="D25" s="236"/>
      <c r="E25" s="236"/>
      <c r="F25" s="236">
        <v>13</v>
      </c>
      <c r="G25" s="236"/>
      <c r="H25" s="236"/>
      <c r="I25" s="236">
        <v>12</v>
      </c>
      <c r="J25" s="236"/>
      <c r="K25" s="236"/>
    </row>
    <row r="26" spans="1:11" ht="21.95" customHeight="1">
      <c r="A26" s="250"/>
      <c r="B26" s="8" t="s">
        <v>40</v>
      </c>
      <c r="C26" s="236">
        <v>240</v>
      </c>
      <c r="D26" s="236"/>
      <c r="E26" s="236"/>
      <c r="F26" s="236">
        <v>236</v>
      </c>
      <c r="G26" s="236"/>
      <c r="H26" s="236"/>
      <c r="I26" s="236">
        <v>234</v>
      </c>
      <c r="J26" s="236"/>
      <c r="K26" s="236"/>
    </row>
    <row r="27" spans="1:11" ht="21.95" customHeight="1">
      <c r="A27" s="250"/>
      <c r="B27" s="8" t="s">
        <v>41</v>
      </c>
      <c r="C27" s="236">
        <v>15</v>
      </c>
      <c r="D27" s="236"/>
      <c r="E27" s="236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112</v>
      </c>
      <c r="D28" s="262"/>
      <c r="E28" s="263"/>
      <c r="F28" s="261" t="s">
        <v>97</v>
      </c>
      <c r="G28" s="262"/>
      <c r="H28" s="263"/>
      <c r="I28" s="261" t="s">
        <v>105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13.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94</v>
      </c>
      <c r="D31" s="273"/>
      <c r="E31" s="274"/>
      <c r="F31" s="272" t="s">
        <v>98</v>
      </c>
      <c r="G31" s="273"/>
      <c r="H31" s="274"/>
      <c r="I31" s="272" t="s">
        <v>101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8">
        <v>0</v>
      </c>
      <c r="F34" s="48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8">
        <v>9.34</v>
      </c>
      <c r="F35" s="48">
        <v>9.24</v>
      </c>
      <c r="G35" s="44">
        <v>9.25</v>
      </c>
      <c r="H35" s="41">
        <v>9.34</v>
      </c>
      <c r="I35" s="44">
        <v>9.43</v>
      </c>
      <c r="J35" s="21">
        <v>9.36</v>
      </c>
    </row>
    <row r="36" spans="1:10" ht="15.75">
      <c r="A36" s="286"/>
      <c r="B36" s="293"/>
      <c r="C36" s="12" t="s">
        <v>56</v>
      </c>
      <c r="D36" s="12" t="s">
        <v>57</v>
      </c>
      <c r="E36" s="48">
        <v>6.36</v>
      </c>
      <c r="F36" s="48">
        <v>7.04</v>
      </c>
      <c r="G36" s="44">
        <v>7.3</v>
      </c>
      <c r="H36" s="41">
        <v>6.91</v>
      </c>
      <c r="I36" s="44">
        <v>7.48</v>
      </c>
      <c r="J36" s="21">
        <v>6.82</v>
      </c>
    </row>
    <row r="37" spans="1:10" ht="18.75">
      <c r="A37" s="286"/>
      <c r="B37" s="293"/>
      <c r="C37" s="13" t="s">
        <v>58</v>
      </c>
      <c r="D37" s="12" t="s">
        <v>59</v>
      </c>
      <c r="E37" s="48">
        <v>14</v>
      </c>
      <c r="F37" s="48">
        <v>13.7</v>
      </c>
      <c r="G37" s="35">
        <v>13.2</v>
      </c>
      <c r="H37" s="41">
        <v>15.7</v>
      </c>
      <c r="I37" s="44">
        <v>15.7</v>
      </c>
      <c r="J37" s="21">
        <v>22.2</v>
      </c>
    </row>
    <row r="38" spans="1:10" ht="16.5">
      <c r="A38" s="286"/>
      <c r="B38" s="293"/>
      <c r="C38" s="14" t="s">
        <v>60</v>
      </c>
      <c r="D38" s="12" t="s">
        <v>61</v>
      </c>
      <c r="E38" s="48">
        <v>18.5</v>
      </c>
      <c r="F38" s="48">
        <v>19.100000000000001</v>
      </c>
      <c r="G38" s="35">
        <v>17.399999999999999</v>
      </c>
      <c r="H38" s="37">
        <v>6.13</v>
      </c>
      <c r="I38" s="44">
        <v>17.3</v>
      </c>
      <c r="J38" s="21">
        <v>15.3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8">
        <v>1</v>
      </c>
      <c r="F39" s="48">
        <v>0.9</v>
      </c>
      <c r="G39" s="44">
        <v>0</v>
      </c>
      <c r="H39" s="41">
        <v>0</v>
      </c>
      <c r="I39" s="44">
        <v>0.8</v>
      </c>
      <c r="J39" s="21">
        <v>0.8</v>
      </c>
    </row>
    <row r="40" spans="1:10" ht="15.75">
      <c r="A40" s="286"/>
      <c r="B40" s="293"/>
      <c r="C40" s="13" t="s">
        <v>54</v>
      </c>
      <c r="D40" s="13" t="s">
        <v>63</v>
      </c>
      <c r="E40" s="48">
        <v>9.73</v>
      </c>
      <c r="F40" s="48">
        <v>9.65</v>
      </c>
      <c r="G40" s="44">
        <v>9.7799999999999994</v>
      </c>
      <c r="H40" s="41">
        <v>9.75</v>
      </c>
      <c r="I40" s="44">
        <v>9.99</v>
      </c>
      <c r="J40" s="21">
        <v>10.1</v>
      </c>
    </row>
    <row r="41" spans="1:10" ht="15.75">
      <c r="A41" s="286"/>
      <c r="B41" s="293"/>
      <c r="C41" s="12" t="s">
        <v>56</v>
      </c>
      <c r="D41" s="12" t="s">
        <v>64</v>
      </c>
      <c r="E41" s="48">
        <v>15.56</v>
      </c>
      <c r="F41" s="48">
        <v>15.68</v>
      </c>
      <c r="G41" s="44">
        <v>19.5</v>
      </c>
      <c r="H41" s="41">
        <v>21.2</v>
      </c>
      <c r="I41" s="44">
        <v>18.7</v>
      </c>
      <c r="J41" s="21">
        <v>19</v>
      </c>
    </row>
    <row r="42" spans="1:10" ht="15.75">
      <c r="A42" s="286"/>
      <c r="B42" s="293"/>
      <c r="C42" s="15" t="s">
        <v>65</v>
      </c>
      <c r="D42" s="16" t="s">
        <v>66</v>
      </c>
      <c r="E42" s="48">
        <v>4.09</v>
      </c>
      <c r="F42" s="48">
        <v>4.1500000000000004</v>
      </c>
      <c r="G42" s="44">
        <v>4.21</v>
      </c>
      <c r="H42" s="41">
        <v>4.17</v>
      </c>
      <c r="I42" s="44">
        <v>5.19</v>
      </c>
      <c r="J42" s="21">
        <v>5.76</v>
      </c>
    </row>
    <row r="43" spans="1:10" ht="16.5">
      <c r="A43" s="286"/>
      <c r="B43" s="293"/>
      <c r="C43" s="15" t="s">
        <v>67</v>
      </c>
      <c r="D43" s="17" t="s">
        <v>68</v>
      </c>
      <c r="E43" s="48">
        <v>9.15</v>
      </c>
      <c r="F43" s="48">
        <v>6.81</v>
      </c>
      <c r="G43" s="44">
        <v>5.16</v>
      </c>
      <c r="H43" s="41">
        <v>5.89</v>
      </c>
      <c r="I43" s="44">
        <v>8.6</v>
      </c>
      <c r="J43" s="21">
        <v>7.64</v>
      </c>
    </row>
    <row r="44" spans="1:10" ht="18.75">
      <c r="A44" s="286"/>
      <c r="B44" s="293"/>
      <c r="C44" s="13" t="s">
        <v>58</v>
      </c>
      <c r="D44" s="12" t="s">
        <v>69</v>
      </c>
      <c r="E44" s="48">
        <v>170</v>
      </c>
      <c r="F44" s="48">
        <v>120</v>
      </c>
      <c r="G44" s="44">
        <v>126</v>
      </c>
      <c r="H44" s="41">
        <v>173</v>
      </c>
      <c r="I44" s="44">
        <v>197</v>
      </c>
      <c r="J44" s="21">
        <v>242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8">
        <v>6.15</v>
      </c>
      <c r="F45" s="48">
        <v>6.7</v>
      </c>
      <c r="G45" s="44">
        <v>8.07</v>
      </c>
      <c r="H45" s="41">
        <v>7.15</v>
      </c>
      <c r="I45" s="44">
        <v>12.9</v>
      </c>
      <c r="J45" s="21">
        <v>11.6</v>
      </c>
    </row>
    <row r="46" spans="1:10" ht="18.75">
      <c r="A46" s="286"/>
      <c r="B46" s="293"/>
      <c r="C46" s="13" t="s">
        <v>58</v>
      </c>
      <c r="D46" s="12" t="s">
        <v>59</v>
      </c>
      <c r="E46" s="48">
        <v>8.19</v>
      </c>
      <c r="F46" s="48">
        <v>7.99</v>
      </c>
      <c r="G46" s="44">
        <v>8.66</v>
      </c>
      <c r="H46" s="41">
        <v>11.5</v>
      </c>
      <c r="I46" s="44">
        <v>11.9</v>
      </c>
      <c r="J46" s="21">
        <v>14.8</v>
      </c>
    </row>
    <row r="47" spans="1:10" ht="16.5">
      <c r="A47" s="286"/>
      <c r="B47" s="293"/>
      <c r="C47" s="14" t="s">
        <v>60</v>
      </c>
      <c r="D47" s="12" t="s">
        <v>72</v>
      </c>
      <c r="E47" s="48">
        <v>4.5999999999999996</v>
      </c>
      <c r="F47" s="48">
        <v>6.29</v>
      </c>
      <c r="G47" s="44">
        <v>2.0299999999999998</v>
      </c>
      <c r="H47" s="41">
        <v>8.32</v>
      </c>
      <c r="I47" s="44">
        <v>4.97</v>
      </c>
      <c r="J47" s="21">
        <v>3.47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8">
        <v>6.73</v>
      </c>
      <c r="F48" s="48">
        <v>8.0299999999999994</v>
      </c>
      <c r="G48" s="44">
        <v>9.1199999999999992</v>
      </c>
      <c r="H48" s="41">
        <v>8.31</v>
      </c>
      <c r="I48" s="44">
        <v>8.0500000000000007</v>
      </c>
      <c r="J48" s="21">
        <v>7.46</v>
      </c>
    </row>
    <row r="49" spans="1:13" ht="18.75">
      <c r="A49" s="286"/>
      <c r="B49" s="293"/>
      <c r="C49" s="13" t="s">
        <v>58</v>
      </c>
      <c r="D49" s="12" t="s">
        <v>59</v>
      </c>
      <c r="E49" s="48">
        <v>37.299999999999997</v>
      </c>
      <c r="F49" s="48">
        <v>31.8</v>
      </c>
      <c r="G49" s="44">
        <v>18.399999999999999</v>
      </c>
      <c r="H49" s="41">
        <v>19</v>
      </c>
      <c r="I49" s="44">
        <v>37.1</v>
      </c>
      <c r="J49" s="21">
        <v>34.700000000000003</v>
      </c>
    </row>
    <row r="50" spans="1:13" ht="16.5">
      <c r="A50" s="286"/>
      <c r="B50" s="293"/>
      <c r="C50" s="14" t="s">
        <v>60</v>
      </c>
      <c r="D50" s="12" t="s">
        <v>72</v>
      </c>
      <c r="E50" s="48">
        <v>9.4</v>
      </c>
      <c r="F50" s="48">
        <v>6.88</v>
      </c>
      <c r="G50" s="44">
        <v>9.31</v>
      </c>
      <c r="H50" s="41">
        <v>9.17</v>
      </c>
      <c r="I50" s="44">
        <v>9.5</v>
      </c>
      <c r="J50" s="21">
        <v>9.6</v>
      </c>
    </row>
    <row r="51" spans="1:13" ht="14.25">
      <c r="A51" s="286"/>
      <c r="B51" s="293" t="s">
        <v>74</v>
      </c>
      <c r="C51" s="12" t="s">
        <v>52</v>
      </c>
      <c r="D51" s="48" t="s">
        <v>75</v>
      </c>
      <c r="E51" s="48">
        <v>0</v>
      </c>
      <c r="F51" s="48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8">
        <v>9.35</v>
      </c>
      <c r="F52" s="48">
        <v>9.24</v>
      </c>
      <c r="G52" s="44">
        <v>9.23</v>
      </c>
      <c r="H52" s="41">
        <v>9.18</v>
      </c>
      <c r="I52" s="44">
        <v>9.25</v>
      </c>
      <c r="J52" s="21">
        <v>9.2100000000000009</v>
      </c>
    </row>
    <row r="53" spans="1:13" ht="15.75">
      <c r="A53" s="286"/>
      <c r="B53" s="293"/>
      <c r="C53" s="12" t="s">
        <v>56</v>
      </c>
      <c r="D53" s="12" t="s">
        <v>57</v>
      </c>
      <c r="E53" s="48">
        <v>5.52</v>
      </c>
      <c r="F53" s="48">
        <v>6.2</v>
      </c>
      <c r="G53" s="44">
        <v>7.36</v>
      </c>
      <c r="H53" s="41">
        <v>8.0500000000000007</v>
      </c>
      <c r="I53" s="44">
        <v>6.92</v>
      </c>
      <c r="J53" s="21">
        <v>7.11</v>
      </c>
    </row>
    <row r="54" spans="1:13" ht="18.75">
      <c r="A54" s="286"/>
      <c r="B54" s="293"/>
      <c r="C54" s="13" t="s">
        <v>58</v>
      </c>
      <c r="D54" s="12" t="s">
        <v>59</v>
      </c>
      <c r="E54" s="48">
        <v>8.41</v>
      </c>
      <c r="F54" s="48">
        <v>7.6</v>
      </c>
      <c r="G54" s="44">
        <v>13.61</v>
      </c>
      <c r="H54" s="41">
        <v>13</v>
      </c>
      <c r="I54" s="44">
        <v>10.199999999999999</v>
      </c>
      <c r="J54" s="21">
        <v>8.6999999999999993</v>
      </c>
    </row>
    <row r="55" spans="1:13" ht="16.5">
      <c r="A55" s="286"/>
      <c r="B55" s="294"/>
      <c r="C55" s="18" t="s">
        <v>60</v>
      </c>
      <c r="D55" s="12" t="s">
        <v>77</v>
      </c>
      <c r="E55" s="48">
        <v>3.98</v>
      </c>
      <c r="F55" s="48">
        <v>2.48</v>
      </c>
      <c r="G55" s="19">
        <v>8.67</v>
      </c>
      <c r="H55" s="41">
        <v>8.0399999999999991</v>
      </c>
      <c r="I55" s="44">
        <v>2.61</v>
      </c>
      <c r="J55" s="21">
        <v>3.3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95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120</v>
      </c>
      <c r="C59" s="29"/>
      <c r="D59" s="29"/>
      <c r="E59" s="29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29"/>
      <c r="D60" s="29">
        <v>35.5</v>
      </c>
      <c r="E60" s="29"/>
      <c r="F60" s="30">
        <v>7.76</v>
      </c>
      <c r="G60" s="34"/>
      <c r="H60" s="30">
        <v>18.3</v>
      </c>
      <c r="I60" s="30"/>
      <c r="J60" s="21">
        <v>24.2</v>
      </c>
      <c r="K60" s="21"/>
      <c r="L60" s="21">
        <v>32.299999999999997</v>
      </c>
      <c r="M60" s="21"/>
    </row>
    <row r="61" spans="1:13" ht="18.75">
      <c r="A61" s="28" t="s">
        <v>2</v>
      </c>
      <c r="B61" s="29">
        <v>21.5</v>
      </c>
      <c r="C61" s="29"/>
      <c r="D61" s="29">
        <v>27.7</v>
      </c>
      <c r="E61" s="29"/>
      <c r="F61" s="30">
        <v>3.39</v>
      </c>
      <c r="G61" s="34"/>
      <c r="H61" s="30">
        <v>7.66</v>
      </c>
      <c r="I61" s="30"/>
      <c r="J61" s="21">
        <v>2.89</v>
      </c>
      <c r="K61" s="21"/>
      <c r="L61" s="21">
        <v>6.13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62.13</v>
      </c>
      <c r="D63" s="30"/>
      <c r="E63" s="30">
        <v>36.479999999999997</v>
      </c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36.020000000000003</v>
      </c>
      <c r="D64" s="30"/>
      <c r="E64" s="30">
        <v>39.520000000000003</v>
      </c>
      <c r="F64" s="30"/>
      <c r="G64" s="38">
        <v>35.270000000000003</v>
      </c>
      <c r="H64" s="30"/>
      <c r="I64" s="30">
        <v>38.78</v>
      </c>
      <c r="J64" s="21"/>
      <c r="K64" s="21">
        <v>41.09</v>
      </c>
      <c r="L64" s="21"/>
      <c r="M64" s="21">
        <v>38.700000000000003</v>
      </c>
    </row>
    <row r="65" spans="1:13" ht="18.75">
      <c r="A65" s="31" t="s">
        <v>4</v>
      </c>
      <c r="B65" s="30"/>
      <c r="C65" s="30"/>
      <c r="D65" s="30"/>
      <c r="E65" s="30"/>
      <c r="F65" s="30"/>
      <c r="G65" s="34">
        <v>38.950000000000003</v>
      </c>
      <c r="H65" s="30"/>
      <c r="I65" s="30">
        <v>40.19</v>
      </c>
      <c r="J65" s="21"/>
      <c r="K65" s="21">
        <v>40.51</v>
      </c>
      <c r="M65" s="21">
        <v>42.81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14.9</v>
      </c>
      <c r="C67" s="30">
        <v>6.46</v>
      </c>
      <c r="D67" s="30">
        <v>14.42</v>
      </c>
      <c r="E67" s="30">
        <v>16.79</v>
      </c>
      <c r="F67" s="30">
        <v>12.6</v>
      </c>
      <c r="G67" s="51">
        <v>7.68</v>
      </c>
      <c r="H67" s="30">
        <v>4.28</v>
      </c>
      <c r="I67" s="30">
        <v>8.3800000000000008</v>
      </c>
      <c r="J67" s="21">
        <v>19.2</v>
      </c>
      <c r="K67" s="21">
        <v>8.14</v>
      </c>
      <c r="L67" s="21">
        <v>10.5</v>
      </c>
      <c r="M67" s="21">
        <v>10.08</v>
      </c>
    </row>
    <row r="68" spans="1:13" ht="18.75">
      <c r="A68" s="32" t="s">
        <v>5</v>
      </c>
      <c r="B68" s="30">
        <v>7.5</v>
      </c>
      <c r="C68" s="30">
        <v>6.16</v>
      </c>
      <c r="D68" s="30">
        <v>9.41</v>
      </c>
      <c r="E68" s="30">
        <v>5.97</v>
      </c>
      <c r="F68" s="30">
        <v>6.6</v>
      </c>
      <c r="G68" s="51">
        <v>6.88</v>
      </c>
      <c r="H68" s="30">
        <v>17.32</v>
      </c>
      <c r="I68" s="30">
        <v>6.54</v>
      </c>
      <c r="J68" s="21">
        <v>13.8</v>
      </c>
      <c r="K68" s="21">
        <v>8.68</v>
      </c>
      <c r="L68" s="21">
        <v>19.8</v>
      </c>
      <c r="M68" s="21">
        <v>6.59</v>
      </c>
    </row>
    <row r="69" spans="1:13" ht="18.75">
      <c r="A69" s="32" t="s">
        <v>6</v>
      </c>
      <c r="B69" s="30"/>
      <c r="C69" s="30"/>
      <c r="D69" s="30">
        <v>6.83</v>
      </c>
      <c r="E69" s="30">
        <v>8.2200000000000006</v>
      </c>
      <c r="F69" s="30">
        <v>7.66</v>
      </c>
      <c r="G69" s="51">
        <v>9.11</v>
      </c>
      <c r="H69" s="30">
        <v>5.91</v>
      </c>
      <c r="I69" s="30">
        <v>8.0299999999999994</v>
      </c>
      <c r="J69" s="21">
        <v>11.2</v>
      </c>
      <c r="K69" s="21">
        <v>9.26</v>
      </c>
      <c r="L69" s="21">
        <v>4.4000000000000004</v>
      </c>
      <c r="M69" s="21">
        <v>8.6199999999999992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I25:K25"/>
    <mergeCell ref="B57:E57"/>
    <mergeCell ref="F57:I57"/>
    <mergeCell ref="J57:M57"/>
    <mergeCell ref="A23:A24"/>
    <mergeCell ref="C24:E24"/>
    <mergeCell ref="F24:H24"/>
    <mergeCell ref="I24:K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103</v>
      </c>
      <c r="D2" s="223"/>
      <c r="E2" s="223"/>
      <c r="F2" s="224" t="s">
        <v>106</v>
      </c>
      <c r="G2" s="224"/>
      <c r="H2" s="224"/>
      <c r="I2" s="225" t="s">
        <v>109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35250</v>
      </c>
      <c r="D4" s="229"/>
      <c r="E4" s="229"/>
      <c r="F4" s="229">
        <v>36020</v>
      </c>
      <c r="G4" s="229"/>
      <c r="H4" s="229"/>
      <c r="I4" s="229">
        <v>36850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53250</v>
      </c>
      <c r="D5" s="229"/>
      <c r="E5" s="229"/>
      <c r="F5" s="229">
        <v>54105</v>
      </c>
      <c r="G5" s="229"/>
      <c r="H5" s="229"/>
      <c r="I5" s="229">
        <v>55250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C4-'18日'!I4</f>
        <v>970</v>
      </c>
      <c r="D6" s="308"/>
      <c r="E6" s="308"/>
      <c r="F6" s="299">
        <f>F4-C4</f>
        <v>770</v>
      </c>
      <c r="G6" s="300"/>
      <c r="H6" s="301"/>
      <c r="I6" s="299">
        <f>I4-F4</f>
        <v>830</v>
      </c>
      <c r="J6" s="300"/>
      <c r="K6" s="301"/>
      <c r="L6" s="305">
        <f>C6+F6+I6</f>
        <v>2570</v>
      </c>
      <c r="M6" s="305">
        <f>C7+F7+I7</f>
        <v>2660</v>
      </c>
    </row>
    <row r="7" spans="1:15" ht="21.95" customHeight="1">
      <c r="A7" s="217"/>
      <c r="B7" s="6" t="s">
        <v>16</v>
      </c>
      <c r="C7" s="308">
        <f>C5-'18日'!I5</f>
        <v>660</v>
      </c>
      <c r="D7" s="308"/>
      <c r="E7" s="308"/>
      <c r="F7" s="299">
        <f>F5-C5</f>
        <v>855</v>
      </c>
      <c r="G7" s="300"/>
      <c r="H7" s="301"/>
      <c r="I7" s="299">
        <f>I5-F5</f>
        <v>1145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51</v>
      </c>
      <c r="D9" s="229"/>
      <c r="E9" s="229"/>
      <c r="F9" s="229">
        <v>45</v>
      </c>
      <c r="G9" s="229"/>
      <c r="H9" s="229"/>
      <c r="I9" s="229">
        <v>49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47</v>
      </c>
      <c r="D10" s="229"/>
      <c r="E10" s="229"/>
      <c r="F10" s="229">
        <v>38</v>
      </c>
      <c r="G10" s="229"/>
      <c r="H10" s="229"/>
      <c r="I10" s="229">
        <v>46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56" t="s">
        <v>137</v>
      </c>
      <c r="D11" s="156" t="s">
        <v>137</v>
      </c>
      <c r="E11" s="156" t="s">
        <v>137</v>
      </c>
      <c r="F11" s="158" t="s">
        <v>137</v>
      </c>
      <c r="G11" s="158" t="s">
        <v>137</v>
      </c>
      <c r="H11" s="158" t="s">
        <v>137</v>
      </c>
      <c r="I11" s="160" t="s">
        <v>137</v>
      </c>
      <c r="J11" s="160" t="s">
        <v>137</v>
      </c>
      <c r="K11" s="160" t="s">
        <v>137</v>
      </c>
    </row>
    <row r="12" spans="1:15" ht="21.95" customHeight="1">
      <c r="A12" s="276"/>
      <c r="B12" s="43" t="s">
        <v>23</v>
      </c>
      <c r="C12" s="156">
        <v>60</v>
      </c>
      <c r="D12" s="156">
        <v>60</v>
      </c>
      <c r="E12" s="156">
        <v>60</v>
      </c>
      <c r="F12" s="158">
        <v>60</v>
      </c>
      <c r="G12" s="158">
        <v>60</v>
      </c>
      <c r="H12" s="158">
        <v>60</v>
      </c>
      <c r="I12" s="160">
        <v>60</v>
      </c>
      <c r="J12" s="160">
        <v>60</v>
      </c>
      <c r="K12" s="160">
        <v>60</v>
      </c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1">
        <v>390</v>
      </c>
      <c r="D15" s="41">
        <v>360</v>
      </c>
      <c r="E15" s="41">
        <v>340</v>
      </c>
      <c r="F15" s="157">
        <v>340</v>
      </c>
      <c r="G15" s="41">
        <v>220</v>
      </c>
      <c r="H15" s="41">
        <v>500</v>
      </c>
      <c r="I15" s="41">
        <v>500</v>
      </c>
      <c r="J15" s="41">
        <v>470</v>
      </c>
      <c r="K15" s="41">
        <v>440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250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56" t="s">
        <v>137</v>
      </c>
      <c r="D17" s="156" t="s">
        <v>137</v>
      </c>
      <c r="E17" s="156" t="s">
        <v>137</v>
      </c>
      <c r="F17" s="158" t="s">
        <v>137</v>
      </c>
      <c r="G17" s="158" t="s">
        <v>137</v>
      </c>
      <c r="H17" s="158" t="s">
        <v>137</v>
      </c>
      <c r="I17" s="160" t="s">
        <v>137</v>
      </c>
      <c r="J17" s="160" t="s">
        <v>137</v>
      </c>
      <c r="K17" s="160" t="s">
        <v>137</v>
      </c>
    </row>
    <row r="18" spans="1:11" ht="21.95" customHeight="1">
      <c r="A18" s="248"/>
      <c r="B18" s="42" t="s">
        <v>23</v>
      </c>
      <c r="C18" s="155">
        <v>80</v>
      </c>
      <c r="D18" s="155">
        <v>80</v>
      </c>
      <c r="E18" s="155">
        <v>80</v>
      </c>
      <c r="F18" s="157">
        <v>80</v>
      </c>
      <c r="G18" s="157">
        <v>80</v>
      </c>
      <c r="H18" s="157">
        <v>80</v>
      </c>
      <c r="I18" s="159">
        <v>80</v>
      </c>
      <c r="J18" s="159">
        <v>80</v>
      </c>
      <c r="K18" s="159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1">
        <v>440</v>
      </c>
      <c r="D21" s="41">
        <v>310</v>
      </c>
      <c r="E21" s="41">
        <v>270</v>
      </c>
      <c r="F21" s="157">
        <v>270</v>
      </c>
      <c r="G21" s="41">
        <v>500</v>
      </c>
      <c r="H21" s="41">
        <v>410</v>
      </c>
      <c r="I21" s="41">
        <v>410</v>
      </c>
      <c r="J21" s="41">
        <v>320</v>
      </c>
      <c r="K21" s="41">
        <v>220</v>
      </c>
    </row>
    <row r="22" spans="1:11" ht="47.25" customHeight="1">
      <c r="A22" s="243"/>
      <c r="B22" s="9" t="s">
        <v>33</v>
      </c>
      <c r="C22" s="247" t="s">
        <v>34</v>
      </c>
      <c r="D22" s="247"/>
      <c r="E22" s="247"/>
      <c r="F22" s="247" t="s">
        <v>251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3330</v>
      </c>
      <c r="D23" s="236"/>
      <c r="E23" s="236"/>
      <c r="F23" s="236">
        <v>3330</v>
      </c>
      <c r="G23" s="236"/>
      <c r="H23" s="236"/>
      <c r="I23" s="236">
        <f>1670+1660</f>
        <v>3330</v>
      </c>
      <c r="J23" s="236"/>
      <c r="K23" s="236"/>
    </row>
    <row r="24" spans="1:11" ht="21.95" customHeight="1">
      <c r="A24" s="251"/>
      <c r="B24" s="10" t="s">
        <v>37</v>
      </c>
      <c r="C24" s="236">
        <v>2120</v>
      </c>
      <c r="D24" s="236"/>
      <c r="E24" s="236"/>
      <c r="F24" s="236">
        <v>2120</v>
      </c>
      <c r="G24" s="236"/>
      <c r="H24" s="236"/>
      <c r="I24" s="236">
        <f>1040+1080</f>
        <v>2120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34</v>
      </c>
      <c r="D25" s="236"/>
      <c r="E25" s="236"/>
      <c r="F25" s="236">
        <v>33</v>
      </c>
      <c r="G25" s="236"/>
      <c r="H25" s="236"/>
      <c r="I25" s="236">
        <v>33</v>
      </c>
      <c r="J25" s="236"/>
      <c r="K25" s="236"/>
    </row>
    <row r="26" spans="1:11" ht="21.95" customHeight="1">
      <c r="A26" s="250"/>
      <c r="B26" s="8" t="s">
        <v>40</v>
      </c>
      <c r="C26" s="236">
        <v>188</v>
      </c>
      <c r="D26" s="236"/>
      <c r="E26" s="236"/>
      <c r="F26" s="236">
        <v>186</v>
      </c>
      <c r="G26" s="236"/>
      <c r="H26" s="236"/>
      <c r="I26" s="236">
        <v>186</v>
      </c>
      <c r="J26" s="236"/>
      <c r="K26" s="236"/>
    </row>
    <row r="27" spans="1:11" ht="21.95" customHeight="1">
      <c r="A27" s="250"/>
      <c r="B27" s="8" t="s">
        <v>41</v>
      </c>
      <c r="C27" s="236">
        <v>13</v>
      </c>
      <c r="D27" s="236"/>
      <c r="E27" s="236"/>
      <c r="F27" s="236">
        <v>13</v>
      </c>
      <c r="G27" s="236"/>
      <c r="H27" s="236"/>
      <c r="I27" s="236">
        <v>13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249</v>
      </c>
      <c r="D28" s="262"/>
      <c r="E28" s="263"/>
      <c r="F28" s="261"/>
      <c r="G28" s="262"/>
      <c r="H28" s="263"/>
      <c r="I28" s="261"/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116</v>
      </c>
      <c r="D31" s="273"/>
      <c r="E31" s="274"/>
      <c r="F31" s="272" t="s">
        <v>252</v>
      </c>
      <c r="G31" s="273"/>
      <c r="H31" s="274"/>
      <c r="I31" s="272" t="s">
        <v>253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9.39</v>
      </c>
      <c r="F35" s="44">
        <v>9.31</v>
      </c>
      <c r="G35" s="44">
        <v>9.2799999999999994</v>
      </c>
      <c r="H35" s="41">
        <v>9.31</v>
      </c>
      <c r="I35" s="44">
        <v>9.33</v>
      </c>
      <c r="J35" s="21">
        <v>9.3800000000000008</v>
      </c>
    </row>
    <row r="36" spans="1:10" ht="15.75">
      <c r="A36" s="286"/>
      <c r="B36" s="293"/>
      <c r="C36" s="12" t="s">
        <v>56</v>
      </c>
      <c r="D36" s="12" t="s">
        <v>57</v>
      </c>
      <c r="E36" s="44">
        <v>7.08</v>
      </c>
      <c r="F36" s="44">
        <v>5.15</v>
      </c>
      <c r="G36" s="44">
        <v>5.24</v>
      </c>
      <c r="H36" s="41">
        <v>6.25</v>
      </c>
      <c r="I36" s="44">
        <v>6.39</v>
      </c>
      <c r="J36" s="21">
        <v>8.16</v>
      </c>
    </row>
    <row r="37" spans="1:10" ht="18.75">
      <c r="A37" s="286"/>
      <c r="B37" s="293"/>
      <c r="C37" s="13" t="s">
        <v>58</v>
      </c>
      <c r="D37" s="12" t="s">
        <v>59</v>
      </c>
      <c r="E37" s="44">
        <v>12.4</v>
      </c>
      <c r="F37" s="44">
        <v>12</v>
      </c>
      <c r="G37" s="35">
        <v>12.5</v>
      </c>
      <c r="H37" s="41">
        <v>14.3</v>
      </c>
      <c r="I37" s="44">
        <v>13.2</v>
      </c>
      <c r="J37" s="21">
        <v>13.1</v>
      </c>
    </row>
    <row r="38" spans="1:10" ht="16.5">
      <c r="A38" s="286"/>
      <c r="B38" s="293"/>
      <c r="C38" s="14" t="s">
        <v>60</v>
      </c>
      <c r="D38" s="12" t="s">
        <v>61</v>
      </c>
      <c r="E38" s="35">
        <v>19</v>
      </c>
      <c r="F38" s="35">
        <v>14.8</v>
      </c>
      <c r="G38" s="35">
        <v>4.96</v>
      </c>
      <c r="H38" s="37">
        <v>10.6</v>
      </c>
      <c r="I38" s="44">
        <v>12.8</v>
      </c>
      <c r="J38" s="21">
        <v>12.6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</v>
      </c>
      <c r="H39" s="41">
        <v>0</v>
      </c>
      <c r="I39" s="44">
        <v>1</v>
      </c>
      <c r="J39" s="21">
        <v>1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10.3</v>
      </c>
      <c r="F40" s="44">
        <v>10.34</v>
      </c>
      <c r="G40" s="44">
        <v>10.35</v>
      </c>
      <c r="H40" s="41">
        <v>10.25</v>
      </c>
      <c r="I40" s="44">
        <v>10.35</v>
      </c>
      <c r="J40" s="21">
        <v>10.46</v>
      </c>
    </row>
    <row r="41" spans="1:10" ht="15.75">
      <c r="A41" s="286"/>
      <c r="B41" s="293"/>
      <c r="C41" s="12" t="s">
        <v>56</v>
      </c>
      <c r="D41" s="12" t="s">
        <v>64</v>
      </c>
      <c r="E41" s="44">
        <v>17.54</v>
      </c>
      <c r="F41" s="44">
        <v>18.79</v>
      </c>
      <c r="G41" s="44">
        <v>18.8</v>
      </c>
      <c r="H41" s="41">
        <v>21.8</v>
      </c>
      <c r="I41" s="44">
        <v>18.2</v>
      </c>
      <c r="J41" s="21">
        <v>20.3</v>
      </c>
    </row>
    <row r="42" spans="1:10" ht="15.75">
      <c r="A42" s="286"/>
      <c r="B42" s="293"/>
      <c r="C42" s="15" t="s">
        <v>65</v>
      </c>
      <c r="D42" s="16" t="s">
        <v>66</v>
      </c>
      <c r="E42" s="44">
        <v>4.3899999999999997</v>
      </c>
      <c r="F42" s="44">
        <v>4.45</v>
      </c>
      <c r="G42" s="44">
        <v>4.51</v>
      </c>
      <c r="H42" s="41">
        <v>4.67</v>
      </c>
      <c r="I42" s="44">
        <v>4.12</v>
      </c>
      <c r="J42" s="21">
        <v>5.2</v>
      </c>
    </row>
    <row r="43" spans="1:10" ht="16.5">
      <c r="A43" s="286"/>
      <c r="B43" s="293"/>
      <c r="C43" s="15" t="s">
        <v>67</v>
      </c>
      <c r="D43" s="17" t="s">
        <v>68</v>
      </c>
      <c r="E43" s="44">
        <v>11.1</v>
      </c>
      <c r="F43" s="44">
        <v>11.1</v>
      </c>
      <c r="G43" s="44">
        <v>8.76</v>
      </c>
      <c r="H43" s="41">
        <v>8.14</v>
      </c>
      <c r="I43" s="44">
        <v>9.1999999999999993</v>
      </c>
      <c r="J43" s="21">
        <v>9.5</v>
      </c>
    </row>
    <row r="44" spans="1:10" ht="18.75">
      <c r="A44" s="286"/>
      <c r="B44" s="293"/>
      <c r="C44" s="13" t="s">
        <v>58</v>
      </c>
      <c r="D44" s="12" t="s">
        <v>69</v>
      </c>
      <c r="E44" s="44">
        <v>420</v>
      </c>
      <c r="F44" s="44">
        <v>382</v>
      </c>
      <c r="G44" s="44">
        <v>394</v>
      </c>
      <c r="H44" s="41">
        <v>368</v>
      </c>
      <c r="I44" s="44">
        <v>338</v>
      </c>
      <c r="J44" s="21">
        <v>390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5.08</v>
      </c>
      <c r="F45" s="44">
        <v>5.68</v>
      </c>
      <c r="G45" s="44">
        <v>3.41</v>
      </c>
      <c r="H45" s="41">
        <v>3.67</v>
      </c>
      <c r="I45" s="44">
        <v>4.8899999999999997</v>
      </c>
      <c r="J45" s="21">
        <v>4.6399999999999997</v>
      </c>
    </row>
    <row r="46" spans="1:10" ht="18.75">
      <c r="A46" s="286"/>
      <c r="B46" s="293"/>
      <c r="C46" s="13" t="s">
        <v>58</v>
      </c>
      <c r="D46" s="12" t="s">
        <v>59</v>
      </c>
      <c r="E46" s="44">
        <v>15.2</v>
      </c>
      <c r="F46" s="44">
        <v>14.7</v>
      </c>
      <c r="G46" s="44">
        <v>15</v>
      </c>
      <c r="H46" s="41">
        <v>14.8</v>
      </c>
      <c r="I46" s="44">
        <v>10.7</v>
      </c>
      <c r="J46" s="21">
        <v>9.9</v>
      </c>
    </row>
    <row r="47" spans="1:10" ht="16.5">
      <c r="A47" s="286"/>
      <c r="B47" s="293"/>
      <c r="C47" s="14" t="s">
        <v>60</v>
      </c>
      <c r="D47" s="12" t="s">
        <v>72</v>
      </c>
      <c r="E47" s="44">
        <v>4.5599999999999996</v>
      </c>
      <c r="F47" s="44">
        <v>2.13</v>
      </c>
      <c r="G47" s="44">
        <v>7.48</v>
      </c>
      <c r="H47" s="41">
        <v>7.42</v>
      </c>
      <c r="I47" s="44">
        <v>4.63</v>
      </c>
      <c r="J47" s="21">
        <v>3.53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9.58</v>
      </c>
      <c r="F52" s="44">
        <v>9.1</v>
      </c>
      <c r="G52" s="44">
        <v>9.5500000000000007</v>
      </c>
      <c r="H52" s="41">
        <v>9.4499999999999993</v>
      </c>
      <c r="I52" s="44">
        <v>9.49</v>
      </c>
      <c r="J52" s="21">
        <v>9.4499999999999993</v>
      </c>
    </row>
    <row r="53" spans="1:13" ht="15.75">
      <c r="A53" s="286"/>
      <c r="B53" s="293"/>
      <c r="C53" s="12" t="s">
        <v>56</v>
      </c>
      <c r="D53" s="12" t="s">
        <v>57</v>
      </c>
      <c r="E53" s="44">
        <v>5.08</v>
      </c>
      <c r="F53" s="44">
        <v>4.2</v>
      </c>
      <c r="G53" s="44">
        <v>4.28</v>
      </c>
      <c r="H53" s="41">
        <v>7.78</v>
      </c>
      <c r="I53" s="44">
        <v>8.67</v>
      </c>
      <c r="J53" s="21">
        <v>9.44</v>
      </c>
    </row>
    <row r="54" spans="1:13" ht="18.75">
      <c r="A54" s="286"/>
      <c r="B54" s="293"/>
      <c r="C54" s="13" t="s">
        <v>58</v>
      </c>
      <c r="D54" s="12" t="s">
        <v>59</v>
      </c>
      <c r="E54" s="44">
        <v>15.2</v>
      </c>
      <c r="F54" s="44">
        <v>13.6</v>
      </c>
      <c r="G54" s="44">
        <v>8.3000000000000007</v>
      </c>
      <c r="H54" s="41">
        <v>5.7</v>
      </c>
      <c r="I54" s="44">
        <v>4.7</v>
      </c>
      <c r="J54" s="21">
        <v>5.0999999999999996</v>
      </c>
    </row>
    <row r="55" spans="1:13" ht="16.5">
      <c r="A55" s="286"/>
      <c r="B55" s="294"/>
      <c r="C55" s="18" t="s">
        <v>60</v>
      </c>
      <c r="D55" s="12" t="s">
        <v>77</v>
      </c>
      <c r="E55" s="19">
        <v>4.5599999999999996</v>
      </c>
      <c r="F55" s="19">
        <v>7.89</v>
      </c>
      <c r="G55" s="19">
        <v>6.29</v>
      </c>
      <c r="H55" s="41">
        <v>8.7200000000000006</v>
      </c>
      <c r="I55" s="44">
        <v>3.24</v>
      </c>
      <c r="J55" s="21">
        <v>2.58</v>
      </c>
    </row>
    <row r="56" spans="1:13" ht="14.25">
      <c r="A56" s="22" t="s">
        <v>78</v>
      </c>
      <c r="B56" s="22" t="s">
        <v>79</v>
      </c>
      <c r="C56" s="23">
        <v>7.9</v>
      </c>
      <c r="D56" s="22" t="s">
        <v>80</v>
      </c>
      <c r="E56" s="23">
        <v>80</v>
      </c>
      <c r="F56" s="22" t="s">
        <v>81</v>
      </c>
      <c r="G56" s="23">
        <v>75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28</v>
      </c>
      <c r="C60" s="30"/>
      <c r="D60" s="33">
        <v>37.799999999999997</v>
      </c>
      <c r="E60" s="30"/>
      <c r="F60" s="30">
        <v>17.7</v>
      </c>
      <c r="G60" s="34"/>
      <c r="H60" s="30">
        <v>31.8</v>
      </c>
      <c r="I60" s="30"/>
      <c r="J60" s="21">
        <v>63.3</v>
      </c>
      <c r="K60" s="21"/>
      <c r="L60" s="21">
        <v>30.6</v>
      </c>
      <c r="M60" s="21"/>
    </row>
    <row r="61" spans="1:13" ht="18.75">
      <c r="A61" s="28" t="s">
        <v>2</v>
      </c>
      <c r="B61" s="29">
        <v>15.7</v>
      </c>
      <c r="C61" s="30"/>
      <c r="D61" s="33">
        <v>23.7</v>
      </c>
      <c r="E61" s="30"/>
      <c r="F61" s="30">
        <v>5.78</v>
      </c>
      <c r="G61" s="34"/>
      <c r="H61" s="30">
        <v>2.5299999999999998</v>
      </c>
      <c r="I61" s="30"/>
      <c r="J61" s="21">
        <v>18.100000000000001</v>
      </c>
      <c r="K61" s="21"/>
      <c r="L61" s="21">
        <v>9.17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50.07</v>
      </c>
      <c r="M63" s="21">
        <v>63.45</v>
      </c>
    </row>
    <row r="64" spans="1:13" ht="18.75">
      <c r="A64" s="31" t="s">
        <v>3</v>
      </c>
      <c r="B64" s="30"/>
      <c r="C64" s="30">
        <v>28.73</v>
      </c>
      <c r="D64" s="33"/>
      <c r="E64" s="30">
        <v>33.630000000000003</v>
      </c>
      <c r="F64" s="30"/>
      <c r="G64" s="38">
        <v>48.18</v>
      </c>
      <c r="H64" s="30"/>
      <c r="I64" s="30">
        <v>45.01</v>
      </c>
      <c r="J64" s="21"/>
      <c r="K64" s="21">
        <v>0.14000000000000001</v>
      </c>
      <c r="L64" s="21"/>
      <c r="M64" s="21">
        <v>7.2</v>
      </c>
    </row>
    <row r="65" spans="1:13" ht="18.75">
      <c r="A65" s="31" t="s">
        <v>4</v>
      </c>
      <c r="B65" s="30"/>
      <c r="C65" s="30">
        <v>56.75</v>
      </c>
      <c r="D65" s="33"/>
      <c r="E65" s="30">
        <v>87</v>
      </c>
      <c r="F65" s="30"/>
      <c r="G65" s="34">
        <v>24.54</v>
      </c>
      <c r="H65" s="30"/>
      <c r="I65" s="30">
        <v>6.3</v>
      </c>
      <c r="J65" s="21"/>
      <c r="K65" s="21">
        <v>38.47</v>
      </c>
      <c r="M65" s="21">
        <v>42.41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3"/>
      <c r="E67" s="30"/>
      <c r="F67" s="30">
        <v>13.6</v>
      </c>
      <c r="G67" s="34">
        <v>35</v>
      </c>
      <c r="H67" s="30">
        <v>71.599999999999994</v>
      </c>
      <c r="I67" s="30">
        <v>8.5</v>
      </c>
      <c r="J67" s="21"/>
      <c r="K67" s="21"/>
      <c r="L67" s="21"/>
      <c r="M67" s="21"/>
    </row>
    <row r="68" spans="1:13" ht="18.75">
      <c r="A68" s="32" t="s">
        <v>5</v>
      </c>
      <c r="B68" s="36">
        <v>15.3</v>
      </c>
      <c r="C68" s="30">
        <v>12.8</v>
      </c>
      <c r="D68" s="33">
        <v>19.2</v>
      </c>
      <c r="E68" s="30">
        <v>8.31</v>
      </c>
      <c r="F68" s="30">
        <v>9.0500000000000007</v>
      </c>
      <c r="G68" s="34">
        <v>3.7</v>
      </c>
      <c r="H68" s="30">
        <v>4.6900000000000004</v>
      </c>
      <c r="I68" s="30">
        <v>3.6</v>
      </c>
      <c r="J68" s="21">
        <v>16.399999999999999</v>
      </c>
      <c r="K68" s="21">
        <v>3.8</v>
      </c>
      <c r="L68" s="21">
        <v>18.399999999999999</v>
      </c>
      <c r="M68" s="21">
        <v>1.4</v>
      </c>
    </row>
    <row r="69" spans="1:13" ht="18.75">
      <c r="A69" s="32" t="s">
        <v>6</v>
      </c>
      <c r="B69" s="36">
        <v>18.8</v>
      </c>
      <c r="C69" s="30">
        <v>7.5</v>
      </c>
      <c r="D69" s="33">
        <v>16.399999999999999</v>
      </c>
      <c r="E69" s="30">
        <v>6.3</v>
      </c>
      <c r="F69" s="30"/>
      <c r="G69" s="34"/>
      <c r="H69" s="30"/>
      <c r="I69" s="30"/>
      <c r="J69" s="21">
        <v>15.6</v>
      </c>
      <c r="K69" s="21">
        <v>2.9</v>
      </c>
      <c r="L69" s="21">
        <v>13.7</v>
      </c>
      <c r="M69" s="21">
        <v>2.7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124</v>
      </c>
      <c r="D2" s="223"/>
      <c r="E2" s="223"/>
      <c r="F2" s="224" t="s">
        <v>256</v>
      </c>
      <c r="G2" s="224"/>
      <c r="H2" s="224"/>
      <c r="I2" s="225" t="s">
        <v>128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37620</v>
      </c>
      <c r="D4" s="229"/>
      <c r="E4" s="229"/>
      <c r="F4" s="229">
        <v>38520</v>
      </c>
      <c r="G4" s="229"/>
      <c r="H4" s="229"/>
      <c r="I4" s="229">
        <v>39324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55970</v>
      </c>
      <c r="D5" s="229"/>
      <c r="E5" s="229"/>
      <c r="F5" s="229">
        <v>56555</v>
      </c>
      <c r="G5" s="229"/>
      <c r="H5" s="229"/>
      <c r="I5" s="229">
        <v>57543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C4-'19日'!I4</f>
        <v>770</v>
      </c>
      <c r="D6" s="308"/>
      <c r="E6" s="308"/>
      <c r="F6" s="299">
        <f>F4-C4</f>
        <v>900</v>
      </c>
      <c r="G6" s="300"/>
      <c r="H6" s="301"/>
      <c r="I6" s="299">
        <f>I4-F4</f>
        <v>804</v>
      </c>
      <c r="J6" s="300"/>
      <c r="K6" s="301"/>
      <c r="L6" s="305">
        <f>C6+F6+I6</f>
        <v>2474</v>
      </c>
      <c r="M6" s="305">
        <f>C7+F7+I7</f>
        <v>2293</v>
      </c>
    </row>
    <row r="7" spans="1:15" ht="21.95" customHeight="1">
      <c r="A7" s="217"/>
      <c r="B7" s="6" t="s">
        <v>16</v>
      </c>
      <c r="C7" s="308">
        <f>C5-'19日'!I5</f>
        <v>720</v>
      </c>
      <c r="D7" s="308"/>
      <c r="E7" s="308"/>
      <c r="F7" s="299">
        <f>F5-C5</f>
        <v>585</v>
      </c>
      <c r="G7" s="300"/>
      <c r="H7" s="301"/>
      <c r="I7" s="299">
        <f>I5-F5</f>
        <v>988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47</v>
      </c>
      <c r="D9" s="229"/>
      <c r="E9" s="229"/>
      <c r="F9" s="229">
        <v>48</v>
      </c>
      <c r="G9" s="229"/>
      <c r="H9" s="229"/>
      <c r="I9" s="229">
        <v>49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45</v>
      </c>
      <c r="D10" s="229"/>
      <c r="E10" s="229"/>
      <c r="F10" s="229">
        <v>48</v>
      </c>
      <c r="G10" s="229"/>
      <c r="H10" s="229"/>
      <c r="I10" s="229">
        <v>48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62" t="s">
        <v>137</v>
      </c>
      <c r="D11" s="162" t="s">
        <v>137</v>
      </c>
      <c r="E11" s="162" t="s">
        <v>137</v>
      </c>
      <c r="F11" s="164" t="s">
        <v>137</v>
      </c>
      <c r="G11" s="164" t="s">
        <v>137</v>
      </c>
      <c r="H11" s="164" t="s">
        <v>137</v>
      </c>
      <c r="I11" s="166" t="s">
        <v>137</v>
      </c>
      <c r="J11" s="166" t="s">
        <v>137</v>
      </c>
      <c r="K11" s="166" t="s">
        <v>137</v>
      </c>
    </row>
    <row r="12" spans="1:15" ht="21.95" customHeight="1">
      <c r="A12" s="276"/>
      <c r="B12" s="43" t="s">
        <v>23</v>
      </c>
      <c r="C12" s="162">
        <v>60</v>
      </c>
      <c r="D12" s="162">
        <v>60</v>
      </c>
      <c r="E12" s="162">
        <v>60</v>
      </c>
      <c r="F12" s="164">
        <v>60</v>
      </c>
      <c r="G12" s="164">
        <v>60</v>
      </c>
      <c r="H12" s="164">
        <v>60</v>
      </c>
      <c r="I12" s="166">
        <v>60</v>
      </c>
      <c r="J12" s="166">
        <v>60</v>
      </c>
      <c r="K12" s="166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61">
        <v>440</v>
      </c>
      <c r="D15" s="161">
        <v>410</v>
      </c>
      <c r="E15" s="161">
        <v>380</v>
      </c>
      <c r="F15" s="163">
        <v>380</v>
      </c>
      <c r="G15" s="41">
        <v>350</v>
      </c>
      <c r="H15" s="41">
        <v>300</v>
      </c>
      <c r="I15" s="167">
        <v>300</v>
      </c>
      <c r="J15" s="41"/>
      <c r="K15" s="41">
        <v>500</v>
      </c>
    </row>
    <row r="16" spans="1:15" ht="33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260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62" t="s">
        <v>137</v>
      </c>
      <c r="D17" s="162" t="s">
        <v>137</v>
      </c>
      <c r="E17" s="162" t="s">
        <v>137</v>
      </c>
      <c r="F17" s="164" t="s">
        <v>137</v>
      </c>
      <c r="G17" s="164" t="s">
        <v>137</v>
      </c>
      <c r="H17" s="164" t="s">
        <v>137</v>
      </c>
      <c r="I17" s="166" t="s">
        <v>137</v>
      </c>
      <c r="J17" s="166" t="s">
        <v>137</v>
      </c>
      <c r="K17" s="166" t="s">
        <v>137</v>
      </c>
    </row>
    <row r="18" spans="1:11" ht="21.95" customHeight="1">
      <c r="A18" s="248"/>
      <c r="B18" s="42" t="s">
        <v>23</v>
      </c>
      <c r="C18" s="161">
        <v>80</v>
      </c>
      <c r="D18" s="161">
        <v>80</v>
      </c>
      <c r="E18" s="161">
        <v>80</v>
      </c>
      <c r="F18" s="163">
        <v>80</v>
      </c>
      <c r="G18" s="163">
        <v>80</v>
      </c>
      <c r="H18" s="163">
        <v>80</v>
      </c>
      <c r="I18" s="165">
        <v>80</v>
      </c>
      <c r="J18" s="165">
        <v>80</v>
      </c>
      <c r="K18" s="165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61">
        <v>220</v>
      </c>
      <c r="D21" s="161">
        <v>500</v>
      </c>
      <c r="E21" s="161">
        <v>450</v>
      </c>
      <c r="F21" s="163">
        <v>450</v>
      </c>
      <c r="G21" s="41">
        <v>390</v>
      </c>
      <c r="H21" s="41">
        <v>280</v>
      </c>
      <c r="I21" s="167">
        <v>280</v>
      </c>
      <c r="J21" s="41">
        <v>520</v>
      </c>
      <c r="K21" s="41">
        <v>430</v>
      </c>
    </row>
    <row r="22" spans="1:11" ht="47.25" customHeight="1">
      <c r="A22" s="243"/>
      <c r="B22" s="9" t="s">
        <v>33</v>
      </c>
      <c r="C22" s="247" t="s">
        <v>254</v>
      </c>
      <c r="D22" s="247"/>
      <c r="E22" s="247"/>
      <c r="F22" s="247" t="s">
        <v>34</v>
      </c>
      <c r="G22" s="247"/>
      <c r="H22" s="247"/>
      <c r="I22" s="247" t="s">
        <v>261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3050</v>
      </c>
      <c r="D23" s="236"/>
      <c r="E23" s="236"/>
      <c r="F23" s="236">
        <v>3050</v>
      </c>
      <c r="G23" s="236"/>
      <c r="H23" s="236"/>
      <c r="I23" s="236">
        <v>2840</v>
      </c>
      <c r="J23" s="236"/>
      <c r="K23" s="236"/>
    </row>
    <row r="24" spans="1:11" ht="21.95" customHeight="1">
      <c r="A24" s="251"/>
      <c r="B24" s="10" t="s">
        <v>37</v>
      </c>
      <c r="C24" s="236">
        <v>1850</v>
      </c>
      <c r="D24" s="236"/>
      <c r="E24" s="236"/>
      <c r="F24" s="236">
        <v>1850</v>
      </c>
      <c r="G24" s="236"/>
      <c r="H24" s="236"/>
      <c r="I24" s="236">
        <v>1710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33</v>
      </c>
      <c r="D25" s="236"/>
      <c r="E25" s="236"/>
      <c r="F25" s="236">
        <v>33</v>
      </c>
      <c r="G25" s="236"/>
      <c r="H25" s="236"/>
      <c r="I25" s="236">
        <v>32</v>
      </c>
      <c r="J25" s="236"/>
      <c r="K25" s="236"/>
    </row>
    <row r="26" spans="1:11" ht="21.95" customHeight="1">
      <c r="A26" s="250"/>
      <c r="B26" s="8" t="s">
        <v>40</v>
      </c>
      <c r="C26" s="236">
        <v>184</v>
      </c>
      <c r="D26" s="236"/>
      <c r="E26" s="236"/>
      <c r="F26" s="236">
        <v>184</v>
      </c>
      <c r="G26" s="236"/>
      <c r="H26" s="236"/>
      <c r="I26" s="236">
        <v>182</v>
      </c>
      <c r="J26" s="236"/>
      <c r="K26" s="236"/>
    </row>
    <row r="27" spans="1:11" ht="21.95" customHeight="1">
      <c r="A27" s="250"/>
      <c r="B27" s="8" t="s">
        <v>41</v>
      </c>
      <c r="C27" s="236">
        <v>13</v>
      </c>
      <c r="D27" s="236"/>
      <c r="E27" s="236"/>
      <c r="F27" s="236">
        <v>13</v>
      </c>
      <c r="G27" s="236"/>
      <c r="H27" s="236"/>
      <c r="I27" s="236">
        <v>13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255</v>
      </c>
      <c r="D28" s="262"/>
      <c r="E28" s="263"/>
      <c r="F28" s="261" t="s">
        <v>258</v>
      </c>
      <c r="G28" s="262"/>
      <c r="H28" s="263"/>
      <c r="I28" s="261" t="s">
        <v>262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101</v>
      </c>
      <c r="D31" s="273"/>
      <c r="E31" s="274"/>
      <c r="F31" s="272" t="s">
        <v>257</v>
      </c>
      <c r="G31" s="273"/>
      <c r="H31" s="274"/>
      <c r="I31" s="272" t="s">
        <v>259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9.52</v>
      </c>
      <c r="F35" s="44">
        <v>9.43</v>
      </c>
      <c r="G35" s="44">
        <v>9.36</v>
      </c>
      <c r="H35" s="41">
        <v>9.32</v>
      </c>
      <c r="I35" s="44">
        <v>9.16</v>
      </c>
      <c r="J35" s="21">
        <v>9.1999999999999993</v>
      </c>
    </row>
    <row r="36" spans="1:10" ht="15.75">
      <c r="A36" s="286"/>
      <c r="B36" s="293"/>
      <c r="C36" s="12" t="s">
        <v>56</v>
      </c>
      <c r="D36" s="12" t="s">
        <v>57</v>
      </c>
      <c r="E36" s="44">
        <v>8.59</v>
      </c>
      <c r="F36" s="44">
        <v>8.06</v>
      </c>
      <c r="G36" s="44">
        <v>5.0999999999999996</v>
      </c>
      <c r="H36" s="41">
        <v>5.76</v>
      </c>
      <c r="I36" s="44">
        <v>8.7899999999999991</v>
      </c>
      <c r="J36" s="21">
        <v>8.17</v>
      </c>
    </row>
    <row r="37" spans="1:10" ht="18.75">
      <c r="A37" s="286"/>
      <c r="B37" s="293"/>
      <c r="C37" s="13" t="s">
        <v>58</v>
      </c>
      <c r="D37" s="12" t="s">
        <v>59</v>
      </c>
      <c r="E37" s="44">
        <v>12.2</v>
      </c>
      <c r="F37" s="44">
        <v>12.4</v>
      </c>
      <c r="G37" s="35">
        <v>12.6</v>
      </c>
      <c r="H37" s="41">
        <v>10.7</v>
      </c>
      <c r="I37" s="44">
        <v>12.1</v>
      </c>
      <c r="J37" s="21">
        <v>15.1</v>
      </c>
    </row>
    <row r="38" spans="1:10" ht="16.5">
      <c r="A38" s="286"/>
      <c r="B38" s="293"/>
      <c r="C38" s="14" t="s">
        <v>60</v>
      </c>
      <c r="D38" s="12" t="s">
        <v>61</v>
      </c>
      <c r="E38" s="35">
        <v>10.199999999999999</v>
      </c>
      <c r="F38" s="35">
        <v>10.31</v>
      </c>
      <c r="G38" s="35">
        <v>10.4</v>
      </c>
      <c r="H38" s="37">
        <v>8.26</v>
      </c>
      <c r="I38" s="44">
        <v>8.93</v>
      </c>
      <c r="J38" s="21">
        <v>7.63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</v>
      </c>
      <c r="H39" s="41">
        <v>0</v>
      </c>
      <c r="I39" s="44">
        <v>1</v>
      </c>
      <c r="J39" s="21">
        <v>1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10.45</v>
      </c>
      <c r="F40" s="44">
        <v>10.37</v>
      </c>
      <c r="G40" s="44">
        <v>10.36</v>
      </c>
      <c r="H40" s="41">
        <v>10.24</v>
      </c>
      <c r="I40" s="44">
        <v>10.199999999999999</v>
      </c>
      <c r="J40" s="21">
        <v>10.199999999999999</v>
      </c>
    </row>
    <row r="41" spans="1:10" ht="15.75">
      <c r="A41" s="286"/>
      <c r="B41" s="293"/>
      <c r="C41" s="12" t="s">
        <v>56</v>
      </c>
      <c r="D41" s="12" t="s">
        <v>64</v>
      </c>
      <c r="E41" s="44">
        <v>24.3</v>
      </c>
      <c r="F41" s="44">
        <v>27.33</v>
      </c>
      <c r="G41" s="44">
        <v>20.12</v>
      </c>
      <c r="H41" s="41">
        <v>21.3</v>
      </c>
      <c r="I41" s="44">
        <v>21.9</v>
      </c>
      <c r="J41" s="21">
        <v>22.4</v>
      </c>
    </row>
    <row r="42" spans="1:10" ht="15.75">
      <c r="A42" s="286"/>
      <c r="B42" s="293"/>
      <c r="C42" s="15" t="s">
        <v>65</v>
      </c>
      <c r="D42" s="16" t="s">
        <v>66</v>
      </c>
      <c r="E42" s="44">
        <v>5.56</v>
      </c>
      <c r="F42" s="44">
        <v>5.46</v>
      </c>
      <c r="G42" s="44">
        <v>4.72</v>
      </c>
      <c r="H42" s="41">
        <v>4.59</v>
      </c>
      <c r="I42" s="44">
        <v>4.0199999999999996</v>
      </c>
      <c r="J42" s="21">
        <v>4.47</v>
      </c>
    </row>
    <row r="43" spans="1:10" ht="16.5">
      <c r="A43" s="286"/>
      <c r="B43" s="293"/>
      <c r="C43" s="15" t="s">
        <v>67</v>
      </c>
      <c r="D43" s="17" t="s">
        <v>68</v>
      </c>
      <c r="E43" s="44">
        <v>6.27</v>
      </c>
      <c r="F43" s="44">
        <v>6.58</v>
      </c>
      <c r="G43" s="44">
        <v>9.68</v>
      </c>
      <c r="H43" s="41">
        <v>8.9600000000000009</v>
      </c>
      <c r="I43" s="44">
        <v>6.83</v>
      </c>
      <c r="J43" s="21">
        <v>6.91</v>
      </c>
    </row>
    <row r="44" spans="1:10" ht="18.75">
      <c r="A44" s="286"/>
      <c r="B44" s="293"/>
      <c r="C44" s="13" t="s">
        <v>58</v>
      </c>
      <c r="D44" s="12" t="s">
        <v>69</v>
      </c>
      <c r="E44" s="44">
        <v>310</v>
      </c>
      <c r="F44" s="44">
        <v>274</v>
      </c>
      <c r="G44" s="44">
        <v>396</v>
      </c>
      <c r="H44" s="41">
        <v>505</v>
      </c>
      <c r="I44" s="44">
        <v>730</v>
      </c>
      <c r="J44" s="21">
        <v>465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6.24</v>
      </c>
      <c r="F45" s="44">
        <v>7.39</v>
      </c>
      <c r="G45" s="44">
        <v>6.55</v>
      </c>
      <c r="H45" s="41">
        <v>3.58</v>
      </c>
      <c r="I45" s="44">
        <v>7.03</v>
      </c>
      <c r="J45" s="21">
        <v>6.37</v>
      </c>
    </row>
    <row r="46" spans="1:10" ht="18.75">
      <c r="A46" s="286"/>
      <c r="B46" s="293"/>
      <c r="C46" s="13" t="s">
        <v>58</v>
      </c>
      <c r="D46" s="12" t="s">
        <v>59</v>
      </c>
      <c r="E46" s="44">
        <v>10.5</v>
      </c>
      <c r="F46" s="44">
        <v>12</v>
      </c>
      <c r="G46" s="44">
        <v>11.7</v>
      </c>
      <c r="H46" s="41">
        <v>12.3</v>
      </c>
      <c r="I46" s="44">
        <v>15.1</v>
      </c>
      <c r="J46" s="21">
        <v>13</v>
      </c>
    </row>
    <row r="47" spans="1:10" ht="16.5">
      <c r="A47" s="286"/>
      <c r="B47" s="293"/>
      <c r="C47" s="14" t="s">
        <v>60</v>
      </c>
      <c r="D47" s="12" t="s">
        <v>72</v>
      </c>
      <c r="E47" s="44">
        <v>7.23</v>
      </c>
      <c r="F47" s="44">
        <v>6.54</v>
      </c>
      <c r="G47" s="44">
        <v>6.8</v>
      </c>
      <c r="H47" s="41">
        <v>7.63</v>
      </c>
      <c r="I47" s="44">
        <v>4.8099999999999996</v>
      </c>
      <c r="J47" s="21">
        <v>5.03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9.69</v>
      </c>
      <c r="F52" s="44">
        <v>9.51</v>
      </c>
      <c r="G52" s="44">
        <v>9.6199999999999992</v>
      </c>
      <c r="H52" s="41">
        <v>9.4700000000000006</v>
      </c>
      <c r="I52" s="44">
        <v>9.43</v>
      </c>
      <c r="J52" s="21">
        <v>9.4499999999999993</v>
      </c>
    </row>
    <row r="53" spans="1:13" ht="15.75">
      <c r="A53" s="286"/>
      <c r="B53" s="293"/>
      <c r="C53" s="12" t="s">
        <v>56</v>
      </c>
      <c r="D53" s="12" t="s">
        <v>57</v>
      </c>
      <c r="E53" s="44">
        <v>6.19</v>
      </c>
      <c r="F53" s="44">
        <v>6.47</v>
      </c>
      <c r="G53" s="44">
        <v>4.29</v>
      </c>
      <c r="H53" s="41">
        <v>6.35</v>
      </c>
      <c r="I53" s="44">
        <v>8.66</v>
      </c>
      <c r="J53" s="21">
        <v>7.93</v>
      </c>
    </row>
    <row r="54" spans="1:13" ht="18.75">
      <c r="A54" s="286"/>
      <c r="B54" s="293"/>
      <c r="C54" s="13" t="s">
        <v>58</v>
      </c>
      <c r="D54" s="12" t="s">
        <v>59</v>
      </c>
      <c r="E54" s="44">
        <v>8.9</v>
      </c>
      <c r="F54" s="44">
        <v>7.4</v>
      </c>
      <c r="G54" s="44">
        <v>6.2</v>
      </c>
      <c r="H54" s="41">
        <v>7.6</v>
      </c>
      <c r="I54" s="44">
        <v>11</v>
      </c>
      <c r="J54" s="21">
        <v>9.6</v>
      </c>
    </row>
    <row r="55" spans="1:13" ht="16.5">
      <c r="A55" s="286"/>
      <c r="B55" s="294"/>
      <c r="C55" s="18" t="s">
        <v>60</v>
      </c>
      <c r="D55" s="12" t="s">
        <v>77</v>
      </c>
      <c r="E55" s="19">
        <v>5.25</v>
      </c>
      <c r="F55" s="19">
        <v>3.27</v>
      </c>
      <c r="G55" s="19">
        <v>8.26</v>
      </c>
      <c r="H55" s="41">
        <v>5.18</v>
      </c>
      <c r="I55" s="44">
        <v>8.1</v>
      </c>
      <c r="J55" s="21">
        <v>7.2</v>
      </c>
    </row>
    <row r="56" spans="1:13" ht="14.25">
      <c r="A56" s="22" t="s">
        <v>78</v>
      </c>
      <c r="B56" s="22" t="s">
        <v>79</v>
      </c>
      <c r="C56" s="23">
        <v>7.8</v>
      </c>
      <c r="D56" s="22" t="s">
        <v>80</v>
      </c>
      <c r="E56" s="23">
        <v>80</v>
      </c>
      <c r="F56" s="22" t="s">
        <v>81</v>
      </c>
      <c r="G56" s="23">
        <v>75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34.700000000000003</v>
      </c>
      <c r="E59" s="30"/>
      <c r="F59" s="30">
        <v>39.700000000000003</v>
      </c>
      <c r="G59" s="34"/>
      <c r="H59" s="30">
        <v>104</v>
      </c>
      <c r="I59" s="30"/>
      <c r="J59" s="21">
        <v>301</v>
      </c>
      <c r="K59" s="21"/>
      <c r="L59" s="21"/>
      <c r="M59" s="21"/>
    </row>
    <row r="60" spans="1:13" ht="18.75">
      <c r="A60" s="28" t="s">
        <v>1</v>
      </c>
      <c r="B60" s="29">
        <v>58.9</v>
      </c>
      <c r="C60" s="30"/>
      <c r="D60" s="33">
        <v>51</v>
      </c>
      <c r="E60" s="30"/>
      <c r="F60" s="30">
        <v>18.2</v>
      </c>
      <c r="G60" s="34"/>
      <c r="H60" s="30">
        <v>6.13</v>
      </c>
      <c r="I60" s="30"/>
      <c r="J60" s="21">
        <v>50</v>
      </c>
      <c r="K60" s="21"/>
      <c r="L60" s="21">
        <v>44.9</v>
      </c>
      <c r="M60" s="21"/>
    </row>
    <row r="61" spans="1:13" ht="18.75">
      <c r="A61" s="28" t="s">
        <v>2</v>
      </c>
      <c r="B61" s="29">
        <v>5.09</v>
      </c>
      <c r="C61" s="30"/>
      <c r="D61" s="33"/>
      <c r="E61" s="30"/>
      <c r="F61" s="30"/>
      <c r="G61" s="34"/>
      <c r="H61" s="30"/>
      <c r="I61" s="30"/>
      <c r="J61" s="21"/>
      <c r="K61" s="21"/>
      <c r="L61" s="21">
        <v>19.2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2.0299999999999998</v>
      </c>
      <c r="D64" s="33"/>
      <c r="E64" s="30">
        <v>3.64</v>
      </c>
      <c r="F64" s="30"/>
      <c r="G64" s="38">
        <v>12.97</v>
      </c>
      <c r="H64" s="30"/>
      <c r="I64" s="30">
        <v>6.6</v>
      </c>
      <c r="J64" s="21"/>
      <c r="K64" s="21">
        <v>23.8</v>
      </c>
      <c r="L64" s="21"/>
      <c r="M64" s="21">
        <v>9.1</v>
      </c>
    </row>
    <row r="65" spans="1:13" ht="18.75">
      <c r="A65" s="31" t="s">
        <v>4</v>
      </c>
      <c r="B65" s="30"/>
      <c r="C65" s="30">
        <v>43.69</v>
      </c>
      <c r="D65" s="33"/>
      <c r="E65" s="30">
        <v>46.47</v>
      </c>
      <c r="F65" s="30"/>
      <c r="G65" s="34">
        <v>46.3</v>
      </c>
      <c r="H65" s="30"/>
      <c r="I65" s="30">
        <v>62</v>
      </c>
      <c r="J65" s="21"/>
      <c r="K65" s="21">
        <v>30.3</v>
      </c>
      <c r="M65" s="21">
        <v>45.2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</row>
    <row r="68" spans="1:13" ht="18.75">
      <c r="A68" s="32" t="s">
        <v>5</v>
      </c>
      <c r="B68" s="36">
        <v>25.3</v>
      </c>
      <c r="C68" s="30">
        <v>5.0999999999999996</v>
      </c>
      <c r="D68" s="32">
        <v>23.1</v>
      </c>
      <c r="E68" s="30">
        <v>4.3</v>
      </c>
      <c r="F68" s="30">
        <v>9.39</v>
      </c>
      <c r="G68" s="34">
        <v>3.1</v>
      </c>
      <c r="H68" s="30">
        <v>7.22</v>
      </c>
      <c r="I68" s="30">
        <v>3.4</v>
      </c>
      <c r="J68" s="21">
        <v>17.2</v>
      </c>
      <c r="K68" s="21">
        <v>9.1999999999999993</v>
      </c>
      <c r="L68" s="21">
        <v>16.899999999999999</v>
      </c>
      <c r="M68" s="21">
        <v>8.1</v>
      </c>
    </row>
    <row r="69" spans="1:13" ht="18.75">
      <c r="A69" s="32" t="s">
        <v>6</v>
      </c>
      <c r="B69" s="36">
        <v>23.8</v>
      </c>
      <c r="C69" s="30">
        <v>2.2999999999999998</v>
      </c>
      <c r="D69" s="33">
        <v>17</v>
      </c>
      <c r="E69" s="30">
        <v>1.7</v>
      </c>
      <c r="F69" s="30">
        <v>11.5</v>
      </c>
      <c r="G69" s="34">
        <v>2</v>
      </c>
      <c r="H69" s="30">
        <v>14.5</v>
      </c>
      <c r="I69" s="30">
        <v>4.4000000000000004</v>
      </c>
      <c r="J69" s="21">
        <v>13</v>
      </c>
      <c r="K69" s="21">
        <v>6.7</v>
      </c>
      <c r="L69" s="21">
        <v>11.7</v>
      </c>
      <c r="M69" s="21">
        <v>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124</v>
      </c>
      <c r="D2" s="223"/>
      <c r="E2" s="223"/>
      <c r="F2" s="224" t="s">
        <v>126</v>
      </c>
      <c r="G2" s="224"/>
      <c r="H2" s="224"/>
      <c r="I2" s="225" t="s">
        <v>128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40135</v>
      </c>
      <c r="D4" s="229"/>
      <c r="E4" s="229"/>
      <c r="F4" s="229">
        <v>41000</v>
      </c>
      <c r="G4" s="229"/>
      <c r="H4" s="229"/>
      <c r="I4" s="229">
        <v>41900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58270</v>
      </c>
      <c r="D5" s="229"/>
      <c r="E5" s="229"/>
      <c r="F5" s="229">
        <v>59100</v>
      </c>
      <c r="G5" s="229"/>
      <c r="H5" s="229"/>
      <c r="I5" s="229">
        <v>60000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C4-'20日'!I4</f>
        <v>811</v>
      </c>
      <c r="D6" s="308"/>
      <c r="E6" s="308"/>
      <c r="F6" s="299">
        <f>F4-C4</f>
        <v>865</v>
      </c>
      <c r="G6" s="300"/>
      <c r="H6" s="301"/>
      <c r="I6" s="299">
        <f>I4-F4</f>
        <v>900</v>
      </c>
      <c r="J6" s="300"/>
      <c r="K6" s="301"/>
      <c r="L6" s="305">
        <f>C6+F6+I6</f>
        <v>2576</v>
      </c>
      <c r="M6" s="305">
        <f>C7+F7+I7</f>
        <v>2457</v>
      </c>
    </row>
    <row r="7" spans="1:15" ht="21.95" customHeight="1">
      <c r="A7" s="217"/>
      <c r="B7" s="6" t="s">
        <v>16</v>
      </c>
      <c r="C7" s="308">
        <f>C5-'20日'!I5</f>
        <v>727</v>
      </c>
      <c r="D7" s="308"/>
      <c r="E7" s="308"/>
      <c r="F7" s="299">
        <f>F5-C5</f>
        <v>830</v>
      </c>
      <c r="G7" s="300"/>
      <c r="H7" s="301"/>
      <c r="I7" s="299">
        <f>I5-F5</f>
        <v>900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48</v>
      </c>
      <c r="D9" s="229"/>
      <c r="E9" s="229"/>
      <c r="F9" s="229">
        <v>48</v>
      </c>
      <c r="G9" s="229"/>
      <c r="H9" s="229"/>
      <c r="I9" s="229">
        <v>48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47</v>
      </c>
      <c r="D10" s="229"/>
      <c r="E10" s="229"/>
      <c r="F10" s="229">
        <v>46</v>
      </c>
      <c r="G10" s="229"/>
      <c r="H10" s="229"/>
      <c r="I10" s="229">
        <v>48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69" t="s">
        <v>137</v>
      </c>
      <c r="D11" s="169" t="s">
        <v>137</v>
      </c>
      <c r="E11" s="169" t="s">
        <v>137</v>
      </c>
      <c r="F11" s="171" t="s">
        <v>137</v>
      </c>
      <c r="G11" s="171" t="s">
        <v>137</v>
      </c>
      <c r="H11" s="171" t="s">
        <v>137</v>
      </c>
      <c r="I11" s="173" t="s">
        <v>137</v>
      </c>
      <c r="J11" s="173" t="s">
        <v>137</v>
      </c>
      <c r="K11" s="173" t="s">
        <v>137</v>
      </c>
    </row>
    <row r="12" spans="1:15" ht="21.95" customHeight="1">
      <c r="A12" s="276"/>
      <c r="B12" s="43" t="s">
        <v>23</v>
      </c>
      <c r="C12" s="169">
        <v>60</v>
      </c>
      <c r="D12" s="169">
        <v>60</v>
      </c>
      <c r="E12" s="169">
        <v>60</v>
      </c>
      <c r="F12" s="171">
        <v>60</v>
      </c>
      <c r="G12" s="171">
        <v>60</v>
      </c>
      <c r="H12" s="171">
        <v>60</v>
      </c>
      <c r="I12" s="173">
        <v>60</v>
      </c>
      <c r="J12" s="173">
        <v>60</v>
      </c>
      <c r="K12" s="173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68">
        <v>500</v>
      </c>
      <c r="D15" s="168">
        <v>470</v>
      </c>
      <c r="E15" s="168">
        <v>440</v>
      </c>
      <c r="F15" s="41">
        <v>430</v>
      </c>
      <c r="G15" s="41">
        <v>400</v>
      </c>
      <c r="H15" s="41">
        <v>380</v>
      </c>
      <c r="I15" s="41">
        <v>380</v>
      </c>
      <c r="J15" s="41">
        <v>350</v>
      </c>
      <c r="K15" s="41">
        <v>310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69" t="s">
        <v>137</v>
      </c>
      <c r="D17" s="169" t="s">
        <v>137</v>
      </c>
      <c r="E17" s="169" t="s">
        <v>137</v>
      </c>
      <c r="F17" s="171" t="s">
        <v>137</v>
      </c>
      <c r="G17" s="171" t="s">
        <v>137</v>
      </c>
      <c r="H17" s="171" t="s">
        <v>137</v>
      </c>
      <c r="I17" s="173" t="s">
        <v>137</v>
      </c>
      <c r="J17" s="173" t="s">
        <v>137</v>
      </c>
      <c r="K17" s="173" t="s">
        <v>137</v>
      </c>
    </row>
    <row r="18" spans="1:11" ht="21.95" customHeight="1">
      <c r="A18" s="248"/>
      <c r="B18" s="42" t="s">
        <v>23</v>
      </c>
      <c r="C18" s="168">
        <v>80</v>
      </c>
      <c r="D18" s="168">
        <v>80</v>
      </c>
      <c r="E18" s="168">
        <v>80</v>
      </c>
      <c r="F18" s="170">
        <v>80</v>
      </c>
      <c r="G18" s="170">
        <v>80</v>
      </c>
      <c r="H18" s="170">
        <v>80</v>
      </c>
      <c r="I18" s="172">
        <v>80</v>
      </c>
      <c r="J18" s="172">
        <v>80</v>
      </c>
      <c r="K18" s="172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68">
        <v>430</v>
      </c>
      <c r="D21" s="168">
        <v>350</v>
      </c>
      <c r="E21" s="168">
        <v>270</v>
      </c>
      <c r="F21" s="41">
        <v>260</v>
      </c>
      <c r="G21" s="41">
        <v>500</v>
      </c>
      <c r="H21" s="41">
        <v>440</v>
      </c>
      <c r="I21" s="41">
        <v>440</v>
      </c>
      <c r="J21" s="41">
        <v>360</v>
      </c>
      <c r="K21" s="41">
        <v>550</v>
      </c>
    </row>
    <row r="22" spans="1:11" ht="21.95" customHeight="1">
      <c r="A22" s="243"/>
      <c r="B22" s="9" t="s">
        <v>33</v>
      </c>
      <c r="C22" s="247" t="s">
        <v>34</v>
      </c>
      <c r="D22" s="247"/>
      <c r="E22" s="247"/>
      <c r="F22" s="247" t="s">
        <v>263</v>
      </c>
      <c r="G22" s="247"/>
      <c r="H22" s="247"/>
      <c r="I22" s="247" t="s">
        <v>265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2840</v>
      </c>
      <c r="D23" s="236"/>
      <c r="E23" s="236"/>
      <c r="F23" s="236">
        <v>2840</v>
      </c>
      <c r="G23" s="236"/>
      <c r="H23" s="236"/>
      <c r="I23" s="236">
        <v>2700</v>
      </c>
      <c r="J23" s="236"/>
      <c r="K23" s="236"/>
    </row>
    <row r="24" spans="1:11" ht="21.95" customHeight="1">
      <c r="A24" s="251"/>
      <c r="B24" s="10" t="s">
        <v>37</v>
      </c>
      <c r="C24" s="236">
        <v>1710</v>
      </c>
      <c r="D24" s="236"/>
      <c r="E24" s="236"/>
      <c r="F24" s="236">
        <v>1710</v>
      </c>
      <c r="G24" s="236"/>
      <c r="H24" s="236"/>
      <c r="I24" s="236">
        <v>1620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32</v>
      </c>
      <c r="D25" s="236"/>
      <c r="E25" s="236"/>
      <c r="F25" s="236">
        <v>32</v>
      </c>
      <c r="G25" s="236"/>
      <c r="H25" s="236"/>
      <c r="I25" s="236">
        <v>32</v>
      </c>
      <c r="J25" s="236"/>
      <c r="K25" s="236"/>
    </row>
    <row r="26" spans="1:11" ht="21.95" customHeight="1">
      <c r="A26" s="250"/>
      <c r="B26" s="8" t="s">
        <v>40</v>
      </c>
      <c r="C26" s="236">
        <v>182</v>
      </c>
      <c r="D26" s="236"/>
      <c r="E26" s="236"/>
      <c r="F26" s="236">
        <v>180</v>
      </c>
      <c r="G26" s="236"/>
      <c r="H26" s="236"/>
      <c r="I26" s="236">
        <v>178</v>
      </c>
      <c r="J26" s="236"/>
      <c r="K26" s="236"/>
    </row>
    <row r="27" spans="1:11" ht="21.95" customHeight="1">
      <c r="A27" s="250"/>
      <c r="B27" s="8" t="s">
        <v>41</v>
      </c>
      <c r="C27" s="236">
        <v>13</v>
      </c>
      <c r="D27" s="236"/>
      <c r="E27" s="236"/>
      <c r="F27" s="236">
        <v>13</v>
      </c>
      <c r="G27" s="236"/>
      <c r="H27" s="236"/>
      <c r="I27" s="236">
        <v>13</v>
      </c>
      <c r="J27" s="236"/>
      <c r="K27" s="236"/>
    </row>
    <row r="28" spans="1:11" ht="76.5" customHeight="1">
      <c r="A28" s="255" t="s" ph="1">
        <v>42</v>
      </c>
      <c r="B28" s="256" ph="1"/>
      <c r="C28" s="261"/>
      <c r="D28" s="262"/>
      <c r="E28" s="263"/>
      <c r="F28" s="261" t="s">
        <v>264</v>
      </c>
      <c r="G28" s="262"/>
      <c r="H28" s="263"/>
      <c r="I28" s="261" t="s">
        <v>266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101</v>
      </c>
      <c r="D31" s="273"/>
      <c r="E31" s="274"/>
      <c r="F31" s="272" t="s">
        <v>204</v>
      </c>
      <c r="G31" s="273"/>
      <c r="H31" s="274"/>
      <c r="I31" s="272" t="s">
        <v>259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9.3699999999999992</v>
      </c>
      <c r="F35" s="44">
        <v>9.32</v>
      </c>
      <c r="G35" s="44">
        <v>9.5</v>
      </c>
      <c r="H35" s="41">
        <v>9.5</v>
      </c>
      <c r="I35" s="44">
        <v>9.2100000000000009</v>
      </c>
      <c r="J35" s="21">
        <v>9.2799999999999994</v>
      </c>
    </row>
    <row r="36" spans="1:10" ht="15.75">
      <c r="A36" s="286"/>
      <c r="B36" s="293"/>
      <c r="C36" s="12" t="s">
        <v>56</v>
      </c>
      <c r="D36" s="12" t="s">
        <v>57</v>
      </c>
      <c r="E36" s="44">
        <v>8.59</v>
      </c>
      <c r="F36" s="44">
        <v>8.17</v>
      </c>
      <c r="G36" s="44">
        <v>8.4499999999999993</v>
      </c>
      <c r="H36" s="41">
        <v>8.56</v>
      </c>
      <c r="I36" s="44">
        <v>7.36</v>
      </c>
      <c r="J36" s="21">
        <v>8.16</v>
      </c>
    </row>
    <row r="37" spans="1:10" ht="18.75">
      <c r="A37" s="286"/>
      <c r="B37" s="293"/>
      <c r="C37" s="13" t="s">
        <v>58</v>
      </c>
      <c r="D37" s="12" t="s">
        <v>59</v>
      </c>
      <c r="E37" s="44">
        <v>12.6</v>
      </c>
      <c r="F37" s="44">
        <v>13.1</v>
      </c>
      <c r="G37" s="35">
        <v>12.5</v>
      </c>
      <c r="H37" s="41">
        <v>13.6</v>
      </c>
      <c r="I37" s="44">
        <v>12.3</v>
      </c>
      <c r="J37" s="21">
        <v>11.9</v>
      </c>
    </row>
    <row r="38" spans="1:10" ht="16.5">
      <c r="A38" s="286"/>
      <c r="B38" s="293"/>
      <c r="C38" s="14" t="s">
        <v>60</v>
      </c>
      <c r="D38" s="12" t="s">
        <v>61</v>
      </c>
      <c r="E38" s="35">
        <v>9.1</v>
      </c>
      <c r="F38" s="35">
        <v>13.2</v>
      </c>
      <c r="G38" s="35">
        <v>9.8000000000000007</v>
      </c>
      <c r="H38" s="37">
        <v>9.1</v>
      </c>
      <c r="I38" s="44">
        <v>5.93</v>
      </c>
      <c r="J38" s="21">
        <v>6.42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0.8</v>
      </c>
      <c r="H39" s="41">
        <v>1</v>
      </c>
      <c r="I39" s="44">
        <v>1</v>
      </c>
      <c r="J39" s="21">
        <v>1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10.29</v>
      </c>
      <c r="F40" s="169">
        <v>10.14</v>
      </c>
      <c r="G40" s="44">
        <v>9.8000000000000007</v>
      </c>
      <c r="H40" s="41">
        <v>9.8000000000000007</v>
      </c>
      <c r="I40" s="44">
        <v>10.1</v>
      </c>
      <c r="J40" s="21">
        <v>10</v>
      </c>
    </row>
    <row r="41" spans="1:10" ht="15.75">
      <c r="A41" s="286"/>
      <c r="B41" s="293"/>
      <c r="C41" s="12" t="s">
        <v>56</v>
      </c>
      <c r="D41" s="12" t="s">
        <v>64</v>
      </c>
      <c r="E41" s="44">
        <v>18.399999999999999</v>
      </c>
      <c r="F41" s="169">
        <v>20.07</v>
      </c>
      <c r="G41" s="44">
        <v>21.9</v>
      </c>
      <c r="H41" s="41">
        <v>24.1</v>
      </c>
      <c r="I41" s="44">
        <v>23.3</v>
      </c>
      <c r="J41" s="21">
        <v>23</v>
      </c>
    </row>
    <row r="42" spans="1:10" ht="15.75">
      <c r="A42" s="286"/>
      <c r="B42" s="293"/>
      <c r="C42" s="15" t="s">
        <v>65</v>
      </c>
      <c r="D42" s="16" t="s">
        <v>66</v>
      </c>
      <c r="E42" s="44">
        <v>4.4000000000000004</v>
      </c>
      <c r="F42" s="169">
        <v>4.41</v>
      </c>
      <c r="G42" s="44">
        <v>4.46</v>
      </c>
      <c r="H42" s="41">
        <v>4.51</v>
      </c>
      <c r="I42" s="44">
        <v>3.8</v>
      </c>
      <c r="J42" s="21">
        <v>3.93</v>
      </c>
    </row>
    <row r="43" spans="1:10" ht="16.5">
      <c r="A43" s="286"/>
      <c r="B43" s="293"/>
      <c r="C43" s="15" t="s">
        <v>67</v>
      </c>
      <c r="D43" s="17" t="s">
        <v>68</v>
      </c>
      <c r="E43" s="44">
        <v>8.6</v>
      </c>
      <c r="F43" s="169">
        <v>8.43</v>
      </c>
      <c r="G43" s="44">
        <v>8.43</v>
      </c>
      <c r="H43" s="41">
        <v>8.56</v>
      </c>
      <c r="I43" s="44">
        <v>5.96</v>
      </c>
      <c r="J43" s="21">
        <v>5.83</v>
      </c>
    </row>
    <row r="44" spans="1:10" ht="18.75">
      <c r="A44" s="286"/>
      <c r="B44" s="293"/>
      <c r="C44" s="13" t="s">
        <v>58</v>
      </c>
      <c r="D44" s="12" t="s">
        <v>69</v>
      </c>
      <c r="E44" s="44">
        <v>458</v>
      </c>
      <c r="F44" s="169">
        <v>411</v>
      </c>
      <c r="G44" s="44">
        <v>450</v>
      </c>
      <c r="H44" s="41">
        <v>500</v>
      </c>
      <c r="I44" s="44">
        <v>450</v>
      </c>
      <c r="J44" s="21">
        <v>460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5.57</v>
      </c>
      <c r="F45" s="44">
        <v>6.04</v>
      </c>
      <c r="G45" s="44">
        <v>4.9800000000000004</v>
      </c>
      <c r="H45" s="41">
        <v>5.31</v>
      </c>
      <c r="I45" s="44">
        <v>6.78</v>
      </c>
      <c r="J45" s="21">
        <v>6.9</v>
      </c>
    </row>
    <row r="46" spans="1:10" ht="18.75">
      <c r="A46" s="286"/>
      <c r="B46" s="293"/>
      <c r="C46" s="13" t="s">
        <v>58</v>
      </c>
      <c r="D46" s="12" t="s">
        <v>59</v>
      </c>
      <c r="E46" s="44">
        <v>17.100000000000001</v>
      </c>
      <c r="F46" s="44">
        <v>17</v>
      </c>
      <c r="G46" s="44">
        <v>16.2</v>
      </c>
      <c r="H46" s="41">
        <v>15.8</v>
      </c>
      <c r="I46" s="44">
        <v>15.7</v>
      </c>
      <c r="J46" s="21">
        <v>14.9</v>
      </c>
    </row>
    <row r="47" spans="1:10" ht="16.5">
      <c r="A47" s="286"/>
      <c r="B47" s="293"/>
      <c r="C47" s="14" t="s">
        <v>60</v>
      </c>
      <c r="D47" s="12" t="s">
        <v>72</v>
      </c>
      <c r="E47" s="44">
        <v>4.6399999999999997</v>
      </c>
      <c r="F47" s="44">
        <v>5.31</v>
      </c>
      <c r="G47" s="44">
        <v>9.9</v>
      </c>
      <c r="H47" s="41">
        <v>9.1999999999999993</v>
      </c>
      <c r="I47" s="44">
        <v>6.37</v>
      </c>
      <c r="J47" s="21">
        <v>5.31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9.58</v>
      </c>
      <c r="F52" s="44">
        <v>9.57</v>
      </c>
      <c r="G52" s="44">
        <v>9.6</v>
      </c>
      <c r="H52" s="41">
        <v>9.6</v>
      </c>
      <c r="I52" s="44">
        <v>9.41</v>
      </c>
      <c r="J52" s="21">
        <v>9.4</v>
      </c>
    </row>
    <row r="53" spans="1:13" ht="15.75">
      <c r="A53" s="286"/>
      <c r="B53" s="293"/>
      <c r="C53" s="12" t="s">
        <v>56</v>
      </c>
      <c r="D53" s="12" t="s">
        <v>57</v>
      </c>
      <c r="E53" s="44">
        <v>7.25</v>
      </c>
      <c r="F53" s="44">
        <v>7.06</v>
      </c>
      <c r="G53" s="44">
        <v>6.85</v>
      </c>
      <c r="H53" s="41">
        <v>7.14</v>
      </c>
      <c r="I53" s="44">
        <v>7.61</v>
      </c>
      <c r="J53" s="21">
        <v>8.0399999999999991</v>
      </c>
    </row>
    <row r="54" spans="1:13" ht="18.75">
      <c r="A54" s="286"/>
      <c r="B54" s="293"/>
      <c r="C54" s="13" t="s">
        <v>58</v>
      </c>
      <c r="D54" s="12" t="s">
        <v>59</v>
      </c>
      <c r="E54" s="44">
        <v>12.3</v>
      </c>
      <c r="F54" s="44">
        <v>10.4</v>
      </c>
      <c r="G54" s="44">
        <v>11.1</v>
      </c>
      <c r="H54" s="41">
        <v>10.8</v>
      </c>
      <c r="I54" s="44">
        <v>8</v>
      </c>
      <c r="J54" s="21">
        <v>7.7</v>
      </c>
    </row>
    <row r="55" spans="1:13" ht="16.5">
      <c r="A55" s="286"/>
      <c r="B55" s="294"/>
      <c r="C55" s="18" t="s">
        <v>60</v>
      </c>
      <c r="D55" s="12" t="s">
        <v>77</v>
      </c>
      <c r="E55" s="19">
        <v>15.9</v>
      </c>
      <c r="F55" s="19">
        <v>6.8</v>
      </c>
      <c r="G55" s="19">
        <v>9.1999999999999993</v>
      </c>
      <c r="H55" s="41">
        <v>8.6</v>
      </c>
      <c r="I55" s="44">
        <v>6.88</v>
      </c>
      <c r="J55" s="21">
        <v>5.9</v>
      </c>
    </row>
    <row r="56" spans="1:13" ht="14.25">
      <c r="A56" s="22" t="s">
        <v>78</v>
      </c>
      <c r="B56" s="22" t="s">
        <v>79</v>
      </c>
      <c r="C56" s="23">
        <v>7.8</v>
      </c>
      <c r="D56" s="22" t="s">
        <v>80</v>
      </c>
      <c r="E56" s="23">
        <v>80</v>
      </c>
      <c r="F56" s="22" t="s">
        <v>81</v>
      </c>
      <c r="G56" s="23">
        <v>75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>
        <v>27.3</v>
      </c>
      <c r="M59" s="21"/>
    </row>
    <row r="60" spans="1:13" ht="18.75">
      <c r="A60" s="28" t="s">
        <v>1</v>
      </c>
      <c r="B60" s="29">
        <v>46</v>
      </c>
      <c r="C60" s="30"/>
      <c r="D60" s="33">
        <v>75.900000000000006</v>
      </c>
      <c r="E60" s="30"/>
      <c r="F60" s="30">
        <v>30.2</v>
      </c>
      <c r="G60" s="34"/>
      <c r="H60" s="30">
        <v>32.4</v>
      </c>
      <c r="I60" s="30"/>
      <c r="J60" s="21">
        <v>55.2</v>
      </c>
      <c r="K60" s="21"/>
      <c r="L60" s="21"/>
      <c r="M60" s="21"/>
    </row>
    <row r="61" spans="1:13" ht="18.75">
      <c r="A61" s="28" t="s">
        <v>2</v>
      </c>
      <c r="B61" s="29">
        <v>27.8</v>
      </c>
      <c r="C61" s="30"/>
      <c r="D61" s="33">
        <v>22.2</v>
      </c>
      <c r="E61" s="30"/>
      <c r="F61" s="30">
        <v>15.6</v>
      </c>
      <c r="G61" s="34"/>
      <c r="H61" s="30">
        <v>22.9</v>
      </c>
      <c r="I61" s="30"/>
      <c r="J61" s="21">
        <v>19.2</v>
      </c>
      <c r="K61" s="21"/>
      <c r="L61" s="21">
        <v>10.6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23</v>
      </c>
    </row>
    <row r="64" spans="1:13" ht="18.75">
      <c r="A64" s="31" t="s">
        <v>3</v>
      </c>
      <c r="B64" s="30"/>
      <c r="C64" s="30">
        <v>3.47</v>
      </c>
      <c r="D64" s="33"/>
      <c r="E64" s="30">
        <v>2.1</v>
      </c>
      <c r="F64" s="30"/>
      <c r="G64" s="38">
        <v>5.5</v>
      </c>
      <c r="H64" s="30"/>
      <c r="I64" s="30">
        <v>6.1</v>
      </c>
      <c r="J64" s="21"/>
      <c r="K64" s="21">
        <v>7.5</v>
      </c>
      <c r="L64" s="21"/>
      <c r="M64" s="21">
        <v>7</v>
      </c>
    </row>
    <row r="65" spans="1:13" ht="18.75">
      <c r="A65" s="31" t="s">
        <v>4</v>
      </c>
      <c r="B65" s="30"/>
      <c r="C65" s="30">
        <v>59.9</v>
      </c>
      <c r="D65" s="33"/>
      <c r="E65" s="30">
        <v>63.71</v>
      </c>
      <c r="F65" s="30"/>
      <c r="G65" s="34">
        <v>66.3</v>
      </c>
      <c r="H65" s="30"/>
      <c r="I65" s="30">
        <v>91.8</v>
      </c>
      <c r="J65" s="21"/>
      <c r="K65" s="21"/>
      <c r="M65" s="21">
        <v>35.6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31.2</v>
      </c>
      <c r="C67" s="30">
        <v>13.4</v>
      </c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20.3</v>
      </c>
      <c r="C68" s="30">
        <v>8.6</v>
      </c>
      <c r="D68" s="33">
        <v>25.9</v>
      </c>
      <c r="E68" s="30">
        <v>12.4</v>
      </c>
      <c r="F68" s="30">
        <v>24.1</v>
      </c>
      <c r="G68" s="34">
        <v>13.3</v>
      </c>
      <c r="H68" s="30">
        <v>15.3</v>
      </c>
      <c r="I68" s="30">
        <v>14.1</v>
      </c>
      <c r="J68" s="21">
        <v>15.8</v>
      </c>
      <c r="K68" s="21">
        <v>8.8000000000000007</v>
      </c>
      <c r="L68" s="21">
        <v>16.100000000000001</v>
      </c>
      <c r="M68" s="21">
        <v>9</v>
      </c>
    </row>
    <row r="69" spans="1:13" ht="18.75">
      <c r="A69" s="32" t="s">
        <v>6</v>
      </c>
      <c r="B69" s="36">
        <v>23.6</v>
      </c>
      <c r="C69" s="30">
        <v>4.7</v>
      </c>
      <c r="D69" s="33">
        <v>23.9</v>
      </c>
      <c r="E69" s="30">
        <v>3.5</v>
      </c>
      <c r="F69" s="30">
        <v>21.3</v>
      </c>
      <c r="G69" s="34">
        <v>3.9</v>
      </c>
      <c r="H69" s="30">
        <v>10.1</v>
      </c>
      <c r="I69" s="30">
        <v>6.3</v>
      </c>
      <c r="J69" s="21"/>
      <c r="K69" s="21"/>
      <c r="L69" s="21">
        <v>10.36</v>
      </c>
      <c r="M69" s="21">
        <v>7.3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141</v>
      </c>
      <c r="D2" s="223"/>
      <c r="E2" s="223"/>
      <c r="F2" s="224" t="s">
        <v>154</v>
      </c>
      <c r="G2" s="224"/>
      <c r="H2" s="224"/>
      <c r="I2" s="225" t="s">
        <v>146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42850</v>
      </c>
      <c r="D4" s="229"/>
      <c r="E4" s="229"/>
      <c r="F4" s="229">
        <v>43668</v>
      </c>
      <c r="G4" s="229"/>
      <c r="H4" s="229"/>
      <c r="I4" s="229">
        <v>44560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60955</v>
      </c>
      <c r="D5" s="229"/>
      <c r="E5" s="229"/>
      <c r="F5" s="229">
        <v>61680</v>
      </c>
      <c r="G5" s="229"/>
      <c r="H5" s="229"/>
      <c r="I5" s="229">
        <v>62300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C4-'21日'!I4</f>
        <v>950</v>
      </c>
      <c r="D6" s="308"/>
      <c r="E6" s="308"/>
      <c r="F6" s="299">
        <f>F4-C4</f>
        <v>818</v>
      </c>
      <c r="G6" s="300"/>
      <c r="H6" s="301"/>
      <c r="I6" s="299">
        <f>I4-F4</f>
        <v>892</v>
      </c>
      <c r="J6" s="300"/>
      <c r="K6" s="301"/>
      <c r="L6" s="305">
        <f>C6+F6+I6</f>
        <v>2660</v>
      </c>
      <c r="M6" s="305">
        <f>C7+F7+I7</f>
        <v>2300</v>
      </c>
    </row>
    <row r="7" spans="1:15" ht="21.95" customHeight="1">
      <c r="A7" s="217"/>
      <c r="B7" s="6" t="s">
        <v>16</v>
      </c>
      <c r="C7" s="308">
        <f>C5-'21日'!I5</f>
        <v>955</v>
      </c>
      <c r="D7" s="308"/>
      <c r="E7" s="308"/>
      <c r="F7" s="299">
        <f>F5-C5</f>
        <v>725</v>
      </c>
      <c r="G7" s="300"/>
      <c r="H7" s="301"/>
      <c r="I7" s="299">
        <f>I5-F5</f>
        <v>620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49</v>
      </c>
      <c r="D9" s="229"/>
      <c r="E9" s="229"/>
      <c r="F9" s="229">
        <v>48</v>
      </c>
      <c r="G9" s="229"/>
      <c r="H9" s="229"/>
      <c r="I9" s="229">
        <v>47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47</v>
      </c>
      <c r="D10" s="229"/>
      <c r="E10" s="229"/>
      <c r="F10" s="229">
        <v>46</v>
      </c>
      <c r="G10" s="229"/>
      <c r="H10" s="229"/>
      <c r="I10" s="229">
        <v>47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75" t="s">
        <v>137</v>
      </c>
      <c r="D11" s="175" t="s">
        <v>137</v>
      </c>
      <c r="E11" s="175" t="s">
        <v>137</v>
      </c>
      <c r="F11" s="177" t="s">
        <v>137</v>
      </c>
      <c r="G11" s="177" t="s">
        <v>137</v>
      </c>
      <c r="H11" s="177" t="s">
        <v>137</v>
      </c>
      <c r="I11" s="179" t="s">
        <v>137</v>
      </c>
      <c r="J11" s="179" t="s">
        <v>137</v>
      </c>
      <c r="K11" s="179" t="s">
        <v>137</v>
      </c>
    </row>
    <row r="12" spans="1:15" ht="21.95" customHeight="1">
      <c r="A12" s="276"/>
      <c r="B12" s="43" t="s">
        <v>23</v>
      </c>
      <c r="C12" s="175">
        <v>60</v>
      </c>
      <c r="D12" s="175">
        <v>60</v>
      </c>
      <c r="E12" s="175">
        <v>60</v>
      </c>
      <c r="F12" s="177">
        <v>60</v>
      </c>
      <c r="G12" s="177">
        <v>60</v>
      </c>
      <c r="H12" s="177">
        <v>60</v>
      </c>
      <c r="I12" s="179">
        <v>60</v>
      </c>
      <c r="J12" s="179">
        <v>60</v>
      </c>
      <c r="K12" s="179">
        <v>60</v>
      </c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1">
        <v>310</v>
      </c>
      <c r="D15" s="41">
        <v>270</v>
      </c>
      <c r="E15" s="41">
        <v>240</v>
      </c>
      <c r="F15" s="41">
        <v>240</v>
      </c>
      <c r="G15" s="41">
        <v>500</v>
      </c>
      <c r="H15" s="41">
        <v>460</v>
      </c>
      <c r="I15" s="41">
        <v>460</v>
      </c>
      <c r="J15" s="41">
        <v>430</v>
      </c>
      <c r="K15" s="41">
        <v>400</v>
      </c>
    </row>
    <row r="16" spans="1:15" ht="32.25" customHeight="1">
      <c r="A16" s="250"/>
      <c r="B16" s="9" t="s">
        <v>28</v>
      </c>
      <c r="C16" s="247" t="s">
        <v>29</v>
      </c>
      <c r="D16" s="247"/>
      <c r="E16" s="247"/>
      <c r="F16" s="247" t="s">
        <v>269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75" t="s">
        <v>137</v>
      </c>
      <c r="D17" s="175" t="s">
        <v>137</v>
      </c>
      <c r="E17" s="175" t="s">
        <v>137</v>
      </c>
      <c r="F17" s="177" t="s">
        <v>137</v>
      </c>
      <c r="G17" s="177" t="s">
        <v>137</v>
      </c>
      <c r="H17" s="177" t="s">
        <v>137</v>
      </c>
      <c r="I17" s="179" t="s">
        <v>137</v>
      </c>
      <c r="J17" s="179" t="s">
        <v>137</v>
      </c>
      <c r="K17" s="179" t="s">
        <v>137</v>
      </c>
    </row>
    <row r="18" spans="1:11" ht="21.95" customHeight="1">
      <c r="A18" s="248"/>
      <c r="B18" s="42" t="s">
        <v>23</v>
      </c>
      <c r="C18" s="174">
        <v>80</v>
      </c>
      <c r="D18" s="174">
        <v>80</v>
      </c>
      <c r="E18" s="174">
        <v>80</v>
      </c>
      <c r="F18" s="176">
        <v>80</v>
      </c>
      <c r="G18" s="176">
        <v>80</v>
      </c>
      <c r="H18" s="176">
        <v>80</v>
      </c>
      <c r="I18" s="178">
        <v>80</v>
      </c>
      <c r="J18" s="178">
        <v>80</v>
      </c>
      <c r="K18" s="178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1">
        <v>550</v>
      </c>
      <c r="D21" s="41">
        <v>460</v>
      </c>
      <c r="E21" s="41">
        <v>380</v>
      </c>
      <c r="F21" s="41">
        <v>380</v>
      </c>
      <c r="G21" s="41">
        <v>220</v>
      </c>
      <c r="H21" s="41">
        <v>550</v>
      </c>
      <c r="I21" s="41">
        <v>550</v>
      </c>
      <c r="J21" s="41">
        <v>450</v>
      </c>
      <c r="K21" s="41">
        <v>380</v>
      </c>
    </row>
    <row r="22" spans="1:11" ht="21.95" customHeight="1">
      <c r="A22" s="243"/>
      <c r="B22" s="9" t="s">
        <v>33</v>
      </c>
      <c r="C22" s="247" t="s">
        <v>34</v>
      </c>
      <c r="D22" s="247"/>
      <c r="E22" s="247"/>
      <c r="F22" s="247" t="s">
        <v>268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2570</v>
      </c>
      <c r="D23" s="236"/>
      <c r="E23" s="236"/>
      <c r="F23" s="236">
        <v>2570</v>
      </c>
      <c r="G23" s="236"/>
      <c r="H23" s="236"/>
      <c r="I23" s="236">
        <v>2530</v>
      </c>
      <c r="J23" s="236"/>
      <c r="K23" s="236"/>
    </row>
    <row r="24" spans="1:11" ht="21.95" customHeight="1">
      <c r="A24" s="251"/>
      <c r="B24" s="10" t="s">
        <v>37</v>
      </c>
      <c r="C24" s="236">
        <v>1620</v>
      </c>
      <c r="D24" s="236"/>
      <c r="E24" s="236"/>
      <c r="F24" s="236">
        <f>800+820</f>
        <v>1620</v>
      </c>
      <c r="G24" s="236"/>
      <c r="H24" s="236"/>
      <c r="I24" s="236">
        <v>1480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32</v>
      </c>
      <c r="D25" s="236"/>
      <c r="E25" s="236"/>
      <c r="F25" s="236">
        <v>31</v>
      </c>
      <c r="G25" s="236"/>
      <c r="H25" s="236"/>
      <c r="I25" s="236">
        <v>31</v>
      </c>
      <c r="J25" s="236"/>
      <c r="K25" s="236"/>
    </row>
    <row r="26" spans="1:11" ht="21.95" customHeight="1">
      <c r="A26" s="250"/>
      <c r="B26" s="8" t="s">
        <v>40</v>
      </c>
      <c r="C26" s="236">
        <v>178</v>
      </c>
      <c r="D26" s="236"/>
      <c r="E26" s="236"/>
      <c r="F26" s="236">
        <v>178</v>
      </c>
      <c r="G26" s="236"/>
      <c r="H26" s="236"/>
      <c r="I26" s="236">
        <v>178</v>
      </c>
      <c r="J26" s="236"/>
      <c r="K26" s="236"/>
    </row>
    <row r="27" spans="1:11" ht="21.95" customHeight="1">
      <c r="A27" s="250"/>
      <c r="B27" s="8" t="s">
        <v>41</v>
      </c>
      <c r="C27" s="236">
        <v>13</v>
      </c>
      <c r="D27" s="236"/>
      <c r="E27" s="236"/>
      <c r="F27" s="236">
        <v>13</v>
      </c>
      <c r="G27" s="236"/>
      <c r="H27" s="236"/>
      <c r="I27" s="236">
        <v>13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270</v>
      </c>
      <c r="D28" s="262"/>
      <c r="E28" s="263"/>
      <c r="F28" s="261" t="s">
        <v>271</v>
      </c>
      <c r="G28" s="262"/>
      <c r="H28" s="263"/>
      <c r="I28" s="261" t="s">
        <v>274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267</v>
      </c>
      <c r="D31" s="273"/>
      <c r="E31" s="274"/>
      <c r="F31" s="272" t="s">
        <v>272</v>
      </c>
      <c r="G31" s="273"/>
      <c r="H31" s="274"/>
      <c r="I31" s="272" t="s">
        <v>273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9.36</v>
      </c>
      <c r="F35" s="44">
        <v>9.27</v>
      </c>
      <c r="G35" s="44">
        <v>9.34</v>
      </c>
      <c r="H35" s="41">
        <v>9.31</v>
      </c>
      <c r="I35" s="44">
        <v>9.42</v>
      </c>
      <c r="J35" s="21">
        <v>9.4499999999999993</v>
      </c>
    </row>
    <row r="36" spans="1:10" ht="15.75">
      <c r="A36" s="286"/>
      <c r="B36" s="293"/>
      <c r="C36" s="12" t="s">
        <v>56</v>
      </c>
      <c r="D36" s="12" t="s">
        <v>57</v>
      </c>
      <c r="E36" s="44">
        <v>5.28</v>
      </c>
      <c r="F36" s="44">
        <v>4.8499999999999996</v>
      </c>
      <c r="G36" s="44">
        <v>7.35</v>
      </c>
      <c r="H36" s="41">
        <v>5.53</v>
      </c>
      <c r="I36" s="44">
        <v>5.45</v>
      </c>
      <c r="J36" s="21">
        <v>4.7</v>
      </c>
    </row>
    <row r="37" spans="1:10" ht="18.75">
      <c r="A37" s="286"/>
      <c r="B37" s="293"/>
      <c r="C37" s="13" t="s">
        <v>58</v>
      </c>
      <c r="D37" s="12" t="s">
        <v>59</v>
      </c>
      <c r="E37" s="44">
        <v>12.8</v>
      </c>
      <c r="F37" s="44">
        <v>12.7</v>
      </c>
      <c r="G37" s="35">
        <v>13</v>
      </c>
      <c r="H37" s="41">
        <v>13.4</v>
      </c>
      <c r="I37" s="44">
        <v>14</v>
      </c>
      <c r="J37" s="21">
        <v>13.2</v>
      </c>
    </row>
    <row r="38" spans="1:10" ht="16.5">
      <c r="A38" s="286"/>
      <c r="B38" s="293"/>
      <c r="C38" s="14" t="s">
        <v>60</v>
      </c>
      <c r="D38" s="12" t="s">
        <v>61</v>
      </c>
      <c r="E38" s="35">
        <v>15.2</v>
      </c>
      <c r="F38" s="35">
        <v>14.7</v>
      </c>
      <c r="G38" s="35">
        <v>6.48</v>
      </c>
      <c r="H38" s="37">
        <v>10.8</v>
      </c>
      <c r="I38" s="44">
        <v>3.6</v>
      </c>
      <c r="J38" s="21">
        <v>4.4000000000000004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0.8</v>
      </c>
      <c r="F39" s="44">
        <v>1</v>
      </c>
      <c r="G39" s="44">
        <v>0</v>
      </c>
      <c r="H39" s="41">
        <v>0</v>
      </c>
      <c r="I39" s="44">
        <v>1</v>
      </c>
      <c r="J39" s="21">
        <v>1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10.36</v>
      </c>
      <c r="F40" s="44">
        <v>10.31</v>
      </c>
      <c r="G40" s="44">
        <v>10.33</v>
      </c>
      <c r="H40" s="41">
        <v>10.31</v>
      </c>
      <c r="I40" s="44">
        <v>10.38</v>
      </c>
      <c r="J40" s="21">
        <v>10.38</v>
      </c>
    </row>
    <row r="41" spans="1:10" ht="15.75">
      <c r="A41" s="286"/>
      <c r="B41" s="293"/>
      <c r="C41" s="12" t="s">
        <v>56</v>
      </c>
      <c r="D41" s="12" t="s">
        <v>64</v>
      </c>
      <c r="E41" s="44">
        <v>15.21</v>
      </c>
      <c r="F41" s="44">
        <v>20.3</v>
      </c>
      <c r="G41" s="44">
        <v>23.3</v>
      </c>
      <c r="H41" s="41">
        <v>21</v>
      </c>
      <c r="I41" s="44">
        <v>19</v>
      </c>
      <c r="J41" s="21">
        <v>21</v>
      </c>
    </row>
    <row r="42" spans="1:10" ht="15.75">
      <c r="A42" s="286"/>
      <c r="B42" s="293"/>
      <c r="C42" s="15" t="s">
        <v>65</v>
      </c>
      <c r="D42" s="16" t="s">
        <v>66</v>
      </c>
      <c r="E42" s="44">
        <v>3.3</v>
      </c>
      <c r="F42" s="44">
        <v>3.63</v>
      </c>
      <c r="G42" s="44">
        <v>3.99</v>
      </c>
      <c r="H42" s="41">
        <v>4.05</v>
      </c>
      <c r="I42" s="44">
        <v>3.96</v>
      </c>
      <c r="J42" s="21">
        <v>3.45</v>
      </c>
    </row>
    <row r="43" spans="1:10" ht="16.5">
      <c r="A43" s="286"/>
      <c r="B43" s="293"/>
      <c r="C43" s="15" t="s">
        <v>67</v>
      </c>
      <c r="D43" s="17" t="s">
        <v>68</v>
      </c>
      <c r="E43" s="44">
        <v>9.8000000000000007</v>
      </c>
      <c r="F43" s="44">
        <v>9.1999999999999993</v>
      </c>
      <c r="G43" s="44">
        <v>6.07</v>
      </c>
      <c r="H43" s="41">
        <v>8.33</v>
      </c>
      <c r="I43" s="44">
        <v>9.8000000000000007</v>
      </c>
      <c r="J43" s="21">
        <v>9.8000000000000007</v>
      </c>
    </row>
    <row r="44" spans="1:10" ht="18.75">
      <c r="A44" s="286"/>
      <c r="B44" s="293"/>
      <c r="C44" s="13" t="s">
        <v>58</v>
      </c>
      <c r="D44" s="12" t="s">
        <v>69</v>
      </c>
      <c r="E44" s="44">
        <v>349</v>
      </c>
      <c r="F44" s="44">
        <v>368</v>
      </c>
      <c r="G44" s="44">
        <v>379</v>
      </c>
      <c r="H44" s="41">
        <v>393</v>
      </c>
      <c r="I44" s="44">
        <v>393</v>
      </c>
      <c r="J44" s="21">
        <v>348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4.5</v>
      </c>
      <c r="F45" s="44">
        <v>6.94</v>
      </c>
      <c r="G45" s="44">
        <v>5.7</v>
      </c>
      <c r="H45" s="41">
        <v>4.42</v>
      </c>
      <c r="I45" s="44">
        <v>3.8</v>
      </c>
      <c r="J45" s="21">
        <v>4.3</v>
      </c>
    </row>
    <row r="46" spans="1:10" ht="18.75">
      <c r="A46" s="286"/>
      <c r="B46" s="293"/>
      <c r="C46" s="13" t="s">
        <v>58</v>
      </c>
      <c r="D46" s="12" t="s">
        <v>59</v>
      </c>
      <c r="E46" s="44">
        <v>13.8</v>
      </c>
      <c r="F46" s="44">
        <v>13.7</v>
      </c>
      <c r="G46" s="44">
        <v>14.8</v>
      </c>
      <c r="H46" s="41">
        <v>14.6</v>
      </c>
      <c r="I46" s="44">
        <v>13.8</v>
      </c>
      <c r="J46" s="21">
        <v>11.8</v>
      </c>
    </row>
    <row r="47" spans="1:10" ht="16.5">
      <c r="A47" s="286"/>
      <c r="B47" s="293"/>
      <c r="C47" s="14" t="s">
        <v>60</v>
      </c>
      <c r="D47" s="12" t="s">
        <v>72</v>
      </c>
      <c r="E47" s="44">
        <v>9.8000000000000007</v>
      </c>
      <c r="F47" s="44">
        <v>6.74</v>
      </c>
      <c r="G47" s="44">
        <v>8.43</v>
      </c>
      <c r="H47" s="41">
        <v>4.25</v>
      </c>
      <c r="I47" s="44">
        <v>8.6999999999999993</v>
      </c>
      <c r="J47" s="21">
        <v>8.9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9.43</v>
      </c>
      <c r="F52" s="44">
        <v>9.3800000000000008</v>
      </c>
      <c r="G52" s="44">
        <v>9.42</v>
      </c>
      <c r="H52" s="41">
        <v>9.42</v>
      </c>
      <c r="I52" s="44">
        <v>9.42</v>
      </c>
      <c r="J52" s="21">
        <v>9.43</v>
      </c>
    </row>
    <row r="53" spans="1:13" ht="15.75">
      <c r="A53" s="286"/>
      <c r="B53" s="293"/>
      <c r="C53" s="12" t="s">
        <v>56</v>
      </c>
      <c r="D53" s="12" t="s">
        <v>57</v>
      </c>
      <c r="E53" s="44">
        <v>3.89</v>
      </c>
      <c r="F53" s="44">
        <v>5.14</v>
      </c>
      <c r="G53" s="44">
        <v>8.1300000000000008</v>
      </c>
      <c r="H53" s="41">
        <v>4.42</v>
      </c>
      <c r="I53" s="44">
        <v>4.46</v>
      </c>
      <c r="J53" s="21">
        <v>4.82</v>
      </c>
    </row>
    <row r="54" spans="1:13" ht="18.75">
      <c r="A54" s="286"/>
      <c r="B54" s="293"/>
      <c r="C54" s="13" t="s">
        <v>58</v>
      </c>
      <c r="D54" s="12" t="s">
        <v>59</v>
      </c>
      <c r="E54" s="44">
        <v>10.1</v>
      </c>
      <c r="F54" s="44">
        <v>11.2</v>
      </c>
      <c r="G54" s="44">
        <v>4.2</v>
      </c>
      <c r="H54" s="41">
        <v>5.5</v>
      </c>
      <c r="I54" s="44">
        <v>8.4</v>
      </c>
      <c r="J54" s="21">
        <v>7.9</v>
      </c>
    </row>
    <row r="55" spans="1:13" ht="16.5">
      <c r="A55" s="286"/>
      <c r="B55" s="294"/>
      <c r="C55" s="18" t="s">
        <v>60</v>
      </c>
      <c r="D55" s="12" t="s">
        <v>77</v>
      </c>
      <c r="E55" s="19">
        <v>8.4</v>
      </c>
      <c r="F55" s="19">
        <v>8.2799999999999994</v>
      </c>
      <c r="G55" s="19">
        <v>7.64</v>
      </c>
      <c r="H55" s="41">
        <v>6.03</v>
      </c>
      <c r="I55" s="44">
        <v>7.13</v>
      </c>
      <c r="J55" s="21">
        <v>5.2</v>
      </c>
    </row>
    <row r="56" spans="1:13" ht="14.25">
      <c r="A56" s="22" t="s">
        <v>78</v>
      </c>
      <c r="B56" s="22" t="s">
        <v>79</v>
      </c>
      <c r="C56" s="23">
        <v>8</v>
      </c>
      <c r="D56" s="22" t="s">
        <v>80</v>
      </c>
      <c r="E56" s="23">
        <v>76</v>
      </c>
      <c r="F56" s="22" t="s">
        <v>81</v>
      </c>
      <c r="G56" s="23">
        <v>72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37.6</v>
      </c>
      <c r="C59" s="30"/>
      <c r="D59" s="33">
        <v>38.5</v>
      </c>
      <c r="E59" s="30"/>
      <c r="F59" s="30">
        <v>33.4</v>
      </c>
      <c r="G59" s="34"/>
      <c r="H59" s="30">
        <v>26.9</v>
      </c>
      <c r="I59" s="30"/>
      <c r="J59" s="21">
        <v>42</v>
      </c>
      <c r="K59" s="21"/>
      <c r="L59" s="21">
        <v>35.299999999999997</v>
      </c>
      <c r="M59" s="21"/>
    </row>
    <row r="60" spans="1:13" ht="18.75">
      <c r="A60" s="28" t="s">
        <v>1</v>
      </c>
      <c r="B60" s="29"/>
      <c r="C60" s="30"/>
      <c r="D60" s="33">
        <v>5.64</v>
      </c>
      <c r="E60" s="30"/>
      <c r="F60" s="30">
        <v>17.100000000000001</v>
      </c>
      <c r="G60" s="34"/>
      <c r="H60" s="30">
        <v>30</v>
      </c>
      <c r="I60" s="30"/>
      <c r="J60" s="21">
        <v>28.4</v>
      </c>
      <c r="K60" s="21"/>
      <c r="L60" s="21">
        <v>25.4</v>
      </c>
      <c r="M60" s="21"/>
    </row>
    <row r="61" spans="1:13" ht="18.75">
      <c r="A61" s="28" t="s">
        <v>2</v>
      </c>
      <c r="B61" s="29">
        <v>65.900000000000006</v>
      </c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15.39</v>
      </c>
      <c r="D63" s="33"/>
      <c r="E63" s="30">
        <v>14.91</v>
      </c>
      <c r="F63" s="30"/>
      <c r="G63" s="34">
        <v>14.28</v>
      </c>
      <c r="H63" s="30"/>
      <c r="I63" s="30">
        <v>17.600000000000001</v>
      </c>
      <c r="J63" s="21"/>
      <c r="K63" s="21">
        <v>12.59</v>
      </c>
      <c r="M63" s="21">
        <v>14.3</v>
      </c>
    </row>
    <row r="64" spans="1:13" ht="18.75">
      <c r="A64" s="31" t="s">
        <v>3</v>
      </c>
      <c r="B64" s="30"/>
      <c r="C64" s="30">
        <v>2.36</v>
      </c>
      <c r="D64" s="33"/>
      <c r="E64" s="30">
        <v>2.41</v>
      </c>
      <c r="F64" s="30"/>
      <c r="G64" s="38">
        <v>4.05</v>
      </c>
      <c r="H64" s="30"/>
      <c r="I64" s="30">
        <v>2.2200000000000002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>
        <v>42.55</v>
      </c>
      <c r="D65" s="33"/>
      <c r="E65" s="30">
        <v>45.61</v>
      </c>
      <c r="F65" s="30"/>
      <c r="G65" s="34">
        <v>45.12</v>
      </c>
      <c r="H65" s="30"/>
      <c r="I65" s="30">
        <v>45.18</v>
      </c>
      <c r="J65" s="21"/>
      <c r="K65" s="21">
        <v>42.82</v>
      </c>
      <c r="M65" s="21">
        <v>49.85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13.6</v>
      </c>
      <c r="C68" s="30">
        <v>5.6</v>
      </c>
      <c r="D68" s="33">
        <v>17.8</v>
      </c>
      <c r="E68" s="30">
        <v>7.6</v>
      </c>
      <c r="F68" s="30">
        <v>7.46</v>
      </c>
      <c r="G68" s="34">
        <v>3.5</v>
      </c>
      <c r="H68" s="30">
        <v>8.49</v>
      </c>
      <c r="I68" s="30">
        <v>4.8</v>
      </c>
      <c r="J68" s="21">
        <v>6.3</v>
      </c>
      <c r="K68" s="21">
        <v>6.8</v>
      </c>
      <c r="L68" s="21">
        <v>7.5</v>
      </c>
      <c r="M68" s="21">
        <v>6.4</v>
      </c>
    </row>
    <row r="69" spans="1:13" ht="18.75">
      <c r="A69" s="32" t="s">
        <v>6</v>
      </c>
      <c r="B69" s="36">
        <v>17.2</v>
      </c>
      <c r="C69" s="30">
        <v>6.1</v>
      </c>
      <c r="D69" s="33">
        <v>15.6</v>
      </c>
      <c r="E69" s="30">
        <v>3.5</v>
      </c>
      <c r="F69" s="30">
        <v>10.9</v>
      </c>
      <c r="G69" s="34">
        <v>6.8</v>
      </c>
      <c r="H69" s="30">
        <v>13</v>
      </c>
      <c r="I69" s="30">
        <v>3.2</v>
      </c>
      <c r="J69" s="21">
        <v>5.8</v>
      </c>
      <c r="K69" s="21">
        <v>7.3</v>
      </c>
      <c r="L69" s="21">
        <v>6.2</v>
      </c>
      <c r="M69" s="21">
        <v>7.5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141</v>
      </c>
      <c r="D2" s="223"/>
      <c r="E2" s="223"/>
      <c r="F2" s="224" t="s">
        <v>154</v>
      </c>
      <c r="G2" s="224"/>
      <c r="H2" s="224"/>
      <c r="I2" s="225" t="s">
        <v>278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45250</v>
      </c>
      <c r="D4" s="229"/>
      <c r="E4" s="229"/>
      <c r="F4" s="229">
        <v>46154</v>
      </c>
      <c r="G4" s="229"/>
      <c r="H4" s="229"/>
      <c r="I4" s="229">
        <v>47000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63000</v>
      </c>
      <c r="D5" s="229"/>
      <c r="E5" s="229"/>
      <c r="F5" s="229">
        <v>63582</v>
      </c>
      <c r="G5" s="229"/>
      <c r="H5" s="229"/>
      <c r="I5" s="229">
        <v>64500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C4-'22日'!I4</f>
        <v>690</v>
      </c>
      <c r="D6" s="308"/>
      <c r="E6" s="308"/>
      <c r="F6" s="299">
        <f>F4-C4</f>
        <v>904</v>
      </c>
      <c r="G6" s="300"/>
      <c r="H6" s="301"/>
      <c r="I6" s="299">
        <f>I4-F4</f>
        <v>846</v>
      </c>
      <c r="J6" s="300"/>
      <c r="K6" s="301"/>
      <c r="L6" s="305">
        <f>C6+F6+I6</f>
        <v>2440</v>
      </c>
      <c r="M6" s="305">
        <f>C7+F7+I7</f>
        <v>2200</v>
      </c>
    </row>
    <row r="7" spans="1:15" ht="21.95" customHeight="1">
      <c r="A7" s="217"/>
      <c r="B7" s="6" t="s">
        <v>16</v>
      </c>
      <c r="C7" s="308">
        <f>C5-'22日'!I5</f>
        <v>700</v>
      </c>
      <c r="D7" s="308"/>
      <c r="E7" s="308"/>
      <c r="F7" s="299">
        <f>F5-C5</f>
        <v>582</v>
      </c>
      <c r="G7" s="300"/>
      <c r="H7" s="301"/>
      <c r="I7" s="299">
        <f>I5-F5</f>
        <v>918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44</v>
      </c>
      <c r="D9" s="229"/>
      <c r="E9" s="229"/>
      <c r="F9" s="229">
        <v>53</v>
      </c>
      <c r="G9" s="229"/>
      <c r="H9" s="229"/>
      <c r="I9" s="229">
        <v>43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44</v>
      </c>
      <c r="D10" s="229"/>
      <c r="E10" s="229"/>
      <c r="F10" s="229">
        <v>49</v>
      </c>
      <c r="G10" s="229"/>
      <c r="H10" s="229"/>
      <c r="I10" s="229">
        <v>43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81" t="s">
        <v>137</v>
      </c>
      <c r="D11" s="181" t="s">
        <v>137</v>
      </c>
      <c r="E11" s="181" t="s">
        <v>137</v>
      </c>
      <c r="F11" s="183" t="s">
        <v>137</v>
      </c>
      <c r="G11" s="183" t="s">
        <v>137</v>
      </c>
      <c r="H11" s="183" t="s">
        <v>137</v>
      </c>
      <c r="I11" s="185" t="s">
        <v>137</v>
      </c>
      <c r="J11" s="185" t="s">
        <v>137</v>
      </c>
      <c r="K11" s="185" t="s">
        <v>137</v>
      </c>
    </row>
    <row r="12" spans="1:15" ht="21.95" customHeight="1">
      <c r="A12" s="276"/>
      <c r="B12" s="43" t="s">
        <v>23</v>
      </c>
      <c r="C12" s="181">
        <v>60</v>
      </c>
      <c r="D12" s="181">
        <v>60</v>
      </c>
      <c r="E12" s="181">
        <v>60</v>
      </c>
      <c r="F12" s="183">
        <v>60</v>
      </c>
      <c r="G12" s="183">
        <v>60</v>
      </c>
      <c r="H12" s="183">
        <v>60</v>
      </c>
      <c r="I12" s="185">
        <v>60</v>
      </c>
      <c r="J12" s="185">
        <v>60</v>
      </c>
      <c r="K12" s="185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80">
        <v>400</v>
      </c>
      <c r="D15" s="180">
        <v>360</v>
      </c>
      <c r="E15" s="180">
        <v>310</v>
      </c>
      <c r="F15" s="41">
        <v>310</v>
      </c>
      <c r="G15" s="41">
        <v>240</v>
      </c>
      <c r="H15" s="41">
        <v>500</v>
      </c>
      <c r="I15" s="41">
        <v>490</v>
      </c>
      <c r="J15" s="41">
        <v>470</v>
      </c>
      <c r="K15" s="41">
        <v>450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277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81" t="s">
        <v>137</v>
      </c>
      <c r="D17" s="181" t="s">
        <v>137</v>
      </c>
      <c r="E17" s="181" t="s">
        <v>137</v>
      </c>
      <c r="F17" s="183" t="s">
        <v>137</v>
      </c>
      <c r="G17" s="183" t="s">
        <v>137</v>
      </c>
      <c r="H17" s="183" t="s">
        <v>137</v>
      </c>
      <c r="I17" s="185" t="s">
        <v>137</v>
      </c>
      <c r="J17" s="185" t="s">
        <v>137</v>
      </c>
      <c r="K17" s="185" t="s">
        <v>137</v>
      </c>
    </row>
    <row r="18" spans="1:11" ht="21.95" customHeight="1">
      <c r="A18" s="248"/>
      <c r="B18" s="42" t="s">
        <v>23</v>
      </c>
      <c r="C18" s="180">
        <v>80</v>
      </c>
      <c r="D18" s="180">
        <v>80</v>
      </c>
      <c r="E18" s="180">
        <v>80</v>
      </c>
      <c r="F18" s="182">
        <v>80</v>
      </c>
      <c r="G18" s="182">
        <v>80</v>
      </c>
      <c r="H18" s="182">
        <v>80</v>
      </c>
      <c r="I18" s="184">
        <v>80</v>
      </c>
      <c r="J18" s="184">
        <v>80</v>
      </c>
      <c r="K18" s="184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80">
        <v>380</v>
      </c>
      <c r="D21" s="180">
        <v>320</v>
      </c>
      <c r="E21" s="180">
        <v>500</v>
      </c>
      <c r="F21" s="41">
        <v>500</v>
      </c>
      <c r="G21" s="41">
        <v>420</v>
      </c>
      <c r="H21" s="41">
        <v>350</v>
      </c>
      <c r="I21" s="41">
        <v>340</v>
      </c>
      <c r="J21" s="41">
        <v>500</v>
      </c>
      <c r="K21" s="41">
        <v>440</v>
      </c>
    </row>
    <row r="22" spans="1:11" ht="21.95" customHeight="1">
      <c r="A22" s="243"/>
      <c r="B22" s="9" t="s">
        <v>33</v>
      </c>
      <c r="C22" s="247" t="s">
        <v>275</v>
      </c>
      <c r="D22" s="247"/>
      <c r="E22" s="247"/>
      <c r="F22" s="247" t="s">
        <v>34</v>
      </c>
      <c r="G22" s="247"/>
      <c r="H22" s="247"/>
      <c r="I22" s="247" t="s">
        <v>280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2530</v>
      </c>
      <c r="D23" s="236"/>
      <c r="E23" s="236"/>
      <c r="F23" s="236">
        <f>1270+1260</f>
        <v>2530</v>
      </c>
      <c r="G23" s="236"/>
      <c r="H23" s="236"/>
      <c r="I23" s="236">
        <v>2370</v>
      </c>
      <c r="J23" s="236"/>
      <c r="K23" s="236"/>
    </row>
    <row r="24" spans="1:11" ht="21.95" customHeight="1">
      <c r="A24" s="251"/>
      <c r="B24" s="10" t="s">
        <v>37</v>
      </c>
      <c r="C24" s="236">
        <v>1480</v>
      </c>
      <c r="D24" s="236"/>
      <c r="E24" s="236"/>
      <c r="F24" s="236">
        <f>720+680</f>
        <v>1400</v>
      </c>
      <c r="G24" s="236"/>
      <c r="H24" s="236"/>
      <c r="I24" s="236">
        <v>1400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31</v>
      </c>
      <c r="D25" s="236"/>
      <c r="E25" s="236"/>
      <c r="F25" s="236">
        <v>30</v>
      </c>
      <c r="G25" s="236"/>
      <c r="H25" s="236"/>
      <c r="I25" s="236">
        <v>30</v>
      </c>
      <c r="J25" s="236"/>
      <c r="K25" s="236"/>
    </row>
    <row r="26" spans="1:11" ht="21.95" customHeight="1">
      <c r="A26" s="250"/>
      <c r="B26" s="8" t="s">
        <v>40</v>
      </c>
      <c r="C26" s="236">
        <v>176</v>
      </c>
      <c r="D26" s="236"/>
      <c r="E26" s="236"/>
      <c r="F26" s="236">
        <v>176</v>
      </c>
      <c r="G26" s="236"/>
      <c r="H26" s="236"/>
      <c r="I26" s="236">
        <v>174</v>
      </c>
      <c r="J26" s="236"/>
      <c r="K26" s="236"/>
    </row>
    <row r="27" spans="1:11" ht="21.95" customHeight="1">
      <c r="A27" s="250"/>
      <c r="B27" s="8" t="s">
        <v>41</v>
      </c>
      <c r="C27" s="236">
        <v>13</v>
      </c>
      <c r="D27" s="236"/>
      <c r="E27" s="236"/>
      <c r="F27" s="236">
        <v>13</v>
      </c>
      <c r="G27" s="236"/>
      <c r="H27" s="236"/>
      <c r="I27" s="236">
        <v>13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276</v>
      </c>
      <c r="D28" s="262"/>
      <c r="E28" s="263"/>
      <c r="F28" s="261" t="s">
        <v>284</v>
      </c>
      <c r="G28" s="262"/>
      <c r="H28" s="263"/>
      <c r="I28" s="261" t="s">
        <v>281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140</v>
      </c>
      <c r="D31" s="273"/>
      <c r="E31" s="274"/>
      <c r="F31" s="272" t="s">
        <v>175</v>
      </c>
      <c r="G31" s="273"/>
      <c r="H31" s="274"/>
      <c r="I31" s="272" t="s">
        <v>279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9.41</v>
      </c>
      <c r="F35" s="44">
        <v>9.42</v>
      </c>
      <c r="G35" s="44">
        <v>9.1999999999999993</v>
      </c>
      <c r="H35" s="41">
        <v>9.2799999999999994</v>
      </c>
      <c r="I35" s="44">
        <v>9.4499999999999993</v>
      </c>
      <c r="J35" s="21">
        <v>9.4</v>
      </c>
    </row>
    <row r="36" spans="1:10" ht="15.75">
      <c r="A36" s="286"/>
      <c r="B36" s="293"/>
      <c r="C36" s="12" t="s">
        <v>56</v>
      </c>
      <c r="D36" s="12" t="s">
        <v>57</v>
      </c>
      <c r="E36" s="44">
        <v>8.69</v>
      </c>
      <c r="F36" s="44">
        <v>9.31</v>
      </c>
      <c r="G36" s="44">
        <v>5.64</v>
      </c>
      <c r="H36" s="41">
        <v>5.84</v>
      </c>
      <c r="I36" s="44">
        <v>7.78</v>
      </c>
      <c r="J36" s="21">
        <v>8.1199999999999992</v>
      </c>
    </row>
    <row r="37" spans="1:10" ht="18.75">
      <c r="A37" s="286"/>
      <c r="B37" s="293"/>
      <c r="C37" s="13" t="s">
        <v>58</v>
      </c>
      <c r="D37" s="12" t="s">
        <v>59</v>
      </c>
      <c r="E37" s="44">
        <v>13</v>
      </c>
      <c r="F37" s="44">
        <v>12.1</v>
      </c>
      <c r="G37" s="35">
        <v>13.8</v>
      </c>
      <c r="H37" s="41">
        <v>13.3</v>
      </c>
      <c r="I37" s="44">
        <v>14.4</v>
      </c>
      <c r="J37" s="21">
        <v>13.6</v>
      </c>
    </row>
    <row r="38" spans="1:10" ht="16.5">
      <c r="A38" s="286"/>
      <c r="B38" s="293"/>
      <c r="C38" s="14" t="s">
        <v>60</v>
      </c>
      <c r="D38" s="12" t="s">
        <v>61</v>
      </c>
      <c r="E38" s="35">
        <v>8.32</v>
      </c>
      <c r="F38" s="35">
        <v>7.39</v>
      </c>
      <c r="G38" s="35">
        <v>8.82</v>
      </c>
      <c r="H38" s="37">
        <v>8.1300000000000008</v>
      </c>
      <c r="I38" s="44">
        <v>9.6</v>
      </c>
      <c r="J38" s="21">
        <v>9.1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</v>
      </c>
      <c r="H39" s="41">
        <v>0</v>
      </c>
      <c r="I39" s="44">
        <v>0.8</v>
      </c>
      <c r="J39" s="21">
        <v>0.8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10.35</v>
      </c>
      <c r="F40" s="44">
        <v>10.28</v>
      </c>
      <c r="G40" s="44">
        <v>10.32</v>
      </c>
      <c r="H40" s="41">
        <v>10.3</v>
      </c>
      <c r="I40" s="44">
        <v>10.1</v>
      </c>
      <c r="J40" s="21">
        <v>10.1</v>
      </c>
    </row>
    <row r="41" spans="1:10" ht="15.75">
      <c r="A41" s="286"/>
      <c r="B41" s="293"/>
      <c r="C41" s="12" t="s">
        <v>56</v>
      </c>
      <c r="D41" s="12" t="s">
        <v>64</v>
      </c>
      <c r="E41" s="44">
        <v>17.13</v>
      </c>
      <c r="F41" s="44">
        <v>23.12</v>
      </c>
      <c r="G41" s="44">
        <v>22.1</v>
      </c>
      <c r="H41" s="41">
        <v>18</v>
      </c>
      <c r="I41" s="44">
        <v>18.2</v>
      </c>
      <c r="J41" s="21">
        <v>23.4</v>
      </c>
    </row>
    <row r="42" spans="1:10" ht="15.75">
      <c r="A42" s="286"/>
      <c r="B42" s="293"/>
      <c r="C42" s="15" t="s">
        <v>65</v>
      </c>
      <c r="D42" s="16" t="s">
        <v>66</v>
      </c>
      <c r="E42" s="44">
        <v>3.34</v>
      </c>
      <c r="F42" s="44">
        <v>3.33</v>
      </c>
      <c r="G42" s="44">
        <v>3.33</v>
      </c>
      <c r="H42" s="41">
        <v>3.57</v>
      </c>
      <c r="I42" s="44">
        <v>3.81</v>
      </c>
      <c r="J42" s="21">
        <v>3.76</v>
      </c>
    </row>
    <row r="43" spans="1:10" ht="16.5">
      <c r="A43" s="286"/>
      <c r="B43" s="293"/>
      <c r="C43" s="15" t="s">
        <v>67</v>
      </c>
      <c r="D43" s="17" t="s">
        <v>68</v>
      </c>
      <c r="E43" s="44">
        <v>9.5</v>
      </c>
      <c r="F43" s="44">
        <v>9.68</v>
      </c>
      <c r="G43" s="44">
        <v>7.55</v>
      </c>
      <c r="H43" s="41">
        <v>9.8000000000000007</v>
      </c>
      <c r="I43" s="44">
        <v>8.1</v>
      </c>
      <c r="J43" s="21">
        <v>8.6</v>
      </c>
    </row>
    <row r="44" spans="1:10" ht="18.75">
      <c r="A44" s="286"/>
      <c r="B44" s="293"/>
      <c r="C44" s="13" t="s">
        <v>58</v>
      </c>
      <c r="D44" s="12" t="s">
        <v>69</v>
      </c>
      <c r="E44" s="44">
        <v>269</v>
      </c>
      <c r="F44" s="44">
        <v>231</v>
      </c>
      <c r="G44" s="44">
        <v>264</v>
      </c>
      <c r="H44" s="41">
        <v>293</v>
      </c>
      <c r="I44" s="44">
        <v>305</v>
      </c>
      <c r="J44" s="21">
        <v>295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5.56</v>
      </c>
      <c r="F45" s="44">
        <v>6.61</v>
      </c>
      <c r="G45" s="44">
        <v>4.74</v>
      </c>
      <c r="H45" s="41">
        <v>3.77</v>
      </c>
      <c r="I45" s="44">
        <v>5.87</v>
      </c>
      <c r="J45" s="21">
        <v>6.12</v>
      </c>
    </row>
    <row r="46" spans="1:10" ht="18.75">
      <c r="A46" s="286"/>
      <c r="B46" s="293"/>
      <c r="C46" s="13" t="s">
        <v>58</v>
      </c>
      <c r="D46" s="12" t="s">
        <v>59</v>
      </c>
      <c r="E46" s="44">
        <v>10.9</v>
      </c>
      <c r="F46" s="44">
        <v>11.2</v>
      </c>
      <c r="G46" s="44">
        <v>11.4</v>
      </c>
      <c r="H46" s="41">
        <v>11.4</v>
      </c>
      <c r="I46" s="44">
        <v>10.7</v>
      </c>
      <c r="J46" s="21">
        <v>11.1</v>
      </c>
    </row>
    <row r="47" spans="1:10" ht="16.5">
      <c r="A47" s="286"/>
      <c r="B47" s="293"/>
      <c r="C47" s="14" t="s">
        <v>60</v>
      </c>
      <c r="D47" s="12" t="s">
        <v>72</v>
      </c>
      <c r="E47" s="44">
        <v>6.26</v>
      </c>
      <c r="F47" s="44">
        <v>4.76</v>
      </c>
      <c r="G47" s="44">
        <v>8.3000000000000007</v>
      </c>
      <c r="H47" s="41">
        <v>7.92</v>
      </c>
      <c r="I47" s="44">
        <v>7.97</v>
      </c>
      <c r="J47" s="21">
        <v>6.59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9.43</v>
      </c>
      <c r="F52" s="44">
        <v>9.4600000000000009</v>
      </c>
      <c r="G52" s="44">
        <v>9.51</v>
      </c>
      <c r="H52" s="41">
        <v>9.49</v>
      </c>
      <c r="I52" s="44">
        <v>9.5</v>
      </c>
      <c r="J52" s="21">
        <v>9.5</v>
      </c>
    </row>
    <row r="53" spans="1:13" ht="15.75">
      <c r="A53" s="286"/>
      <c r="B53" s="293"/>
      <c r="C53" s="12" t="s">
        <v>56</v>
      </c>
      <c r="D53" s="12" t="s">
        <v>57</v>
      </c>
      <c r="E53" s="44">
        <v>7.08</v>
      </c>
      <c r="F53" s="44">
        <v>7.72</v>
      </c>
      <c r="G53" s="44">
        <v>6.68</v>
      </c>
      <c r="H53" s="41">
        <v>6.07</v>
      </c>
      <c r="I53" s="44">
        <v>7.13</v>
      </c>
      <c r="J53" s="21">
        <v>6.6</v>
      </c>
    </row>
    <row r="54" spans="1:13" ht="18.75">
      <c r="A54" s="286"/>
      <c r="B54" s="293"/>
      <c r="C54" s="13" t="s">
        <v>58</v>
      </c>
      <c r="D54" s="12" t="s">
        <v>59</v>
      </c>
      <c r="E54" s="44">
        <v>13.2</v>
      </c>
      <c r="F54" s="44">
        <v>13.2</v>
      </c>
      <c r="G54" s="44">
        <v>4.3</v>
      </c>
      <c r="H54" s="41">
        <v>4.9000000000000004</v>
      </c>
      <c r="I54" s="44">
        <v>5.3</v>
      </c>
      <c r="J54" s="21">
        <v>4.8</v>
      </c>
    </row>
    <row r="55" spans="1:13" ht="16.5">
      <c r="A55" s="286"/>
      <c r="B55" s="294"/>
      <c r="C55" s="18" t="s">
        <v>60</v>
      </c>
      <c r="D55" s="12" t="s">
        <v>77</v>
      </c>
      <c r="E55" s="19">
        <v>9.6</v>
      </c>
      <c r="F55" s="19">
        <v>8.2100000000000009</v>
      </c>
      <c r="G55" s="19">
        <v>6</v>
      </c>
      <c r="H55" s="41">
        <v>8.4</v>
      </c>
      <c r="I55" s="44">
        <v>8.8000000000000007</v>
      </c>
      <c r="J55" s="21">
        <v>7.9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24.1</v>
      </c>
      <c r="C59" s="30"/>
      <c r="D59" s="33">
        <v>75.099999999999994</v>
      </c>
      <c r="E59" s="30"/>
      <c r="F59" s="30">
        <v>59.5</v>
      </c>
      <c r="G59" s="34"/>
      <c r="H59" s="30">
        <v>63.2</v>
      </c>
      <c r="I59" s="30"/>
      <c r="J59" s="21">
        <v>79.900000000000006</v>
      </c>
      <c r="K59" s="21"/>
      <c r="L59" s="21"/>
      <c r="M59" s="21"/>
    </row>
    <row r="60" spans="1:13" ht="18.75">
      <c r="A60" s="28" t="s">
        <v>1</v>
      </c>
      <c r="B60" s="29">
        <v>20.5</v>
      </c>
      <c r="C60" s="30"/>
      <c r="D60" s="33">
        <v>40.9</v>
      </c>
      <c r="E60" s="30"/>
      <c r="F60" s="30">
        <v>17.3</v>
      </c>
      <c r="G60" s="34"/>
      <c r="H60" s="30">
        <v>29.2</v>
      </c>
      <c r="I60" s="30"/>
      <c r="J60" s="21">
        <v>55.3</v>
      </c>
      <c r="K60" s="21"/>
      <c r="L60" s="21">
        <v>41.2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19.600000000000001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23</v>
      </c>
      <c r="D64" s="33"/>
      <c r="E64" s="30">
        <v>19.5</v>
      </c>
      <c r="F64" s="30"/>
      <c r="G64" s="38">
        <v>20.5</v>
      </c>
      <c r="H64" s="30"/>
      <c r="I64" s="30">
        <v>7.9</v>
      </c>
      <c r="J64" s="21"/>
      <c r="K64" s="21">
        <v>9.5</v>
      </c>
      <c r="L64" s="21"/>
      <c r="M64" s="21">
        <v>18.100000000000001</v>
      </c>
    </row>
    <row r="65" spans="1:13" ht="18.75">
      <c r="A65" s="31" t="s">
        <v>4</v>
      </c>
      <c r="B65" s="30"/>
      <c r="C65" s="30">
        <v>20.5</v>
      </c>
      <c r="D65" s="33"/>
      <c r="E65" s="30">
        <v>14</v>
      </c>
      <c r="F65" s="30"/>
      <c r="G65" s="34">
        <v>57.02</v>
      </c>
      <c r="H65" s="30"/>
      <c r="I65" s="30">
        <v>57.1</v>
      </c>
      <c r="J65" s="21"/>
      <c r="K65" s="21">
        <v>77.7</v>
      </c>
      <c r="M65" s="21">
        <v>92.3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3.1</v>
      </c>
      <c r="C67" s="30">
        <v>3.2</v>
      </c>
      <c r="D67" s="33">
        <v>4.62</v>
      </c>
      <c r="E67" s="30">
        <v>4.8</v>
      </c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12.8</v>
      </c>
      <c r="C68" s="30">
        <v>2.2999999999999998</v>
      </c>
      <c r="D68" s="33">
        <v>10.31</v>
      </c>
      <c r="E68" s="30">
        <v>3.1</v>
      </c>
      <c r="F68" s="30">
        <v>11.5</v>
      </c>
      <c r="G68" s="34">
        <v>8.1999999999999993</v>
      </c>
      <c r="H68" s="30">
        <v>15.7</v>
      </c>
      <c r="I68" s="30">
        <v>5.3</v>
      </c>
      <c r="J68" s="21">
        <v>10.6</v>
      </c>
      <c r="K68" s="21">
        <v>6.2</v>
      </c>
      <c r="L68" s="21">
        <v>9.6</v>
      </c>
      <c r="M68" s="21">
        <v>5.9</v>
      </c>
    </row>
    <row r="69" spans="1:13" ht="18.75">
      <c r="A69" s="32" t="s">
        <v>6</v>
      </c>
      <c r="B69" s="36"/>
      <c r="C69" s="30"/>
      <c r="D69" s="33"/>
      <c r="E69" s="30"/>
      <c r="F69" s="30">
        <v>9.73</v>
      </c>
      <c r="G69" s="34">
        <v>5.9</v>
      </c>
      <c r="H69" s="30">
        <v>9.42</v>
      </c>
      <c r="I69" s="30">
        <v>1.4</v>
      </c>
      <c r="J69" s="21">
        <v>17.3</v>
      </c>
      <c r="K69" s="21">
        <v>2.2999999999999998</v>
      </c>
      <c r="L69" s="21">
        <v>16.5</v>
      </c>
      <c r="M69" s="21">
        <v>3.4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282</v>
      </c>
      <c r="D2" s="223"/>
      <c r="E2" s="223"/>
      <c r="F2" s="224" t="s">
        <v>95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47830</v>
      </c>
      <c r="D4" s="229"/>
      <c r="E4" s="229"/>
      <c r="F4" s="229">
        <v>48630</v>
      </c>
      <c r="G4" s="229"/>
      <c r="H4" s="229"/>
      <c r="I4" s="229">
        <v>49400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65361</v>
      </c>
      <c r="D5" s="229"/>
      <c r="E5" s="229"/>
      <c r="F5" s="229">
        <v>66058</v>
      </c>
      <c r="G5" s="229"/>
      <c r="H5" s="229"/>
      <c r="I5" s="229">
        <v>66900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C4-'23日'!I4</f>
        <v>830</v>
      </c>
      <c r="D6" s="308"/>
      <c r="E6" s="308"/>
      <c r="F6" s="299">
        <f>F4-C4</f>
        <v>800</v>
      </c>
      <c r="G6" s="300"/>
      <c r="H6" s="301"/>
      <c r="I6" s="299">
        <f>I4-F4</f>
        <v>770</v>
      </c>
      <c r="J6" s="300"/>
      <c r="K6" s="301"/>
      <c r="L6" s="305">
        <f>C6+F6+I6</f>
        <v>2400</v>
      </c>
      <c r="M6" s="305">
        <f>C7+F7+I7</f>
        <v>2400</v>
      </c>
    </row>
    <row r="7" spans="1:15" ht="21.95" customHeight="1">
      <c r="A7" s="217"/>
      <c r="B7" s="6" t="s">
        <v>16</v>
      </c>
      <c r="C7" s="308">
        <f>C5-'23日'!I5</f>
        <v>861</v>
      </c>
      <c r="D7" s="308"/>
      <c r="E7" s="308"/>
      <c r="F7" s="299">
        <f>F5-C5</f>
        <v>697</v>
      </c>
      <c r="G7" s="300"/>
      <c r="H7" s="301"/>
      <c r="I7" s="299">
        <f>I5-F5</f>
        <v>842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51</v>
      </c>
      <c r="D9" s="229"/>
      <c r="E9" s="229"/>
      <c r="F9" s="229">
        <v>50</v>
      </c>
      <c r="G9" s="229"/>
      <c r="H9" s="229"/>
      <c r="I9" s="229">
        <v>45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49</v>
      </c>
      <c r="D10" s="229"/>
      <c r="E10" s="229"/>
      <c r="F10" s="229">
        <v>46</v>
      </c>
      <c r="G10" s="229"/>
      <c r="H10" s="229"/>
      <c r="I10" s="229">
        <v>44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87" t="s">
        <v>137</v>
      </c>
      <c r="D11" s="187" t="s">
        <v>137</v>
      </c>
      <c r="E11" s="187" t="s">
        <v>137</v>
      </c>
      <c r="F11" s="189" t="s">
        <v>137</v>
      </c>
      <c r="G11" s="189" t="s">
        <v>137</v>
      </c>
      <c r="H11" s="189" t="s">
        <v>137</v>
      </c>
      <c r="I11" s="191" t="s">
        <v>137</v>
      </c>
      <c r="J11" s="191" t="s">
        <v>137</v>
      </c>
      <c r="K11" s="191" t="s">
        <v>137</v>
      </c>
    </row>
    <row r="12" spans="1:15" ht="21.95" customHeight="1">
      <c r="A12" s="276"/>
      <c r="B12" s="43" t="s">
        <v>23</v>
      </c>
      <c r="C12" s="187">
        <v>60</v>
      </c>
      <c r="D12" s="187">
        <v>60</v>
      </c>
      <c r="E12" s="187">
        <v>60</v>
      </c>
      <c r="F12" s="189">
        <v>60</v>
      </c>
      <c r="G12" s="189">
        <v>60</v>
      </c>
      <c r="H12" s="189">
        <v>60</v>
      </c>
      <c r="I12" s="191">
        <v>60</v>
      </c>
      <c r="J12" s="191">
        <v>60</v>
      </c>
      <c r="K12" s="191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86">
        <v>450</v>
      </c>
      <c r="D15" s="186">
        <v>410</v>
      </c>
      <c r="E15" s="186">
        <v>370</v>
      </c>
      <c r="F15" s="188">
        <v>370</v>
      </c>
      <c r="G15" s="41">
        <v>350</v>
      </c>
      <c r="H15" s="41">
        <v>310</v>
      </c>
      <c r="I15" s="41">
        <v>310</v>
      </c>
      <c r="J15" s="41">
        <v>290</v>
      </c>
      <c r="K15" s="41">
        <v>270</v>
      </c>
    </row>
    <row r="16" spans="1:15" ht="41.2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87" t="s">
        <v>137</v>
      </c>
      <c r="D17" s="187" t="s">
        <v>137</v>
      </c>
      <c r="E17" s="187" t="s">
        <v>137</v>
      </c>
      <c r="F17" s="189" t="s">
        <v>137</v>
      </c>
      <c r="G17" s="189" t="s">
        <v>137</v>
      </c>
      <c r="H17" s="189" t="s">
        <v>137</v>
      </c>
      <c r="I17" s="191" t="s">
        <v>137</v>
      </c>
      <c r="J17" s="191" t="s">
        <v>137</v>
      </c>
      <c r="K17" s="191" t="s">
        <v>137</v>
      </c>
    </row>
    <row r="18" spans="1:11" ht="21.95" customHeight="1">
      <c r="A18" s="248"/>
      <c r="B18" s="42" t="s">
        <v>23</v>
      </c>
      <c r="C18" s="186">
        <v>80</v>
      </c>
      <c r="D18" s="186">
        <v>80</v>
      </c>
      <c r="E18" s="186">
        <v>80</v>
      </c>
      <c r="F18" s="188">
        <v>80</v>
      </c>
      <c r="G18" s="188">
        <v>80</v>
      </c>
      <c r="H18" s="188">
        <v>80</v>
      </c>
      <c r="I18" s="190">
        <v>80</v>
      </c>
      <c r="J18" s="190">
        <v>80</v>
      </c>
      <c r="K18" s="190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86">
        <v>440</v>
      </c>
      <c r="D21" s="186">
        <v>350</v>
      </c>
      <c r="E21" s="186">
        <v>270</v>
      </c>
      <c r="F21" s="188">
        <v>270</v>
      </c>
      <c r="G21" s="41">
        <v>500</v>
      </c>
      <c r="H21" s="41">
        <v>400</v>
      </c>
      <c r="I21" s="41">
        <v>400</v>
      </c>
      <c r="J21" s="41">
        <v>300</v>
      </c>
      <c r="K21" s="41">
        <v>500</v>
      </c>
    </row>
    <row r="22" spans="1:11" ht="51.75" customHeight="1">
      <c r="A22" s="243"/>
      <c r="B22" s="9" t="s">
        <v>33</v>
      </c>
      <c r="C22" s="247" t="s">
        <v>34</v>
      </c>
      <c r="D22" s="247"/>
      <c r="E22" s="247"/>
      <c r="F22" s="247" t="s">
        <v>286</v>
      </c>
      <c r="G22" s="247"/>
      <c r="H22" s="247"/>
      <c r="I22" s="247" t="s">
        <v>290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2370</v>
      </c>
      <c r="D23" s="236"/>
      <c r="E23" s="236"/>
      <c r="F23" s="236">
        <f>1100+1200</f>
        <v>2300</v>
      </c>
      <c r="G23" s="236"/>
      <c r="H23" s="236"/>
      <c r="I23" s="236">
        <v>2150</v>
      </c>
      <c r="J23" s="236"/>
      <c r="K23" s="236"/>
    </row>
    <row r="24" spans="1:11" ht="21.95" customHeight="1">
      <c r="A24" s="251"/>
      <c r="B24" s="10" t="s">
        <v>37</v>
      </c>
      <c r="C24" s="236">
        <v>1400</v>
      </c>
      <c r="D24" s="236"/>
      <c r="E24" s="236"/>
      <c r="F24" s="236">
        <f>650+620</f>
        <v>1270</v>
      </c>
      <c r="G24" s="236"/>
      <c r="H24" s="236"/>
      <c r="I24" s="236">
        <f>650+620</f>
        <v>1270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30</v>
      </c>
      <c r="D25" s="236"/>
      <c r="E25" s="236"/>
      <c r="F25" s="236">
        <v>30</v>
      </c>
      <c r="G25" s="236"/>
      <c r="H25" s="236"/>
      <c r="I25" s="236">
        <v>30</v>
      </c>
      <c r="J25" s="236"/>
      <c r="K25" s="236"/>
    </row>
    <row r="26" spans="1:11" ht="21.95" customHeight="1">
      <c r="A26" s="250"/>
      <c r="B26" s="8" t="s">
        <v>40</v>
      </c>
      <c r="C26" s="236">
        <v>174</v>
      </c>
      <c r="D26" s="236"/>
      <c r="E26" s="236"/>
      <c r="F26" s="236">
        <v>172</v>
      </c>
      <c r="G26" s="236"/>
      <c r="H26" s="236"/>
      <c r="I26" s="236">
        <v>170</v>
      </c>
      <c r="J26" s="236"/>
      <c r="K26" s="236"/>
    </row>
    <row r="27" spans="1:11" ht="21.95" customHeight="1">
      <c r="A27" s="250"/>
      <c r="B27" s="8" t="s">
        <v>41</v>
      </c>
      <c r="C27" s="236">
        <v>13</v>
      </c>
      <c r="D27" s="236"/>
      <c r="E27" s="236"/>
      <c r="F27" s="236">
        <v>13</v>
      </c>
      <c r="G27" s="236"/>
      <c r="H27" s="236"/>
      <c r="I27" s="236">
        <v>13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285</v>
      </c>
      <c r="D28" s="262"/>
      <c r="E28" s="263"/>
      <c r="F28" s="261" t="s">
        <v>288</v>
      </c>
      <c r="G28" s="262"/>
      <c r="H28" s="263"/>
      <c r="I28" s="261" t="s">
        <v>289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283</v>
      </c>
      <c r="D31" s="273"/>
      <c r="E31" s="274"/>
      <c r="F31" s="272" t="s">
        <v>287</v>
      </c>
      <c r="G31" s="273"/>
      <c r="H31" s="274"/>
      <c r="I31" s="272" t="s">
        <v>125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187">
        <v>0</v>
      </c>
      <c r="G34" s="187">
        <v>0</v>
      </c>
      <c r="H34" s="187">
        <v>0</v>
      </c>
      <c r="I34" s="187">
        <v>0</v>
      </c>
      <c r="J34" s="187">
        <v>0</v>
      </c>
    </row>
    <row r="35" spans="1:10" ht="15.75">
      <c r="A35" s="286"/>
      <c r="B35" s="293"/>
      <c r="C35" s="13" t="s">
        <v>54</v>
      </c>
      <c r="D35" s="13" t="s">
        <v>55</v>
      </c>
      <c r="E35" s="187">
        <v>9.41</v>
      </c>
      <c r="F35" s="187">
        <v>9.2799999999999994</v>
      </c>
      <c r="G35" s="187">
        <v>9.4499999999999993</v>
      </c>
      <c r="H35" s="187">
        <v>9.44</v>
      </c>
      <c r="I35" s="187">
        <v>9.4700000000000006</v>
      </c>
      <c r="J35" s="187">
        <v>9.43</v>
      </c>
    </row>
    <row r="36" spans="1:10" ht="15.75">
      <c r="A36" s="286"/>
      <c r="B36" s="293"/>
      <c r="C36" s="12" t="s">
        <v>56</v>
      </c>
      <c r="D36" s="12" t="s">
        <v>57</v>
      </c>
      <c r="E36" s="187">
        <v>4.32</v>
      </c>
      <c r="F36" s="187">
        <v>4.96</v>
      </c>
      <c r="G36" s="187">
        <v>7.46</v>
      </c>
      <c r="H36" s="187">
        <v>8.9600000000000009</v>
      </c>
      <c r="I36" s="187">
        <v>6.34</v>
      </c>
      <c r="J36" s="187">
        <v>6.58</v>
      </c>
    </row>
    <row r="37" spans="1:10" ht="18.75">
      <c r="A37" s="286"/>
      <c r="B37" s="293"/>
      <c r="C37" s="13" t="s">
        <v>58</v>
      </c>
      <c r="D37" s="12" t="s">
        <v>59</v>
      </c>
      <c r="E37" s="187">
        <v>13.3</v>
      </c>
      <c r="F37" s="187">
        <v>14.8</v>
      </c>
      <c r="G37" s="187">
        <v>14.7</v>
      </c>
      <c r="H37" s="187">
        <v>16.3</v>
      </c>
      <c r="I37" s="187">
        <v>17.899999999999999</v>
      </c>
      <c r="J37" s="187">
        <v>18.5</v>
      </c>
    </row>
    <row r="38" spans="1:10" ht="16.5">
      <c r="A38" s="286"/>
      <c r="B38" s="293"/>
      <c r="C38" s="14" t="s">
        <v>60</v>
      </c>
      <c r="D38" s="12" t="s">
        <v>61</v>
      </c>
      <c r="E38" s="187">
        <v>8.9</v>
      </c>
      <c r="F38" s="187">
        <v>11.2</v>
      </c>
      <c r="G38" s="187">
        <v>9.8000000000000007</v>
      </c>
      <c r="H38" s="187">
        <v>9.6</v>
      </c>
      <c r="I38" s="187">
        <v>18.7</v>
      </c>
      <c r="J38" s="187">
        <v>19.600000000000001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187">
        <v>0.9</v>
      </c>
      <c r="F39" s="187">
        <v>0.9</v>
      </c>
      <c r="G39" s="187">
        <v>0</v>
      </c>
      <c r="H39" s="187">
        <v>0</v>
      </c>
      <c r="I39" s="187">
        <v>0.9</v>
      </c>
      <c r="J39" s="187">
        <v>0.9</v>
      </c>
    </row>
    <row r="40" spans="1:10" ht="15.75">
      <c r="A40" s="286"/>
      <c r="B40" s="293"/>
      <c r="C40" s="13" t="s">
        <v>54</v>
      </c>
      <c r="D40" s="13" t="s">
        <v>63</v>
      </c>
      <c r="E40" s="187">
        <v>10.42</v>
      </c>
      <c r="F40" s="187">
        <v>10.34</v>
      </c>
      <c r="G40" s="187">
        <v>10.38</v>
      </c>
      <c r="H40" s="187">
        <v>10.41</v>
      </c>
      <c r="I40" s="187">
        <v>10.41</v>
      </c>
      <c r="J40" s="187">
        <v>10.32</v>
      </c>
    </row>
    <row r="41" spans="1:10" ht="15.75">
      <c r="A41" s="286"/>
      <c r="B41" s="293"/>
      <c r="C41" s="12" t="s">
        <v>56</v>
      </c>
      <c r="D41" s="12" t="s">
        <v>64</v>
      </c>
      <c r="E41" s="187">
        <v>18.3</v>
      </c>
      <c r="F41" s="187">
        <v>20.399999999999999</v>
      </c>
      <c r="G41" s="187">
        <v>20.7</v>
      </c>
      <c r="H41" s="187">
        <v>23.2</v>
      </c>
      <c r="I41" s="187">
        <v>22.6</v>
      </c>
      <c r="J41" s="187">
        <v>24.8</v>
      </c>
    </row>
    <row r="42" spans="1:10" ht="15.75">
      <c r="A42" s="286"/>
      <c r="B42" s="293"/>
      <c r="C42" s="15" t="s">
        <v>65</v>
      </c>
      <c r="D42" s="16" t="s">
        <v>66</v>
      </c>
      <c r="E42" s="187">
        <v>3.47</v>
      </c>
      <c r="F42" s="187">
        <v>3.46</v>
      </c>
      <c r="G42" s="187">
        <v>3.52</v>
      </c>
      <c r="H42" s="187">
        <v>3.56</v>
      </c>
      <c r="I42" s="187">
        <v>3.88</v>
      </c>
      <c r="J42" s="187">
        <v>3.89</v>
      </c>
    </row>
    <row r="43" spans="1:10" ht="16.5">
      <c r="A43" s="286"/>
      <c r="B43" s="293"/>
      <c r="C43" s="15" t="s">
        <v>67</v>
      </c>
      <c r="D43" s="17" t="s">
        <v>68</v>
      </c>
      <c r="E43" s="187">
        <v>8.41</v>
      </c>
      <c r="F43" s="187">
        <v>7.33</v>
      </c>
      <c r="G43" s="187">
        <v>8.9</v>
      </c>
      <c r="H43" s="187">
        <v>8.7100000000000009</v>
      </c>
      <c r="I43" s="187">
        <v>9.1999999999999993</v>
      </c>
      <c r="J43" s="187">
        <v>8.6</v>
      </c>
    </row>
    <row r="44" spans="1:10" ht="18.75">
      <c r="A44" s="286"/>
      <c r="B44" s="293"/>
      <c r="C44" s="13" t="s">
        <v>58</v>
      </c>
      <c r="D44" s="12" t="s">
        <v>69</v>
      </c>
      <c r="E44" s="187">
        <v>407</v>
      </c>
      <c r="F44" s="187">
        <v>339</v>
      </c>
      <c r="G44" s="187">
        <v>440</v>
      </c>
      <c r="H44" s="187">
        <v>327</v>
      </c>
      <c r="I44" s="187">
        <v>375</v>
      </c>
      <c r="J44" s="187">
        <v>370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187">
        <v>3.87</v>
      </c>
      <c r="F45" s="187">
        <v>3.97</v>
      </c>
      <c r="G45" s="187">
        <v>6.53</v>
      </c>
      <c r="H45" s="187">
        <v>4.9800000000000004</v>
      </c>
      <c r="I45" s="187">
        <v>8.09</v>
      </c>
      <c r="J45" s="187">
        <v>9.1199999999999992</v>
      </c>
    </row>
    <row r="46" spans="1:10" ht="18.75">
      <c r="A46" s="286"/>
      <c r="B46" s="293"/>
      <c r="C46" s="13" t="s">
        <v>58</v>
      </c>
      <c r="D46" s="12" t="s">
        <v>59</v>
      </c>
      <c r="E46" s="187">
        <v>2.9</v>
      </c>
      <c r="F46" s="187">
        <v>4.5999999999999996</v>
      </c>
      <c r="G46" s="187">
        <v>2.5</v>
      </c>
      <c r="H46" s="187">
        <v>10.8</v>
      </c>
      <c r="I46" s="187">
        <v>11.5</v>
      </c>
      <c r="J46" s="187">
        <v>11.7</v>
      </c>
    </row>
    <row r="47" spans="1:10" ht="16.5">
      <c r="A47" s="286"/>
      <c r="B47" s="293"/>
      <c r="C47" s="14" t="s">
        <v>60</v>
      </c>
      <c r="D47" s="12" t="s">
        <v>72</v>
      </c>
      <c r="E47" s="187">
        <v>4.99</v>
      </c>
      <c r="F47" s="187">
        <v>1.92</v>
      </c>
      <c r="G47" s="187">
        <v>5.68</v>
      </c>
      <c r="H47" s="187">
        <v>5.84</v>
      </c>
      <c r="I47" s="187">
        <v>7.08</v>
      </c>
      <c r="J47" s="187">
        <v>7.56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187"/>
      <c r="F48" s="187"/>
      <c r="G48" s="187"/>
      <c r="H48" s="187"/>
      <c r="I48" s="187"/>
      <c r="J48" s="187"/>
    </row>
    <row r="49" spans="1:13" ht="18.75">
      <c r="A49" s="286"/>
      <c r="B49" s="293"/>
      <c r="C49" s="13" t="s">
        <v>58</v>
      </c>
      <c r="D49" s="12" t="s">
        <v>59</v>
      </c>
      <c r="E49" s="187"/>
      <c r="F49" s="187"/>
      <c r="G49" s="187"/>
      <c r="H49" s="187"/>
      <c r="I49" s="187"/>
      <c r="J49" s="187"/>
    </row>
    <row r="50" spans="1:13" ht="16.5">
      <c r="A50" s="286"/>
      <c r="B50" s="293"/>
      <c r="C50" s="14" t="s">
        <v>60</v>
      </c>
      <c r="D50" s="12" t="s">
        <v>72</v>
      </c>
      <c r="E50" s="187"/>
      <c r="F50" s="187"/>
      <c r="G50" s="187"/>
      <c r="H50" s="187"/>
      <c r="I50" s="187"/>
      <c r="J50" s="187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187">
        <v>0</v>
      </c>
      <c r="F51" s="187">
        <v>0</v>
      </c>
      <c r="G51" s="187">
        <v>0</v>
      </c>
      <c r="H51" s="187">
        <v>0</v>
      </c>
      <c r="I51" s="187">
        <v>0</v>
      </c>
      <c r="J51" s="187">
        <v>0</v>
      </c>
    </row>
    <row r="52" spans="1:13" ht="15.75">
      <c r="A52" s="286"/>
      <c r="B52" s="293"/>
      <c r="C52" s="13" t="s">
        <v>54</v>
      </c>
      <c r="D52" s="12" t="s">
        <v>76</v>
      </c>
      <c r="E52" s="187">
        <v>9.4</v>
      </c>
      <c r="F52" s="187">
        <v>9.35</v>
      </c>
      <c r="G52" s="187">
        <v>9.39</v>
      </c>
      <c r="H52" s="187">
        <v>9.35</v>
      </c>
      <c r="I52" s="187">
        <v>9.49</v>
      </c>
      <c r="J52" s="187">
        <v>9.42</v>
      </c>
    </row>
    <row r="53" spans="1:13" ht="15.75">
      <c r="A53" s="286"/>
      <c r="B53" s="293"/>
      <c r="C53" s="12" t="s">
        <v>56</v>
      </c>
      <c r="D53" s="12" t="s">
        <v>57</v>
      </c>
      <c r="E53" s="187">
        <v>5.04</v>
      </c>
      <c r="F53" s="187">
        <v>4.84</v>
      </c>
      <c r="G53" s="187">
        <v>5.94</v>
      </c>
      <c r="H53" s="187">
        <v>5.41</v>
      </c>
      <c r="I53" s="187">
        <v>5.39</v>
      </c>
      <c r="J53" s="187">
        <v>6.17</v>
      </c>
    </row>
    <row r="54" spans="1:13" ht="18.75">
      <c r="A54" s="286"/>
      <c r="B54" s="293"/>
      <c r="C54" s="13" t="s">
        <v>58</v>
      </c>
      <c r="D54" s="12" t="s">
        <v>59</v>
      </c>
      <c r="E54" s="187">
        <v>9.1999999999999993</v>
      </c>
      <c r="F54" s="187">
        <v>8.4</v>
      </c>
      <c r="G54" s="187">
        <v>2.1</v>
      </c>
      <c r="H54" s="187">
        <v>3.2</v>
      </c>
      <c r="I54" s="187">
        <v>5.8</v>
      </c>
      <c r="J54" s="187">
        <v>6.5</v>
      </c>
    </row>
    <row r="55" spans="1:13" ht="16.5">
      <c r="A55" s="286"/>
      <c r="B55" s="294"/>
      <c r="C55" s="18" t="s">
        <v>60</v>
      </c>
      <c r="D55" s="12" t="s">
        <v>77</v>
      </c>
      <c r="E55" s="187">
        <v>8.1</v>
      </c>
      <c r="F55" s="187">
        <v>6.63</v>
      </c>
      <c r="G55" s="187">
        <v>7.55</v>
      </c>
      <c r="H55" s="187">
        <v>6.65</v>
      </c>
      <c r="I55" s="187">
        <v>4.63</v>
      </c>
      <c r="J55" s="187">
        <v>3.21</v>
      </c>
    </row>
    <row r="56" spans="1:13" ht="14.25">
      <c r="A56" s="22" t="s">
        <v>78</v>
      </c>
      <c r="B56" s="22" t="s">
        <v>79</v>
      </c>
      <c r="C56" s="23">
        <v>7.8</v>
      </c>
      <c r="D56" s="22" t="s">
        <v>80</v>
      </c>
      <c r="E56" s="23">
        <v>68</v>
      </c>
      <c r="F56" s="22" t="s">
        <v>81</v>
      </c>
      <c r="G56" s="23">
        <v>75</v>
      </c>
      <c r="H56" s="22" t="s">
        <v>82</v>
      </c>
      <c r="I56" s="23">
        <v>0.03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>
        <v>24.2</v>
      </c>
      <c r="I59" s="29"/>
      <c r="J59" s="29"/>
      <c r="K59" s="29"/>
      <c r="L59" s="29"/>
      <c r="M59" s="29"/>
    </row>
    <row r="60" spans="1:13" ht="18.75">
      <c r="A60" s="28" t="s">
        <v>1</v>
      </c>
      <c r="B60" s="29">
        <v>55.9</v>
      </c>
      <c r="C60" s="29"/>
      <c r="D60" s="29">
        <v>50.6</v>
      </c>
      <c r="E60" s="29"/>
      <c r="F60" s="29">
        <v>52</v>
      </c>
      <c r="G60" s="29"/>
      <c r="H60" s="29"/>
      <c r="I60" s="29"/>
      <c r="J60" s="29">
        <v>87</v>
      </c>
      <c r="K60" s="29"/>
      <c r="L60" s="29">
        <v>234</v>
      </c>
      <c r="M60" s="29"/>
    </row>
    <row r="61" spans="1:13" ht="18.75">
      <c r="A61" s="28" t="s">
        <v>2</v>
      </c>
      <c r="B61" s="29">
        <v>11.7</v>
      </c>
      <c r="C61" s="29"/>
      <c r="D61" s="29">
        <v>21.1</v>
      </c>
      <c r="E61" s="29"/>
      <c r="F61" s="29">
        <v>21.3</v>
      </c>
      <c r="G61" s="29"/>
      <c r="H61" s="29">
        <v>15.4</v>
      </c>
      <c r="I61" s="29"/>
      <c r="J61" s="29">
        <v>8.2100000000000009</v>
      </c>
      <c r="K61" s="29"/>
      <c r="L61" s="29">
        <v>22</v>
      </c>
      <c r="M61" s="29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13.72</v>
      </c>
      <c r="D63" s="30"/>
      <c r="E63" s="30">
        <v>13.01</v>
      </c>
      <c r="F63" s="30"/>
      <c r="G63" s="30">
        <v>13.85</v>
      </c>
      <c r="H63" s="30"/>
      <c r="I63" s="30">
        <v>12.43</v>
      </c>
      <c r="J63" s="30"/>
      <c r="K63" s="30">
        <v>11.57</v>
      </c>
      <c r="L63" s="30"/>
      <c r="M63" s="30">
        <v>11.02</v>
      </c>
    </row>
    <row r="64" spans="1:13" ht="18.75">
      <c r="A64" s="31" t="s">
        <v>3</v>
      </c>
      <c r="B64" s="30"/>
      <c r="C64" s="30">
        <v>3.24</v>
      </c>
      <c r="D64" s="30"/>
      <c r="E64" s="30">
        <v>3.33</v>
      </c>
      <c r="F64" s="30"/>
      <c r="G64" s="30">
        <v>4.3899999999999997</v>
      </c>
      <c r="H64" s="30"/>
      <c r="I64" s="30">
        <v>3.99</v>
      </c>
      <c r="J64" s="30"/>
      <c r="K64" s="30">
        <v>5.5</v>
      </c>
      <c r="L64" s="30"/>
      <c r="M64" s="30">
        <v>3.91</v>
      </c>
    </row>
    <row r="65" spans="1:13" ht="18.75">
      <c r="A65" s="31" t="s">
        <v>4</v>
      </c>
      <c r="B65" s="30"/>
      <c r="C65" s="30"/>
      <c r="D65" s="30"/>
      <c r="E65" s="30">
        <v>52.02</v>
      </c>
      <c r="F65" s="30"/>
      <c r="G65" s="30">
        <v>55.82</v>
      </c>
      <c r="H65" s="30"/>
      <c r="I65" s="30">
        <v>56.31</v>
      </c>
      <c r="J65" s="30"/>
      <c r="K65" s="30">
        <v>58.16</v>
      </c>
      <c r="L65" s="30"/>
      <c r="M65" s="30">
        <v>62.29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13" ht="18.75">
      <c r="A68" s="32" t="s">
        <v>5</v>
      </c>
      <c r="B68" s="30">
        <v>16.5</v>
      </c>
      <c r="C68" s="30">
        <v>5.9</v>
      </c>
      <c r="D68" s="30">
        <v>13.9</v>
      </c>
      <c r="E68" s="30">
        <v>6.92</v>
      </c>
      <c r="F68" s="30">
        <v>14.2</v>
      </c>
      <c r="G68" s="30">
        <v>7.2</v>
      </c>
      <c r="H68" s="30">
        <v>5.95</v>
      </c>
      <c r="I68" s="30">
        <v>4.7</v>
      </c>
      <c r="J68" s="30">
        <v>18.7</v>
      </c>
      <c r="K68" s="30">
        <v>2.1</v>
      </c>
      <c r="L68" s="30">
        <v>18.899999999999999</v>
      </c>
      <c r="M68" s="30">
        <v>3.4</v>
      </c>
    </row>
    <row r="69" spans="1:13" ht="18.75">
      <c r="A69" s="32" t="s">
        <v>6</v>
      </c>
      <c r="B69" s="30"/>
      <c r="C69" s="30"/>
      <c r="D69" s="30">
        <v>18.2</v>
      </c>
      <c r="E69" s="30">
        <v>7.36</v>
      </c>
      <c r="F69" s="30">
        <v>28.9</v>
      </c>
      <c r="G69" s="30">
        <v>5.6</v>
      </c>
      <c r="H69" s="30">
        <v>17.2</v>
      </c>
      <c r="I69" s="30">
        <v>6.8</v>
      </c>
      <c r="J69" s="30">
        <v>11.4</v>
      </c>
      <c r="K69" s="30">
        <v>12.8</v>
      </c>
      <c r="L69" s="30">
        <v>10.6</v>
      </c>
      <c r="M69" s="30">
        <v>11.3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4" workbookViewId="0">
      <selection activeCell="F22" sqref="F22:H2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291</v>
      </c>
      <c r="D2" s="223"/>
      <c r="E2" s="223"/>
      <c r="F2" s="224" t="s">
        <v>292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67584</v>
      </c>
      <c r="D4" s="229"/>
      <c r="E4" s="229"/>
      <c r="F4" s="229">
        <v>50952</v>
      </c>
      <c r="G4" s="229"/>
      <c r="H4" s="229"/>
      <c r="I4" s="229">
        <v>51720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50192</v>
      </c>
      <c r="D5" s="229"/>
      <c r="E5" s="229"/>
      <c r="F5" s="229">
        <v>68365</v>
      </c>
      <c r="G5" s="229"/>
      <c r="H5" s="229"/>
      <c r="I5" s="229">
        <v>69150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C4-'24日'!I4</f>
        <v>18184</v>
      </c>
      <c r="D6" s="308"/>
      <c r="E6" s="308"/>
      <c r="F6" s="299">
        <f>F4-C4</f>
        <v>-16632</v>
      </c>
      <c r="G6" s="300"/>
      <c r="H6" s="301"/>
      <c r="I6" s="299">
        <f>I4-F4</f>
        <v>768</v>
      </c>
      <c r="J6" s="300"/>
      <c r="K6" s="301"/>
      <c r="L6" s="305">
        <f>C6+F6+I6</f>
        <v>2320</v>
      </c>
      <c r="M6" s="305">
        <f>C7+F7+I7</f>
        <v>2250</v>
      </c>
    </row>
    <row r="7" spans="1:15" ht="21.95" customHeight="1">
      <c r="A7" s="217"/>
      <c r="B7" s="6" t="s">
        <v>16</v>
      </c>
      <c r="C7" s="308">
        <f>C5-'24日'!I5</f>
        <v>-16708</v>
      </c>
      <c r="D7" s="308"/>
      <c r="E7" s="308"/>
      <c r="F7" s="299">
        <f>F5-C5</f>
        <v>18173</v>
      </c>
      <c r="G7" s="300"/>
      <c r="H7" s="301"/>
      <c r="I7" s="299">
        <f>I5-F5</f>
        <v>785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49</v>
      </c>
      <c r="D9" s="229"/>
      <c r="E9" s="229"/>
      <c r="F9" s="229">
        <v>47</v>
      </c>
      <c r="G9" s="229"/>
      <c r="H9" s="229"/>
      <c r="I9" s="229">
        <v>48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47</v>
      </c>
      <c r="D10" s="229"/>
      <c r="E10" s="229"/>
      <c r="F10" s="229">
        <v>45</v>
      </c>
      <c r="G10" s="229"/>
      <c r="H10" s="229"/>
      <c r="I10" s="229">
        <v>45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193" t="s">
        <v>137</v>
      </c>
      <c r="D11" s="193" t="s">
        <v>137</v>
      </c>
      <c r="E11" s="193" t="s">
        <v>137</v>
      </c>
      <c r="F11" s="195" t="s">
        <v>137</v>
      </c>
      <c r="G11" s="195" t="s">
        <v>137</v>
      </c>
      <c r="H11" s="195" t="s">
        <v>137</v>
      </c>
      <c r="I11" s="198" t="s">
        <v>137</v>
      </c>
      <c r="J11" s="198" t="s">
        <v>137</v>
      </c>
      <c r="K11" s="198" t="s">
        <v>137</v>
      </c>
    </row>
    <row r="12" spans="1:15" ht="21.95" customHeight="1">
      <c r="A12" s="276"/>
      <c r="B12" s="43" t="s">
        <v>23</v>
      </c>
      <c r="C12" s="193">
        <v>60</v>
      </c>
      <c r="D12" s="193">
        <v>60</v>
      </c>
      <c r="E12" s="193">
        <v>60</v>
      </c>
      <c r="F12" s="195">
        <v>60</v>
      </c>
      <c r="G12" s="195">
        <v>60</v>
      </c>
      <c r="H12" s="195">
        <v>60</v>
      </c>
      <c r="I12" s="198">
        <v>60</v>
      </c>
      <c r="J12" s="198">
        <v>60</v>
      </c>
      <c r="K12" s="198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192">
        <v>270</v>
      </c>
      <c r="D15" s="192">
        <v>250</v>
      </c>
      <c r="E15" s="192">
        <v>220</v>
      </c>
      <c r="F15" s="194">
        <v>220</v>
      </c>
      <c r="G15" s="41">
        <v>500</v>
      </c>
      <c r="H15" s="41">
        <v>440</v>
      </c>
      <c r="I15" s="41">
        <v>440</v>
      </c>
      <c r="J15" s="41">
        <v>410</v>
      </c>
      <c r="K15" s="41">
        <v>380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293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193" t="s">
        <v>137</v>
      </c>
      <c r="D17" s="193" t="s">
        <v>137</v>
      </c>
      <c r="E17" s="193" t="s">
        <v>137</v>
      </c>
      <c r="F17" s="195" t="s">
        <v>137</v>
      </c>
      <c r="G17" s="195" t="s">
        <v>137</v>
      </c>
      <c r="H17" s="195" t="s">
        <v>137</v>
      </c>
      <c r="I17" s="198" t="s">
        <v>137</v>
      </c>
      <c r="J17" s="198" t="s">
        <v>137</v>
      </c>
      <c r="K17" s="198" t="s">
        <v>137</v>
      </c>
    </row>
    <row r="18" spans="1:11" ht="21.95" customHeight="1">
      <c r="A18" s="248"/>
      <c r="B18" s="42" t="s">
        <v>23</v>
      </c>
      <c r="C18" s="192">
        <v>80</v>
      </c>
      <c r="D18" s="192">
        <v>80</v>
      </c>
      <c r="E18" s="192">
        <v>80</v>
      </c>
      <c r="F18" s="194">
        <v>80</v>
      </c>
      <c r="G18" s="194">
        <v>80</v>
      </c>
      <c r="H18" s="194">
        <v>80</v>
      </c>
      <c r="I18" s="197">
        <v>80</v>
      </c>
      <c r="J18" s="197">
        <v>80</v>
      </c>
      <c r="K18" s="197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40" t="s">
        <v>25</v>
      </c>
      <c r="G19" s="241"/>
      <c r="H19" s="242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192">
        <v>500</v>
      </c>
      <c r="D21" s="192">
        <v>420</v>
      </c>
      <c r="E21" s="192">
        <v>350</v>
      </c>
      <c r="F21" s="41">
        <v>350</v>
      </c>
      <c r="G21" s="41">
        <v>220</v>
      </c>
      <c r="H21" s="41">
        <v>520</v>
      </c>
      <c r="I21" s="41">
        <v>520</v>
      </c>
      <c r="J21" s="41">
        <v>420</v>
      </c>
      <c r="K21" s="41">
        <v>350</v>
      </c>
    </row>
    <row r="22" spans="1:11" ht="39" customHeight="1">
      <c r="A22" s="243"/>
      <c r="B22" s="9" t="s">
        <v>33</v>
      </c>
      <c r="C22" s="247" t="s">
        <v>34</v>
      </c>
      <c r="D22" s="247"/>
      <c r="E22" s="247"/>
      <c r="F22" s="247" t="s">
        <v>299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2150</v>
      </c>
      <c r="D23" s="236"/>
      <c r="E23" s="236"/>
      <c r="F23" s="236">
        <f>1100+1000</f>
        <v>2100</v>
      </c>
      <c r="G23" s="236"/>
      <c r="H23" s="236"/>
      <c r="I23" s="236">
        <v>1950</v>
      </c>
      <c r="J23" s="236"/>
      <c r="K23" s="236"/>
    </row>
    <row r="24" spans="1:11" ht="21.95" customHeight="1">
      <c r="A24" s="251"/>
      <c r="B24" s="10" t="s">
        <v>37</v>
      </c>
      <c r="C24" s="236">
        <f>650+620</f>
        <v>1270</v>
      </c>
      <c r="D24" s="236"/>
      <c r="E24" s="236"/>
      <c r="F24" s="236">
        <f>580+540</f>
        <v>1120</v>
      </c>
      <c r="G24" s="236"/>
      <c r="H24" s="236"/>
      <c r="I24" s="236">
        <v>950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30</v>
      </c>
      <c r="D25" s="236"/>
      <c r="E25" s="236"/>
      <c r="F25" s="236">
        <v>29</v>
      </c>
      <c r="G25" s="236"/>
      <c r="H25" s="236"/>
      <c r="I25" s="236">
        <v>29</v>
      </c>
      <c r="J25" s="236"/>
      <c r="K25" s="236"/>
    </row>
    <row r="26" spans="1:11" ht="21.95" customHeight="1">
      <c r="A26" s="250"/>
      <c r="B26" s="8" t="s">
        <v>40</v>
      </c>
      <c r="C26" s="236">
        <v>170</v>
      </c>
      <c r="D26" s="236"/>
      <c r="E26" s="236"/>
      <c r="F26" s="236">
        <v>168</v>
      </c>
      <c r="G26" s="236"/>
      <c r="H26" s="236"/>
      <c r="I26" s="236">
        <v>168</v>
      </c>
      <c r="J26" s="236"/>
      <c r="K26" s="236"/>
    </row>
    <row r="27" spans="1:11" ht="21.95" customHeight="1">
      <c r="A27" s="250"/>
      <c r="B27" s="8" t="s">
        <v>41</v>
      </c>
      <c r="C27" s="236">
        <v>13</v>
      </c>
      <c r="D27" s="236"/>
      <c r="E27" s="236"/>
      <c r="F27" s="236">
        <v>12</v>
      </c>
      <c r="G27" s="236"/>
      <c r="H27" s="236"/>
      <c r="I27" s="236">
        <v>12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285</v>
      </c>
      <c r="D28" s="262"/>
      <c r="E28" s="263"/>
      <c r="F28" s="261" t="s">
        <v>294</v>
      </c>
      <c r="G28" s="262"/>
      <c r="H28" s="263"/>
      <c r="I28" s="261" t="s">
        <v>296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158</v>
      </c>
      <c r="D31" s="273"/>
      <c r="E31" s="274"/>
      <c r="F31" s="272" t="s">
        <v>295</v>
      </c>
      <c r="G31" s="273"/>
      <c r="H31" s="274"/>
      <c r="I31" s="272" t="s">
        <v>125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193">
        <v>0</v>
      </c>
      <c r="G34" s="193">
        <v>0</v>
      </c>
      <c r="H34" s="193">
        <v>0</v>
      </c>
      <c r="I34" s="193">
        <v>0</v>
      </c>
      <c r="J34" s="193">
        <v>0</v>
      </c>
    </row>
    <row r="35" spans="1:10" ht="15.75">
      <c r="A35" s="286"/>
      <c r="B35" s="293"/>
      <c r="C35" s="13" t="s">
        <v>54</v>
      </c>
      <c r="D35" s="13" t="s">
        <v>55</v>
      </c>
      <c r="E35" s="193">
        <v>9.48</v>
      </c>
      <c r="F35" s="193">
        <v>9.4600000000000009</v>
      </c>
      <c r="G35" s="193">
        <v>9.44</v>
      </c>
      <c r="H35" s="193">
        <v>9.4700000000000006</v>
      </c>
      <c r="I35" s="193">
        <v>9.61</v>
      </c>
      <c r="J35" s="193">
        <v>9.58</v>
      </c>
    </row>
    <row r="36" spans="1:10" ht="15.75">
      <c r="A36" s="286"/>
      <c r="B36" s="293"/>
      <c r="C36" s="12" t="s">
        <v>56</v>
      </c>
      <c r="D36" s="12" t="s">
        <v>57</v>
      </c>
      <c r="E36" s="193">
        <v>5.85</v>
      </c>
      <c r="F36" s="193">
        <v>5.39</v>
      </c>
      <c r="G36" s="193">
        <v>6.02</v>
      </c>
      <c r="H36" s="193">
        <v>6.47</v>
      </c>
      <c r="I36" s="193">
        <v>7.67</v>
      </c>
      <c r="J36" s="193">
        <v>7.33</v>
      </c>
    </row>
    <row r="37" spans="1:10" ht="18.75">
      <c r="A37" s="286"/>
      <c r="B37" s="293"/>
      <c r="C37" s="13" t="s">
        <v>58</v>
      </c>
      <c r="D37" s="12" t="s">
        <v>59</v>
      </c>
      <c r="E37" s="193">
        <v>20</v>
      </c>
      <c r="F37" s="193">
        <v>20.100000000000001</v>
      </c>
      <c r="G37" s="193">
        <v>15.6</v>
      </c>
      <c r="H37" s="193">
        <v>15.6</v>
      </c>
      <c r="I37" s="193">
        <v>13.4</v>
      </c>
      <c r="J37" s="193">
        <v>46.6</v>
      </c>
    </row>
    <row r="38" spans="1:10" ht="16.5">
      <c r="A38" s="286"/>
      <c r="B38" s="293"/>
      <c r="C38" s="14" t="s">
        <v>60</v>
      </c>
      <c r="D38" s="12" t="s">
        <v>61</v>
      </c>
      <c r="E38" s="193">
        <v>14.7</v>
      </c>
      <c r="F38" s="193">
        <v>12.2</v>
      </c>
      <c r="G38" s="193">
        <v>8.5</v>
      </c>
      <c r="H38" s="196">
        <v>7.65</v>
      </c>
      <c r="I38" s="193">
        <v>3.76</v>
      </c>
      <c r="J38" s="193">
        <v>14.6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193">
        <v>1</v>
      </c>
      <c r="F39" s="193">
        <v>1</v>
      </c>
      <c r="G39" s="193">
        <v>0</v>
      </c>
      <c r="H39" s="193">
        <v>0</v>
      </c>
      <c r="I39" s="193">
        <v>0</v>
      </c>
      <c r="J39" s="193">
        <v>0</v>
      </c>
    </row>
    <row r="40" spans="1:10" ht="15.75">
      <c r="A40" s="286"/>
      <c r="B40" s="293"/>
      <c r="C40" s="13" t="s">
        <v>54</v>
      </c>
      <c r="D40" s="13" t="s">
        <v>63</v>
      </c>
      <c r="E40" s="193">
        <v>10.38</v>
      </c>
      <c r="F40" s="193">
        <v>10.31</v>
      </c>
      <c r="G40" s="193">
        <v>10.36</v>
      </c>
      <c r="H40" s="193">
        <v>10.3</v>
      </c>
      <c r="I40" s="193">
        <v>10.24</v>
      </c>
      <c r="J40" s="193">
        <v>10.210000000000001</v>
      </c>
    </row>
    <row r="41" spans="1:10" ht="15.75">
      <c r="A41" s="286"/>
      <c r="B41" s="293"/>
      <c r="C41" s="12" t="s">
        <v>56</v>
      </c>
      <c r="D41" s="12" t="s">
        <v>64</v>
      </c>
      <c r="E41" s="193">
        <v>21</v>
      </c>
      <c r="F41" s="193">
        <v>20.7</v>
      </c>
      <c r="G41" s="193">
        <v>21.6</v>
      </c>
      <c r="H41" s="193">
        <v>19.100000000000001</v>
      </c>
      <c r="I41" s="193">
        <v>23.9</v>
      </c>
      <c r="J41" s="193">
        <v>22.4</v>
      </c>
    </row>
    <row r="42" spans="1:10" ht="15.75">
      <c r="A42" s="286"/>
      <c r="B42" s="293"/>
      <c r="C42" s="15" t="s">
        <v>65</v>
      </c>
      <c r="D42" s="16" t="s">
        <v>66</v>
      </c>
      <c r="E42" s="193">
        <v>3.96</v>
      </c>
      <c r="F42" s="193">
        <v>4.1399999999999997</v>
      </c>
      <c r="G42" s="193">
        <v>4.54</v>
      </c>
      <c r="H42" s="193">
        <v>4.47</v>
      </c>
      <c r="I42" s="193">
        <v>4.5599999999999996</v>
      </c>
      <c r="J42" s="193">
        <v>4.24</v>
      </c>
    </row>
    <row r="43" spans="1:10" ht="16.5">
      <c r="A43" s="286"/>
      <c r="B43" s="293"/>
      <c r="C43" s="15" t="s">
        <v>67</v>
      </c>
      <c r="D43" s="17" t="s">
        <v>68</v>
      </c>
      <c r="E43" s="193">
        <v>9.1999999999999993</v>
      </c>
      <c r="F43" s="193">
        <v>6.7</v>
      </c>
      <c r="G43" s="193">
        <v>10.9</v>
      </c>
      <c r="H43" s="193">
        <v>8.0500000000000007</v>
      </c>
      <c r="I43" s="193">
        <v>11.7</v>
      </c>
      <c r="J43" s="193">
        <v>9.6199999999999992</v>
      </c>
    </row>
    <row r="44" spans="1:10" ht="18.75">
      <c r="A44" s="286"/>
      <c r="B44" s="293"/>
      <c r="C44" s="13" t="s">
        <v>58</v>
      </c>
      <c r="D44" s="12" t="s">
        <v>69</v>
      </c>
      <c r="E44" s="193">
        <v>376</v>
      </c>
      <c r="F44" s="193">
        <v>445</v>
      </c>
      <c r="G44" s="193">
        <v>473</v>
      </c>
      <c r="H44" s="193">
        <v>618</v>
      </c>
      <c r="I44" s="193">
        <v>553</v>
      </c>
      <c r="J44" s="193">
        <v>593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193">
        <v>5.5</v>
      </c>
      <c r="F45" s="193">
        <v>8.59</v>
      </c>
      <c r="G45" s="193">
        <v>5.85</v>
      </c>
      <c r="H45" s="193">
        <v>6.75</v>
      </c>
      <c r="I45" s="193">
        <v>7.32</v>
      </c>
      <c r="J45" s="193">
        <v>7.14</v>
      </c>
    </row>
    <row r="46" spans="1:10" ht="18.75">
      <c r="A46" s="286"/>
      <c r="B46" s="293"/>
      <c r="C46" s="13" t="s">
        <v>58</v>
      </c>
      <c r="D46" s="12" t="s">
        <v>59</v>
      </c>
      <c r="E46" s="193">
        <v>12</v>
      </c>
      <c r="F46" s="193">
        <v>13.2</v>
      </c>
      <c r="G46" s="193">
        <v>15.4</v>
      </c>
      <c r="H46" s="193">
        <v>6.2</v>
      </c>
      <c r="I46" s="193">
        <v>19.8</v>
      </c>
      <c r="J46" s="193">
        <v>19.600000000000001</v>
      </c>
    </row>
    <row r="47" spans="1:10" ht="16.5">
      <c r="A47" s="286"/>
      <c r="B47" s="293"/>
      <c r="C47" s="14" t="s">
        <v>60</v>
      </c>
      <c r="D47" s="12" t="s">
        <v>72</v>
      </c>
      <c r="E47" s="193">
        <v>9.84</v>
      </c>
      <c r="F47" s="193">
        <v>6.45</v>
      </c>
      <c r="G47" s="193">
        <v>4.99</v>
      </c>
      <c r="H47" s="193">
        <v>7.6</v>
      </c>
      <c r="I47" s="193">
        <v>8.4</v>
      </c>
      <c r="J47" s="193">
        <v>9.3000000000000007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193"/>
      <c r="F48" s="193"/>
      <c r="G48" s="193"/>
      <c r="H48" s="193"/>
      <c r="I48" s="193"/>
      <c r="J48" s="193"/>
    </row>
    <row r="49" spans="1:13" ht="18.75">
      <c r="A49" s="286"/>
      <c r="B49" s="293"/>
      <c r="C49" s="13" t="s">
        <v>58</v>
      </c>
      <c r="D49" s="12" t="s">
        <v>59</v>
      </c>
      <c r="E49" s="193"/>
      <c r="F49" s="193"/>
      <c r="G49" s="193"/>
      <c r="H49" s="193"/>
      <c r="I49" s="193"/>
      <c r="J49" s="193"/>
    </row>
    <row r="50" spans="1:13" ht="16.5">
      <c r="A50" s="286"/>
      <c r="B50" s="293"/>
      <c r="C50" s="14" t="s">
        <v>60</v>
      </c>
      <c r="D50" s="12" t="s">
        <v>72</v>
      </c>
      <c r="E50" s="193"/>
      <c r="F50" s="193"/>
      <c r="G50" s="193"/>
      <c r="H50" s="193"/>
      <c r="I50" s="193"/>
      <c r="J50" s="193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193">
        <v>0</v>
      </c>
      <c r="F51" s="193">
        <v>0</v>
      </c>
      <c r="G51" s="193">
        <v>0</v>
      </c>
      <c r="H51" s="193">
        <v>0</v>
      </c>
      <c r="I51" s="193">
        <v>0</v>
      </c>
      <c r="J51" s="193">
        <v>0</v>
      </c>
    </row>
    <row r="52" spans="1:13" ht="15.75">
      <c r="A52" s="286"/>
      <c r="B52" s="293"/>
      <c r="C52" s="13" t="s">
        <v>54</v>
      </c>
      <c r="D52" s="12" t="s">
        <v>76</v>
      </c>
      <c r="E52" s="193">
        <v>9.4499999999999993</v>
      </c>
      <c r="F52" s="193">
        <v>9.5500000000000007</v>
      </c>
      <c r="G52" s="193">
        <v>9.59</v>
      </c>
      <c r="H52" s="193">
        <v>9.57</v>
      </c>
      <c r="I52" s="193">
        <v>9.6300000000000008</v>
      </c>
      <c r="J52" s="193">
        <v>9.6</v>
      </c>
    </row>
    <row r="53" spans="1:13" ht="15.75">
      <c r="A53" s="286"/>
      <c r="B53" s="293"/>
      <c r="C53" s="12" t="s">
        <v>56</v>
      </c>
      <c r="D53" s="12" t="s">
        <v>57</v>
      </c>
      <c r="E53" s="193">
        <v>4.8600000000000003</v>
      </c>
      <c r="F53" s="193">
        <v>4.37</v>
      </c>
      <c r="G53" s="193">
        <v>7.66</v>
      </c>
      <c r="H53" s="193">
        <v>5.82</v>
      </c>
      <c r="I53" s="193">
        <v>6.47</v>
      </c>
      <c r="J53" s="193">
        <v>5.93</v>
      </c>
    </row>
    <row r="54" spans="1:13" ht="18.75">
      <c r="A54" s="286"/>
      <c r="B54" s="293"/>
      <c r="C54" s="13" t="s">
        <v>58</v>
      </c>
      <c r="D54" s="12" t="s">
        <v>59</v>
      </c>
      <c r="E54" s="193">
        <v>3.7</v>
      </c>
      <c r="F54" s="193">
        <v>4.5999999999999996</v>
      </c>
      <c r="G54" s="193">
        <v>1.8</v>
      </c>
      <c r="H54" s="193">
        <v>2.6</v>
      </c>
      <c r="I54" s="193">
        <v>8.3000000000000007</v>
      </c>
      <c r="J54" s="193">
        <v>4.7</v>
      </c>
    </row>
    <row r="55" spans="1:13" ht="16.5">
      <c r="A55" s="286"/>
      <c r="B55" s="294"/>
      <c r="C55" s="18" t="s">
        <v>60</v>
      </c>
      <c r="D55" s="12" t="s">
        <v>77</v>
      </c>
      <c r="E55" s="193">
        <v>6.77</v>
      </c>
      <c r="F55" s="193">
        <v>4.7</v>
      </c>
      <c r="G55" s="193">
        <v>8.8000000000000007</v>
      </c>
      <c r="H55" s="193">
        <v>8.7799999999999994</v>
      </c>
      <c r="I55" s="193">
        <v>8.19</v>
      </c>
      <c r="J55" s="193">
        <v>6.47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75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49.6</v>
      </c>
      <c r="C60" s="29"/>
      <c r="D60" s="29">
        <v>32.6</v>
      </c>
      <c r="E60" s="29"/>
      <c r="F60" s="29">
        <v>26</v>
      </c>
      <c r="G60" s="29"/>
      <c r="H60" s="29">
        <v>35.4</v>
      </c>
      <c r="I60" s="29"/>
      <c r="J60" s="29">
        <v>46.9</v>
      </c>
      <c r="K60" s="29"/>
      <c r="L60" s="29">
        <v>19.8</v>
      </c>
      <c r="M60" s="29"/>
    </row>
    <row r="61" spans="1:13" ht="18.75">
      <c r="A61" s="28" t="s">
        <v>2</v>
      </c>
      <c r="B61" s="29">
        <v>14.4</v>
      </c>
      <c r="C61" s="29"/>
      <c r="D61" s="29">
        <v>10.199999999999999</v>
      </c>
      <c r="E61" s="29"/>
      <c r="F61" s="29">
        <v>6.19</v>
      </c>
      <c r="G61" s="29"/>
      <c r="H61" s="29">
        <v>4.1100000000000003</v>
      </c>
      <c r="I61" s="29"/>
      <c r="J61" s="29">
        <v>13.3</v>
      </c>
      <c r="K61" s="29"/>
      <c r="L61" s="29">
        <v>8.57</v>
      </c>
      <c r="M61" s="29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11.36</v>
      </c>
      <c r="D63" s="30"/>
      <c r="E63" s="30">
        <v>11.97</v>
      </c>
      <c r="F63" s="30"/>
      <c r="G63" s="30">
        <v>3.6</v>
      </c>
      <c r="H63" s="30"/>
      <c r="I63" s="30">
        <v>86.5</v>
      </c>
      <c r="J63" s="30"/>
      <c r="K63" s="30">
        <v>6.84</v>
      </c>
      <c r="L63" s="30"/>
      <c r="M63" s="30">
        <v>7.29</v>
      </c>
    </row>
    <row r="64" spans="1:13" ht="18.75">
      <c r="A64" s="31" t="s">
        <v>3</v>
      </c>
      <c r="B64" s="30"/>
      <c r="C64" s="30">
        <v>5.03</v>
      </c>
      <c r="D64" s="30"/>
      <c r="E64" s="30">
        <v>5.05</v>
      </c>
      <c r="F64" s="30"/>
      <c r="G64" s="30">
        <v>7.61</v>
      </c>
      <c r="H64" s="30"/>
      <c r="I64" s="30">
        <v>6.1</v>
      </c>
      <c r="J64" s="30"/>
      <c r="K64" s="30">
        <v>7.44</v>
      </c>
      <c r="L64" s="30"/>
      <c r="M64" s="30">
        <v>5.64</v>
      </c>
    </row>
    <row r="65" spans="1:13" ht="18.75">
      <c r="A65" s="31" t="s">
        <v>4</v>
      </c>
      <c r="B65" s="30"/>
      <c r="C65" s="30">
        <v>66.61</v>
      </c>
      <c r="D65" s="30"/>
      <c r="E65" s="30">
        <v>69.599999999999994</v>
      </c>
      <c r="F65" s="30"/>
      <c r="G65" s="30">
        <v>69.290000000000006</v>
      </c>
      <c r="H65" s="30"/>
      <c r="I65" s="30">
        <v>72.44</v>
      </c>
      <c r="J65" s="30"/>
      <c r="K65" s="30">
        <v>72.599999999999994</v>
      </c>
      <c r="L65" s="30"/>
      <c r="M65" s="30">
        <v>78.180000000000007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13" ht="18.75">
      <c r="A68" s="32" t="s">
        <v>5</v>
      </c>
      <c r="B68" s="30">
        <v>11</v>
      </c>
      <c r="C68" s="30">
        <v>2.4</v>
      </c>
      <c r="D68" s="30">
        <v>10.199999999999999</v>
      </c>
      <c r="E68" s="30">
        <v>3.5</v>
      </c>
      <c r="F68" s="30">
        <v>8.6999999999999993</v>
      </c>
      <c r="G68" s="30">
        <v>4.5</v>
      </c>
      <c r="H68" s="30">
        <v>10.8</v>
      </c>
      <c r="I68" s="30">
        <v>5.6</v>
      </c>
      <c r="J68" s="30">
        <v>5.32</v>
      </c>
      <c r="K68" s="30">
        <v>14.6</v>
      </c>
      <c r="L68" s="30">
        <v>9.4600000000000009</v>
      </c>
      <c r="M68" s="30">
        <v>27.9</v>
      </c>
    </row>
    <row r="69" spans="1:13" ht="18.75">
      <c r="A69" s="32" t="s">
        <v>6</v>
      </c>
      <c r="B69" s="30">
        <v>17.8</v>
      </c>
      <c r="C69" s="30">
        <v>11.1</v>
      </c>
      <c r="D69" s="30">
        <v>15.2</v>
      </c>
      <c r="E69" s="30">
        <v>9.5</v>
      </c>
      <c r="F69" s="30">
        <v>14.2</v>
      </c>
      <c r="G69" s="30">
        <v>15.3</v>
      </c>
      <c r="H69" s="30">
        <v>16.3</v>
      </c>
      <c r="I69" s="30">
        <v>13.8</v>
      </c>
      <c r="J69" s="30">
        <v>8.76</v>
      </c>
      <c r="K69" s="30">
        <v>1.7</v>
      </c>
      <c r="L69" s="30">
        <v>15.3</v>
      </c>
      <c r="M69" s="30">
        <v>2.2999999999999998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O36" sqref="O3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103</v>
      </c>
      <c r="D2" s="223"/>
      <c r="E2" s="223"/>
      <c r="F2" s="224" t="s">
        <v>106</v>
      </c>
      <c r="G2" s="224"/>
      <c r="H2" s="224"/>
      <c r="I2" s="225" t="s">
        <v>109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52600</v>
      </c>
      <c r="D4" s="229"/>
      <c r="E4" s="229"/>
      <c r="F4" s="229">
        <v>53379</v>
      </c>
      <c r="G4" s="229"/>
      <c r="H4" s="229"/>
      <c r="I4" s="229">
        <v>54120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70000</v>
      </c>
      <c r="D5" s="229"/>
      <c r="E5" s="229"/>
      <c r="F5" s="229">
        <v>70608</v>
      </c>
      <c r="G5" s="229"/>
      <c r="H5" s="229"/>
      <c r="I5" s="229">
        <v>71650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C4-'25日'!I4</f>
        <v>880</v>
      </c>
      <c r="D6" s="308"/>
      <c r="E6" s="308"/>
      <c r="F6" s="299">
        <f>F4-C4</f>
        <v>779</v>
      </c>
      <c r="G6" s="300"/>
      <c r="H6" s="301"/>
      <c r="I6" s="299">
        <f>I4-F4</f>
        <v>741</v>
      </c>
      <c r="J6" s="300"/>
      <c r="K6" s="301"/>
      <c r="L6" s="305">
        <f>C6+F6+I6</f>
        <v>2400</v>
      </c>
      <c r="M6" s="305">
        <f>C7+F7+I7</f>
        <v>2500</v>
      </c>
    </row>
    <row r="7" spans="1:15" ht="21.95" customHeight="1">
      <c r="A7" s="217"/>
      <c r="B7" s="6" t="s">
        <v>16</v>
      </c>
      <c r="C7" s="308">
        <f>C5-'25日'!I5</f>
        <v>850</v>
      </c>
      <c r="D7" s="308"/>
      <c r="E7" s="308"/>
      <c r="F7" s="299">
        <f>F5-C5</f>
        <v>608</v>
      </c>
      <c r="G7" s="300"/>
      <c r="H7" s="301"/>
      <c r="I7" s="299">
        <f>I5-F5</f>
        <v>1042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47</v>
      </c>
      <c r="D9" s="229"/>
      <c r="E9" s="229"/>
      <c r="F9" s="229">
        <v>50</v>
      </c>
      <c r="G9" s="229"/>
      <c r="H9" s="229"/>
      <c r="I9" s="229">
        <v>47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0</v>
      </c>
      <c r="D10" s="229"/>
      <c r="E10" s="229"/>
      <c r="F10" s="229">
        <v>45</v>
      </c>
      <c r="G10" s="229"/>
      <c r="H10" s="229"/>
      <c r="I10" s="229">
        <v>47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200" t="s">
        <v>137</v>
      </c>
      <c r="D11" s="200" t="s">
        <v>137</v>
      </c>
      <c r="E11" s="200" t="s">
        <v>137</v>
      </c>
      <c r="F11" s="202" t="s">
        <v>137</v>
      </c>
      <c r="G11" s="202" t="s">
        <v>137</v>
      </c>
      <c r="H11" s="202" t="s">
        <v>137</v>
      </c>
      <c r="I11" s="204" t="s">
        <v>137</v>
      </c>
      <c r="J11" s="204" t="s">
        <v>137</v>
      </c>
      <c r="K11" s="204" t="s">
        <v>137</v>
      </c>
    </row>
    <row r="12" spans="1:15" ht="21.95" customHeight="1">
      <c r="A12" s="276"/>
      <c r="B12" s="43" t="s">
        <v>23</v>
      </c>
      <c r="C12" s="200">
        <v>60</v>
      </c>
      <c r="D12" s="200">
        <v>60</v>
      </c>
      <c r="E12" s="200">
        <v>60</v>
      </c>
      <c r="F12" s="202">
        <v>60</v>
      </c>
      <c r="G12" s="202">
        <v>60</v>
      </c>
      <c r="H12" s="202">
        <v>60</v>
      </c>
      <c r="I12" s="204">
        <v>60</v>
      </c>
      <c r="J12" s="204">
        <v>60</v>
      </c>
      <c r="K12" s="204">
        <v>60</v>
      </c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1">
        <v>380</v>
      </c>
      <c r="D15" s="41">
        <v>330</v>
      </c>
      <c r="E15" s="41">
        <v>280</v>
      </c>
      <c r="F15" s="201">
        <v>280</v>
      </c>
      <c r="G15" s="41">
        <v>240</v>
      </c>
      <c r="H15" s="41">
        <v>530</v>
      </c>
      <c r="I15" s="41">
        <v>530</v>
      </c>
      <c r="J15" s="41">
        <v>500</v>
      </c>
      <c r="K15" s="41">
        <v>480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302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200" t="s">
        <v>137</v>
      </c>
      <c r="D17" s="200" t="s">
        <v>137</v>
      </c>
      <c r="E17" s="200" t="s">
        <v>137</v>
      </c>
      <c r="F17" s="202" t="s">
        <v>137</v>
      </c>
      <c r="G17" s="202" t="s">
        <v>137</v>
      </c>
      <c r="H17" s="202" t="s">
        <v>137</v>
      </c>
      <c r="I17" s="204" t="s">
        <v>137</v>
      </c>
      <c r="J17" s="204" t="s">
        <v>137</v>
      </c>
      <c r="K17" s="204" t="s">
        <v>137</v>
      </c>
    </row>
    <row r="18" spans="1:11" ht="21.95" customHeight="1">
      <c r="A18" s="248"/>
      <c r="B18" s="42" t="s">
        <v>23</v>
      </c>
      <c r="C18" s="199">
        <v>80</v>
      </c>
      <c r="D18" s="199">
        <v>80</v>
      </c>
      <c r="E18" s="199">
        <v>80</v>
      </c>
      <c r="F18" s="201">
        <v>80</v>
      </c>
      <c r="G18" s="201">
        <v>80</v>
      </c>
      <c r="H18" s="201">
        <v>80</v>
      </c>
      <c r="I18" s="203">
        <v>80</v>
      </c>
      <c r="J18" s="203">
        <v>80</v>
      </c>
      <c r="K18" s="203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1">
        <v>350</v>
      </c>
      <c r="D21" s="41">
        <v>250</v>
      </c>
      <c r="E21" s="41">
        <v>480</v>
      </c>
      <c r="F21" s="41">
        <v>480</v>
      </c>
      <c r="G21" s="41">
        <v>230</v>
      </c>
      <c r="H21" s="41">
        <v>550</v>
      </c>
      <c r="I21" s="41">
        <v>550</v>
      </c>
      <c r="J21" s="41">
        <v>460</v>
      </c>
      <c r="K21" s="41">
        <v>380</v>
      </c>
    </row>
    <row r="22" spans="1:11" ht="21.95" customHeight="1">
      <c r="A22" s="243"/>
      <c r="B22" s="9" t="s">
        <v>33</v>
      </c>
      <c r="C22" s="247" t="s">
        <v>297</v>
      </c>
      <c r="D22" s="247"/>
      <c r="E22" s="247"/>
      <c r="F22" s="247" t="s">
        <v>303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1950</v>
      </c>
      <c r="D23" s="236"/>
      <c r="E23" s="236"/>
      <c r="F23" s="236">
        <f>950+1000</f>
        <v>1950</v>
      </c>
      <c r="G23" s="236"/>
      <c r="H23" s="236"/>
      <c r="I23" s="236">
        <f>850+900</f>
        <v>1750</v>
      </c>
      <c r="J23" s="236"/>
      <c r="K23" s="236"/>
    </row>
    <row r="24" spans="1:11" ht="21.95" customHeight="1">
      <c r="A24" s="251"/>
      <c r="B24" s="10" t="s">
        <v>37</v>
      </c>
      <c r="C24" s="236">
        <v>950</v>
      </c>
      <c r="D24" s="236"/>
      <c r="E24" s="236"/>
      <c r="F24" s="236">
        <f>950+880</f>
        <v>1830</v>
      </c>
      <c r="G24" s="236"/>
      <c r="H24" s="236"/>
      <c r="I24" s="236">
        <f>850+820</f>
        <v>1670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29</v>
      </c>
      <c r="D25" s="236"/>
      <c r="E25" s="236"/>
      <c r="F25" s="236">
        <v>28</v>
      </c>
      <c r="G25" s="236"/>
      <c r="H25" s="236"/>
      <c r="I25" s="236">
        <v>28</v>
      </c>
      <c r="J25" s="236"/>
      <c r="K25" s="236"/>
    </row>
    <row r="26" spans="1:11" ht="21.95" customHeight="1">
      <c r="A26" s="250"/>
      <c r="B26" s="8" t="s">
        <v>40</v>
      </c>
      <c r="C26" s="236">
        <v>167</v>
      </c>
      <c r="D26" s="236"/>
      <c r="E26" s="236"/>
      <c r="F26" s="236">
        <v>165</v>
      </c>
      <c r="G26" s="236"/>
      <c r="H26" s="236"/>
      <c r="I26" s="236">
        <v>165</v>
      </c>
      <c r="J26" s="236"/>
      <c r="K26" s="236"/>
    </row>
    <row r="27" spans="1:11" ht="21.95" customHeight="1">
      <c r="A27" s="250"/>
      <c r="B27" s="8" t="s">
        <v>41</v>
      </c>
      <c r="C27" s="236">
        <v>12</v>
      </c>
      <c r="D27" s="236"/>
      <c r="E27" s="236"/>
      <c r="F27" s="236">
        <v>12</v>
      </c>
      <c r="G27" s="236"/>
      <c r="H27" s="236"/>
      <c r="I27" s="236">
        <v>12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298</v>
      </c>
      <c r="D28" s="262"/>
      <c r="E28" s="263"/>
      <c r="F28" s="261" t="s">
        <v>300</v>
      </c>
      <c r="G28" s="262"/>
      <c r="H28" s="263"/>
      <c r="I28" s="261" t="s">
        <v>306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147</v>
      </c>
      <c r="D31" s="273"/>
      <c r="E31" s="274"/>
      <c r="F31" s="272" t="s">
        <v>301</v>
      </c>
      <c r="G31" s="273"/>
      <c r="H31" s="274"/>
      <c r="I31" s="272" t="s">
        <v>305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9.43</v>
      </c>
      <c r="F35" s="44">
        <v>9.3699999999999992</v>
      </c>
      <c r="G35" s="44">
        <v>9.1999999999999993</v>
      </c>
      <c r="H35" s="41">
        <v>8.9499999999999993</v>
      </c>
      <c r="I35" s="44">
        <v>9.19</v>
      </c>
      <c r="J35" s="21">
        <v>9.48</v>
      </c>
    </row>
    <row r="36" spans="1:10" ht="15.75">
      <c r="A36" s="286"/>
      <c r="B36" s="293"/>
      <c r="C36" s="12" t="s">
        <v>56</v>
      </c>
      <c r="D36" s="12" t="s">
        <v>57</v>
      </c>
      <c r="E36" s="44">
        <v>5.47</v>
      </c>
      <c r="F36" s="44">
        <v>6.06</v>
      </c>
      <c r="G36" s="44">
        <v>5.8</v>
      </c>
      <c r="H36" s="41">
        <v>6.12</v>
      </c>
      <c r="I36" s="44">
        <v>9.3800000000000008</v>
      </c>
      <c r="J36" s="21">
        <v>6.96</v>
      </c>
    </row>
    <row r="37" spans="1:10" ht="18.75">
      <c r="A37" s="286"/>
      <c r="B37" s="293"/>
      <c r="C37" s="13" t="s">
        <v>58</v>
      </c>
      <c r="D37" s="12" t="s">
        <v>59</v>
      </c>
      <c r="E37" s="44">
        <v>12.3</v>
      </c>
      <c r="F37" s="44">
        <v>17.899999999999999</v>
      </c>
      <c r="G37" s="35">
        <v>16.8</v>
      </c>
      <c r="H37" s="41">
        <v>49.5</v>
      </c>
      <c r="I37" s="44">
        <v>16.2</v>
      </c>
      <c r="J37" s="21">
        <v>17.399999999999999</v>
      </c>
    </row>
    <row r="38" spans="1:10" ht="16.5">
      <c r="A38" s="286"/>
      <c r="B38" s="293"/>
      <c r="C38" s="14" t="s">
        <v>60</v>
      </c>
      <c r="D38" s="12" t="s">
        <v>61</v>
      </c>
      <c r="E38" s="35">
        <v>16.7</v>
      </c>
      <c r="F38" s="35">
        <v>18.600000000000001</v>
      </c>
      <c r="G38" s="35">
        <v>7.56</v>
      </c>
      <c r="H38" s="37">
        <v>8.76</v>
      </c>
      <c r="I38" s="44">
        <v>11.4</v>
      </c>
      <c r="J38" s="21">
        <v>13.9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</v>
      </c>
      <c r="H39" s="41">
        <v>0</v>
      </c>
      <c r="I39" s="44">
        <v>0.8</v>
      </c>
      <c r="J39" s="21">
        <v>0.8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10.28</v>
      </c>
      <c r="F40" s="44">
        <v>9.98</v>
      </c>
      <c r="G40" s="44">
        <v>9.75</v>
      </c>
      <c r="H40" s="41">
        <v>8.44</v>
      </c>
      <c r="I40" s="44">
        <v>9.69</v>
      </c>
      <c r="J40" s="21">
        <v>10.1</v>
      </c>
    </row>
    <row r="41" spans="1:10" ht="15.75">
      <c r="A41" s="286"/>
      <c r="B41" s="293"/>
      <c r="C41" s="12" t="s">
        <v>56</v>
      </c>
      <c r="D41" s="12" t="s">
        <v>64</v>
      </c>
      <c r="E41" s="44">
        <v>17.690000000000001</v>
      </c>
      <c r="F41" s="44">
        <v>19.5</v>
      </c>
      <c r="G41" s="44">
        <v>20.9</v>
      </c>
      <c r="H41" s="41">
        <v>21.1</v>
      </c>
      <c r="I41" s="44">
        <v>23.6</v>
      </c>
      <c r="J41" s="21">
        <v>19.2</v>
      </c>
    </row>
    <row r="42" spans="1:10" ht="15.75">
      <c r="A42" s="286"/>
      <c r="B42" s="293"/>
      <c r="C42" s="15" t="s">
        <v>65</v>
      </c>
      <c r="D42" s="16" t="s">
        <v>66</v>
      </c>
      <c r="E42" s="44">
        <v>4.1100000000000003</v>
      </c>
      <c r="F42" s="44">
        <v>3.8</v>
      </c>
      <c r="G42" s="44">
        <v>2.5299999999999998</v>
      </c>
      <c r="H42" s="41">
        <v>2.76</v>
      </c>
      <c r="I42" s="44">
        <v>4.01</v>
      </c>
      <c r="J42" s="21">
        <v>4.26</v>
      </c>
    </row>
    <row r="43" spans="1:10" ht="16.5">
      <c r="A43" s="286"/>
      <c r="B43" s="293"/>
      <c r="C43" s="15" t="s">
        <v>67</v>
      </c>
      <c r="D43" s="17" t="s">
        <v>68</v>
      </c>
      <c r="E43" s="44">
        <v>10.9</v>
      </c>
      <c r="F43" s="44">
        <v>11.1</v>
      </c>
      <c r="G43" s="44">
        <v>8.34</v>
      </c>
      <c r="H43" s="41">
        <v>10.5</v>
      </c>
      <c r="I43" s="44">
        <v>9.8000000000000007</v>
      </c>
      <c r="J43" s="21">
        <v>9.94</v>
      </c>
    </row>
    <row r="44" spans="1:10" ht="18.75">
      <c r="A44" s="286"/>
      <c r="B44" s="293"/>
      <c r="C44" s="13" t="s">
        <v>58</v>
      </c>
      <c r="D44" s="12" t="s">
        <v>69</v>
      </c>
      <c r="E44" s="44">
        <v>598</v>
      </c>
      <c r="F44" s="44">
        <v>718</v>
      </c>
      <c r="G44" s="44">
        <v>993</v>
      </c>
      <c r="H44" s="41">
        <v>1145</v>
      </c>
      <c r="I44" s="44">
        <v>1218</v>
      </c>
      <c r="J44" s="21">
        <v>1143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6.51</v>
      </c>
      <c r="F45" s="44"/>
      <c r="G45" s="44">
        <v>5.7</v>
      </c>
      <c r="H45" s="41">
        <v>4.91</v>
      </c>
      <c r="I45" s="44">
        <v>4.5999999999999996</v>
      </c>
      <c r="J45" s="21">
        <v>8.1999999999999993</v>
      </c>
    </row>
    <row r="46" spans="1:10" ht="18.75">
      <c r="A46" s="286"/>
      <c r="B46" s="293"/>
      <c r="C46" s="13" t="s">
        <v>58</v>
      </c>
      <c r="D46" s="12" t="s">
        <v>59</v>
      </c>
      <c r="E46" s="44">
        <v>11.3</v>
      </c>
      <c r="F46" s="44"/>
      <c r="G46" s="44">
        <v>13.4</v>
      </c>
      <c r="H46" s="41">
        <v>9.9</v>
      </c>
      <c r="I46" s="44">
        <v>13.7</v>
      </c>
      <c r="J46" s="21">
        <v>16.399999999999999</v>
      </c>
    </row>
    <row r="47" spans="1:10" ht="16.5">
      <c r="A47" s="286"/>
      <c r="B47" s="293"/>
      <c r="C47" s="14" t="s">
        <v>60</v>
      </c>
      <c r="D47" s="12" t="s">
        <v>72</v>
      </c>
      <c r="E47" s="44">
        <v>7.37</v>
      </c>
      <c r="F47" s="44"/>
      <c r="G47" s="44">
        <v>6.78</v>
      </c>
      <c r="H47" s="41">
        <v>7.5</v>
      </c>
      <c r="I47" s="44">
        <v>8.9499999999999993</v>
      </c>
      <c r="J47" s="21">
        <v>8.4499999999999993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9.39</v>
      </c>
      <c r="F52" s="44">
        <v>9.49</v>
      </c>
      <c r="G52" s="44">
        <v>9.4499999999999993</v>
      </c>
      <c r="H52" s="41">
        <v>9.83</v>
      </c>
      <c r="I52" s="44">
        <v>9.48</v>
      </c>
      <c r="J52" s="21">
        <v>9.41</v>
      </c>
    </row>
    <row r="53" spans="1:13" ht="15.75">
      <c r="A53" s="286"/>
      <c r="B53" s="293"/>
      <c r="C53" s="12" t="s">
        <v>56</v>
      </c>
      <c r="D53" s="12" t="s">
        <v>57</v>
      </c>
      <c r="E53" s="44">
        <v>5.24</v>
      </c>
      <c r="F53" s="44">
        <v>6.03</v>
      </c>
      <c r="G53" s="44">
        <v>4.7</v>
      </c>
      <c r="H53" s="41">
        <v>5.42</v>
      </c>
      <c r="I53" s="44">
        <v>4.97</v>
      </c>
      <c r="J53" s="21">
        <v>4.76</v>
      </c>
    </row>
    <row r="54" spans="1:13" ht="18.75">
      <c r="A54" s="286"/>
      <c r="B54" s="293"/>
      <c r="C54" s="13" t="s">
        <v>58</v>
      </c>
      <c r="D54" s="12" t="s">
        <v>59</v>
      </c>
      <c r="E54" s="44">
        <v>13.1</v>
      </c>
      <c r="F54" s="44">
        <v>13.9</v>
      </c>
      <c r="G54" s="44">
        <v>2.8</v>
      </c>
      <c r="H54" s="41">
        <v>2.4</v>
      </c>
      <c r="I54" s="44">
        <v>7.9</v>
      </c>
      <c r="J54" s="21">
        <v>2.9</v>
      </c>
    </row>
    <row r="55" spans="1:13" ht="16.5">
      <c r="A55" s="286"/>
      <c r="B55" s="294"/>
      <c r="C55" s="18" t="s">
        <v>60</v>
      </c>
      <c r="D55" s="12" t="s">
        <v>77</v>
      </c>
      <c r="E55" s="19">
        <v>11.7</v>
      </c>
      <c r="F55" s="19">
        <v>7.21</v>
      </c>
      <c r="G55" s="19">
        <v>8.5</v>
      </c>
      <c r="H55" s="41">
        <v>7.16</v>
      </c>
      <c r="I55" s="44">
        <v>8.57</v>
      </c>
      <c r="J55" s="21" t="s">
        <v>304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80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>
        <v>38.5</v>
      </c>
      <c r="M59" s="21"/>
    </row>
    <row r="60" spans="1:13" ht="18.75">
      <c r="A60" s="28" t="s">
        <v>1</v>
      </c>
      <c r="B60" s="29">
        <v>45.9</v>
      </c>
      <c r="C60" s="30"/>
      <c r="D60" s="33">
        <v>49.8</v>
      </c>
      <c r="E60" s="30"/>
      <c r="F60" s="30">
        <v>13.8</v>
      </c>
      <c r="G60" s="34"/>
      <c r="H60" s="30">
        <v>19.8</v>
      </c>
      <c r="I60" s="30"/>
      <c r="J60" s="21">
        <v>87.2</v>
      </c>
      <c r="K60" s="21"/>
      <c r="L60" s="21">
        <v>31.2</v>
      </c>
      <c r="M60" s="21"/>
    </row>
    <row r="61" spans="1:13" ht="18.75">
      <c r="A61" s="28" t="s">
        <v>2</v>
      </c>
      <c r="B61" s="29">
        <v>8.82</v>
      </c>
      <c r="C61" s="30"/>
      <c r="D61" s="33">
        <v>7.11</v>
      </c>
      <c r="E61" s="30"/>
      <c r="F61" s="30">
        <v>3.3</v>
      </c>
      <c r="G61" s="34"/>
      <c r="H61" s="30">
        <v>45.1</v>
      </c>
      <c r="I61" s="30"/>
      <c r="J61" s="21">
        <v>68.7</v>
      </c>
      <c r="K61" s="21"/>
      <c r="L61" s="21"/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7.96</v>
      </c>
      <c r="D63" s="33"/>
      <c r="E63" s="30">
        <v>7.64</v>
      </c>
      <c r="F63" s="30"/>
      <c r="G63" s="34">
        <v>8.59</v>
      </c>
      <c r="H63" s="30"/>
      <c r="I63" s="30">
        <v>7.17</v>
      </c>
      <c r="J63" s="21"/>
      <c r="K63" s="21">
        <v>7.09</v>
      </c>
      <c r="L63" s="21"/>
      <c r="M63" s="21">
        <v>9.49</v>
      </c>
    </row>
    <row r="64" spans="1:13" ht="18.75">
      <c r="A64" s="31" t="s">
        <v>3</v>
      </c>
      <c r="B64" s="30"/>
      <c r="C64" s="30">
        <v>5.76</v>
      </c>
      <c r="D64" s="33"/>
      <c r="E64" s="30">
        <v>5.86</v>
      </c>
      <c r="F64" s="30"/>
      <c r="G64" s="38">
        <v>7.49</v>
      </c>
      <c r="H64" s="30"/>
      <c r="I64" s="30">
        <v>5.83</v>
      </c>
      <c r="J64" s="21"/>
      <c r="K64" s="21">
        <v>5.5</v>
      </c>
      <c r="L64" s="21"/>
      <c r="M64" s="21"/>
    </row>
    <row r="65" spans="1:13" ht="18.75">
      <c r="A65" s="31" t="s">
        <v>4</v>
      </c>
      <c r="B65" s="30"/>
      <c r="C65" s="30">
        <v>86.13</v>
      </c>
      <c r="D65" s="33"/>
      <c r="E65" s="30">
        <v>83.71</v>
      </c>
      <c r="F65" s="30"/>
      <c r="G65" s="34">
        <v>38.200000000000003</v>
      </c>
      <c r="H65" s="30"/>
      <c r="I65" s="30">
        <v>79.52</v>
      </c>
      <c r="J65" s="21"/>
      <c r="K65" s="21">
        <v>81.63</v>
      </c>
      <c r="L65" s="21"/>
      <c r="M65" s="21">
        <v>72.06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5.6</v>
      </c>
      <c r="C67" s="30">
        <v>10.1</v>
      </c>
      <c r="D67" s="33">
        <v>12.8</v>
      </c>
      <c r="E67" s="30">
        <v>6.4</v>
      </c>
      <c r="F67" s="30">
        <v>9.86</v>
      </c>
      <c r="G67" s="34">
        <v>4.2</v>
      </c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14.1</v>
      </c>
      <c r="C68" s="30">
        <v>12.6</v>
      </c>
      <c r="D68" s="33">
        <v>16.399999999999999</v>
      </c>
      <c r="E68" s="30">
        <v>8.3000000000000007</v>
      </c>
      <c r="F68" s="30">
        <v>18.3</v>
      </c>
      <c r="G68" s="34">
        <v>3.6</v>
      </c>
      <c r="H68" s="30">
        <v>9.0399999999999991</v>
      </c>
      <c r="I68" s="30">
        <v>1.3</v>
      </c>
      <c r="J68" s="21">
        <v>12.5</v>
      </c>
      <c r="K68" s="21">
        <v>3.6</v>
      </c>
      <c r="L68" s="21">
        <v>17.600000000000001</v>
      </c>
      <c r="M68" s="21">
        <v>2.4</v>
      </c>
    </row>
    <row r="69" spans="1:13" ht="18.75">
      <c r="A69" s="32" t="s">
        <v>6</v>
      </c>
      <c r="B69" s="36"/>
      <c r="C69" s="30"/>
      <c r="D69" s="33">
        <v>8.15</v>
      </c>
      <c r="E69" s="30">
        <v>13.5</v>
      </c>
      <c r="F69" s="30">
        <v>7.29</v>
      </c>
      <c r="G69" s="34">
        <v>157</v>
      </c>
      <c r="H69" s="30">
        <v>104</v>
      </c>
      <c r="I69" s="30">
        <v>3.1</v>
      </c>
      <c r="J69" s="21">
        <v>17.3</v>
      </c>
      <c r="K69" s="21">
        <v>1.9</v>
      </c>
      <c r="L69" s="21">
        <v>18.5</v>
      </c>
      <c r="M69" s="21">
        <v>2.9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103</v>
      </c>
      <c r="D2" s="223"/>
      <c r="E2" s="223"/>
      <c r="F2" s="224" t="s">
        <v>106</v>
      </c>
      <c r="G2" s="224"/>
      <c r="H2" s="224"/>
      <c r="I2" s="225" t="s">
        <v>312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55130</v>
      </c>
      <c r="D4" s="229"/>
      <c r="E4" s="229"/>
      <c r="F4" s="229">
        <v>55770</v>
      </c>
      <c r="G4" s="229"/>
      <c r="H4" s="229"/>
      <c r="I4" s="229">
        <v>56650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72727</v>
      </c>
      <c r="D5" s="229"/>
      <c r="E5" s="229"/>
      <c r="F5" s="229">
        <v>73540</v>
      </c>
      <c r="G5" s="229"/>
      <c r="H5" s="229"/>
      <c r="I5" s="229">
        <v>74480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C4-'26日'!I4</f>
        <v>1010</v>
      </c>
      <c r="D6" s="308"/>
      <c r="E6" s="308"/>
      <c r="F6" s="299">
        <f>F4-C4</f>
        <v>640</v>
      </c>
      <c r="G6" s="300"/>
      <c r="H6" s="301"/>
      <c r="I6" s="299">
        <f>I4-F4</f>
        <v>880</v>
      </c>
      <c r="J6" s="300"/>
      <c r="K6" s="301"/>
      <c r="L6" s="305">
        <f>C6+F6+I6</f>
        <v>2530</v>
      </c>
      <c r="M6" s="305">
        <f>C7+F7+I7</f>
        <v>2830</v>
      </c>
    </row>
    <row r="7" spans="1:15" ht="21.95" customHeight="1">
      <c r="A7" s="217"/>
      <c r="B7" s="6" t="s">
        <v>16</v>
      </c>
      <c r="C7" s="308">
        <f>C5-'26日'!I5</f>
        <v>1077</v>
      </c>
      <c r="D7" s="308"/>
      <c r="E7" s="308"/>
      <c r="F7" s="299">
        <f>F5-C5</f>
        <v>813</v>
      </c>
      <c r="G7" s="300"/>
      <c r="H7" s="301"/>
      <c r="I7" s="299">
        <f>I5-F5</f>
        <v>940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48</v>
      </c>
      <c r="D9" s="229"/>
      <c r="E9" s="229"/>
      <c r="F9" s="229">
        <v>47</v>
      </c>
      <c r="G9" s="229"/>
      <c r="H9" s="229"/>
      <c r="I9" s="229">
        <v>50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48</v>
      </c>
      <c r="D10" s="229"/>
      <c r="E10" s="229"/>
      <c r="F10" s="229">
        <v>45</v>
      </c>
      <c r="G10" s="229"/>
      <c r="H10" s="229"/>
      <c r="I10" s="229">
        <v>50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206" t="s">
        <v>137</v>
      </c>
      <c r="D11" s="206" t="s">
        <v>137</v>
      </c>
      <c r="E11" s="206" t="s">
        <v>137</v>
      </c>
      <c r="F11" s="208" t="s">
        <v>137</v>
      </c>
      <c r="G11" s="208" t="s">
        <v>137</v>
      </c>
      <c r="H11" s="208" t="s">
        <v>137</v>
      </c>
      <c r="I11" s="210" t="s">
        <v>137</v>
      </c>
      <c r="J11" s="210" t="s">
        <v>137</v>
      </c>
      <c r="K11" s="210" t="s">
        <v>137</v>
      </c>
    </row>
    <row r="12" spans="1:15" ht="21.95" customHeight="1">
      <c r="A12" s="276"/>
      <c r="B12" s="43" t="s">
        <v>23</v>
      </c>
      <c r="C12" s="206">
        <v>60</v>
      </c>
      <c r="D12" s="206">
        <v>60</v>
      </c>
      <c r="E12" s="206">
        <v>60</v>
      </c>
      <c r="F12" s="208">
        <v>60</v>
      </c>
      <c r="G12" s="208">
        <v>60</v>
      </c>
      <c r="H12" s="208">
        <v>60</v>
      </c>
      <c r="I12" s="210">
        <v>60</v>
      </c>
      <c r="J12" s="210">
        <v>60</v>
      </c>
      <c r="K12" s="210">
        <v>60</v>
      </c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1">
        <v>480</v>
      </c>
      <c r="D15" s="41">
        <v>450</v>
      </c>
      <c r="E15" s="41">
        <v>410</v>
      </c>
      <c r="F15" s="41">
        <v>410</v>
      </c>
      <c r="G15" s="41">
        <v>370</v>
      </c>
      <c r="H15" s="41">
        <v>330</v>
      </c>
      <c r="I15" s="209">
        <v>330</v>
      </c>
      <c r="J15" s="41">
        <v>290</v>
      </c>
      <c r="K15" s="41">
        <v>250</v>
      </c>
    </row>
    <row r="16" spans="1:15" ht="31.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206" t="s">
        <v>137</v>
      </c>
      <c r="D17" s="206" t="s">
        <v>137</v>
      </c>
      <c r="E17" s="206" t="s">
        <v>137</v>
      </c>
      <c r="F17" s="208" t="s">
        <v>137</v>
      </c>
      <c r="G17" s="208" t="s">
        <v>137</v>
      </c>
      <c r="H17" s="208" t="s">
        <v>137</v>
      </c>
      <c r="I17" s="210" t="s">
        <v>137</v>
      </c>
      <c r="J17" s="210" t="s">
        <v>137</v>
      </c>
      <c r="K17" s="210" t="s">
        <v>137</v>
      </c>
    </row>
    <row r="18" spans="1:11" ht="21.95" customHeight="1">
      <c r="A18" s="248"/>
      <c r="B18" s="42" t="s">
        <v>23</v>
      </c>
      <c r="C18" s="205">
        <v>80</v>
      </c>
      <c r="D18" s="205">
        <v>80</v>
      </c>
      <c r="E18" s="205">
        <v>80</v>
      </c>
      <c r="F18" s="207">
        <v>80</v>
      </c>
      <c r="G18" s="207">
        <v>80</v>
      </c>
      <c r="H18" s="207">
        <v>80</v>
      </c>
      <c r="I18" s="209">
        <v>80</v>
      </c>
      <c r="J18" s="209">
        <v>80</v>
      </c>
      <c r="K18" s="209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1">
        <v>380</v>
      </c>
      <c r="D21" s="41">
        <v>270</v>
      </c>
      <c r="E21" s="41">
        <v>480</v>
      </c>
      <c r="F21" s="41">
        <v>480</v>
      </c>
      <c r="G21" s="41">
        <v>390</v>
      </c>
      <c r="H21" s="41">
        <v>300</v>
      </c>
      <c r="I21" s="209">
        <v>300</v>
      </c>
      <c r="J21" s="41">
        <v>500</v>
      </c>
      <c r="K21" s="41">
        <v>450</v>
      </c>
    </row>
    <row r="22" spans="1:11" ht="33" customHeight="1">
      <c r="A22" s="243"/>
      <c r="B22" s="9" t="s">
        <v>33</v>
      </c>
      <c r="C22" s="247" t="s">
        <v>307</v>
      </c>
      <c r="D22" s="247"/>
      <c r="E22" s="247"/>
      <c r="F22" s="247" t="s">
        <v>34</v>
      </c>
      <c r="G22" s="247"/>
      <c r="H22" s="247"/>
      <c r="I22" s="247" t="s">
        <v>194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1490</v>
      </c>
      <c r="D23" s="236"/>
      <c r="E23" s="236"/>
      <c r="F23" s="236">
        <v>1460</v>
      </c>
      <c r="G23" s="236"/>
      <c r="H23" s="236"/>
      <c r="I23" s="236">
        <v>1340</v>
      </c>
      <c r="J23" s="236"/>
      <c r="K23" s="236"/>
    </row>
    <row r="24" spans="1:11" ht="21.95" customHeight="1">
      <c r="A24" s="251"/>
      <c r="B24" s="10" t="s">
        <v>37</v>
      </c>
      <c r="C24" s="236">
        <v>1590</v>
      </c>
      <c r="D24" s="236"/>
      <c r="E24" s="236"/>
      <c r="F24" s="236">
        <v>1470</v>
      </c>
      <c r="G24" s="236"/>
      <c r="H24" s="236"/>
      <c r="I24" s="236">
        <v>1470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28</v>
      </c>
      <c r="D25" s="236"/>
      <c r="E25" s="236"/>
      <c r="F25" s="236">
        <v>28</v>
      </c>
      <c r="G25" s="236"/>
      <c r="H25" s="236"/>
      <c r="I25" s="236">
        <v>28</v>
      </c>
      <c r="J25" s="236"/>
      <c r="K25" s="236"/>
    </row>
    <row r="26" spans="1:11" ht="21.95" customHeight="1">
      <c r="A26" s="250"/>
      <c r="B26" s="8" t="s">
        <v>40</v>
      </c>
      <c r="C26" s="236">
        <v>163</v>
      </c>
      <c r="D26" s="236"/>
      <c r="E26" s="236"/>
      <c r="F26" s="236">
        <v>163</v>
      </c>
      <c r="G26" s="236"/>
      <c r="H26" s="236"/>
      <c r="I26" s="236">
        <v>161</v>
      </c>
      <c r="J26" s="236"/>
      <c r="K26" s="236"/>
    </row>
    <row r="27" spans="1:11" ht="21.95" customHeight="1">
      <c r="A27" s="250"/>
      <c r="B27" s="8" t="s">
        <v>41</v>
      </c>
      <c r="C27" s="236">
        <v>12</v>
      </c>
      <c r="D27" s="236"/>
      <c r="E27" s="236"/>
      <c r="F27" s="236">
        <v>12</v>
      </c>
      <c r="G27" s="236"/>
      <c r="H27" s="236"/>
      <c r="I27" s="236">
        <v>12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308</v>
      </c>
      <c r="D28" s="262"/>
      <c r="E28" s="263"/>
      <c r="F28" s="261" t="s">
        <v>310</v>
      </c>
      <c r="G28" s="262"/>
      <c r="H28" s="263"/>
      <c r="I28" s="261" t="s">
        <v>311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116</v>
      </c>
      <c r="D31" s="273"/>
      <c r="E31" s="274"/>
      <c r="F31" s="272" t="s">
        <v>309</v>
      </c>
      <c r="G31" s="273"/>
      <c r="H31" s="274"/>
      <c r="I31" s="272" t="s">
        <v>140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9.4700000000000006</v>
      </c>
      <c r="F35" s="44">
        <v>9.4499999999999993</v>
      </c>
      <c r="G35" s="44">
        <v>9.3800000000000008</v>
      </c>
      <c r="H35" s="41">
        <v>9.3000000000000007</v>
      </c>
      <c r="I35" s="44">
        <v>9.44</v>
      </c>
      <c r="J35" s="21">
        <v>9.42</v>
      </c>
    </row>
    <row r="36" spans="1:10" ht="15.75">
      <c r="A36" s="286"/>
      <c r="B36" s="293"/>
      <c r="C36" s="12" t="s">
        <v>56</v>
      </c>
      <c r="D36" s="12" t="s">
        <v>57</v>
      </c>
      <c r="E36" s="44">
        <v>5.07</v>
      </c>
      <c r="F36" s="44">
        <v>7.39</v>
      </c>
      <c r="G36" s="44">
        <v>7.39</v>
      </c>
      <c r="H36" s="41">
        <v>7.63</v>
      </c>
      <c r="I36" s="44">
        <v>8.1199999999999992</v>
      </c>
      <c r="J36" s="21">
        <v>8.09</v>
      </c>
    </row>
    <row r="37" spans="1:10" ht="18.75">
      <c r="A37" s="286"/>
      <c r="B37" s="293"/>
      <c r="C37" s="13" t="s">
        <v>58</v>
      </c>
      <c r="D37" s="12" t="s">
        <v>59</v>
      </c>
      <c r="E37" s="44">
        <v>19.600000000000001</v>
      </c>
      <c r="F37" s="44">
        <v>15.3</v>
      </c>
      <c r="G37" s="35">
        <v>12.4</v>
      </c>
      <c r="H37" s="41">
        <v>12.1</v>
      </c>
      <c r="I37" s="44">
        <v>12</v>
      </c>
      <c r="J37" s="21">
        <v>11.8</v>
      </c>
    </row>
    <row r="38" spans="1:10" ht="16.5">
      <c r="A38" s="286"/>
      <c r="B38" s="293"/>
      <c r="C38" s="14" t="s">
        <v>60</v>
      </c>
      <c r="D38" s="12" t="s">
        <v>61</v>
      </c>
      <c r="E38" s="35">
        <v>14.1</v>
      </c>
      <c r="F38" s="35">
        <v>19.100000000000001</v>
      </c>
      <c r="G38" s="35">
        <v>5.63</v>
      </c>
      <c r="H38" s="37">
        <v>6.27</v>
      </c>
      <c r="I38" s="44">
        <v>3.74</v>
      </c>
      <c r="J38" s="21">
        <v>3.62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10.31</v>
      </c>
      <c r="F40" s="44">
        <v>10.37</v>
      </c>
      <c r="G40" s="44">
        <v>10.1</v>
      </c>
      <c r="H40" s="41">
        <v>10.199999999999999</v>
      </c>
      <c r="I40" s="44">
        <v>10.14</v>
      </c>
      <c r="J40" s="21">
        <v>10.19</v>
      </c>
    </row>
    <row r="41" spans="1:10" ht="15.75">
      <c r="A41" s="286"/>
      <c r="B41" s="293"/>
      <c r="C41" s="12" t="s">
        <v>56</v>
      </c>
      <c r="D41" s="12" t="s">
        <v>64</v>
      </c>
      <c r="E41" s="44">
        <v>16.399999999999999</v>
      </c>
      <c r="F41" s="44">
        <v>16.87</v>
      </c>
      <c r="G41" s="44">
        <v>22.6</v>
      </c>
      <c r="H41" s="41">
        <v>23.3</v>
      </c>
      <c r="I41" s="44">
        <v>21.3</v>
      </c>
      <c r="J41" s="21">
        <v>21.6</v>
      </c>
    </row>
    <row r="42" spans="1:10" ht="15.75">
      <c r="A42" s="286"/>
      <c r="B42" s="293"/>
      <c r="C42" s="15" t="s">
        <v>65</v>
      </c>
      <c r="D42" s="16" t="s">
        <v>66</v>
      </c>
      <c r="E42" s="44">
        <v>4.43</v>
      </c>
      <c r="F42" s="44">
        <v>4.34</v>
      </c>
      <c r="G42" s="44">
        <v>4.25</v>
      </c>
      <c r="H42" s="41">
        <v>4.28</v>
      </c>
      <c r="I42" s="44">
        <v>4.3099999999999996</v>
      </c>
      <c r="J42" s="21">
        <v>4.42</v>
      </c>
    </row>
    <row r="43" spans="1:10" ht="16.5">
      <c r="A43" s="286"/>
      <c r="B43" s="293"/>
      <c r="C43" s="15" t="s">
        <v>67</v>
      </c>
      <c r="D43" s="17" t="s">
        <v>68</v>
      </c>
      <c r="E43" s="44">
        <v>12</v>
      </c>
      <c r="F43" s="44">
        <v>10</v>
      </c>
      <c r="G43" s="44">
        <v>9.4</v>
      </c>
      <c r="H43" s="41">
        <v>7.63</v>
      </c>
      <c r="I43" s="44">
        <v>9.98</v>
      </c>
      <c r="J43" s="21">
        <v>9.8000000000000007</v>
      </c>
    </row>
    <row r="44" spans="1:10" ht="18.75">
      <c r="A44" s="286"/>
      <c r="B44" s="293"/>
      <c r="C44" s="13" t="s">
        <v>58</v>
      </c>
      <c r="D44" s="12" t="s">
        <v>69</v>
      </c>
      <c r="E44" s="44">
        <v>850</v>
      </c>
      <c r="F44" s="44">
        <v>634</v>
      </c>
      <c r="G44" s="44">
        <v>550</v>
      </c>
      <c r="H44" s="41">
        <v>550</v>
      </c>
      <c r="I44" s="44">
        <v>730</v>
      </c>
      <c r="J44" s="21">
        <v>733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5.59</v>
      </c>
      <c r="F45" s="44">
        <v>5.66</v>
      </c>
      <c r="G45" s="44">
        <v>7.28</v>
      </c>
      <c r="H45" s="41">
        <v>7.16</v>
      </c>
      <c r="I45" s="44">
        <v>7.13</v>
      </c>
      <c r="J45" s="21">
        <v>7.22</v>
      </c>
    </row>
    <row r="46" spans="1:10" ht="18.75">
      <c r="A46" s="286"/>
      <c r="B46" s="293"/>
      <c r="C46" s="13" t="s">
        <v>58</v>
      </c>
      <c r="D46" s="12" t="s">
        <v>59</v>
      </c>
      <c r="E46" s="44">
        <v>19.2</v>
      </c>
      <c r="F46" s="44">
        <v>12.8</v>
      </c>
      <c r="G46" s="44">
        <v>14.1</v>
      </c>
      <c r="H46" s="41">
        <v>13.9</v>
      </c>
      <c r="I46" s="44">
        <v>11.1</v>
      </c>
      <c r="J46" s="21">
        <v>10.1</v>
      </c>
    </row>
    <row r="47" spans="1:10" ht="16.5">
      <c r="A47" s="286"/>
      <c r="B47" s="293"/>
      <c r="C47" s="14" t="s">
        <v>60</v>
      </c>
      <c r="D47" s="12" t="s">
        <v>72</v>
      </c>
      <c r="E47" s="44">
        <v>12.3</v>
      </c>
      <c r="F47" s="44">
        <v>18.2</v>
      </c>
      <c r="G47" s="44">
        <v>6.13</v>
      </c>
      <c r="H47" s="41">
        <v>7.23</v>
      </c>
      <c r="I47" s="44">
        <v>6.28</v>
      </c>
      <c r="J47" s="21">
        <v>5.87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9.51</v>
      </c>
      <c r="F52" s="44">
        <v>9.11</v>
      </c>
      <c r="G52" s="44">
        <v>9.48</v>
      </c>
      <c r="H52" s="41">
        <v>9.31</v>
      </c>
      <c r="I52" s="44">
        <v>9.3800000000000008</v>
      </c>
      <c r="J52" s="21">
        <v>9.36</v>
      </c>
    </row>
    <row r="53" spans="1:13" ht="15.75">
      <c r="A53" s="286"/>
      <c r="B53" s="293"/>
      <c r="C53" s="12" t="s">
        <v>56</v>
      </c>
      <c r="D53" s="12" t="s">
        <v>57</v>
      </c>
      <c r="E53" s="44">
        <v>5.36</v>
      </c>
      <c r="F53" s="44">
        <v>5.51</v>
      </c>
      <c r="G53" s="44">
        <v>8.01</v>
      </c>
      <c r="H53" s="41">
        <v>7.96</v>
      </c>
      <c r="I53" s="44">
        <v>6.25</v>
      </c>
      <c r="J53" s="21">
        <v>5.78</v>
      </c>
    </row>
    <row r="54" spans="1:13" ht="18.75">
      <c r="A54" s="286"/>
      <c r="B54" s="293"/>
      <c r="C54" s="13" t="s">
        <v>58</v>
      </c>
      <c r="D54" s="12" t="s">
        <v>59</v>
      </c>
      <c r="E54" s="44">
        <v>16.3</v>
      </c>
      <c r="F54" s="44">
        <v>8.1999999999999993</v>
      </c>
      <c r="G54" s="44">
        <v>6.3</v>
      </c>
      <c r="H54" s="41">
        <v>7</v>
      </c>
      <c r="I54" s="44">
        <v>6.9</v>
      </c>
      <c r="J54" s="21">
        <v>7.7</v>
      </c>
    </row>
    <row r="55" spans="1:13" ht="16.5">
      <c r="A55" s="286"/>
      <c r="B55" s="294"/>
      <c r="C55" s="18" t="s">
        <v>60</v>
      </c>
      <c r="D55" s="12" t="s">
        <v>77</v>
      </c>
      <c r="E55" s="19">
        <v>17.7</v>
      </c>
      <c r="F55" s="19">
        <v>10.6</v>
      </c>
      <c r="G55" s="19">
        <v>7.16</v>
      </c>
      <c r="H55" s="41">
        <v>8.0299999999999994</v>
      </c>
      <c r="I55" s="44">
        <v>8.1199999999999992</v>
      </c>
      <c r="J55" s="21">
        <v>7.16</v>
      </c>
    </row>
    <row r="56" spans="1:13" ht="14.25">
      <c r="A56" s="22" t="s">
        <v>78</v>
      </c>
      <c r="B56" s="22" t="s">
        <v>79</v>
      </c>
      <c r="C56" s="23">
        <v>8.0299999999999994</v>
      </c>
      <c r="D56" s="22" t="s">
        <v>80</v>
      </c>
      <c r="E56" s="23">
        <v>81</v>
      </c>
      <c r="F56" s="22" t="s">
        <v>81</v>
      </c>
      <c r="G56" s="23">
        <v>74.099999999999994</v>
      </c>
      <c r="H56" s="22" t="s">
        <v>82</v>
      </c>
      <c r="I56" s="23">
        <v>0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89</v>
      </c>
      <c r="C59" s="30"/>
      <c r="D59" s="33"/>
      <c r="E59" s="30"/>
      <c r="F59" s="30"/>
      <c r="G59" s="34"/>
      <c r="H59" s="30"/>
      <c r="I59" s="30"/>
      <c r="J59" s="21"/>
      <c r="K59" s="21"/>
      <c r="L59" s="21">
        <v>11.2</v>
      </c>
      <c r="M59" s="21"/>
    </row>
    <row r="60" spans="1:13" ht="18.75">
      <c r="A60" s="28" t="s">
        <v>1</v>
      </c>
      <c r="B60" s="29">
        <v>44.5</v>
      </c>
      <c r="C60" s="30"/>
      <c r="D60" s="33">
        <v>53.2</v>
      </c>
      <c r="E60" s="30"/>
      <c r="F60" s="30">
        <v>46.1</v>
      </c>
      <c r="G60" s="34"/>
      <c r="H60" s="30">
        <v>26.2</v>
      </c>
      <c r="J60" s="21">
        <v>36.9</v>
      </c>
      <c r="K60" s="21"/>
      <c r="L60" s="21">
        <v>37.799999999999997</v>
      </c>
      <c r="M60" s="21"/>
    </row>
    <row r="61" spans="1:13" ht="18.75">
      <c r="A61" s="28"/>
      <c r="B61" s="29"/>
      <c r="C61" s="30"/>
      <c r="D61" s="33">
        <v>10.1</v>
      </c>
      <c r="E61" s="30"/>
      <c r="F61" s="30">
        <v>9.64</v>
      </c>
      <c r="G61" s="34"/>
      <c r="H61" s="30">
        <v>153</v>
      </c>
      <c r="J61" s="21">
        <v>83.7</v>
      </c>
      <c r="K61" s="21"/>
      <c r="L61" s="21"/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7.26</v>
      </c>
      <c r="D63" s="33"/>
      <c r="E63" s="30">
        <v>12.16</v>
      </c>
      <c r="F63" s="30"/>
      <c r="G63" s="34">
        <v>10.4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3.31</v>
      </c>
      <c r="D64" s="33"/>
      <c r="E64" s="30">
        <v>2.94</v>
      </c>
      <c r="F64" s="30"/>
      <c r="G64" s="38">
        <v>5.6</v>
      </c>
      <c r="H64" s="30"/>
      <c r="I64" s="30">
        <v>7.1</v>
      </c>
      <c r="J64" s="21"/>
      <c r="K64" s="21">
        <v>1.5</v>
      </c>
      <c r="L64" s="21"/>
      <c r="M64" s="21">
        <v>15.8</v>
      </c>
    </row>
    <row r="65" spans="1:13" ht="18.75">
      <c r="A65" s="31" t="s">
        <v>4</v>
      </c>
      <c r="B65" s="30"/>
      <c r="C65" s="30"/>
      <c r="D65" s="33"/>
      <c r="E65" s="30">
        <v>58.53</v>
      </c>
      <c r="F65" s="30"/>
      <c r="G65" s="34">
        <v>60.5</v>
      </c>
      <c r="H65" s="30"/>
      <c r="I65" s="30">
        <v>62</v>
      </c>
      <c r="J65" s="21"/>
      <c r="K65" s="21">
        <v>1.7</v>
      </c>
      <c r="M65" s="21">
        <v>5.6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12.2</v>
      </c>
      <c r="C67" s="30">
        <v>11.5</v>
      </c>
      <c r="D67" s="33">
        <v>119</v>
      </c>
      <c r="E67" s="30">
        <v>2.7</v>
      </c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12.4</v>
      </c>
      <c r="C68" s="30">
        <v>3.1</v>
      </c>
      <c r="D68" s="33">
        <v>17.8</v>
      </c>
      <c r="E68" s="30">
        <v>2.2999999999999998</v>
      </c>
      <c r="F68" s="30">
        <v>13.6</v>
      </c>
      <c r="G68" s="34">
        <v>6.1</v>
      </c>
      <c r="H68" s="30">
        <v>12.18</v>
      </c>
      <c r="I68" s="30">
        <v>6.9</v>
      </c>
      <c r="J68" s="21">
        <v>9.6</v>
      </c>
      <c r="K68" s="21">
        <v>5.8</v>
      </c>
      <c r="L68" s="21">
        <v>8.6</v>
      </c>
      <c r="M68" s="21">
        <v>3.2</v>
      </c>
    </row>
    <row r="69" spans="1:13" ht="18.75">
      <c r="A69" s="32" t="s">
        <v>6</v>
      </c>
      <c r="B69" s="36"/>
      <c r="C69" s="30"/>
      <c r="D69" s="33">
        <v>107</v>
      </c>
      <c r="E69" s="30">
        <v>5.38</v>
      </c>
      <c r="F69" s="30">
        <v>18.3</v>
      </c>
      <c r="G69" s="34">
        <v>7.7</v>
      </c>
      <c r="H69" s="30">
        <v>29.6</v>
      </c>
      <c r="I69" s="30">
        <v>6.3</v>
      </c>
      <c r="J69" s="21">
        <v>28.7</v>
      </c>
      <c r="K69" s="21">
        <v>6.2</v>
      </c>
      <c r="L69" s="21">
        <v>17.8</v>
      </c>
      <c r="M69" s="21">
        <v>5.6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B1" workbookViewId="0">
      <selection activeCell="O52" sqref="O5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124</v>
      </c>
      <c r="D2" s="223"/>
      <c r="E2" s="223"/>
      <c r="F2" s="224" t="s">
        <v>126</v>
      </c>
      <c r="G2" s="224"/>
      <c r="H2" s="224"/>
      <c r="I2" s="225" t="s">
        <v>128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57340</v>
      </c>
      <c r="D4" s="229"/>
      <c r="E4" s="229"/>
      <c r="F4" s="229">
        <v>58188</v>
      </c>
      <c r="G4" s="229"/>
      <c r="H4" s="229"/>
      <c r="I4" s="229">
        <v>59100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75600</v>
      </c>
      <c r="D5" s="229"/>
      <c r="E5" s="229"/>
      <c r="F5" s="229">
        <v>76520</v>
      </c>
      <c r="G5" s="229"/>
      <c r="H5" s="229"/>
      <c r="I5" s="229">
        <v>77500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C4-'27日'!I4</f>
        <v>690</v>
      </c>
      <c r="D6" s="308"/>
      <c r="E6" s="308"/>
      <c r="F6" s="299">
        <f>F4-C4</f>
        <v>848</v>
      </c>
      <c r="G6" s="300"/>
      <c r="H6" s="301"/>
      <c r="I6" s="299">
        <f>I4-F4</f>
        <v>912</v>
      </c>
      <c r="J6" s="300"/>
      <c r="K6" s="301"/>
      <c r="L6" s="305">
        <f>C6+F6+I6</f>
        <v>2450</v>
      </c>
      <c r="M6" s="305">
        <f>C7+F7+I7</f>
        <v>3020</v>
      </c>
    </row>
    <row r="7" spans="1:15" ht="21.95" customHeight="1">
      <c r="A7" s="217"/>
      <c r="B7" s="6" t="s">
        <v>16</v>
      </c>
      <c r="C7" s="308">
        <f>C5-'27日'!I5</f>
        <v>1120</v>
      </c>
      <c r="D7" s="308"/>
      <c r="E7" s="308"/>
      <c r="F7" s="299">
        <f>F5-C5</f>
        <v>920</v>
      </c>
      <c r="G7" s="300"/>
      <c r="H7" s="301"/>
      <c r="I7" s="299">
        <f>I5-F5</f>
        <v>980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46</v>
      </c>
      <c r="D9" s="229"/>
      <c r="E9" s="229"/>
      <c r="F9" s="229">
        <v>47</v>
      </c>
      <c r="G9" s="229"/>
      <c r="H9" s="229"/>
      <c r="I9" s="229">
        <v>52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45</v>
      </c>
      <c r="D10" s="229"/>
      <c r="E10" s="229"/>
      <c r="F10" s="229">
        <v>47</v>
      </c>
      <c r="G10" s="229"/>
      <c r="H10" s="229"/>
      <c r="I10" s="229">
        <v>3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212" t="s">
        <v>137</v>
      </c>
      <c r="D11" s="212" t="s">
        <v>137</v>
      </c>
      <c r="E11" s="212" t="s">
        <v>137</v>
      </c>
      <c r="F11" s="214" t="s">
        <v>137</v>
      </c>
      <c r="G11" s="214" t="s">
        <v>137</v>
      </c>
      <c r="H11" s="214" t="s">
        <v>137</v>
      </c>
      <c r="I11" s="216" t="s">
        <v>137</v>
      </c>
      <c r="J11" s="216" t="s">
        <v>137</v>
      </c>
      <c r="K11" s="216" t="s">
        <v>137</v>
      </c>
    </row>
    <row r="12" spans="1:15" ht="21.95" customHeight="1">
      <c r="A12" s="276"/>
      <c r="B12" s="43" t="s">
        <v>23</v>
      </c>
      <c r="C12" s="212">
        <v>60</v>
      </c>
      <c r="D12" s="212">
        <v>60</v>
      </c>
      <c r="E12" s="212">
        <v>60</v>
      </c>
      <c r="F12" s="214">
        <v>60</v>
      </c>
      <c r="G12" s="214">
        <v>60</v>
      </c>
      <c r="H12" s="214">
        <v>60</v>
      </c>
      <c r="I12" s="216">
        <v>60</v>
      </c>
      <c r="J12" s="216">
        <v>60</v>
      </c>
      <c r="K12" s="216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211">
        <v>250</v>
      </c>
      <c r="D15" s="211">
        <v>400</v>
      </c>
      <c r="E15" s="211">
        <v>370</v>
      </c>
      <c r="F15" s="41">
        <v>370</v>
      </c>
      <c r="G15" s="41">
        <v>330</v>
      </c>
      <c r="H15" s="41">
        <v>300</v>
      </c>
      <c r="I15" s="41">
        <v>290</v>
      </c>
      <c r="J15" s="41">
        <v>250</v>
      </c>
      <c r="K15" s="41">
        <v>540</v>
      </c>
    </row>
    <row r="16" spans="1:15" ht="41.25" customHeight="1">
      <c r="A16" s="250"/>
      <c r="B16" s="9" t="s">
        <v>28</v>
      </c>
      <c r="C16" s="247" t="s">
        <v>313</v>
      </c>
      <c r="D16" s="247"/>
      <c r="E16" s="247"/>
      <c r="F16" s="247" t="s">
        <v>29</v>
      </c>
      <c r="G16" s="247"/>
      <c r="H16" s="247"/>
      <c r="I16" s="247" t="s">
        <v>318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212" t="s">
        <v>137</v>
      </c>
      <c r="D17" s="212" t="s">
        <v>137</v>
      </c>
      <c r="E17" s="212" t="s">
        <v>137</v>
      </c>
      <c r="F17" s="214" t="s">
        <v>137</v>
      </c>
      <c r="G17" s="214" t="s">
        <v>137</v>
      </c>
      <c r="H17" s="214" t="s">
        <v>137</v>
      </c>
      <c r="I17" s="216" t="s">
        <v>137</v>
      </c>
      <c r="J17" s="216" t="s">
        <v>137</v>
      </c>
      <c r="K17" s="216" t="s">
        <v>137</v>
      </c>
    </row>
    <row r="18" spans="1:11" ht="21.95" customHeight="1">
      <c r="A18" s="248"/>
      <c r="B18" s="42" t="s">
        <v>23</v>
      </c>
      <c r="C18" s="211">
        <v>80</v>
      </c>
      <c r="D18" s="211">
        <v>80</v>
      </c>
      <c r="E18" s="211">
        <v>80</v>
      </c>
      <c r="F18" s="213">
        <v>80</v>
      </c>
      <c r="G18" s="213">
        <v>80</v>
      </c>
      <c r="H18" s="213">
        <v>80</v>
      </c>
      <c r="I18" s="215">
        <v>80</v>
      </c>
      <c r="J18" s="215">
        <v>80</v>
      </c>
      <c r="K18" s="215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211">
        <v>450</v>
      </c>
      <c r="D21" s="211">
        <v>360</v>
      </c>
      <c r="E21" s="211">
        <v>280</v>
      </c>
      <c r="F21" s="41">
        <v>280</v>
      </c>
      <c r="G21" s="41">
        <v>550</v>
      </c>
      <c r="H21" s="41">
        <v>500</v>
      </c>
      <c r="I21" s="41">
        <v>490</v>
      </c>
      <c r="J21" s="41">
        <v>400</v>
      </c>
      <c r="K21" s="41">
        <v>320</v>
      </c>
    </row>
    <row r="22" spans="1:11" ht="47.25" customHeight="1">
      <c r="A22" s="243"/>
      <c r="B22" s="9" t="s">
        <v>33</v>
      </c>
      <c r="C22" s="247" t="s">
        <v>34</v>
      </c>
      <c r="D22" s="247"/>
      <c r="E22" s="247"/>
      <c r="F22" s="247" t="s">
        <v>314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1340</v>
      </c>
      <c r="D23" s="236"/>
      <c r="E23" s="236"/>
      <c r="F23" s="236">
        <v>1200</v>
      </c>
      <c r="G23" s="236"/>
      <c r="H23" s="236"/>
      <c r="I23" s="236">
        <v>1200</v>
      </c>
      <c r="J23" s="236"/>
      <c r="K23" s="236"/>
    </row>
    <row r="24" spans="1:11" ht="21.95" customHeight="1">
      <c r="A24" s="251"/>
      <c r="B24" s="10" t="s">
        <v>37</v>
      </c>
      <c r="C24" s="236">
        <v>1470</v>
      </c>
      <c r="D24" s="236"/>
      <c r="E24" s="236"/>
      <c r="F24" s="236">
        <v>1300</v>
      </c>
      <c r="G24" s="236"/>
      <c r="H24" s="236"/>
      <c r="I24" s="236">
        <v>1300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28</v>
      </c>
      <c r="D25" s="236"/>
      <c r="E25" s="236"/>
      <c r="F25" s="236">
        <v>28</v>
      </c>
      <c r="G25" s="236"/>
      <c r="H25" s="236"/>
      <c r="I25" s="236">
        <v>27</v>
      </c>
      <c r="J25" s="236"/>
      <c r="K25" s="236"/>
    </row>
    <row r="26" spans="1:11" ht="21.95" customHeight="1">
      <c r="A26" s="250"/>
      <c r="B26" s="8" t="s">
        <v>40</v>
      </c>
      <c r="C26" s="236">
        <v>161</v>
      </c>
      <c r="D26" s="236"/>
      <c r="E26" s="236"/>
      <c r="F26" s="236">
        <v>160</v>
      </c>
      <c r="G26" s="236"/>
      <c r="H26" s="236"/>
      <c r="I26" s="236">
        <v>160</v>
      </c>
      <c r="J26" s="236"/>
      <c r="K26" s="236"/>
    </row>
    <row r="27" spans="1:11" ht="21.95" customHeight="1">
      <c r="A27" s="250"/>
      <c r="B27" s="8" t="s">
        <v>41</v>
      </c>
      <c r="C27" s="236">
        <v>12</v>
      </c>
      <c r="D27" s="236"/>
      <c r="E27" s="236"/>
      <c r="F27" s="236">
        <v>12</v>
      </c>
      <c r="G27" s="236"/>
      <c r="H27" s="236"/>
      <c r="I27" s="236">
        <v>12</v>
      </c>
      <c r="J27" s="236"/>
      <c r="K27" s="236"/>
    </row>
    <row r="28" spans="1:11" ht="76.5" customHeight="1">
      <c r="A28" s="255" t="s" ph="1">
        <v>42</v>
      </c>
      <c r="B28" s="256" ph="1"/>
      <c r="C28" s="261"/>
      <c r="D28" s="262"/>
      <c r="E28" s="263"/>
      <c r="F28" s="261" t="s">
        <v>315</v>
      </c>
      <c r="G28" s="262"/>
      <c r="H28" s="263"/>
      <c r="I28" s="261" t="s">
        <v>317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101</v>
      </c>
      <c r="D31" s="273"/>
      <c r="E31" s="274"/>
      <c r="F31" s="272" t="s">
        <v>180</v>
      </c>
      <c r="G31" s="273"/>
      <c r="H31" s="274"/>
      <c r="I31" s="272" t="s">
        <v>316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9.68</v>
      </c>
      <c r="F35" s="44">
        <v>9.67</v>
      </c>
      <c r="G35" s="44">
        <v>9.58</v>
      </c>
      <c r="H35" s="41">
        <v>9.56</v>
      </c>
      <c r="I35" s="44">
        <v>9.4</v>
      </c>
      <c r="J35" s="21">
        <v>9.49</v>
      </c>
    </row>
    <row r="36" spans="1:10" ht="15.75">
      <c r="A36" s="286"/>
      <c r="B36" s="293"/>
      <c r="C36" s="12" t="s">
        <v>56</v>
      </c>
      <c r="D36" s="12" t="s">
        <v>57</v>
      </c>
      <c r="E36" s="44">
        <v>5.3</v>
      </c>
      <c r="F36" s="44">
        <v>6.07</v>
      </c>
      <c r="G36" s="44">
        <v>5.87</v>
      </c>
      <c r="H36" s="41">
        <v>5.64</v>
      </c>
      <c r="I36" s="44">
        <v>4.87</v>
      </c>
      <c r="J36" s="21">
        <v>5.8</v>
      </c>
    </row>
    <row r="37" spans="1:10" ht="18.75">
      <c r="A37" s="286"/>
      <c r="B37" s="293"/>
      <c r="C37" s="13" t="s">
        <v>58</v>
      </c>
      <c r="D37" s="12" t="s">
        <v>59</v>
      </c>
      <c r="E37" s="44">
        <v>10.5</v>
      </c>
      <c r="F37" s="44">
        <v>10.7</v>
      </c>
      <c r="G37" s="35">
        <v>10.5</v>
      </c>
      <c r="H37" s="41">
        <v>10.6</v>
      </c>
      <c r="I37" s="44">
        <v>10.199999999999999</v>
      </c>
      <c r="J37" s="21">
        <v>10</v>
      </c>
    </row>
    <row r="38" spans="1:10" ht="16.5">
      <c r="A38" s="286"/>
      <c r="B38" s="293"/>
      <c r="C38" s="14" t="s">
        <v>60</v>
      </c>
      <c r="D38" s="12" t="s">
        <v>61</v>
      </c>
      <c r="E38" s="35">
        <v>5.7</v>
      </c>
      <c r="F38" s="35">
        <v>10.199999999999999</v>
      </c>
      <c r="G38" s="35">
        <v>3.3</v>
      </c>
      <c r="H38" s="37">
        <v>4.7</v>
      </c>
      <c r="I38" s="44">
        <v>18.739999999999998</v>
      </c>
      <c r="J38" s="21">
        <v>16.5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0.9</v>
      </c>
      <c r="F39" s="44">
        <v>0.9</v>
      </c>
      <c r="G39" s="44">
        <v>1</v>
      </c>
      <c r="H39" s="41">
        <v>1</v>
      </c>
      <c r="I39" s="44">
        <v>0.5</v>
      </c>
      <c r="J39" s="21">
        <v>0.5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10.44</v>
      </c>
      <c r="F40" s="44">
        <v>10.48</v>
      </c>
      <c r="G40" s="44">
        <v>10.52</v>
      </c>
      <c r="H40" s="41">
        <v>10.5</v>
      </c>
      <c r="I40" s="44">
        <v>10.41</v>
      </c>
      <c r="J40" s="21">
        <v>10.29</v>
      </c>
    </row>
    <row r="41" spans="1:10" ht="15.75">
      <c r="A41" s="286"/>
      <c r="B41" s="293"/>
      <c r="C41" s="12" t="s">
        <v>56</v>
      </c>
      <c r="D41" s="12" t="s">
        <v>64</v>
      </c>
      <c r="E41" s="44">
        <v>15.89</v>
      </c>
      <c r="F41" s="44">
        <v>21.4</v>
      </c>
      <c r="G41" s="44">
        <v>21</v>
      </c>
      <c r="H41" s="41">
        <v>20.8</v>
      </c>
      <c r="I41" s="44">
        <v>19.21</v>
      </c>
      <c r="J41" s="21">
        <v>18.78</v>
      </c>
    </row>
    <row r="42" spans="1:10" ht="15.75">
      <c r="A42" s="286"/>
      <c r="B42" s="293"/>
      <c r="C42" s="15" t="s">
        <v>65</v>
      </c>
      <c r="D42" s="16" t="s">
        <v>66</v>
      </c>
      <c r="E42" s="44">
        <v>4.18</v>
      </c>
      <c r="F42" s="44">
        <v>4.16</v>
      </c>
      <c r="G42" s="44">
        <v>4.05</v>
      </c>
      <c r="H42" s="41">
        <v>3.8</v>
      </c>
      <c r="I42" s="44">
        <v>4.04</v>
      </c>
      <c r="J42" s="21">
        <v>4.0999999999999996</v>
      </c>
    </row>
    <row r="43" spans="1:10" ht="16.5">
      <c r="A43" s="286"/>
      <c r="B43" s="293"/>
      <c r="C43" s="15" t="s">
        <v>67</v>
      </c>
      <c r="D43" s="17" t="s">
        <v>68</v>
      </c>
      <c r="E43" s="44">
        <v>9.0299999999999994</v>
      </c>
      <c r="F43" s="44">
        <v>9.23</v>
      </c>
      <c r="G43" s="44">
        <v>9.6999999999999993</v>
      </c>
      <c r="H43" s="41">
        <v>9.8000000000000007</v>
      </c>
      <c r="I43" s="44">
        <v>9.19</v>
      </c>
      <c r="J43" s="21">
        <v>9.2100000000000009</v>
      </c>
    </row>
    <row r="44" spans="1:10" ht="18.75">
      <c r="A44" s="286"/>
      <c r="B44" s="293"/>
      <c r="C44" s="13" t="s">
        <v>58</v>
      </c>
      <c r="D44" s="12" t="s">
        <v>69</v>
      </c>
      <c r="E44" s="44">
        <v>533</v>
      </c>
      <c r="F44" s="44">
        <v>396</v>
      </c>
      <c r="G44" s="44">
        <v>353</v>
      </c>
      <c r="H44" s="41">
        <v>300</v>
      </c>
      <c r="I44" s="44">
        <v>290</v>
      </c>
      <c r="J44" s="21">
        <v>420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6.32</v>
      </c>
      <c r="F45" s="44">
        <v>6.17</v>
      </c>
      <c r="G45" s="44">
        <v>6.79</v>
      </c>
      <c r="H45" s="41">
        <v>6.5</v>
      </c>
      <c r="I45" s="44">
        <v>5.9</v>
      </c>
      <c r="J45" s="21">
        <v>7.01</v>
      </c>
    </row>
    <row r="46" spans="1:10" ht="18.75">
      <c r="A46" s="286"/>
      <c r="B46" s="293"/>
      <c r="C46" s="13" t="s">
        <v>58</v>
      </c>
      <c r="D46" s="12" t="s">
        <v>59</v>
      </c>
      <c r="E46" s="44">
        <v>15.2</v>
      </c>
      <c r="F46" s="44">
        <v>13.6</v>
      </c>
      <c r="G46" s="44">
        <v>12.3</v>
      </c>
      <c r="H46" s="41">
        <v>13.5</v>
      </c>
      <c r="I46" s="44">
        <v>14.8</v>
      </c>
      <c r="J46" s="21">
        <v>12.5</v>
      </c>
    </row>
    <row r="47" spans="1:10" ht="16.5">
      <c r="A47" s="286"/>
      <c r="B47" s="293"/>
      <c r="C47" s="14" t="s">
        <v>60</v>
      </c>
      <c r="D47" s="12" t="s">
        <v>72</v>
      </c>
      <c r="E47" s="44">
        <v>8.99</v>
      </c>
      <c r="F47" s="44">
        <v>7.43</v>
      </c>
      <c r="G47" s="44">
        <v>2.2799999999999998</v>
      </c>
      <c r="H47" s="41">
        <v>3.4</v>
      </c>
      <c r="I47" s="44">
        <v>4.9000000000000004</v>
      </c>
      <c r="J47" s="21">
        <v>3.15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/>
      <c r="H51" s="41"/>
      <c r="I51" s="44"/>
      <c r="J51" s="21"/>
    </row>
    <row r="52" spans="1:13" ht="15.75">
      <c r="A52" s="286"/>
      <c r="B52" s="293"/>
      <c r="C52" s="13" t="s">
        <v>54</v>
      </c>
      <c r="D52" s="12" t="s">
        <v>76</v>
      </c>
      <c r="E52" s="44">
        <v>9.7899999999999991</v>
      </c>
      <c r="F52" s="44">
        <v>9.73</v>
      </c>
      <c r="G52" s="44"/>
      <c r="H52" s="41"/>
      <c r="I52" s="44"/>
      <c r="J52" s="21"/>
    </row>
    <row r="53" spans="1:13" ht="15.75">
      <c r="A53" s="286"/>
      <c r="B53" s="293"/>
      <c r="C53" s="12" t="s">
        <v>56</v>
      </c>
      <c r="D53" s="12" t="s">
        <v>57</v>
      </c>
      <c r="E53" s="44">
        <v>4.0199999999999996</v>
      </c>
      <c r="F53" s="44">
        <v>5.12</v>
      </c>
      <c r="G53" s="44"/>
      <c r="H53" s="41"/>
      <c r="I53" s="44"/>
      <c r="J53" s="21"/>
    </row>
    <row r="54" spans="1:13" ht="18.75">
      <c r="A54" s="286"/>
      <c r="B54" s="293"/>
      <c r="C54" s="13" t="s">
        <v>58</v>
      </c>
      <c r="D54" s="12" t="s">
        <v>59</v>
      </c>
      <c r="E54" s="44">
        <v>6.3</v>
      </c>
      <c r="F54" s="44">
        <v>5.6</v>
      </c>
      <c r="G54" s="44"/>
      <c r="H54" s="41"/>
      <c r="I54" s="44"/>
      <c r="J54" s="21"/>
    </row>
    <row r="55" spans="1:13" ht="16.5">
      <c r="A55" s="286"/>
      <c r="B55" s="294"/>
      <c r="C55" s="18" t="s">
        <v>60</v>
      </c>
      <c r="D55" s="12" t="s">
        <v>77</v>
      </c>
      <c r="E55" s="19">
        <v>10.3</v>
      </c>
      <c r="F55" s="19">
        <v>9.6999999999999993</v>
      </c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8.4</v>
      </c>
      <c r="D56" s="22" t="s">
        <v>80</v>
      </c>
      <c r="E56" s="23">
        <v>89</v>
      </c>
      <c r="F56" s="22" t="s">
        <v>81</v>
      </c>
      <c r="G56" s="23">
        <v>76.3</v>
      </c>
      <c r="H56" s="22" t="s">
        <v>82</v>
      </c>
      <c r="I56" s="23">
        <v>0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11.2</v>
      </c>
      <c r="C59" s="30"/>
      <c r="D59" s="33">
        <v>15.8</v>
      </c>
      <c r="E59" s="30"/>
      <c r="F59" s="30">
        <v>22.8</v>
      </c>
      <c r="G59" s="34"/>
      <c r="H59" s="30">
        <v>6.29</v>
      </c>
      <c r="I59" s="30"/>
      <c r="J59" s="21">
        <v>11.6</v>
      </c>
      <c r="K59" s="21"/>
      <c r="L59" s="21">
        <v>9.43</v>
      </c>
      <c r="M59" s="21"/>
    </row>
    <row r="60" spans="1:13" ht="18.75">
      <c r="A60" s="28" t="s">
        <v>1</v>
      </c>
      <c r="B60" s="29">
        <v>32.700000000000003</v>
      </c>
      <c r="C60" s="30"/>
      <c r="D60" s="33">
        <v>38.6</v>
      </c>
      <c r="E60" s="30"/>
      <c r="F60" s="30">
        <v>87.5</v>
      </c>
      <c r="G60" s="34"/>
      <c r="H60" s="30">
        <v>97.7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>
        <v>24.8</v>
      </c>
      <c r="K61" s="21"/>
      <c r="L61" s="21">
        <v>3.69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5.43</v>
      </c>
      <c r="D64" s="33"/>
      <c r="E64" s="30">
        <v>4.84</v>
      </c>
      <c r="F64" s="30"/>
      <c r="G64" s="38">
        <v>4.68</v>
      </c>
      <c r="H64" s="30"/>
      <c r="I64" s="30">
        <v>5.09</v>
      </c>
      <c r="J64" s="21"/>
      <c r="K64" s="21">
        <v>4.5</v>
      </c>
      <c r="L64" s="21"/>
      <c r="M64" s="21">
        <v>5</v>
      </c>
    </row>
    <row r="65" spans="1:13" ht="18.75">
      <c r="A65" s="31" t="s">
        <v>4</v>
      </c>
      <c r="B65" s="30"/>
      <c r="C65" s="30">
        <v>77.91</v>
      </c>
      <c r="D65" s="33"/>
      <c r="E65" s="30">
        <v>77.8</v>
      </c>
      <c r="F65" s="30"/>
      <c r="G65" s="34">
        <v>82.55</v>
      </c>
      <c r="H65" s="30"/>
      <c r="I65" s="30">
        <v>86.12</v>
      </c>
      <c r="J65" s="21"/>
      <c r="K65" s="21">
        <v>90</v>
      </c>
      <c r="M65" s="21">
        <v>95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15.5</v>
      </c>
      <c r="C68" s="30">
        <v>3.2</v>
      </c>
      <c r="D68" s="33">
        <v>10.199999999999999</v>
      </c>
      <c r="E68" s="30">
        <v>4.8</v>
      </c>
      <c r="F68" s="30">
        <v>14</v>
      </c>
      <c r="G68" s="34">
        <v>6.6</v>
      </c>
      <c r="H68" s="30">
        <v>13</v>
      </c>
      <c r="I68" s="30">
        <v>5.8</v>
      </c>
      <c r="J68" s="21">
        <v>15.3</v>
      </c>
      <c r="K68" s="21">
        <v>3.2</v>
      </c>
      <c r="L68" s="21">
        <v>16.3</v>
      </c>
      <c r="M68" s="21">
        <v>2.8</v>
      </c>
    </row>
    <row r="69" spans="1:13" ht="18.75">
      <c r="A69" s="32" t="s">
        <v>6</v>
      </c>
      <c r="B69" s="36">
        <v>11.9</v>
      </c>
      <c r="C69" s="30">
        <v>1.7</v>
      </c>
      <c r="D69" s="33">
        <v>13.1</v>
      </c>
      <c r="E69" s="30">
        <v>2.2999999999999998</v>
      </c>
      <c r="F69" s="30">
        <v>16.7</v>
      </c>
      <c r="G69" s="34">
        <v>7.2</v>
      </c>
      <c r="H69" s="30">
        <v>15</v>
      </c>
      <c r="I69" s="30">
        <v>6.7</v>
      </c>
      <c r="J69" s="21">
        <v>17.8</v>
      </c>
      <c r="K69" s="21">
        <v>2</v>
      </c>
      <c r="L69" s="21">
        <v>18.5</v>
      </c>
      <c r="M69" s="21">
        <v>2.2999999999999998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N28" sqref="N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103</v>
      </c>
      <c r="D2" s="223"/>
      <c r="E2" s="223"/>
      <c r="F2" s="224" t="s">
        <v>106</v>
      </c>
      <c r="G2" s="224"/>
      <c r="H2" s="224"/>
      <c r="I2" s="225" t="s">
        <v>109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1980</v>
      </c>
      <c r="D4" s="229"/>
      <c r="E4" s="229"/>
      <c r="F4" s="229">
        <v>2636</v>
      </c>
      <c r="G4" s="229"/>
      <c r="H4" s="229"/>
      <c r="I4" s="229">
        <v>3180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4650</v>
      </c>
      <c r="D5" s="229"/>
      <c r="E5" s="229"/>
      <c r="F5" s="229">
        <v>5936</v>
      </c>
      <c r="G5" s="229"/>
      <c r="H5" s="229"/>
      <c r="I5" s="229">
        <v>7000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C4-'1日'!I4</f>
        <v>637</v>
      </c>
      <c r="D6" s="308"/>
      <c r="E6" s="308"/>
      <c r="F6" s="299">
        <f>F4-C4</f>
        <v>656</v>
      </c>
      <c r="G6" s="300"/>
      <c r="H6" s="301"/>
      <c r="I6" s="299">
        <f>I4-F4</f>
        <v>544</v>
      </c>
      <c r="J6" s="300"/>
      <c r="K6" s="301"/>
      <c r="L6" s="305">
        <f>C6+F6+I6</f>
        <v>1837</v>
      </c>
      <c r="M6" s="305">
        <f>C7+F7+I7</f>
        <v>3650</v>
      </c>
    </row>
    <row r="7" spans="1:15" ht="21.95" customHeight="1">
      <c r="A7" s="217"/>
      <c r="B7" s="6" t="s">
        <v>16</v>
      </c>
      <c r="C7" s="308">
        <f>C5-'1日'!I5</f>
        <v>1300</v>
      </c>
      <c r="D7" s="308"/>
      <c r="E7" s="308"/>
      <c r="F7" s="299">
        <f>F5-C5</f>
        <v>1286</v>
      </c>
      <c r="G7" s="300"/>
      <c r="H7" s="301"/>
      <c r="I7" s="299">
        <f>I5-F5</f>
        <v>1064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47</v>
      </c>
      <c r="D9" s="229"/>
      <c r="E9" s="229"/>
      <c r="F9" s="229">
        <v>48</v>
      </c>
      <c r="G9" s="229"/>
      <c r="H9" s="229"/>
      <c r="I9" s="229">
        <v>46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41</v>
      </c>
      <c r="D10" s="229"/>
      <c r="E10" s="229"/>
      <c r="F10" s="229">
        <v>42</v>
      </c>
      <c r="G10" s="229"/>
      <c r="H10" s="229"/>
      <c r="I10" s="229">
        <v>40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55" t="s">
        <v>92</v>
      </c>
      <c r="D11" s="55" t="s">
        <v>92</v>
      </c>
      <c r="E11" s="55" t="s">
        <v>92</v>
      </c>
      <c r="F11" s="57" t="s">
        <v>92</v>
      </c>
      <c r="G11" s="57" t="s">
        <v>92</v>
      </c>
      <c r="H11" s="57" t="s">
        <v>92</v>
      </c>
      <c r="I11" s="59" t="s">
        <v>92</v>
      </c>
      <c r="J11" s="59" t="s">
        <v>92</v>
      </c>
      <c r="K11" s="59" t="s">
        <v>92</v>
      </c>
    </row>
    <row r="12" spans="1:15" ht="21.95" customHeight="1">
      <c r="A12" s="276"/>
      <c r="B12" s="43" t="s">
        <v>23</v>
      </c>
      <c r="C12" s="55">
        <v>55</v>
      </c>
      <c r="D12" s="55">
        <v>55</v>
      </c>
      <c r="E12" s="55">
        <v>55</v>
      </c>
      <c r="F12" s="57">
        <v>55</v>
      </c>
      <c r="G12" s="57">
        <v>55</v>
      </c>
      <c r="H12" s="57">
        <v>55</v>
      </c>
      <c r="I12" s="59">
        <v>55</v>
      </c>
      <c r="J12" s="59">
        <v>55</v>
      </c>
      <c r="K12" s="59">
        <v>55</v>
      </c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1">
        <v>470</v>
      </c>
      <c r="D15" s="41">
        <v>340</v>
      </c>
      <c r="E15" s="41">
        <v>400</v>
      </c>
      <c r="F15" s="56">
        <v>400</v>
      </c>
      <c r="G15" s="41">
        <v>380</v>
      </c>
      <c r="H15" s="41">
        <v>350</v>
      </c>
      <c r="I15" s="41">
        <v>350</v>
      </c>
      <c r="J15" s="41">
        <v>310</v>
      </c>
      <c r="K15" s="41">
        <v>270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54" t="s">
        <v>92</v>
      </c>
      <c r="D17" s="54" t="s">
        <v>92</v>
      </c>
      <c r="E17" s="54" t="s">
        <v>92</v>
      </c>
      <c r="F17" s="56" t="s">
        <v>92</v>
      </c>
      <c r="G17" s="56" t="s">
        <v>92</v>
      </c>
      <c r="H17" s="56" t="s">
        <v>92</v>
      </c>
      <c r="I17" s="58" t="s">
        <v>92</v>
      </c>
      <c r="J17" s="58" t="s">
        <v>92</v>
      </c>
      <c r="K17" s="58" t="s">
        <v>92</v>
      </c>
    </row>
    <row r="18" spans="1:11" ht="21.95" customHeight="1">
      <c r="A18" s="248"/>
      <c r="B18" s="42" t="s">
        <v>23</v>
      </c>
      <c r="C18" s="54">
        <v>80</v>
      </c>
      <c r="D18" s="54">
        <v>80</v>
      </c>
      <c r="E18" s="54">
        <v>80</v>
      </c>
      <c r="F18" s="56">
        <v>80</v>
      </c>
      <c r="G18" s="56">
        <v>80</v>
      </c>
      <c r="H18" s="56">
        <v>80</v>
      </c>
      <c r="I18" s="58">
        <v>80</v>
      </c>
      <c r="J18" s="58">
        <v>80</v>
      </c>
      <c r="K18" s="58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1">
        <v>450</v>
      </c>
      <c r="D21" s="41">
        <v>430</v>
      </c>
      <c r="E21" s="41">
        <v>270</v>
      </c>
      <c r="F21" s="56">
        <v>270</v>
      </c>
      <c r="G21" s="41">
        <v>500</v>
      </c>
      <c r="H21" s="41">
        <v>450</v>
      </c>
      <c r="I21" s="41">
        <v>450</v>
      </c>
      <c r="J21" s="41">
        <v>310</v>
      </c>
      <c r="K21" s="41">
        <v>510</v>
      </c>
    </row>
    <row r="22" spans="1:11" ht="36" customHeight="1">
      <c r="A22" s="243"/>
      <c r="B22" s="9" t="s">
        <v>33</v>
      </c>
      <c r="C22" s="247" t="s">
        <v>34</v>
      </c>
      <c r="D22" s="247"/>
      <c r="E22" s="247"/>
      <c r="F22" s="247" t="s">
        <v>108</v>
      </c>
      <c r="G22" s="247"/>
      <c r="H22" s="247"/>
      <c r="I22" s="247" t="s">
        <v>110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2170</v>
      </c>
      <c r="D23" s="236"/>
      <c r="E23" s="236"/>
      <c r="F23" s="236">
        <f>1040+1040</f>
        <v>2080</v>
      </c>
      <c r="G23" s="236"/>
      <c r="H23" s="236"/>
      <c r="I23" s="236">
        <f>1000+1010</f>
        <v>2010</v>
      </c>
      <c r="J23" s="236"/>
      <c r="K23" s="236"/>
    </row>
    <row r="24" spans="1:11" ht="21.95" customHeight="1">
      <c r="A24" s="251"/>
      <c r="B24" s="10" t="s">
        <v>37</v>
      </c>
      <c r="C24" s="236">
        <v>1700</v>
      </c>
      <c r="D24" s="236"/>
      <c r="E24" s="236"/>
      <c r="F24" s="236">
        <v>1700</v>
      </c>
      <c r="G24" s="236"/>
      <c r="H24" s="236"/>
      <c r="I24" s="236">
        <f>800+780</f>
        <v>1580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12</v>
      </c>
      <c r="D25" s="236"/>
      <c r="E25" s="236"/>
      <c r="F25" s="236">
        <v>42</v>
      </c>
      <c r="G25" s="236"/>
      <c r="H25" s="236"/>
      <c r="I25" s="236">
        <v>42</v>
      </c>
      <c r="J25" s="236"/>
      <c r="K25" s="236"/>
    </row>
    <row r="26" spans="1:11" ht="21.95" customHeight="1">
      <c r="A26" s="250"/>
      <c r="B26" s="8" t="s">
        <v>40</v>
      </c>
      <c r="C26" s="236">
        <v>234</v>
      </c>
      <c r="D26" s="236"/>
      <c r="E26" s="236"/>
      <c r="F26" s="236">
        <v>232</v>
      </c>
      <c r="G26" s="236"/>
      <c r="H26" s="236"/>
      <c r="I26" s="236">
        <v>230</v>
      </c>
      <c r="J26" s="236"/>
      <c r="K26" s="236"/>
    </row>
    <row r="27" spans="1:11" ht="21.95" customHeight="1">
      <c r="A27" s="250"/>
      <c r="B27" s="8" t="s">
        <v>41</v>
      </c>
      <c r="C27" s="236">
        <v>14</v>
      </c>
      <c r="D27" s="236"/>
      <c r="E27" s="236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111</v>
      </c>
      <c r="D28" s="262"/>
      <c r="E28" s="263"/>
      <c r="F28" s="309" t="s">
        <v>119</v>
      </c>
      <c r="G28" s="262"/>
      <c r="H28" s="263"/>
      <c r="I28" s="261" t="s">
        <v>114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104</v>
      </c>
      <c r="D31" s="273"/>
      <c r="E31" s="274"/>
      <c r="F31" s="272" t="s">
        <v>107</v>
      </c>
      <c r="G31" s="273"/>
      <c r="H31" s="274"/>
      <c r="I31" s="272" t="s">
        <v>113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9.3699999999999992</v>
      </c>
      <c r="F35" s="44">
        <v>9.48</v>
      </c>
      <c r="G35" s="44">
        <v>9.34</v>
      </c>
      <c r="H35" s="41">
        <v>9.1999999999999993</v>
      </c>
      <c r="I35" s="44">
        <v>9.18</v>
      </c>
      <c r="J35" s="21">
        <v>9.42</v>
      </c>
    </row>
    <row r="36" spans="1:10" ht="15.75">
      <c r="A36" s="286"/>
      <c r="B36" s="293"/>
      <c r="C36" s="12" t="s">
        <v>56</v>
      </c>
      <c r="D36" s="12" t="s">
        <v>57</v>
      </c>
      <c r="E36" s="44">
        <v>6.33</v>
      </c>
      <c r="F36" s="44">
        <v>5.91</v>
      </c>
      <c r="G36" s="44">
        <v>6.77</v>
      </c>
      <c r="H36" s="41">
        <v>7.03</v>
      </c>
      <c r="I36" s="44">
        <v>6.49</v>
      </c>
      <c r="J36" s="21">
        <v>6.4</v>
      </c>
    </row>
    <row r="37" spans="1:10" ht="18.75">
      <c r="A37" s="286"/>
      <c r="B37" s="293"/>
      <c r="C37" s="13" t="s">
        <v>58</v>
      </c>
      <c r="D37" s="12" t="s">
        <v>59</v>
      </c>
      <c r="E37" s="44">
        <v>14.8</v>
      </c>
      <c r="F37" s="44">
        <v>13.9</v>
      </c>
      <c r="G37" s="35">
        <v>9.8000000000000007</v>
      </c>
      <c r="H37" s="41">
        <v>12.2</v>
      </c>
      <c r="I37" s="44">
        <v>14</v>
      </c>
      <c r="J37" s="21">
        <v>14</v>
      </c>
    </row>
    <row r="38" spans="1:10" ht="16.5">
      <c r="A38" s="286"/>
      <c r="B38" s="293"/>
      <c r="C38" s="14" t="s">
        <v>60</v>
      </c>
      <c r="D38" s="12" t="s">
        <v>61</v>
      </c>
      <c r="E38" s="35">
        <v>19.8</v>
      </c>
      <c r="F38" s="35">
        <v>15.7</v>
      </c>
      <c r="G38" s="35">
        <v>12.4</v>
      </c>
      <c r="H38" s="37">
        <v>15.3</v>
      </c>
      <c r="I38" s="44">
        <v>14.7</v>
      </c>
      <c r="J38" s="21">
        <v>14.8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</v>
      </c>
      <c r="H39" s="41">
        <v>0</v>
      </c>
      <c r="I39" s="44">
        <v>1</v>
      </c>
      <c r="J39" s="21">
        <v>1</v>
      </c>
    </row>
    <row r="40" spans="1:10" ht="15.75">
      <c r="A40" s="286"/>
      <c r="B40" s="293"/>
      <c r="C40" s="13" t="s">
        <v>54</v>
      </c>
      <c r="D40" s="13" t="s">
        <v>63</v>
      </c>
      <c r="E40" s="44">
        <v>10.11</v>
      </c>
      <c r="F40" s="44">
        <v>10.130000000000001</v>
      </c>
      <c r="G40" s="44">
        <v>10.08</v>
      </c>
      <c r="H40" s="41">
        <v>9.89</v>
      </c>
      <c r="I40" s="44">
        <v>9.94</v>
      </c>
      <c r="J40" s="21">
        <v>9.98</v>
      </c>
    </row>
    <row r="41" spans="1:10" ht="15.75">
      <c r="A41" s="286"/>
      <c r="B41" s="293"/>
      <c r="C41" s="12" t="s">
        <v>56</v>
      </c>
      <c r="D41" s="12" t="s">
        <v>64</v>
      </c>
      <c r="E41" s="44">
        <v>19.5</v>
      </c>
      <c r="F41" s="44">
        <v>20.8</v>
      </c>
      <c r="G41" s="44">
        <v>24.8</v>
      </c>
      <c r="H41" s="41">
        <v>23.5</v>
      </c>
      <c r="I41" s="44">
        <v>19.3</v>
      </c>
      <c r="J41" s="21">
        <v>20</v>
      </c>
    </row>
    <row r="42" spans="1:10" ht="15.75">
      <c r="A42" s="286"/>
      <c r="B42" s="293"/>
      <c r="C42" s="15" t="s">
        <v>65</v>
      </c>
      <c r="D42" s="16" t="s">
        <v>66</v>
      </c>
      <c r="E42" s="44">
        <v>5.0999999999999996</v>
      </c>
      <c r="F42" s="44">
        <v>5.09</v>
      </c>
      <c r="G42" s="44">
        <v>4.91</v>
      </c>
      <c r="H42" s="41">
        <v>4.71</v>
      </c>
      <c r="I42" s="44">
        <v>4.8499999999999996</v>
      </c>
      <c r="J42" s="21">
        <v>4.8499999999999996</v>
      </c>
    </row>
    <row r="43" spans="1:10" ht="16.5">
      <c r="A43" s="286"/>
      <c r="B43" s="293"/>
      <c r="C43" s="15" t="s">
        <v>67</v>
      </c>
      <c r="D43" s="17" t="s">
        <v>68</v>
      </c>
      <c r="E43" s="44">
        <v>10.5</v>
      </c>
      <c r="F43" s="44">
        <v>12.9</v>
      </c>
      <c r="G43" s="44">
        <v>11</v>
      </c>
      <c r="H43" s="41">
        <v>8.7899999999999991</v>
      </c>
      <c r="I43" s="44">
        <v>9.81</v>
      </c>
      <c r="J43" s="21">
        <v>9.4</v>
      </c>
    </row>
    <row r="44" spans="1:10" ht="18.75">
      <c r="A44" s="286"/>
      <c r="B44" s="293"/>
      <c r="C44" s="13" t="s">
        <v>58</v>
      </c>
      <c r="D44" s="12" t="s">
        <v>69</v>
      </c>
      <c r="E44" s="44">
        <v>237</v>
      </c>
      <c r="F44" s="44">
        <v>338</v>
      </c>
      <c r="G44" s="44">
        <v>370</v>
      </c>
      <c r="H44" s="41">
        <v>386</v>
      </c>
      <c r="I44" s="44">
        <v>306</v>
      </c>
      <c r="J44" s="21">
        <v>227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5.83</v>
      </c>
      <c r="F45" s="44">
        <v>5.87</v>
      </c>
      <c r="G45" s="44">
        <v>6.38</v>
      </c>
      <c r="H45" s="41">
        <v>6.91</v>
      </c>
      <c r="I45" s="44">
        <v>6</v>
      </c>
      <c r="J45" s="21">
        <v>6.23</v>
      </c>
    </row>
    <row r="46" spans="1:10" ht="18.75">
      <c r="A46" s="286"/>
      <c r="B46" s="293"/>
      <c r="C46" s="13" t="s">
        <v>58</v>
      </c>
      <c r="D46" s="12" t="s">
        <v>59</v>
      </c>
      <c r="E46" s="44">
        <v>10.4</v>
      </c>
      <c r="F46" s="44">
        <v>11.1</v>
      </c>
      <c r="G46" s="44">
        <v>8.83</v>
      </c>
      <c r="H46" s="41">
        <v>7.32</v>
      </c>
      <c r="I46" s="44">
        <v>10.1</v>
      </c>
      <c r="J46" s="21">
        <v>8.8800000000000008</v>
      </c>
    </row>
    <row r="47" spans="1:10" ht="16.5">
      <c r="A47" s="286"/>
      <c r="B47" s="293"/>
      <c r="C47" s="14" t="s">
        <v>60</v>
      </c>
      <c r="D47" s="12" t="s">
        <v>72</v>
      </c>
      <c r="E47" s="44">
        <v>11.8</v>
      </c>
      <c r="F47" s="44">
        <v>9.65</v>
      </c>
      <c r="G47" s="44">
        <v>5.8</v>
      </c>
      <c r="H47" s="41">
        <v>3.31</v>
      </c>
      <c r="I47" s="44">
        <v>9.3000000000000007</v>
      </c>
      <c r="J47" s="21">
        <v>7.6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>
        <v>6.71</v>
      </c>
      <c r="F48" s="44">
        <v>7.02</v>
      </c>
      <c r="G48" s="44">
        <v>5.43</v>
      </c>
      <c r="H48" s="41">
        <v>6.77</v>
      </c>
      <c r="I48" s="44">
        <v>14.77</v>
      </c>
      <c r="J48" s="21">
        <v>11.91</v>
      </c>
    </row>
    <row r="49" spans="1:13" ht="18.75">
      <c r="A49" s="286"/>
      <c r="B49" s="293"/>
      <c r="C49" s="13" t="s">
        <v>58</v>
      </c>
      <c r="D49" s="12" t="s">
        <v>59</v>
      </c>
      <c r="E49" s="44">
        <v>33</v>
      </c>
      <c r="F49" s="44">
        <v>17</v>
      </c>
      <c r="G49" s="44">
        <v>18.7</v>
      </c>
      <c r="H49" s="41">
        <v>18.7</v>
      </c>
      <c r="I49" s="44">
        <v>14.1</v>
      </c>
      <c r="J49" s="21">
        <v>12.9</v>
      </c>
    </row>
    <row r="50" spans="1:13" ht="16.5">
      <c r="A50" s="286"/>
      <c r="B50" s="293"/>
      <c r="C50" s="14" t="s">
        <v>60</v>
      </c>
      <c r="D50" s="12" t="s">
        <v>72</v>
      </c>
      <c r="E50" s="44">
        <v>4.05</v>
      </c>
      <c r="F50" s="44">
        <v>16.5</v>
      </c>
      <c r="G50" s="44">
        <v>5.56</v>
      </c>
      <c r="H50" s="41">
        <v>9.76</v>
      </c>
      <c r="I50" s="44">
        <v>5.7</v>
      </c>
      <c r="J50" s="21">
        <v>9.3000000000000007</v>
      </c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9.48</v>
      </c>
      <c r="F52" s="44">
        <v>9.3699999999999992</v>
      </c>
      <c r="G52" s="44">
        <v>9.1300000000000008</v>
      </c>
      <c r="H52" s="41">
        <v>9.1199999999999992</v>
      </c>
      <c r="I52" s="44">
        <v>9.06</v>
      </c>
      <c r="J52" s="21">
        <v>9.07</v>
      </c>
    </row>
    <row r="53" spans="1:13" ht="15.75">
      <c r="A53" s="286"/>
      <c r="B53" s="293"/>
      <c r="C53" s="12" t="s">
        <v>56</v>
      </c>
      <c r="D53" s="12" t="s">
        <v>57</v>
      </c>
      <c r="E53" s="44">
        <v>9.2799999999999994</v>
      </c>
      <c r="F53" s="44">
        <v>11.54</v>
      </c>
      <c r="G53" s="44">
        <v>5.97</v>
      </c>
      <c r="H53" s="41">
        <v>6.59</v>
      </c>
      <c r="I53" s="44">
        <v>8.98</v>
      </c>
      <c r="J53" s="21">
        <v>8.83</v>
      </c>
    </row>
    <row r="54" spans="1:13" ht="18.75">
      <c r="A54" s="286"/>
      <c r="B54" s="293"/>
      <c r="C54" s="13" t="s">
        <v>58</v>
      </c>
      <c r="D54" s="12" t="s">
        <v>59</v>
      </c>
      <c r="E54" s="44">
        <v>3</v>
      </c>
      <c r="F54" s="44">
        <v>9.1</v>
      </c>
      <c r="G54" s="44">
        <v>5.8</v>
      </c>
      <c r="H54" s="41">
        <v>6.4</v>
      </c>
      <c r="I54" s="44">
        <v>8.93</v>
      </c>
      <c r="J54" s="21">
        <v>12.8</v>
      </c>
    </row>
    <row r="55" spans="1:13" ht="16.5">
      <c r="A55" s="286"/>
      <c r="B55" s="294"/>
      <c r="C55" s="18" t="s">
        <v>60</v>
      </c>
      <c r="D55" s="12" t="s">
        <v>77</v>
      </c>
      <c r="E55" s="19">
        <v>5.07</v>
      </c>
      <c r="F55" s="19">
        <v>16.399999999999999</v>
      </c>
      <c r="G55" s="19">
        <v>8.1</v>
      </c>
      <c r="H55" s="41">
        <v>8.33</v>
      </c>
      <c r="I55" s="44">
        <v>8</v>
      </c>
      <c r="J55" s="21">
        <v>9.6999999999999993</v>
      </c>
    </row>
    <row r="56" spans="1:13" ht="14.25">
      <c r="A56" s="22" t="s">
        <v>78</v>
      </c>
      <c r="B56" s="22" t="s">
        <v>79</v>
      </c>
      <c r="C56" s="23">
        <v>8</v>
      </c>
      <c r="D56" s="22" t="s">
        <v>80</v>
      </c>
      <c r="E56" s="23">
        <v>75</v>
      </c>
      <c r="F56" s="22" t="s">
        <v>81</v>
      </c>
      <c r="G56" s="23">
        <v>89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64.900000000000006</v>
      </c>
      <c r="G59" s="34"/>
      <c r="H59" s="30">
        <v>14.4</v>
      </c>
      <c r="I59" s="30"/>
      <c r="J59" s="21">
        <v>72.400000000000006</v>
      </c>
      <c r="K59" s="21"/>
      <c r="L59" s="21">
        <v>95.5</v>
      </c>
      <c r="M59" s="21"/>
    </row>
    <row r="60" spans="1:13" ht="18.75">
      <c r="A60" s="28" t="s">
        <v>1</v>
      </c>
      <c r="B60" s="29">
        <v>61</v>
      </c>
      <c r="C60" s="30"/>
      <c r="D60" s="33">
        <v>67.5</v>
      </c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35</v>
      </c>
      <c r="C61" s="30"/>
      <c r="D61" s="33">
        <v>87</v>
      </c>
      <c r="E61" s="30"/>
      <c r="F61" s="30"/>
      <c r="G61" s="34"/>
      <c r="H61" s="30">
        <v>86</v>
      </c>
      <c r="I61" s="30"/>
      <c r="J61" s="21">
        <v>25.6</v>
      </c>
      <c r="K61" s="21"/>
      <c r="L61" s="21">
        <v>78.900000000000006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40.78</v>
      </c>
      <c r="D64" s="33"/>
      <c r="E64" s="30">
        <v>38.5</v>
      </c>
      <c r="F64" s="30"/>
      <c r="G64" s="38">
        <v>42.13</v>
      </c>
      <c r="H64" s="30"/>
      <c r="I64" s="30">
        <v>42.33</v>
      </c>
      <c r="J64" s="21"/>
      <c r="K64" s="21">
        <v>45.83</v>
      </c>
      <c r="L64" s="21"/>
      <c r="M64" s="21">
        <v>46.46</v>
      </c>
    </row>
    <row r="65" spans="1:13" ht="18.75">
      <c r="A65" s="31" t="s">
        <v>4</v>
      </c>
      <c r="B65" s="30"/>
      <c r="C65" s="30">
        <v>44.29</v>
      </c>
      <c r="D65" s="33"/>
      <c r="E65" s="30">
        <v>47.95</v>
      </c>
      <c r="F65" s="30"/>
      <c r="G65" s="34">
        <v>49.24</v>
      </c>
      <c r="H65" s="30"/>
      <c r="I65" s="30">
        <v>46.84</v>
      </c>
      <c r="J65" s="21"/>
      <c r="K65" s="21">
        <v>49.98</v>
      </c>
      <c r="M65" s="21">
        <v>51.21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11.8</v>
      </c>
      <c r="C67" s="30">
        <v>13.47</v>
      </c>
      <c r="D67" s="33">
        <v>15.9</v>
      </c>
      <c r="E67" s="30">
        <v>8.8000000000000007</v>
      </c>
      <c r="F67" s="30">
        <v>8.77</v>
      </c>
      <c r="G67" s="34">
        <v>8.7799999999999994</v>
      </c>
      <c r="H67" s="30">
        <v>4.5999999999999996</v>
      </c>
      <c r="I67" s="30">
        <v>9.8699999999999992</v>
      </c>
      <c r="J67" s="21">
        <v>18.899999999999999</v>
      </c>
      <c r="K67" s="21">
        <v>13.13</v>
      </c>
      <c r="L67" s="21">
        <v>17.5</v>
      </c>
      <c r="M67" s="21">
        <v>11.18</v>
      </c>
    </row>
    <row r="68" spans="1:13" ht="18.75">
      <c r="A68" s="32" t="s">
        <v>5</v>
      </c>
      <c r="B68" s="36">
        <v>17.100000000000001</v>
      </c>
      <c r="C68" s="30">
        <v>6.65</v>
      </c>
      <c r="D68" s="33">
        <v>15.6</v>
      </c>
      <c r="E68" s="30">
        <v>12.01</v>
      </c>
      <c r="F68" s="30">
        <v>13.5</v>
      </c>
      <c r="G68" s="34">
        <v>6.13</v>
      </c>
      <c r="H68" s="30">
        <v>7.84</v>
      </c>
      <c r="I68" s="30">
        <v>6.23</v>
      </c>
      <c r="J68" s="21">
        <v>14.4</v>
      </c>
      <c r="K68" s="21">
        <v>9.33</v>
      </c>
      <c r="L68" s="21">
        <v>13.2</v>
      </c>
      <c r="M68" s="21">
        <v>6.42</v>
      </c>
    </row>
    <row r="69" spans="1:13" ht="18.75">
      <c r="A69" s="32" t="s">
        <v>6</v>
      </c>
      <c r="B69" s="36">
        <v>6.56</v>
      </c>
      <c r="C69" s="30">
        <v>9.1999999999999993</v>
      </c>
      <c r="D69" s="33">
        <v>17.8</v>
      </c>
      <c r="E69" s="30">
        <v>19.329999999999998</v>
      </c>
      <c r="F69" s="30">
        <v>8.09</v>
      </c>
      <c r="G69" s="34">
        <v>7.71</v>
      </c>
      <c r="H69" s="30">
        <v>5.4</v>
      </c>
      <c r="I69" s="30">
        <v>7.7</v>
      </c>
      <c r="J69" s="21">
        <v>7.39</v>
      </c>
      <c r="K69" s="21">
        <v>10.3</v>
      </c>
      <c r="L69" s="21">
        <v>5.77</v>
      </c>
      <c r="M69" s="21">
        <v>8.19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</v>
      </c>
      <c r="D2" s="223"/>
      <c r="E2" s="223"/>
      <c r="F2" s="224" t="s">
        <v>10</v>
      </c>
      <c r="G2" s="224"/>
      <c r="H2" s="224"/>
      <c r="I2" s="225" t="s">
        <v>11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/>
      <c r="D4" s="229"/>
      <c r="E4" s="229"/>
      <c r="F4" s="229"/>
      <c r="G4" s="229"/>
      <c r="H4" s="229"/>
      <c r="I4" s="229"/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/>
      <c r="D5" s="229"/>
      <c r="E5" s="229"/>
      <c r="F5" s="229"/>
      <c r="G5" s="229"/>
      <c r="H5" s="229"/>
      <c r="I5" s="229"/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C4-'28日'!I4</f>
        <v>-59100</v>
      </c>
      <c r="D6" s="308"/>
      <c r="E6" s="308"/>
      <c r="F6" s="299">
        <f>F4-C4</f>
        <v>0</v>
      </c>
      <c r="G6" s="300"/>
      <c r="H6" s="301"/>
      <c r="I6" s="299">
        <f>I4-F4</f>
        <v>0</v>
      </c>
      <c r="J6" s="300"/>
      <c r="K6" s="301"/>
      <c r="L6" s="305">
        <f>C6+F6+I6</f>
        <v>-59100</v>
      </c>
      <c r="M6" s="305">
        <f>C7+F7+I7</f>
        <v>-77500</v>
      </c>
    </row>
    <row r="7" spans="1:15" ht="21.95" customHeight="1">
      <c r="A7" s="217"/>
      <c r="B7" s="6" t="s">
        <v>16</v>
      </c>
      <c r="C7" s="308">
        <f>C5-'28日'!I5</f>
        <v>-77500</v>
      </c>
      <c r="D7" s="308"/>
      <c r="E7" s="308"/>
      <c r="F7" s="299">
        <f>F5-C5</f>
        <v>0</v>
      </c>
      <c r="G7" s="300"/>
      <c r="H7" s="301"/>
      <c r="I7" s="299">
        <f>I5-F5</f>
        <v>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/>
      <c r="D8" s="229"/>
      <c r="E8" s="229"/>
      <c r="F8" s="229"/>
      <c r="G8" s="229"/>
      <c r="H8" s="229"/>
      <c r="I8" s="229"/>
      <c r="J8" s="229"/>
      <c r="K8" s="229"/>
    </row>
    <row r="9" spans="1:15" ht="21.95" customHeight="1">
      <c r="A9" s="275" t="s">
        <v>18</v>
      </c>
      <c r="B9" s="7" t="s">
        <v>19</v>
      </c>
      <c r="C9" s="229"/>
      <c r="D9" s="229"/>
      <c r="E9" s="229"/>
      <c r="F9" s="229"/>
      <c r="G9" s="229"/>
      <c r="H9" s="229"/>
      <c r="I9" s="229"/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/>
      <c r="D10" s="229"/>
      <c r="E10" s="229"/>
      <c r="F10" s="229"/>
      <c r="G10" s="229"/>
      <c r="H10" s="229"/>
      <c r="I10" s="229"/>
      <c r="J10" s="229"/>
      <c r="K10" s="229"/>
    </row>
    <row r="11" spans="1:15" ht="21.95" customHeight="1">
      <c r="A11" s="27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27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4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43"/>
      <c r="B22" s="9" t="s">
        <v>33</v>
      </c>
      <c r="C22" s="247" t="s">
        <v>34</v>
      </c>
      <c r="D22" s="247"/>
      <c r="E22" s="247"/>
      <c r="F22" s="247" t="s">
        <v>34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/>
      <c r="D23" s="236"/>
      <c r="E23" s="236"/>
      <c r="F23" s="236"/>
      <c r="G23" s="236"/>
      <c r="H23" s="236"/>
      <c r="I23" s="236"/>
      <c r="J23" s="236"/>
      <c r="K23" s="236"/>
    </row>
    <row r="24" spans="1:11" ht="21.95" customHeight="1">
      <c r="A24" s="251"/>
      <c r="B24" s="10" t="s">
        <v>37</v>
      </c>
      <c r="C24" s="236"/>
      <c r="D24" s="236"/>
      <c r="E24" s="236"/>
      <c r="F24" s="236"/>
      <c r="G24" s="236"/>
      <c r="H24" s="236"/>
      <c r="I24" s="236"/>
      <c r="J24" s="236"/>
      <c r="K24" s="236"/>
    </row>
    <row r="25" spans="1:11" ht="21.95" customHeight="1">
      <c r="A25" s="250" t="s">
        <v>38</v>
      </c>
      <c r="B25" s="8" t="s">
        <v>39</v>
      </c>
      <c r="C25" s="236"/>
      <c r="D25" s="236"/>
      <c r="E25" s="236"/>
      <c r="F25" s="236"/>
      <c r="G25" s="236"/>
      <c r="H25" s="236"/>
      <c r="I25" s="236"/>
      <c r="J25" s="236"/>
      <c r="K25" s="236"/>
    </row>
    <row r="26" spans="1:11" ht="21.95" customHeight="1">
      <c r="A26" s="250"/>
      <c r="B26" s="8" t="s">
        <v>40</v>
      </c>
      <c r="C26" s="236"/>
      <c r="D26" s="236"/>
      <c r="E26" s="236"/>
      <c r="F26" s="236"/>
      <c r="G26" s="236"/>
      <c r="H26" s="236"/>
      <c r="I26" s="236"/>
      <c r="J26" s="236"/>
      <c r="K26" s="236"/>
    </row>
    <row r="27" spans="1:11" ht="21.95" customHeight="1">
      <c r="A27" s="250"/>
      <c r="B27" s="8" t="s">
        <v>41</v>
      </c>
      <c r="C27" s="236"/>
      <c r="D27" s="236"/>
      <c r="E27" s="236"/>
      <c r="F27" s="236"/>
      <c r="G27" s="236"/>
      <c r="H27" s="236"/>
      <c r="I27" s="236"/>
      <c r="J27" s="236"/>
      <c r="K27" s="236"/>
    </row>
    <row r="28" spans="1:11" ht="76.5" customHeight="1">
      <c r="A28" s="255" t="s" ph="1">
        <v>42</v>
      </c>
      <c r="B28" s="256" ph="1"/>
      <c r="C28" s="261"/>
      <c r="D28" s="262"/>
      <c r="E28" s="263"/>
      <c r="F28" s="261"/>
      <c r="G28" s="262"/>
      <c r="H28" s="263"/>
      <c r="I28" s="261"/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44</v>
      </c>
      <c r="D31" s="273"/>
      <c r="E31" s="274"/>
      <c r="F31" s="272" t="s">
        <v>44</v>
      </c>
      <c r="G31" s="273"/>
      <c r="H31" s="274"/>
      <c r="I31" s="272" t="s">
        <v>44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86"/>
      <c r="B35" s="29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86"/>
      <c r="B36" s="29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86"/>
      <c r="B37" s="29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86"/>
      <c r="B38" s="29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86"/>
      <c r="B40" s="29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86"/>
      <c r="B41" s="29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86"/>
      <c r="B42" s="29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86"/>
      <c r="B43" s="29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86"/>
      <c r="B44" s="29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86"/>
      <c r="B46" s="29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86"/>
      <c r="B47" s="29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86"/>
      <c r="B52" s="29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86"/>
      <c r="B53" s="29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86"/>
      <c r="B54" s="29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86"/>
      <c r="B55" s="29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</v>
      </c>
      <c r="D2" s="223"/>
      <c r="E2" s="223"/>
      <c r="F2" s="224" t="s">
        <v>10</v>
      </c>
      <c r="G2" s="224"/>
      <c r="H2" s="224"/>
      <c r="I2" s="225" t="s">
        <v>11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/>
      <c r="D4" s="229"/>
      <c r="E4" s="229"/>
      <c r="F4" s="229"/>
      <c r="G4" s="229"/>
      <c r="H4" s="229"/>
      <c r="I4" s="229"/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/>
      <c r="D5" s="229"/>
      <c r="E5" s="229"/>
      <c r="F5" s="229"/>
      <c r="G5" s="229"/>
      <c r="H5" s="229"/>
      <c r="I5" s="229"/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C4-'29日'!I4</f>
        <v>0</v>
      </c>
      <c r="D6" s="308"/>
      <c r="E6" s="308"/>
      <c r="F6" s="299">
        <f>F4-C4</f>
        <v>0</v>
      </c>
      <c r="G6" s="300"/>
      <c r="H6" s="301"/>
      <c r="I6" s="299">
        <f>I4-F4</f>
        <v>0</v>
      </c>
      <c r="J6" s="300"/>
      <c r="K6" s="301"/>
      <c r="L6" s="305">
        <f>C6+F6+I6</f>
        <v>0</v>
      </c>
      <c r="M6" s="305">
        <f>C7+F7+I7</f>
        <v>0</v>
      </c>
    </row>
    <row r="7" spans="1:15" ht="21.95" customHeight="1">
      <c r="A7" s="217"/>
      <c r="B7" s="6" t="s">
        <v>16</v>
      </c>
      <c r="C7" s="308">
        <f>C5-'29日'!I5</f>
        <v>0</v>
      </c>
      <c r="D7" s="308"/>
      <c r="E7" s="308"/>
      <c r="F7" s="299">
        <f>F5-C5</f>
        <v>0</v>
      </c>
      <c r="G7" s="300"/>
      <c r="H7" s="301"/>
      <c r="I7" s="299">
        <f>I5-F5</f>
        <v>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/>
      <c r="D8" s="229"/>
      <c r="E8" s="229"/>
      <c r="F8" s="229"/>
      <c r="G8" s="229"/>
      <c r="H8" s="229"/>
      <c r="I8" s="229"/>
      <c r="J8" s="229"/>
      <c r="K8" s="229"/>
    </row>
    <row r="9" spans="1:15" ht="21.95" customHeight="1">
      <c r="A9" s="275" t="s">
        <v>18</v>
      </c>
      <c r="B9" s="7" t="s">
        <v>19</v>
      </c>
      <c r="C9" s="229"/>
      <c r="D9" s="229"/>
      <c r="E9" s="229"/>
      <c r="F9" s="229"/>
      <c r="G9" s="229"/>
      <c r="H9" s="229"/>
      <c r="I9" s="229"/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/>
      <c r="D10" s="229"/>
      <c r="E10" s="229"/>
      <c r="F10" s="229"/>
      <c r="G10" s="229"/>
      <c r="H10" s="229"/>
      <c r="I10" s="229"/>
      <c r="J10" s="229"/>
      <c r="K10" s="229"/>
    </row>
    <row r="11" spans="1:15" ht="21.95" customHeight="1">
      <c r="A11" s="27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27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4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43"/>
      <c r="B22" s="9" t="s">
        <v>33</v>
      </c>
      <c r="C22" s="247" t="s">
        <v>34</v>
      </c>
      <c r="D22" s="247"/>
      <c r="E22" s="247"/>
      <c r="F22" s="247" t="s">
        <v>34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/>
      <c r="D23" s="236"/>
      <c r="E23" s="236"/>
      <c r="F23" s="236"/>
      <c r="G23" s="236"/>
      <c r="H23" s="236"/>
      <c r="I23" s="236"/>
      <c r="J23" s="236"/>
      <c r="K23" s="236"/>
    </row>
    <row r="24" spans="1:11" ht="21.95" customHeight="1">
      <c r="A24" s="251"/>
      <c r="B24" s="10" t="s">
        <v>37</v>
      </c>
      <c r="C24" s="236"/>
      <c r="D24" s="236"/>
      <c r="E24" s="236"/>
      <c r="F24" s="236"/>
      <c r="G24" s="236"/>
      <c r="H24" s="236"/>
      <c r="I24" s="236"/>
      <c r="J24" s="236"/>
      <c r="K24" s="236"/>
    </row>
    <row r="25" spans="1:11" ht="21.95" customHeight="1">
      <c r="A25" s="250" t="s">
        <v>38</v>
      </c>
      <c r="B25" s="8" t="s">
        <v>39</v>
      </c>
      <c r="C25" s="236"/>
      <c r="D25" s="236"/>
      <c r="E25" s="236"/>
      <c r="F25" s="236"/>
      <c r="G25" s="236"/>
      <c r="H25" s="236"/>
      <c r="I25" s="236"/>
      <c r="J25" s="236"/>
      <c r="K25" s="236"/>
    </row>
    <row r="26" spans="1:11" ht="21.95" customHeight="1">
      <c r="A26" s="250"/>
      <c r="B26" s="8" t="s">
        <v>40</v>
      </c>
      <c r="C26" s="236"/>
      <c r="D26" s="236"/>
      <c r="E26" s="236"/>
      <c r="F26" s="236"/>
      <c r="G26" s="236"/>
      <c r="H26" s="236"/>
      <c r="I26" s="236"/>
      <c r="J26" s="236"/>
      <c r="K26" s="236"/>
    </row>
    <row r="27" spans="1:11" ht="21.95" customHeight="1">
      <c r="A27" s="250"/>
      <c r="B27" s="8" t="s">
        <v>41</v>
      </c>
      <c r="C27" s="236"/>
      <c r="D27" s="236"/>
      <c r="E27" s="236"/>
      <c r="F27" s="236"/>
      <c r="G27" s="236"/>
      <c r="H27" s="236"/>
      <c r="I27" s="236"/>
      <c r="J27" s="236"/>
      <c r="K27" s="236"/>
    </row>
    <row r="28" spans="1:11" ht="76.5" customHeight="1">
      <c r="A28" s="255" t="s" ph="1">
        <v>42</v>
      </c>
      <c r="B28" s="256" ph="1"/>
      <c r="C28" s="261"/>
      <c r="D28" s="262"/>
      <c r="E28" s="263"/>
      <c r="F28" s="261"/>
      <c r="G28" s="262"/>
      <c r="H28" s="263"/>
      <c r="I28" s="261"/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44</v>
      </c>
      <c r="D31" s="273"/>
      <c r="E31" s="274"/>
      <c r="F31" s="272" t="s">
        <v>44</v>
      </c>
      <c r="G31" s="273"/>
      <c r="H31" s="274"/>
      <c r="I31" s="272" t="s">
        <v>44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86"/>
      <c r="B35" s="29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86"/>
      <c r="B36" s="29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86"/>
      <c r="B37" s="29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86"/>
      <c r="B38" s="29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86"/>
      <c r="B40" s="29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86"/>
      <c r="B41" s="29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86"/>
      <c r="B42" s="29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86"/>
      <c r="B43" s="29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86"/>
      <c r="B44" s="29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86"/>
      <c r="B46" s="29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86"/>
      <c r="B47" s="29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86"/>
      <c r="B52" s="29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86"/>
      <c r="B53" s="29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86"/>
      <c r="B54" s="29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86"/>
      <c r="B55" s="29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M47" sqref="M4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</v>
      </c>
      <c r="D2" s="223"/>
      <c r="E2" s="223"/>
      <c r="F2" s="224" t="s">
        <v>10</v>
      </c>
      <c r="G2" s="224"/>
      <c r="H2" s="224"/>
      <c r="I2" s="225" t="s">
        <v>11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/>
      <c r="D4" s="229"/>
      <c r="E4" s="229"/>
      <c r="F4" s="229"/>
      <c r="G4" s="229"/>
      <c r="H4" s="229"/>
      <c r="I4" s="229"/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/>
      <c r="D5" s="229"/>
      <c r="E5" s="229"/>
      <c r="F5" s="229"/>
      <c r="G5" s="229"/>
      <c r="H5" s="229"/>
      <c r="I5" s="229"/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C4-'30日'!I4</f>
        <v>0</v>
      </c>
      <c r="D6" s="308"/>
      <c r="E6" s="308"/>
      <c r="F6" s="299">
        <f>F4-C4</f>
        <v>0</v>
      </c>
      <c r="G6" s="300"/>
      <c r="H6" s="301"/>
      <c r="I6" s="299">
        <f>I4-F4</f>
        <v>0</v>
      </c>
      <c r="J6" s="300"/>
      <c r="K6" s="301"/>
      <c r="L6" s="305">
        <f>C6+F6+I6</f>
        <v>0</v>
      </c>
      <c r="M6" s="305">
        <f>C7+F7+I7</f>
        <v>0</v>
      </c>
    </row>
    <row r="7" spans="1:15" ht="21.95" customHeight="1">
      <c r="A7" s="217"/>
      <c r="B7" s="6" t="s">
        <v>16</v>
      </c>
      <c r="C7" s="308">
        <f>C5-'30日'!I5</f>
        <v>0</v>
      </c>
      <c r="D7" s="308"/>
      <c r="E7" s="308"/>
      <c r="F7" s="299">
        <f>F5-C5</f>
        <v>0</v>
      </c>
      <c r="G7" s="300"/>
      <c r="H7" s="301"/>
      <c r="I7" s="299">
        <f>I5-F5</f>
        <v>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/>
      <c r="D8" s="229"/>
      <c r="E8" s="229"/>
      <c r="F8" s="229"/>
      <c r="G8" s="229"/>
      <c r="H8" s="229"/>
      <c r="I8" s="229"/>
      <c r="J8" s="229"/>
      <c r="K8" s="229"/>
    </row>
    <row r="9" spans="1:15" ht="21.95" customHeight="1">
      <c r="A9" s="275" t="s">
        <v>18</v>
      </c>
      <c r="B9" s="7" t="s">
        <v>19</v>
      </c>
      <c r="C9" s="229"/>
      <c r="D9" s="229"/>
      <c r="E9" s="229"/>
      <c r="F9" s="229"/>
      <c r="G9" s="229"/>
      <c r="H9" s="229"/>
      <c r="I9" s="229"/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/>
      <c r="D10" s="229"/>
      <c r="E10" s="229"/>
      <c r="F10" s="229"/>
      <c r="G10" s="229"/>
      <c r="H10" s="229"/>
      <c r="I10" s="229"/>
      <c r="J10" s="229"/>
      <c r="K10" s="229"/>
    </row>
    <row r="11" spans="1:15" ht="21.95" customHeight="1">
      <c r="A11" s="27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27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4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43"/>
      <c r="B22" s="9" t="s">
        <v>33</v>
      </c>
      <c r="C22" s="247" t="s">
        <v>34</v>
      </c>
      <c r="D22" s="247"/>
      <c r="E22" s="247"/>
      <c r="F22" s="247" t="s">
        <v>34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/>
      <c r="D23" s="236"/>
      <c r="E23" s="236"/>
      <c r="F23" s="236"/>
      <c r="G23" s="236"/>
      <c r="H23" s="236"/>
      <c r="I23" s="236"/>
      <c r="J23" s="236"/>
      <c r="K23" s="236"/>
    </row>
    <row r="24" spans="1:11" ht="21.95" customHeight="1">
      <c r="A24" s="251"/>
      <c r="B24" s="10" t="s">
        <v>37</v>
      </c>
      <c r="C24" s="236"/>
      <c r="D24" s="236"/>
      <c r="E24" s="236"/>
      <c r="F24" s="236"/>
      <c r="G24" s="236"/>
      <c r="H24" s="236"/>
      <c r="I24" s="236"/>
      <c r="J24" s="236"/>
      <c r="K24" s="236"/>
    </row>
    <row r="25" spans="1:11" ht="21.95" customHeight="1">
      <c r="A25" s="250" t="s">
        <v>38</v>
      </c>
      <c r="B25" s="8" t="s">
        <v>39</v>
      </c>
      <c r="C25" s="236"/>
      <c r="D25" s="236"/>
      <c r="E25" s="236"/>
      <c r="F25" s="236"/>
      <c r="G25" s="236"/>
      <c r="H25" s="236"/>
      <c r="I25" s="236"/>
      <c r="J25" s="236"/>
      <c r="K25" s="236"/>
    </row>
    <row r="26" spans="1:11" ht="21.95" customHeight="1">
      <c r="A26" s="250"/>
      <c r="B26" s="8" t="s">
        <v>40</v>
      </c>
      <c r="C26" s="236"/>
      <c r="D26" s="236"/>
      <c r="E26" s="236"/>
      <c r="F26" s="236"/>
      <c r="G26" s="236"/>
      <c r="H26" s="236"/>
      <c r="I26" s="236"/>
      <c r="J26" s="236"/>
      <c r="K26" s="236"/>
    </row>
    <row r="27" spans="1:11" ht="21.95" customHeight="1">
      <c r="A27" s="250"/>
      <c r="B27" s="8" t="s">
        <v>41</v>
      </c>
      <c r="C27" s="236"/>
      <c r="D27" s="236"/>
      <c r="E27" s="236"/>
      <c r="F27" s="236"/>
      <c r="G27" s="236"/>
      <c r="H27" s="236"/>
      <c r="I27" s="236"/>
      <c r="J27" s="236"/>
      <c r="K27" s="236"/>
    </row>
    <row r="28" spans="1:11" ht="76.5" customHeight="1">
      <c r="A28" s="255" t="s" ph="1">
        <v>42</v>
      </c>
      <c r="B28" s="256" ph="1"/>
      <c r="C28" s="261"/>
      <c r="D28" s="262"/>
      <c r="E28" s="263"/>
      <c r="F28" s="261"/>
      <c r="G28" s="262"/>
      <c r="H28" s="263"/>
      <c r="I28" s="261"/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20.2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 customHeight="1">
      <c r="A31" s="270" t="s">
        <v>43</v>
      </c>
      <c r="B31" s="271"/>
      <c r="C31" s="272" t="s">
        <v>44</v>
      </c>
      <c r="D31" s="273"/>
      <c r="E31" s="274"/>
      <c r="F31" s="272" t="s">
        <v>44</v>
      </c>
      <c r="G31" s="273"/>
      <c r="H31" s="274"/>
      <c r="I31" s="272" t="s">
        <v>44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86"/>
      <c r="B35" s="29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86"/>
      <c r="B36" s="29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86"/>
      <c r="B37" s="29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86"/>
      <c r="B38" s="29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86"/>
      <c r="B40" s="29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86"/>
      <c r="B41" s="29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86"/>
      <c r="B42" s="29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86"/>
      <c r="B43" s="29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86"/>
      <c r="B44" s="29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86"/>
      <c r="B46" s="29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86"/>
      <c r="B47" s="29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86"/>
      <c r="B52" s="29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86"/>
      <c r="B53" s="29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86"/>
      <c r="B54" s="29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86"/>
      <c r="B55" s="29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115</v>
      </c>
      <c r="D2" s="223"/>
      <c r="E2" s="223"/>
      <c r="F2" s="224" t="s">
        <v>106</v>
      </c>
      <c r="G2" s="224"/>
      <c r="H2" s="224"/>
      <c r="I2" s="225" t="s">
        <v>109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3180</v>
      </c>
      <c r="D4" s="229"/>
      <c r="E4" s="229"/>
      <c r="F4" s="229">
        <v>3884</v>
      </c>
      <c r="G4" s="229"/>
      <c r="H4" s="229"/>
      <c r="I4" s="229">
        <v>4160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7000</v>
      </c>
      <c r="D5" s="229"/>
      <c r="E5" s="229"/>
      <c r="F5" s="229">
        <v>9400</v>
      </c>
      <c r="G5" s="229"/>
      <c r="H5" s="229"/>
      <c r="I5" s="229">
        <v>10500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C4-'2日'!I4</f>
        <v>0</v>
      </c>
      <c r="D6" s="308"/>
      <c r="E6" s="308"/>
      <c r="F6" s="299">
        <f>F4-C4</f>
        <v>704</v>
      </c>
      <c r="G6" s="300"/>
      <c r="H6" s="301"/>
      <c r="I6" s="299">
        <f>I4-F4</f>
        <v>276</v>
      </c>
      <c r="J6" s="300"/>
      <c r="K6" s="301"/>
      <c r="L6" s="305">
        <f>C6+F6+I6</f>
        <v>980</v>
      </c>
      <c r="M6" s="305">
        <f>C7+F7+I7</f>
        <v>3500</v>
      </c>
    </row>
    <row r="7" spans="1:15" ht="21.95" customHeight="1">
      <c r="A7" s="217"/>
      <c r="B7" s="6" t="s">
        <v>16</v>
      </c>
      <c r="C7" s="308">
        <f>C5-'2日'!I5</f>
        <v>0</v>
      </c>
      <c r="D7" s="308"/>
      <c r="E7" s="308"/>
      <c r="F7" s="299">
        <f>F5-C5</f>
        <v>2400</v>
      </c>
      <c r="G7" s="300"/>
      <c r="H7" s="301"/>
      <c r="I7" s="299">
        <f>I5-F5</f>
        <v>1100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50</v>
      </c>
      <c r="D9" s="229"/>
      <c r="E9" s="229"/>
      <c r="F9" s="229">
        <v>49</v>
      </c>
      <c r="G9" s="229"/>
      <c r="H9" s="229"/>
      <c r="I9" s="229">
        <v>45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34</v>
      </c>
      <c r="D10" s="229"/>
      <c r="E10" s="229"/>
      <c r="F10" s="229">
        <v>0</v>
      </c>
      <c r="G10" s="229"/>
      <c r="H10" s="229"/>
      <c r="I10" s="229">
        <v>0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61" t="s">
        <v>92</v>
      </c>
      <c r="D11" s="61" t="s">
        <v>92</v>
      </c>
      <c r="E11" s="61" t="s">
        <v>92</v>
      </c>
      <c r="F11" s="66" t="s">
        <v>122</v>
      </c>
      <c r="G11" s="66" t="s">
        <v>122</v>
      </c>
      <c r="H11" s="66" t="s">
        <v>122</v>
      </c>
      <c r="I11" s="62" t="s">
        <v>122</v>
      </c>
      <c r="J11" s="62" t="s">
        <v>122</v>
      </c>
      <c r="K11" s="62" t="s">
        <v>122</v>
      </c>
    </row>
    <row r="12" spans="1:15" ht="21.95" customHeight="1">
      <c r="A12" s="276"/>
      <c r="B12" s="43" t="s">
        <v>23</v>
      </c>
      <c r="C12" s="61">
        <v>55</v>
      </c>
      <c r="D12" s="61">
        <v>55</v>
      </c>
      <c r="E12" s="61">
        <v>55</v>
      </c>
      <c r="F12" s="66" t="s">
        <v>122</v>
      </c>
      <c r="G12" s="66" t="s">
        <v>122</v>
      </c>
      <c r="H12" s="66" t="s">
        <v>122</v>
      </c>
      <c r="I12" s="62" t="s">
        <v>122</v>
      </c>
      <c r="J12" s="62" t="s">
        <v>122</v>
      </c>
      <c r="K12" s="62" t="s">
        <v>122</v>
      </c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1">
        <v>270</v>
      </c>
      <c r="D15" s="41">
        <v>500</v>
      </c>
      <c r="E15" s="41">
        <v>450</v>
      </c>
      <c r="F15" s="41">
        <v>450</v>
      </c>
      <c r="G15" s="41">
        <v>450</v>
      </c>
      <c r="H15" s="41">
        <v>430</v>
      </c>
      <c r="I15" s="41">
        <v>430</v>
      </c>
      <c r="J15" s="41">
        <v>430</v>
      </c>
      <c r="K15" s="41">
        <v>430</v>
      </c>
    </row>
    <row r="16" spans="1:15" ht="41.25" customHeight="1">
      <c r="A16" s="250"/>
      <c r="B16" s="9" t="s">
        <v>28</v>
      </c>
      <c r="C16" s="247" t="s">
        <v>117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60" t="s">
        <v>92</v>
      </c>
      <c r="D17" s="60" t="s">
        <v>92</v>
      </c>
      <c r="E17" s="60" t="s">
        <v>92</v>
      </c>
      <c r="F17" s="66" t="s">
        <v>122</v>
      </c>
      <c r="G17" s="66" t="s">
        <v>122</v>
      </c>
      <c r="H17" s="66" t="s">
        <v>122</v>
      </c>
      <c r="I17" s="62" t="s">
        <v>122</v>
      </c>
      <c r="J17" s="62" t="s">
        <v>122</v>
      </c>
      <c r="K17" s="62" t="s">
        <v>122</v>
      </c>
    </row>
    <row r="18" spans="1:11" ht="21.95" customHeight="1">
      <c r="A18" s="248"/>
      <c r="B18" s="42" t="s">
        <v>23</v>
      </c>
      <c r="C18" s="60">
        <v>80</v>
      </c>
      <c r="D18" s="60">
        <v>80</v>
      </c>
      <c r="E18" s="60">
        <v>80</v>
      </c>
      <c r="F18" s="66" t="s">
        <v>122</v>
      </c>
      <c r="G18" s="66" t="s">
        <v>122</v>
      </c>
      <c r="H18" s="66" t="s">
        <v>122</v>
      </c>
      <c r="I18" s="62" t="s">
        <v>122</v>
      </c>
      <c r="J18" s="62" t="s">
        <v>122</v>
      </c>
      <c r="K18" s="62" t="s">
        <v>122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1">
        <v>510</v>
      </c>
      <c r="D21" s="41">
        <v>480</v>
      </c>
      <c r="E21" s="41">
        <v>370</v>
      </c>
      <c r="F21" s="41">
        <v>370</v>
      </c>
      <c r="G21" s="65">
        <v>290</v>
      </c>
      <c r="H21" s="41">
        <v>290</v>
      </c>
      <c r="I21" s="41">
        <v>290</v>
      </c>
      <c r="J21" s="41">
        <v>290</v>
      </c>
      <c r="K21" s="41">
        <v>290</v>
      </c>
    </row>
    <row r="22" spans="1:11" ht="30.75" customHeight="1">
      <c r="A22" s="243"/>
      <c r="B22" s="9" t="s">
        <v>33</v>
      </c>
      <c r="C22" s="247" t="s">
        <v>34</v>
      </c>
      <c r="D22" s="247"/>
      <c r="E22" s="247"/>
      <c r="F22" s="247" t="s">
        <v>34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1830</v>
      </c>
      <c r="D23" s="236"/>
      <c r="E23" s="236"/>
      <c r="F23" s="236">
        <v>1830</v>
      </c>
      <c r="G23" s="236"/>
      <c r="H23" s="236"/>
      <c r="I23" s="236">
        <f>920+910</f>
        <v>1830</v>
      </c>
      <c r="J23" s="236"/>
      <c r="K23" s="236"/>
    </row>
    <row r="24" spans="1:11" ht="21.95" customHeight="1">
      <c r="A24" s="251"/>
      <c r="B24" s="10" t="s">
        <v>37</v>
      </c>
      <c r="C24" s="236">
        <v>1430</v>
      </c>
      <c r="D24" s="236"/>
      <c r="E24" s="236"/>
      <c r="F24" s="236">
        <v>1430</v>
      </c>
      <c r="G24" s="236"/>
      <c r="H24" s="236"/>
      <c r="I24" s="236">
        <f>730+700</f>
        <v>1430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42</v>
      </c>
      <c r="D25" s="236"/>
      <c r="E25" s="236"/>
      <c r="F25" s="236">
        <v>42</v>
      </c>
      <c r="G25" s="236"/>
      <c r="H25" s="236"/>
      <c r="I25" s="236">
        <v>42</v>
      </c>
      <c r="J25" s="236"/>
      <c r="K25" s="236"/>
    </row>
    <row r="26" spans="1:11" ht="21.95" customHeight="1">
      <c r="A26" s="250"/>
      <c r="B26" s="8" t="s">
        <v>40</v>
      </c>
      <c r="C26" s="236">
        <v>230</v>
      </c>
      <c r="D26" s="236"/>
      <c r="E26" s="236"/>
      <c r="F26" s="236">
        <v>230</v>
      </c>
      <c r="G26" s="236"/>
      <c r="H26" s="236"/>
      <c r="I26" s="236">
        <v>230</v>
      </c>
      <c r="J26" s="236"/>
      <c r="K26" s="236"/>
    </row>
    <row r="27" spans="1:11" ht="21.95" customHeight="1">
      <c r="A27" s="250"/>
      <c r="B27" s="8" t="s">
        <v>41</v>
      </c>
      <c r="C27" s="236">
        <v>14</v>
      </c>
      <c r="D27" s="236"/>
      <c r="E27" s="236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118</v>
      </c>
      <c r="D28" s="262"/>
      <c r="E28" s="263"/>
      <c r="F28" s="261" t="s">
        <v>121</v>
      </c>
      <c r="G28" s="262"/>
      <c r="H28" s="263"/>
      <c r="I28" s="261" t="s">
        <v>168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116</v>
      </c>
      <c r="D31" s="273"/>
      <c r="E31" s="274"/>
      <c r="F31" s="272" t="s">
        <v>120</v>
      </c>
      <c r="G31" s="273"/>
      <c r="H31" s="274"/>
      <c r="I31" s="272" t="s">
        <v>123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/>
      <c r="I34" s="44"/>
      <c r="J34" s="21"/>
    </row>
    <row r="35" spans="1:10" ht="15.75">
      <c r="A35" s="286"/>
      <c r="B35" s="293"/>
      <c r="C35" s="13" t="s">
        <v>54</v>
      </c>
      <c r="D35" s="13" t="s">
        <v>55</v>
      </c>
      <c r="E35" s="44">
        <v>9.18</v>
      </c>
      <c r="F35" s="44">
        <v>9.14</v>
      </c>
      <c r="G35" s="44"/>
      <c r="H35" s="41"/>
      <c r="I35" s="44"/>
      <c r="J35" s="21"/>
    </row>
    <row r="36" spans="1:10" ht="15.75">
      <c r="A36" s="286"/>
      <c r="B36" s="293"/>
      <c r="C36" s="12" t="s">
        <v>56</v>
      </c>
      <c r="D36" s="12" t="s">
        <v>57</v>
      </c>
      <c r="E36" s="44">
        <v>10.39</v>
      </c>
      <c r="F36" s="44">
        <v>11.17</v>
      </c>
      <c r="G36" s="44">
        <v>6.88</v>
      </c>
      <c r="H36" s="41"/>
      <c r="I36" s="44"/>
      <c r="J36" s="21"/>
    </row>
    <row r="37" spans="1:10" ht="18.75">
      <c r="A37" s="286"/>
      <c r="B37" s="293"/>
      <c r="C37" s="13" t="s">
        <v>58</v>
      </c>
      <c r="D37" s="12" t="s">
        <v>59</v>
      </c>
      <c r="E37" s="44">
        <v>8</v>
      </c>
      <c r="F37" s="44">
        <v>14.5</v>
      </c>
      <c r="G37" s="35">
        <v>15.8</v>
      </c>
      <c r="H37" s="41"/>
      <c r="I37" s="44"/>
      <c r="J37" s="21"/>
    </row>
    <row r="38" spans="1:10" ht="16.5">
      <c r="A38" s="286"/>
      <c r="B38" s="293"/>
      <c r="C38" s="14" t="s">
        <v>60</v>
      </c>
      <c r="D38" s="12" t="s">
        <v>61</v>
      </c>
      <c r="E38" s="35">
        <v>15.2</v>
      </c>
      <c r="F38" s="35">
        <v>14.7</v>
      </c>
      <c r="G38" s="35">
        <v>9.8800000000000008</v>
      </c>
      <c r="H38" s="37"/>
      <c r="I38" s="44"/>
      <c r="J38" s="21"/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</v>
      </c>
      <c r="H39" s="41"/>
      <c r="I39" s="44"/>
      <c r="J39" s="21"/>
    </row>
    <row r="40" spans="1:10" ht="15.75">
      <c r="A40" s="286"/>
      <c r="B40" s="293"/>
      <c r="C40" s="13" t="s">
        <v>54</v>
      </c>
      <c r="D40" s="13" t="s">
        <v>63</v>
      </c>
      <c r="E40" s="44">
        <v>9.89</v>
      </c>
      <c r="F40" s="44">
        <v>10.1</v>
      </c>
      <c r="G40" s="44">
        <v>10.08</v>
      </c>
      <c r="H40" s="41"/>
      <c r="I40" s="44"/>
      <c r="J40" s="21"/>
    </row>
    <row r="41" spans="1:10" ht="15.75">
      <c r="A41" s="286"/>
      <c r="B41" s="293"/>
      <c r="C41" s="12" t="s">
        <v>56</v>
      </c>
      <c r="D41" s="12" t="s">
        <v>64</v>
      </c>
      <c r="E41" s="44">
        <v>20.5</v>
      </c>
      <c r="F41" s="44">
        <v>21.4</v>
      </c>
      <c r="G41" s="44">
        <v>22.3</v>
      </c>
      <c r="H41" s="41"/>
      <c r="I41" s="44"/>
      <c r="J41" s="21"/>
    </row>
    <row r="42" spans="1:10" ht="15.75">
      <c r="A42" s="286"/>
      <c r="B42" s="293"/>
      <c r="C42" s="15" t="s">
        <v>65</v>
      </c>
      <c r="D42" s="16" t="s">
        <v>66</v>
      </c>
      <c r="E42" s="44">
        <v>4.8899999999999997</v>
      </c>
      <c r="F42" s="44">
        <v>4.62</v>
      </c>
      <c r="G42" s="44">
        <v>5.12</v>
      </c>
      <c r="H42" s="41"/>
      <c r="I42" s="44"/>
      <c r="J42" s="21"/>
    </row>
    <row r="43" spans="1:10" ht="16.5">
      <c r="A43" s="286"/>
      <c r="B43" s="293"/>
      <c r="C43" s="15" t="s">
        <v>67</v>
      </c>
      <c r="D43" s="17" t="s">
        <v>68</v>
      </c>
      <c r="E43" s="44">
        <v>9.23</v>
      </c>
      <c r="F43" s="44">
        <v>9.65</v>
      </c>
      <c r="G43" s="44">
        <v>9.5399999999999991</v>
      </c>
      <c r="H43" s="41"/>
      <c r="I43" s="44"/>
      <c r="J43" s="21"/>
    </row>
    <row r="44" spans="1:10" ht="18.75">
      <c r="A44" s="286"/>
      <c r="B44" s="293"/>
      <c r="C44" s="13" t="s">
        <v>58</v>
      </c>
      <c r="D44" s="12" t="s">
        <v>69</v>
      </c>
      <c r="E44" s="44">
        <v>224</v>
      </c>
      <c r="F44" s="44">
        <v>208</v>
      </c>
      <c r="G44" s="44">
        <v>273</v>
      </c>
      <c r="H44" s="41"/>
      <c r="I44" s="44"/>
      <c r="J44" s="21"/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6.71</v>
      </c>
      <c r="F45" s="44">
        <v>7.93</v>
      </c>
      <c r="G45" s="44">
        <v>5.55</v>
      </c>
      <c r="H45" s="41"/>
      <c r="I45" s="44"/>
      <c r="J45" s="21"/>
    </row>
    <row r="46" spans="1:10" ht="18.75">
      <c r="A46" s="286"/>
      <c r="B46" s="293"/>
      <c r="C46" s="13" t="s">
        <v>58</v>
      </c>
      <c r="D46" s="12" t="s">
        <v>59</v>
      </c>
      <c r="E46" s="44">
        <v>14.4</v>
      </c>
      <c r="F46" s="44">
        <v>8.32</v>
      </c>
      <c r="G46" s="44">
        <v>8.2100000000000009</v>
      </c>
      <c r="H46" s="41"/>
      <c r="I46" s="44"/>
      <c r="J46" s="21"/>
    </row>
    <row r="47" spans="1:10" ht="16.5">
      <c r="A47" s="286"/>
      <c r="B47" s="293"/>
      <c r="C47" s="14" t="s">
        <v>60</v>
      </c>
      <c r="D47" s="12" t="s">
        <v>72</v>
      </c>
      <c r="E47" s="44">
        <v>6.36</v>
      </c>
      <c r="F47" s="44">
        <v>16.399999999999999</v>
      </c>
      <c r="G47" s="44">
        <v>8.93</v>
      </c>
      <c r="H47" s="41"/>
      <c r="I47" s="44"/>
      <c r="J47" s="21"/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>
        <v>6.4</v>
      </c>
      <c r="F48" s="44">
        <v>7.75</v>
      </c>
      <c r="G48" s="44">
        <v>7.29</v>
      </c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>
        <v>18.5</v>
      </c>
      <c r="F49" s="44">
        <v>12.7</v>
      </c>
      <c r="G49" s="44">
        <v>40.5</v>
      </c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>
        <v>11.8</v>
      </c>
      <c r="F50" s="44">
        <v>10.17</v>
      </c>
      <c r="G50" s="44">
        <v>8.6</v>
      </c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/>
      <c r="I51" s="44"/>
      <c r="J51" s="21"/>
    </row>
    <row r="52" spans="1:13" ht="15.75">
      <c r="A52" s="286"/>
      <c r="B52" s="293"/>
      <c r="C52" s="13" t="s">
        <v>54</v>
      </c>
      <c r="D52" s="12" t="s">
        <v>76</v>
      </c>
      <c r="E52" s="44">
        <v>9.32</v>
      </c>
      <c r="F52" s="44">
        <v>9.26</v>
      </c>
      <c r="G52" s="44">
        <v>9.1</v>
      </c>
      <c r="H52" s="41"/>
      <c r="I52" s="44"/>
      <c r="J52" s="21"/>
    </row>
    <row r="53" spans="1:13" ht="15.75">
      <c r="A53" s="286"/>
      <c r="B53" s="293"/>
      <c r="C53" s="12" t="s">
        <v>56</v>
      </c>
      <c r="D53" s="12" t="s">
        <v>57</v>
      </c>
      <c r="E53" s="44">
        <v>5.29</v>
      </c>
      <c r="F53" s="44">
        <v>8.84</v>
      </c>
      <c r="G53" s="44">
        <v>5.04</v>
      </c>
      <c r="H53" s="41"/>
      <c r="I53" s="44"/>
      <c r="J53" s="21"/>
    </row>
    <row r="54" spans="1:13" ht="18.75">
      <c r="A54" s="286"/>
      <c r="B54" s="293"/>
      <c r="C54" s="13" t="s">
        <v>58</v>
      </c>
      <c r="D54" s="12" t="s">
        <v>59</v>
      </c>
      <c r="E54" s="44">
        <v>10.7</v>
      </c>
      <c r="F54" s="44">
        <v>13.6</v>
      </c>
      <c r="G54" s="44">
        <v>5.37</v>
      </c>
      <c r="H54" s="41"/>
      <c r="I54" s="44"/>
      <c r="J54" s="21"/>
    </row>
    <row r="55" spans="1:13" ht="16.5">
      <c r="A55" s="286"/>
      <c r="B55" s="294"/>
      <c r="C55" s="18" t="s">
        <v>60</v>
      </c>
      <c r="D55" s="12" t="s">
        <v>77</v>
      </c>
      <c r="E55" s="19">
        <v>11.5</v>
      </c>
      <c r="F55" s="19">
        <v>17.899999999999999</v>
      </c>
      <c r="G55" s="19">
        <v>4.25</v>
      </c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7.7</v>
      </c>
      <c r="D56" s="22" t="s">
        <v>80</v>
      </c>
      <c r="E56" s="23">
        <v>80</v>
      </c>
      <c r="F56" s="22" t="s">
        <v>81</v>
      </c>
      <c r="G56" s="23">
        <v>90</v>
      </c>
      <c r="H56" s="22" t="s">
        <v>82</v>
      </c>
      <c r="I56" s="23">
        <v>0.02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90.5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>
        <v>29.5</v>
      </c>
      <c r="E60" s="30"/>
      <c r="F60" s="30">
        <v>26.6</v>
      </c>
      <c r="G60" s="34"/>
      <c r="H60" s="30">
        <v>13.6</v>
      </c>
      <c r="I60" s="30"/>
      <c r="J60" s="21">
        <v>41.2</v>
      </c>
      <c r="K60" s="21"/>
      <c r="L60" s="21">
        <v>36.4</v>
      </c>
      <c r="M60" s="21"/>
    </row>
    <row r="61" spans="1:13" ht="18.75">
      <c r="A61" s="28" t="s">
        <v>2</v>
      </c>
      <c r="B61" s="29">
        <v>77</v>
      </c>
      <c r="C61" s="30"/>
      <c r="D61" s="33">
        <v>35.799999999999997</v>
      </c>
      <c r="E61" s="30"/>
      <c r="F61" s="30">
        <v>3.11</v>
      </c>
      <c r="G61" s="34"/>
      <c r="H61" s="30">
        <v>12.8</v>
      </c>
      <c r="I61" s="30"/>
      <c r="J61" s="21">
        <v>18.899999999999999</v>
      </c>
      <c r="K61" s="21"/>
      <c r="L61" s="21">
        <v>16.399999999999999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40.96</v>
      </c>
      <c r="D63" s="33"/>
      <c r="E63" s="30">
        <v>37.9</v>
      </c>
      <c r="F63" s="30"/>
      <c r="G63" s="51">
        <v>39.44</v>
      </c>
      <c r="H63" s="30"/>
      <c r="I63" s="30">
        <v>41.1</v>
      </c>
      <c r="J63" s="21"/>
      <c r="K63" s="21">
        <v>42.8</v>
      </c>
      <c r="M63" s="21">
        <v>44.95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>
        <v>44.61</v>
      </c>
    </row>
    <row r="65" spans="1:13" ht="18.75">
      <c r="A65" s="31" t="s">
        <v>4</v>
      </c>
      <c r="B65" s="30"/>
      <c r="C65" s="30">
        <v>53.44</v>
      </c>
      <c r="D65" s="33"/>
      <c r="E65" s="30">
        <v>54.52</v>
      </c>
      <c r="F65" s="30"/>
      <c r="G65" s="51">
        <v>58.37</v>
      </c>
      <c r="H65" s="30"/>
      <c r="I65" s="30">
        <v>57.98</v>
      </c>
      <c r="J65" s="21"/>
      <c r="K65" s="21">
        <v>61.3</v>
      </c>
      <c r="M65" s="21"/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14.1</v>
      </c>
      <c r="C67" s="30">
        <v>13.26</v>
      </c>
      <c r="D67" s="33">
        <v>14.4</v>
      </c>
      <c r="E67" s="30">
        <v>14.18</v>
      </c>
      <c r="F67" s="30">
        <v>13.8</v>
      </c>
      <c r="G67" s="34">
        <v>12.18</v>
      </c>
      <c r="H67" s="30">
        <v>9.6999999999999993</v>
      </c>
      <c r="I67" s="30">
        <v>12.78</v>
      </c>
      <c r="J67" s="21">
        <v>14.5</v>
      </c>
      <c r="K67" s="21">
        <v>14.72</v>
      </c>
      <c r="L67" s="21">
        <v>18.8</v>
      </c>
      <c r="M67" s="21">
        <v>15.48</v>
      </c>
    </row>
    <row r="68" spans="1:13" ht="18.75">
      <c r="A68" s="32" t="s">
        <v>5</v>
      </c>
      <c r="B68" s="36">
        <v>10.6</v>
      </c>
      <c r="C68" s="30">
        <v>6.51</v>
      </c>
      <c r="D68" s="33">
        <v>45.4</v>
      </c>
      <c r="E68" s="30">
        <v>6.52</v>
      </c>
      <c r="F68" s="30">
        <v>8.0500000000000007</v>
      </c>
      <c r="G68" s="34">
        <v>6.58</v>
      </c>
      <c r="H68" s="30">
        <v>6.4</v>
      </c>
      <c r="I68" s="30">
        <v>6.77</v>
      </c>
      <c r="J68" s="21">
        <v>17.3</v>
      </c>
      <c r="K68" s="21">
        <v>7.25</v>
      </c>
      <c r="L68" s="21">
        <v>18.899999999999999</v>
      </c>
      <c r="M68" s="21">
        <v>7.53</v>
      </c>
    </row>
    <row r="69" spans="1:13" ht="18.75">
      <c r="A69" s="32" t="s">
        <v>6</v>
      </c>
      <c r="B69" s="36">
        <v>11.9</v>
      </c>
      <c r="C69" s="30">
        <v>8.56</v>
      </c>
      <c r="D69" s="33">
        <v>17.7</v>
      </c>
      <c r="E69" s="30">
        <v>8.0399999999999991</v>
      </c>
      <c r="F69" s="30">
        <v>7.15</v>
      </c>
      <c r="G69" s="34">
        <v>8.48</v>
      </c>
      <c r="H69" s="30">
        <v>11.2</v>
      </c>
      <c r="I69" s="30">
        <v>8.36</v>
      </c>
      <c r="J69" s="21">
        <v>5.41</v>
      </c>
      <c r="K69" s="21">
        <v>9.49</v>
      </c>
      <c r="L69" s="21">
        <v>5.2</v>
      </c>
      <c r="M69" s="21">
        <v>9.2899999999999991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124</v>
      </c>
      <c r="D2" s="223"/>
      <c r="E2" s="223"/>
      <c r="F2" s="224" t="s">
        <v>126</v>
      </c>
      <c r="G2" s="224"/>
      <c r="H2" s="224"/>
      <c r="I2" s="225" t="s">
        <v>128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4380</v>
      </c>
      <c r="D4" s="229"/>
      <c r="E4" s="229"/>
      <c r="F4" s="229">
        <v>4600</v>
      </c>
      <c r="G4" s="229"/>
      <c r="H4" s="229"/>
      <c r="I4" s="229">
        <v>5060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11800</v>
      </c>
      <c r="D5" s="229"/>
      <c r="E5" s="229"/>
      <c r="F5" s="229">
        <v>12990</v>
      </c>
      <c r="G5" s="229"/>
      <c r="H5" s="229"/>
      <c r="I5" s="229">
        <v>14000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C4-'3日'!I4</f>
        <v>220</v>
      </c>
      <c r="D6" s="308"/>
      <c r="E6" s="308"/>
      <c r="F6" s="299">
        <f>F4-C4</f>
        <v>220</v>
      </c>
      <c r="G6" s="300"/>
      <c r="H6" s="301"/>
      <c r="I6" s="299">
        <f>I4-F4</f>
        <v>460</v>
      </c>
      <c r="J6" s="300"/>
      <c r="K6" s="301"/>
      <c r="L6" s="305">
        <f>C6+F6+I6</f>
        <v>900</v>
      </c>
      <c r="M6" s="305">
        <f>C7+F7+I7</f>
        <v>3500</v>
      </c>
    </row>
    <row r="7" spans="1:15" ht="21.95" customHeight="1">
      <c r="A7" s="217"/>
      <c r="B7" s="6" t="s">
        <v>16</v>
      </c>
      <c r="C7" s="308">
        <f>C5-'3日'!I5</f>
        <v>1300</v>
      </c>
      <c r="D7" s="308"/>
      <c r="E7" s="308"/>
      <c r="F7" s="299">
        <f>F5-C5</f>
        <v>1190</v>
      </c>
      <c r="G7" s="300"/>
      <c r="H7" s="301"/>
      <c r="I7" s="299">
        <f>I5-F5</f>
        <v>1010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47</v>
      </c>
      <c r="D9" s="229"/>
      <c r="E9" s="229"/>
      <c r="F9" s="229">
        <v>48</v>
      </c>
      <c r="G9" s="229"/>
      <c r="H9" s="229"/>
      <c r="I9" s="229">
        <v>49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0</v>
      </c>
      <c r="D10" s="229"/>
      <c r="E10" s="229"/>
      <c r="F10" s="229">
        <v>0</v>
      </c>
      <c r="G10" s="229"/>
      <c r="H10" s="229"/>
      <c r="I10" s="229">
        <v>1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64" t="s">
        <v>122</v>
      </c>
      <c r="D11" s="64" t="s">
        <v>122</v>
      </c>
      <c r="E11" s="64" t="s">
        <v>122</v>
      </c>
      <c r="F11" s="69" t="s">
        <v>122</v>
      </c>
      <c r="G11" s="69" t="s">
        <v>122</v>
      </c>
      <c r="H11" s="69" t="s">
        <v>122</v>
      </c>
      <c r="I11" s="71" t="s">
        <v>122</v>
      </c>
      <c r="J11" s="71" t="s">
        <v>122</v>
      </c>
      <c r="K11" s="72" t="s">
        <v>130</v>
      </c>
    </row>
    <row r="12" spans="1:15" ht="21.95" customHeight="1">
      <c r="A12" s="276"/>
      <c r="B12" s="43" t="s">
        <v>23</v>
      </c>
      <c r="C12" s="64" t="s">
        <v>122</v>
      </c>
      <c r="D12" s="64" t="s">
        <v>122</v>
      </c>
      <c r="E12" s="64" t="s">
        <v>122</v>
      </c>
      <c r="F12" s="69" t="s">
        <v>122</v>
      </c>
      <c r="G12" s="69" t="s">
        <v>122</v>
      </c>
      <c r="H12" s="69" t="s">
        <v>122</v>
      </c>
      <c r="I12" s="71" t="s">
        <v>122</v>
      </c>
      <c r="J12" s="71" t="s">
        <v>122</v>
      </c>
      <c r="K12" s="71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132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63">
        <v>430</v>
      </c>
      <c r="D15" s="63">
        <v>430</v>
      </c>
      <c r="E15" s="63">
        <v>430</v>
      </c>
      <c r="F15" s="67">
        <v>430</v>
      </c>
      <c r="G15" s="67">
        <v>430</v>
      </c>
      <c r="H15" s="67">
        <v>430</v>
      </c>
      <c r="I15" s="70">
        <v>430</v>
      </c>
      <c r="J15" s="70">
        <v>430</v>
      </c>
      <c r="K15" s="70">
        <v>430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64" t="s">
        <v>122</v>
      </c>
      <c r="D17" s="64" t="s">
        <v>122</v>
      </c>
      <c r="E17" s="64" t="s">
        <v>122</v>
      </c>
      <c r="F17" s="69" t="s">
        <v>122</v>
      </c>
      <c r="G17" s="69" t="s">
        <v>122</v>
      </c>
      <c r="H17" s="69" t="s">
        <v>122</v>
      </c>
      <c r="I17" s="71" t="s">
        <v>122</v>
      </c>
      <c r="J17" s="71" t="s">
        <v>122</v>
      </c>
      <c r="K17" s="72" t="s">
        <v>92</v>
      </c>
    </row>
    <row r="18" spans="1:11" ht="21.95" customHeight="1">
      <c r="A18" s="248"/>
      <c r="B18" s="42" t="s">
        <v>23</v>
      </c>
      <c r="C18" s="64" t="s">
        <v>122</v>
      </c>
      <c r="D18" s="64" t="s">
        <v>122</v>
      </c>
      <c r="E18" s="64" t="s">
        <v>122</v>
      </c>
      <c r="F18" s="69" t="s">
        <v>122</v>
      </c>
      <c r="G18" s="69" t="s">
        <v>122</v>
      </c>
      <c r="H18" s="69" t="s">
        <v>122</v>
      </c>
      <c r="I18" s="71" t="s">
        <v>122</v>
      </c>
      <c r="J18" s="71" t="s">
        <v>122</v>
      </c>
      <c r="K18" s="71">
        <v>80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131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63">
        <v>290</v>
      </c>
      <c r="D21" s="63">
        <v>290</v>
      </c>
      <c r="E21" s="63">
        <v>290</v>
      </c>
      <c r="F21" s="67">
        <v>290</v>
      </c>
      <c r="G21" s="67">
        <v>290</v>
      </c>
      <c r="H21" s="67">
        <v>290</v>
      </c>
      <c r="I21" s="70">
        <v>290</v>
      </c>
      <c r="J21" s="70">
        <v>290</v>
      </c>
      <c r="K21" s="70">
        <v>520</v>
      </c>
    </row>
    <row r="22" spans="1:11" ht="29.25" customHeight="1">
      <c r="A22" s="243"/>
      <c r="B22" s="9" t="s">
        <v>33</v>
      </c>
      <c r="C22" s="247" t="s">
        <v>34</v>
      </c>
      <c r="D22" s="247"/>
      <c r="E22" s="247"/>
      <c r="F22" s="247" t="s">
        <v>34</v>
      </c>
      <c r="G22" s="247"/>
      <c r="H22" s="247"/>
      <c r="I22" s="247" t="s">
        <v>133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1600</v>
      </c>
      <c r="D23" s="236"/>
      <c r="E23" s="236"/>
      <c r="F23" s="236">
        <v>1600</v>
      </c>
      <c r="G23" s="236"/>
      <c r="H23" s="236"/>
      <c r="I23" s="236">
        <v>1500</v>
      </c>
      <c r="J23" s="236"/>
      <c r="K23" s="236"/>
    </row>
    <row r="24" spans="1:11" ht="21.95" customHeight="1">
      <c r="A24" s="251"/>
      <c r="B24" s="10" t="s">
        <v>37</v>
      </c>
      <c r="C24" s="236">
        <v>1300</v>
      </c>
      <c r="D24" s="236"/>
      <c r="E24" s="236"/>
      <c r="F24" s="236">
        <v>1300</v>
      </c>
      <c r="G24" s="236"/>
      <c r="H24" s="236"/>
      <c r="I24" s="236">
        <v>1150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42</v>
      </c>
      <c r="D25" s="236"/>
      <c r="E25" s="236"/>
      <c r="F25" s="236">
        <v>42</v>
      </c>
      <c r="G25" s="236"/>
      <c r="H25" s="236"/>
      <c r="I25" s="236">
        <v>42</v>
      </c>
      <c r="J25" s="236"/>
      <c r="K25" s="236"/>
    </row>
    <row r="26" spans="1:11" ht="21.95" customHeight="1">
      <c r="A26" s="250"/>
      <c r="B26" s="8" t="s">
        <v>40</v>
      </c>
      <c r="C26" s="236">
        <v>230</v>
      </c>
      <c r="D26" s="236"/>
      <c r="E26" s="236"/>
      <c r="F26" s="236">
        <v>228</v>
      </c>
      <c r="G26" s="236"/>
      <c r="H26" s="236"/>
      <c r="I26" s="236">
        <v>228</v>
      </c>
      <c r="J26" s="236"/>
      <c r="K26" s="236"/>
    </row>
    <row r="27" spans="1:11" ht="21.95" customHeight="1">
      <c r="A27" s="250"/>
      <c r="B27" s="8" t="s">
        <v>41</v>
      </c>
      <c r="C27" s="236">
        <v>14</v>
      </c>
      <c r="D27" s="236"/>
      <c r="E27" s="236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166</v>
      </c>
      <c r="D28" s="262"/>
      <c r="E28" s="263"/>
      <c r="F28" s="261"/>
      <c r="G28" s="262"/>
      <c r="H28" s="263"/>
      <c r="I28" s="261" t="s">
        <v>167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13.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125</v>
      </c>
      <c r="D31" s="273"/>
      <c r="E31" s="274"/>
      <c r="F31" s="272" t="s">
        <v>127</v>
      </c>
      <c r="G31" s="273"/>
      <c r="H31" s="274"/>
      <c r="I31" s="272" t="s">
        <v>129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86"/>
      <c r="B35" s="29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86"/>
      <c r="B36" s="29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86"/>
      <c r="B37" s="29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86"/>
      <c r="B38" s="29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86"/>
      <c r="B40" s="29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86"/>
      <c r="B41" s="29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86"/>
      <c r="B42" s="29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86"/>
      <c r="B43" s="29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86"/>
      <c r="B44" s="29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86"/>
      <c r="B46" s="29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86"/>
      <c r="B47" s="29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86"/>
      <c r="B52" s="29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86"/>
      <c r="B53" s="29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86"/>
      <c r="B54" s="29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86"/>
      <c r="B55" s="29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38.799999999999997</v>
      </c>
      <c r="E59" s="30"/>
      <c r="F59" s="30">
        <v>11.4</v>
      </c>
      <c r="G59" s="34"/>
      <c r="H59" s="30">
        <v>6.62</v>
      </c>
      <c r="I59" s="30"/>
      <c r="J59" s="21">
        <v>92.3</v>
      </c>
      <c r="K59" s="21"/>
      <c r="L59" s="21">
        <v>97.5</v>
      </c>
      <c r="M59" s="21"/>
    </row>
    <row r="60" spans="1:13" ht="18.75">
      <c r="A60" s="28" t="s">
        <v>1</v>
      </c>
      <c r="B60" s="29">
        <v>141</v>
      </c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14.2</v>
      </c>
      <c r="C61" s="30"/>
      <c r="D61" s="33">
        <v>5.23</v>
      </c>
      <c r="E61" s="30"/>
      <c r="F61" s="30">
        <v>17.5</v>
      </c>
      <c r="G61" s="34"/>
      <c r="H61" s="30">
        <v>1.99</v>
      </c>
      <c r="I61" s="30"/>
      <c r="J61" s="21">
        <v>10.7</v>
      </c>
      <c r="K61" s="21"/>
      <c r="L61" s="21">
        <v>11.8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44.55</v>
      </c>
      <c r="D63" s="33"/>
      <c r="E63" s="30">
        <v>40.65</v>
      </c>
      <c r="F63" s="30"/>
      <c r="G63" s="51">
        <v>48.4</v>
      </c>
      <c r="H63" s="30"/>
      <c r="I63" s="30">
        <v>48.93</v>
      </c>
      <c r="J63" s="21"/>
      <c r="K63" s="21"/>
      <c r="M63" s="21"/>
    </row>
    <row r="64" spans="1:13" ht="18.75">
      <c r="A64" s="31" t="s">
        <v>3</v>
      </c>
      <c r="B64" s="30"/>
      <c r="C64" s="30">
        <v>24.74</v>
      </c>
      <c r="D64" s="33"/>
      <c r="E64" s="30"/>
      <c r="F64" s="30"/>
      <c r="G64" s="68"/>
      <c r="H64" s="30"/>
      <c r="I64" s="30"/>
      <c r="J64" s="21"/>
      <c r="K64" s="21">
        <v>81.2</v>
      </c>
      <c r="L64" s="21"/>
      <c r="M64" s="21">
        <v>63.4</v>
      </c>
    </row>
    <row r="65" spans="1:13" ht="18.75">
      <c r="A65" s="31" t="s">
        <v>4</v>
      </c>
      <c r="B65" s="30"/>
      <c r="C65" s="30"/>
      <c r="D65" s="33"/>
      <c r="E65" s="30">
        <v>43.36</v>
      </c>
      <c r="F65" s="30"/>
      <c r="G65" s="51">
        <v>45.47</v>
      </c>
      <c r="H65" s="30"/>
      <c r="I65" s="30">
        <v>48.2</v>
      </c>
      <c r="J65" s="21"/>
      <c r="K65" s="21">
        <v>78.599999999999994</v>
      </c>
      <c r="M65" s="21">
        <v>57.9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44.3</v>
      </c>
      <c r="C67" s="30">
        <v>38.299999999999997</v>
      </c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15.2</v>
      </c>
      <c r="C68" s="30">
        <v>6.78</v>
      </c>
      <c r="D68" s="33">
        <v>9.09</v>
      </c>
      <c r="E68" s="30">
        <v>9.11</v>
      </c>
      <c r="F68" s="30">
        <v>6.24</v>
      </c>
      <c r="G68" s="34">
        <v>6.79</v>
      </c>
      <c r="H68" s="30">
        <v>8.7200000000000006</v>
      </c>
      <c r="I68" s="30">
        <v>8.86</v>
      </c>
      <c r="J68" s="21">
        <v>17.829999999999998</v>
      </c>
      <c r="K68" s="21">
        <v>12.9</v>
      </c>
      <c r="L68" s="21">
        <v>18.95</v>
      </c>
      <c r="M68" s="21">
        <v>7.3</v>
      </c>
    </row>
    <row r="69" spans="1:13" ht="18.75">
      <c r="A69" s="32" t="s">
        <v>6</v>
      </c>
      <c r="B69" s="36"/>
      <c r="C69" s="30"/>
      <c r="D69" s="33">
        <v>5.09</v>
      </c>
      <c r="E69" s="30">
        <v>9.14</v>
      </c>
      <c r="F69" s="30">
        <v>10.5</v>
      </c>
      <c r="G69" s="34">
        <v>9.01</v>
      </c>
      <c r="H69" s="30">
        <v>6.65</v>
      </c>
      <c r="I69" s="30">
        <v>10.85</v>
      </c>
      <c r="J69" s="21">
        <v>18.57</v>
      </c>
      <c r="K69" s="21">
        <v>11.9</v>
      </c>
      <c r="L69" s="21">
        <v>15.6</v>
      </c>
      <c r="M69" s="21">
        <v>13.7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124</v>
      </c>
      <c r="D2" s="223"/>
      <c r="E2" s="223"/>
      <c r="F2" s="224" t="s">
        <v>126</v>
      </c>
      <c r="G2" s="224"/>
      <c r="H2" s="224"/>
      <c r="I2" s="225" t="s">
        <v>128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5867</v>
      </c>
      <c r="D4" s="229"/>
      <c r="E4" s="229"/>
      <c r="F4" s="229">
        <v>6897</v>
      </c>
      <c r="G4" s="229"/>
      <c r="H4" s="229"/>
      <c r="I4" s="229">
        <v>7600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14900</v>
      </c>
      <c r="D5" s="229"/>
      <c r="E5" s="229"/>
      <c r="F5" s="229">
        <v>15904</v>
      </c>
      <c r="G5" s="229"/>
      <c r="H5" s="229"/>
      <c r="I5" s="229">
        <v>17200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C4-'4日'!I4</f>
        <v>807</v>
      </c>
      <c r="D6" s="308"/>
      <c r="E6" s="308"/>
      <c r="F6" s="299">
        <f>F4-C4</f>
        <v>1030</v>
      </c>
      <c r="G6" s="300"/>
      <c r="H6" s="301"/>
      <c r="I6" s="299">
        <f>I4-F4</f>
        <v>703</v>
      </c>
      <c r="J6" s="300"/>
      <c r="K6" s="301"/>
      <c r="L6" s="305">
        <f>C6+F6+I6</f>
        <v>2540</v>
      </c>
      <c r="M6" s="305">
        <f>C7+F7+I7</f>
        <v>3200</v>
      </c>
    </row>
    <row r="7" spans="1:15" ht="21.95" customHeight="1">
      <c r="A7" s="217"/>
      <c r="B7" s="6" t="s">
        <v>16</v>
      </c>
      <c r="C7" s="308">
        <f>C5-'4日'!I5</f>
        <v>900</v>
      </c>
      <c r="D7" s="308"/>
      <c r="E7" s="308"/>
      <c r="F7" s="299">
        <f>F5-C5</f>
        <v>1004</v>
      </c>
      <c r="G7" s="300"/>
      <c r="H7" s="301"/>
      <c r="I7" s="299">
        <f>I5-F5</f>
        <v>1296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46</v>
      </c>
      <c r="D9" s="229"/>
      <c r="E9" s="229"/>
      <c r="F9" s="229">
        <v>48</v>
      </c>
      <c r="G9" s="229"/>
      <c r="H9" s="229"/>
      <c r="I9" s="229">
        <v>50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40</v>
      </c>
      <c r="D10" s="229"/>
      <c r="E10" s="229"/>
      <c r="F10" s="229">
        <v>48</v>
      </c>
      <c r="G10" s="229"/>
      <c r="H10" s="229"/>
      <c r="I10" s="229">
        <v>50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73" t="s">
        <v>92</v>
      </c>
      <c r="D11" s="73" t="s">
        <v>92</v>
      </c>
      <c r="E11" s="73" t="s">
        <v>92</v>
      </c>
      <c r="F11" s="77" t="s">
        <v>92</v>
      </c>
      <c r="G11" s="77" t="s">
        <v>92</v>
      </c>
      <c r="H11" s="77" t="s">
        <v>92</v>
      </c>
      <c r="I11" s="78" t="s">
        <v>137</v>
      </c>
      <c r="J11" s="78" t="s">
        <v>137</v>
      </c>
      <c r="K11" s="78" t="s">
        <v>137</v>
      </c>
    </row>
    <row r="12" spans="1:15" ht="21.95" customHeight="1">
      <c r="A12" s="276"/>
      <c r="B12" s="43" t="s">
        <v>23</v>
      </c>
      <c r="C12" s="73">
        <v>60</v>
      </c>
      <c r="D12" s="73">
        <v>60</v>
      </c>
      <c r="E12" s="73">
        <v>60</v>
      </c>
      <c r="F12" s="77">
        <v>60</v>
      </c>
      <c r="G12" s="77">
        <v>60</v>
      </c>
      <c r="H12" s="77">
        <v>60</v>
      </c>
      <c r="I12" s="78">
        <v>60</v>
      </c>
      <c r="J12" s="78">
        <v>60</v>
      </c>
      <c r="K12" s="78">
        <v>60</v>
      </c>
    </row>
    <row r="13" spans="1:15" ht="21.95" customHeight="1">
      <c r="A13" s="276"/>
      <c r="B13" s="277" t="s">
        <v>24</v>
      </c>
      <c r="C13" s="302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41">
        <v>430</v>
      </c>
      <c r="D15" s="41">
        <v>390</v>
      </c>
      <c r="E15" s="41">
        <v>360</v>
      </c>
      <c r="F15" s="76">
        <v>360</v>
      </c>
      <c r="G15" s="41">
        <v>320</v>
      </c>
      <c r="H15" s="41">
        <v>290</v>
      </c>
      <c r="I15" s="41">
        <v>290</v>
      </c>
      <c r="J15" s="41">
        <v>490</v>
      </c>
      <c r="K15" s="41">
        <v>470</v>
      </c>
    </row>
    <row r="16" spans="1:15" ht="34.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139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73" t="s">
        <v>92</v>
      </c>
      <c r="D17" s="73" t="s">
        <v>92</v>
      </c>
      <c r="E17" s="73" t="s">
        <v>92</v>
      </c>
      <c r="F17" s="77" t="s">
        <v>92</v>
      </c>
      <c r="G17" s="77" t="s">
        <v>92</v>
      </c>
      <c r="H17" s="77" t="s">
        <v>92</v>
      </c>
      <c r="I17" s="78" t="s">
        <v>137</v>
      </c>
      <c r="J17" s="78" t="s">
        <v>137</v>
      </c>
      <c r="K17" s="78" t="s">
        <v>137</v>
      </c>
    </row>
    <row r="18" spans="1:11" ht="21.95" customHeight="1">
      <c r="A18" s="248"/>
      <c r="B18" s="42" t="s">
        <v>23</v>
      </c>
      <c r="C18" s="73">
        <v>80</v>
      </c>
      <c r="D18" s="73">
        <v>80</v>
      </c>
      <c r="E18" s="73">
        <v>80</v>
      </c>
      <c r="F18" s="77">
        <v>80</v>
      </c>
      <c r="G18" s="77">
        <v>80</v>
      </c>
      <c r="H18" s="77">
        <v>80</v>
      </c>
      <c r="I18" s="78">
        <v>80</v>
      </c>
      <c r="J18" s="78">
        <v>90</v>
      </c>
      <c r="K18" s="78">
        <v>90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138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41">
        <v>520</v>
      </c>
      <c r="D21" s="41">
        <v>430</v>
      </c>
      <c r="E21" s="41">
        <v>350</v>
      </c>
      <c r="F21" s="76">
        <v>350</v>
      </c>
      <c r="G21" s="41">
        <v>230</v>
      </c>
      <c r="H21" s="41">
        <v>500</v>
      </c>
      <c r="I21" s="41">
        <v>490</v>
      </c>
      <c r="J21" s="41">
        <v>390</v>
      </c>
      <c r="K21" s="41">
        <v>300</v>
      </c>
    </row>
    <row r="22" spans="1:11" ht="31.5" customHeight="1">
      <c r="A22" s="243"/>
      <c r="B22" s="9" t="s">
        <v>33</v>
      </c>
      <c r="C22" s="247" t="s">
        <v>34</v>
      </c>
      <c r="D22" s="247"/>
      <c r="E22" s="247"/>
      <c r="F22" s="247" t="s">
        <v>135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1350</v>
      </c>
      <c r="D23" s="236"/>
      <c r="E23" s="236"/>
      <c r="F23" s="236">
        <f>660+650</f>
        <v>1310</v>
      </c>
      <c r="G23" s="236"/>
      <c r="H23" s="236"/>
      <c r="I23" s="236">
        <v>1070</v>
      </c>
      <c r="J23" s="236"/>
      <c r="K23" s="236"/>
    </row>
    <row r="24" spans="1:11" ht="21.95" customHeight="1">
      <c r="A24" s="251"/>
      <c r="B24" s="10" t="s">
        <v>37</v>
      </c>
      <c r="C24" s="236">
        <v>1150</v>
      </c>
      <c r="D24" s="236"/>
      <c r="E24" s="236"/>
      <c r="F24" s="236">
        <f>1450+1420</f>
        <v>2870</v>
      </c>
      <c r="G24" s="236"/>
      <c r="H24" s="236"/>
      <c r="I24" s="236">
        <v>2780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42</v>
      </c>
      <c r="D25" s="236"/>
      <c r="E25" s="236"/>
      <c r="F25" s="236">
        <v>42</v>
      </c>
      <c r="G25" s="236"/>
      <c r="H25" s="236"/>
      <c r="I25" s="236">
        <v>41</v>
      </c>
      <c r="J25" s="236"/>
      <c r="K25" s="236"/>
    </row>
    <row r="26" spans="1:11" ht="21.95" customHeight="1">
      <c r="A26" s="250"/>
      <c r="B26" s="8" t="s">
        <v>40</v>
      </c>
      <c r="C26" s="236">
        <v>228</v>
      </c>
      <c r="D26" s="236"/>
      <c r="E26" s="236"/>
      <c r="F26" s="236">
        <v>226</v>
      </c>
      <c r="G26" s="236"/>
      <c r="H26" s="236"/>
      <c r="I26" s="236">
        <v>226</v>
      </c>
      <c r="J26" s="236"/>
      <c r="K26" s="236"/>
    </row>
    <row r="27" spans="1:11" ht="21.95" customHeight="1">
      <c r="A27" s="250"/>
      <c r="B27" s="8" t="s">
        <v>41</v>
      </c>
      <c r="C27" s="236">
        <v>14</v>
      </c>
      <c r="D27" s="236"/>
      <c r="E27" s="236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134</v>
      </c>
      <c r="D28" s="262"/>
      <c r="E28" s="263"/>
      <c r="F28" s="261" t="s">
        <v>169</v>
      </c>
      <c r="G28" s="262"/>
      <c r="H28" s="263"/>
      <c r="I28" s="261" t="s">
        <v>171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13.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101</v>
      </c>
      <c r="D31" s="273"/>
      <c r="E31" s="274"/>
      <c r="F31" s="272" t="s">
        <v>136</v>
      </c>
      <c r="G31" s="273"/>
      <c r="H31" s="274"/>
      <c r="I31" s="272" t="s">
        <v>129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/>
      <c r="F35" s="44"/>
      <c r="G35" s="44"/>
      <c r="H35" s="41"/>
      <c r="I35" s="44">
        <v>9</v>
      </c>
      <c r="J35" s="21">
        <v>9.3000000000000007</v>
      </c>
    </row>
    <row r="36" spans="1:10" ht="15.75">
      <c r="A36" s="286"/>
      <c r="B36" s="293"/>
      <c r="C36" s="12" t="s">
        <v>56</v>
      </c>
      <c r="D36" s="12" t="s">
        <v>57</v>
      </c>
      <c r="E36" s="44"/>
      <c r="F36" s="44"/>
      <c r="G36" s="44"/>
      <c r="H36" s="41"/>
      <c r="I36" s="44">
        <v>6.52</v>
      </c>
      <c r="J36" s="21">
        <v>5.86</v>
      </c>
    </row>
    <row r="37" spans="1:10" ht="18.75">
      <c r="A37" s="286"/>
      <c r="B37" s="293"/>
      <c r="C37" s="13" t="s">
        <v>58</v>
      </c>
      <c r="D37" s="12" t="s">
        <v>59</v>
      </c>
      <c r="E37" s="44"/>
      <c r="F37" s="44"/>
      <c r="G37" s="35"/>
      <c r="H37" s="41"/>
      <c r="I37" s="44">
        <v>18.5</v>
      </c>
      <c r="J37" s="21">
        <v>12.6</v>
      </c>
    </row>
    <row r="38" spans="1:10" ht="16.5">
      <c r="A38" s="286"/>
      <c r="B38" s="293"/>
      <c r="C38" s="14" t="s">
        <v>60</v>
      </c>
      <c r="D38" s="12" t="s">
        <v>61</v>
      </c>
      <c r="E38" s="35"/>
      <c r="F38" s="35"/>
      <c r="G38" s="35"/>
      <c r="H38" s="37"/>
      <c r="I38" s="44">
        <v>4.9800000000000004</v>
      </c>
      <c r="J38" s="21">
        <v>14.9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>
        <v>0</v>
      </c>
      <c r="J39" s="21">
        <v>0</v>
      </c>
    </row>
    <row r="40" spans="1:10" ht="15.75">
      <c r="A40" s="286"/>
      <c r="B40" s="293"/>
      <c r="C40" s="13" t="s">
        <v>54</v>
      </c>
      <c r="D40" s="13" t="s">
        <v>63</v>
      </c>
      <c r="E40" s="44"/>
      <c r="F40" s="44"/>
      <c r="G40" s="44"/>
      <c r="H40" s="41"/>
      <c r="I40" s="44">
        <v>10.02</v>
      </c>
      <c r="J40" s="21">
        <v>10.199999999999999</v>
      </c>
    </row>
    <row r="41" spans="1:10" ht="15.75">
      <c r="A41" s="286"/>
      <c r="B41" s="293"/>
      <c r="C41" s="12" t="s">
        <v>56</v>
      </c>
      <c r="D41" s="12" t="s">
        <v>64</v>
      </c>
      <c r="E41" s="44"/>
      <c r="F41" s="44"/>
      <c r="G41" s="44"/>
      <c r="H41" s="41"/>
      <c r="I41" s="44">
        <v>21.3</v>
      </c>
      <c r="J41" s="21">
        <v>23.5</v>
      </c>
    </row>
    <row r="42" spans="1:10" ht="15.75">
      <c r="A42" s="286"/>
      <c r="B42" s="293"/>
      <c r="C42" s="15" t="s">
        <v>65</v>
      </c>
      <c r="D42" s="16" t="s">
        <v>66</v>
      </c>
      <c r="E42" s="44"/>
      <c r="F42" s="44"/>
      <c r="G42" s="44"/>
      <c r="H42" s="41"/>
      <c r="I42" s="44">
        <v>2.2999999999999998</v>
      </c>
      <c r="J42" s="21">
        <v>5.54</v>
      </c>
    </row>
    <row r="43" spans="1:10" ht="16.5">
      <c r="A43" s="286"/>
      <c r="B43" s="293"/>
      <c r="C43" s="15" t="s">
        <v>67</v>
      </c>
      <c r="D43" s="17" t="s">
        <v>68</v>
      </c>
      <c r="E43" s="44"/>
      <c r="F43" s="44"/>
      <c r="G43" s="44"/>
      <c r="H43" s="41"/>
      <c r="I43" s="44">
        <v>9.75</v>
      </c>
      <c r="J43" s="21">
        <v>8.69</v>
      </c>
    </row>
    <row r="44" spans="1:10" ht="18.75">
      <c r="A44" s="286"/>
      <c r="B44" s="293"/>
      <c r="C44" s="13" t="s">
        <v>58</v>
      </c>
      <c r="D44" s="12" t="s">
        <v>69</v>
      </c>
      <c r="E44" s="44"/>
      <c r="F44" s="44"/>
      <c r="G44" s="44"/>
      <c r="H44" s="41"/>
      <c r="I44" s="44">
        <v>380</v>
      </c>
      <c r="J44" s="21">
        <v>200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>
        <v>7.52</v>
      </c>
      <c r="J45" s="21">
        <v>6.32</v>
      </c>
    </row>
    <row r="46" spans="1:10" ht="18.75">
      <c r="A46" s="286"/>
      <c r="B46" s="293"/>
      <c r="C46" s="13" t="s">
        <v>58</v>
      </c>
      <c r="D46" s="12" t="s">
        <v>59</v>
      </c>
      <c r="E46" s="44"/>
      <c r="F46" s="44"/>
      <c r="G46" s="44"/>
      <c r="H46" s="41"/>
      <c r="I46" s="44">
        <v>17.5</v>
      </c>
      <c r="J46" s="21">
        <v>8.6</v>
      </c>
    </row>
    <row r="47" spans="1:10" ht="16.5">
      <c r="A47" s="286"/>
      <c r="B47" s="293"/>
      <c r="C47" s="14" t="s">
        <v>60</v>
      </c>
      <c r="D47" s="12" t="s">
        <v>72</v>
      </c>
      <c r="E47" s="44"/>
      <c r="F47" s="44"/>
      <c r="G47" s="44"/>
      <c r="H47" s="41"/>
      <c r="I47" s="44">
        <v>9.1</v>
      </c>
      <c r="J47" s="21">
        <v>9.32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>
        <v>6.93</v>
      </c>
      <c r="J48" s="21">
        <v>6.54</v>
      </c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>
        <v>18.3</v>
      </c>
      <c r="J49" s="21">
        <v>17.5</v>
      </c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>
        <v>9.74</v>
      </c>
      <c r="J50" s="21">
        <v>6.68</v>
      </c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/>
      <c r="F52" s="44"/>
      <c r="G52" s="44"/>
      <c r="H52" s="41"/>
      <c r="I52" s="44">
        <v>9.1999999999999993</v>
      </c>
      <c r="J52" s="21">
        <v>9.4499999999999993</v>
      </c>
    </row>
    <row r="53" spans="1:13" ht="15.75">
      <c r="A53" s="286"/>
      <c r="B53" s="293"/>
      <c r="C53" s="12" t="s">
        <v>56</v>
      </c>
      <c r="D53" s="12" t="s">
        <v>57</v>
      </c>
      <c r="E53" s="44"/>
      <c r="F53" s="44"/>
      <c r="G53" s="44"/>
      <c r="H53" s="41"/>
      <c r="I53" s="44">
        <v>5.47</v>
      </c>
      <c r="J53" s="21">
        <v>5.76</v>
      </c>
    </row>
    <row r="54" spans="1:13" ht="18.75">
      <c r="A54" s="286"/>
      <c r="B54" s="293"/>
      <c r="C54" s="13" t="s">
        <v>58</v>
      </c>
      <c r="D54" s="12" t="s">
        <v>59</v>
      </c>
      <c r="E54" s="44"/>
      <c r="F54" s="44"/>
      <c r="G54" s="44"/>
      <c r="H54" s="41"/>
      <c r="I54" s="44">
        <v>12.3</v>
      </c>
      <c r="J54" s="21">
        <v>13.8</v>
      </c>
    </row>
    <row r="55" spans="1:13" ht="16.5">
      <c r="A55" s="286"/>
      <c r="B55" s="294"/>
      <c r="C55" s="18" t="s">
        <v>60</v>
      </c>
      <c r="D55" s="12" t="s">
        <v>77</v>
      </c>
      <c r="E55" s="19"/>
      <c r="F55" s="19"/>
      <c r="G55" s="19"/>
      <c r="H55" s="41"/>
      <c r="I55" s="44">
        <v>7.85</v>
      </c>
      <c r="J55" s="21">
        <v>8.75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85</v>
      </c>
      <c r="F56" s="22" t="s">
        <v>81</v>
      </c>
      <c r="G56" s="23">
        <v>75</v>
      </c>
      <c r="H56" s="22" t="s">
        <v>82</v>
      </c>
      <c r="I56" s="23">
        <v>0.02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27.9</v>
      </c>
      <c r="E59" s="30"/>
      <c r="F59" s="30">
        <v>49</v>
      </c>
      <c r="G59" s="34"/>
      <c r="H59" s="30">
        <v>25.2</v>
      </c>
      <c r="I59" s="30"/>
      <c r="J59" s="21">
        <v>68.3</v>
      </c>
      <c r="K59" s="21"/>
      <c r="L59" s="21">
        <v>98</v>
      </c>
      <c r="M59" s="21"/>
    </row>
    <row r="60" spans="1:13" ht="18.75">
      <c r="A60" s="28" t="s">
        <v>1</v>
      </c>
      <c r="B60" s="29">
        <v>5.77</v>
      </c>
      <c r="C60" s="30"/>
      <c r="D60" s="33">
        <v>13.8</v>
      </c>
      <c r="E60" s="30"/>
      <c r="F60" s="30">
        <v>22.7</v>
      </c>
      <c r="G60" s="34"/>
      <c r="H60" s="30">
        <v>9.77</v>
      </c>
      <c r="I60" s="30"/>
      <c r="J60" s="21">
        <v>5.93</v>
      </c>
      <c r="K60" s="21"/>
      <c r="L60" s="21">
        <v>9.33</v>
      </c>
      <c r="M60" s="21"/>
    </row>
    <row r="61" spans="1:13" ht="18.75">
      <c r="A61" s="28" t="s">
        <v>2</v>
      </c>
      <c r="B61" s="29">
        <v>16.3</v>
      </c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49.13</v>
      </c>
      <c r="D64" s="33"/>
      <c r="E64" s="30">
        <v>57.52</v>
      </c>
      <c r="F64" s="30"/>
      <c r="G64" s="38">
        <v>47.13</v>
      </c>
      <c r="H64" s="30"/>
      <c r="I64" s="30">
        <v>44.21</v>
      </c>
      <c r="J64" s="21"/>
      <c r="K64" s="21">
        <v>65.5</v>
      </c>
      <c r="L64" s="21"/>
      <c r="M64" s="21">
        <v>72.900000000000006</v>
      </c>
    </row>
    <row r="65" spans="1:13" ht="18.75">
      <c r="A65" s="31" t="s">
        <v>4</v>
      </c>
      <c r="B65" s="30"/>
      <c r="C65" s="30">
        <v>83.17</v>
      </c>
      <c r="D65" s="33"/>
      <c r="E65" s="30">
        <v>85.08</v>
      </c>
      <c r="F65" s="30"/>
      <c r="G65" s="34">
        <v>85.36</v>
      </c>
      <c r="H65" s="30"/>
      <c r="I65" s="30">
        <v>100</v>
      </c>
      <c r="J65" s="21"/>
      <c r="K65" s="21">
        <v>57</v>
      </c>
      <c r="M65" s="21">
        <v>77.3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74">
        <v>11.1</v>
      </c>
      <c r="C68" s="30">
        <v>15.14</v>
      </c>
      <c r="D68" s="75">
        <v>10.9</v>
      </c>
      <c r="E68" s="30">
        <v>10.5</v>
      </c>
      <c r="F68" s="30"/>
      <c r="G68" s="34">
        <v>23.36</v>
      </c>
      <c r="H68" s="30">
        <v>9.1999999999999993</v>
      </c>
      <c r="I68" s="30">
        <v>11.77</v>
      </c>
      <c r="J68" s="21">
        <v>17.260000000000002</v>
      </c>
      <c r="K68" s="21">
        <v>5.8</v>
      </c>
      <c r="L68" s="21">
        <v>17.2</v>
      </c>
      <c r="M68" s="21">
        <v>5.7</v>
      </c>
    </row>
    <row r="69" spans="1:13" ht="18.75">
      <c r="A69" s="32" t="s">
        <v>6</v>
      </c>
      <c r="B69" s="74">
        <v>2.4500000000000002</v>
      </c>
      <c r="C69" s="30">
        <v>16.850000000000001</v>
      </c>
      <c r="D69" s="75">
        <v>8.56</v>
      </c>
      <c r="E69" s="30">
        <v>13.6</v>
      </c>
      <c r="F69" s="30"/>
      <c r="G69" s="34">
        <v>13.64</v>
      </c>
      <c r="H69" s="30">
        <v>8.9499999999999993</v>
      </c>
      <c r="I69" s="30">
        <v>11.91</v>
      </c>
      <c r="J69" s="21">
        <v>4.68</v>
      </c>
      <c r="K69" s="21">
        <v>8.3000000000000007</v>
      </c>
      <c r="L69" s="21">
        <v>9.48</v>
      </c>
      <c r="M69" s="21">
        <v>7.8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H49" sqref="H4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141</v>
      </c>
      <c r="D2" s="223"/>
      <c r="E2" s="223"/>
      <c r="F2" s="224" t="s">
        <v>143</v>
      </c>
      <c r="G2" s="224"/>
      <c r="H2" s="224"/>
      <c r="I2" s="225" t="s">
        <v>146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8390</v>
      </c>
      <c r="D4" s="229"/>
      <c r="E4" s="229"/>
      <c r="F4" s="229">
        <v>9100</v>
      </c>
      <c r="G4" s="229"/>
      <c r="H4" s="229"/>
      <c r="I4" s="229">
        <v>9750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18220</v>
      </c>
      <c r="D5" s="229"/>
      <c r="E5" s="229"/>
      <c r="F5" s="229">
        <v>19220</v>
      </c>
      <c r="G5" s="229"/>
      <c r="H5" s="229"/>
      <c r="I5" s="229">
        <v>20480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C4-'5日'!I4</f>
        <v>790</v>
      </c>
      <c r="D6" s="308"/>
      <c r="E6" s="308"/>
      <c r="F6" s="299">
        <f>F4-C4</f>
        <v>710</v>
      </c>
      <c r="G6" s="300"/>
      <c r="H6" s="301"/>
      <c r="I6" s="299">
        <f>I4-F4</f>
        <v>650</v>
      </c>
      <c r="J6" s="300"/>
      <c r="K6" s="301"/>
      <c r="L6" s="305">
        <f>C6+F6+I6</f>
        <v>2150</v>
      </c>
      <c r="M6" s="305">
        <f>C7+F7+I7</f>
        <v>3280</v>
      </c>
    </row>
    <row r="7" spans="1:15" ht="21.95" customHeight="1">
      <c r="A7" s="217"/>
      <c r="B7" s="6" t="s">
        <v>16</v>
      </c>
      <c r="C7" s="308">
        <f>C5-'5日'!I5</f>
        <v>1020</v>
      </c>
      <c r="D7" s="308"/>
      <c r="E7" s="308"/>
      <c r="F7" s="299">
        <f>F5-C5</f>
        <v>1000</v>
      </c>
      <c r="G7" s="300"/>
      <c r="H7" s="301"/>
      <c r="I7" s="299">
        <f>I5-F5</f>
        <v>1260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45</v>
      </c>
      <c r="D9" s="229"/>
      <c r="E9" s="229"/>
      <c r="F9" s="229">
        <v>50</v>
      </c>
      <c r="G9" s="229"/>
      <c r="H9" s="229"/>
      <c r="I9" s="229">
        <v>47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45</v>
      </c>
      <c r="D10" s="229"/>
      <c r="E10" s="229"/>
      <c r="F10" s="229">
        <v>48</v>
      </c>
      <c r="G10" s="229"/>
      <c r="H10" s="229"/>
      <c r="I10" s="229">
        <v>43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80" t="s">
        <v>137</v>
      </c>
      <c r="D11" s="80" t="s">
        <v>137</v>
      </c>
      <c r="E11" s="80" t="s">
        <v>137</v>
      </c>
      <c r="F11" s="82" t="s">
        <v>137</v>
      </c>
      <c r="G11" s="82" t="s">
        <v>137</v>
      </c>
      <c r="H11" s="82" t="s">
        <v>137</v>
      </c>
      <c r="I11" s="84" t="s">
        <v>137</v>
      </c>
      <c r="J11" s="84" t="s">
        <v>137</v>
      </c>
      <c r="K11" s="84" t="s">
        <v>137</v>
      </c>
    </row>
    <row r="12" spans="1:15" ht="21.95" customHeight="1">
      <c r="A12" s="276"/>
      <c r="B12" s="43" t="s">
        <v>23</v>
      </c>
      <c r="C12" s="80">
        <v>60</v>
      </c>
      <c r="D12" s="80">
        <v>60</v>
      </c>
      <c r="E12" s="80">
        <v>60</v>
      </c>
      <c r="F12" s="82">
        <v>60</v>
      </c>
      <c r="G12" s="82">
        <v>60</v>
      </c>
      <c r="H12" s="82">
        <v>60</v>
      </c>
      <c r="I12" s="84">
        <v>60</v>
      </c>
      <c r="J12" s="84">
        <v>60</v>
      </c>
      <c r="K12" s="84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79">
        <v>470</v>
      </c>
      <c r="D15" s="79">
        <v>430</v>
      </c>
      <c r="E15" s="79">
        <v>390</v>
      </c>
      <c r="F15" s="81">
        <v>390</v>
      </c>
      <c r="G15" s="41">
        <v>360</v>
      </c>
      <c r="H15" s="41">
        <v>330</v>
      </c>
      <c r="I15" s="41">
        <v>330</v>
      </c>
      <c r="J15" s="41">
        <v>270</v>
      </c>
      <c r="K15" s="41">
        <v>500</v>
      </c>
    </row>
    <row r="16" spans="1:15" ht="21.95" customHeight="1">
      <c r="A16" s="250"/>
      <c r="B16" s="9" t="s">
        <v>28</v>
      </c>
      <c r="C16" s="247" t="s">
        <v>139</v>
      </c>
      <c r="D16" s="247"/>
      <c r="E16" s="247"/>
      <c r="F16" s="247" t="s">
        <v>29</v>
      </c>
      <c r="G16" s="247"/>
      <c r="H16" s="247"/>
      <c r="I16" s="247" t="s">
        <v>150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80" t="s">
        <v>137</v>
      </c>
      <c r="D17" s="80" t="s">
        <v>137</v>
      </c>
      <c r="E17" s="80" t="s">
        <v>137</v>
      </c>
      <c r="F17" s="83" t="s">
        <v>137</v>
      </c>
      <c r="G17" s="83" t="s">
        <v>137</v>
      </c>
      <c r="H17" s="83" t="s">
        <v>137</v>
      </c>
      <c r="I17" s="84" t="s">
        <v>137</v>
      </c>
      <c r="J17" s="84" t="s">
        <v>137</v>
      </c>
      <c r="K17" s="84" t="s">
        <v>137</v>
      </c>
    </row>
    <row r="18" spans="1:11" ht="21.95" customHeight="1">
      <c r="A18" s="248"/>
      <c r="B18" s="42" t="s">
        <v>23</v>
      </c>
      <c r="C18" s="80">
        <v>90</v>
      </c>
      <c r="D18" s="80">
        <v>90</v>
      </c>
      <c r="E18" s="80">
        <v>90</v>
      </c>
      <c r="F18" s="88">
        <v>90</v>
      </c>
      <c r="G18" s="88">
        <v>90</v>
      </c>
      <c r="H18" s="88">
        <v>90</v>
      </c>
      <c r="I18" s="88">
        <v>90</v>
      </c>
      <c r="J18" s="88">
        <v>90</v>
      </c>
      <c r="K18" s="88">
        <v>90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79">
        <v>300</v>
      </c>
      <c r="D21" s="79">
        <v>500</v>
      </c>
      <c r="E21" s="79">
        <v>420</v>
      </c>
      <c r="F21" s="81">
        <v>420</v>
      </c>
      <c r="G21" s="41">
        <v>220</v>
      </c>
      <c r="H21" s="41">
        <v>500</v>
      </c>
      <c r="I21" s="41">
        <v>500</v>
      </c>
      <c r="J21" s="41">
        <v>420</v>
      </c>
      <c r="K21" s="41">
        <v>310</v>
      </c>
    </row>
    <row r="22" spans="1:11" ht="33.75" customHeight="1">
      <c r="A22" s="243"/>
      <c r="B22" s="9" t="s">
        <v>33</v>
      </c>
      <c r="C22" s="247" t="s">
        <v>142</v>
      </c>
      <c r="D22" s="247"/>
      <c r="E22" s="247"/>
      <c r="F22" s="247" t="s">
        <v>144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1070</v>
      </c>
      <c r="D23" s="236"/>
      <c r="E23" s="236"/>
      <c r="F23" s="236">
        <v>1070</v>
      </c>
      <c r="G23" s="236"/>
      <c r="H23" s="236"/>
      <c r="I23" s="236">
        <v>850</v>
      </c>
      <c r="J23" s="236"/>
      <c r="K23" s="236"/>
    </row>
    <row r="24" spans="1:11" ht="21.95" customHeight="1">
      <c r="A24" s="251"/>
      <c r="B24" s="10" t="s">
        <v>37</v>
      </c>
      <c r="C24" s="236">
        <v>2780</v>
      </c>
      <c r="D24" s="236"/>
      <c r="E24" s="236"/>
      <c r="F24" s="236">
        <f>1360+1360</f>
        <v>2720</v>
      </c>
      <c r="G24" s="236"/>
      <c r="H24" s="236"/>
      <c r="I24" s="236">
        <v>2540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41</v>
      </c>
      <c r="D25" s="236"/>
      <c r="E25" s="236"/>
      <c r="F25" s="236">
        <v>41</v>
      </c>
      <c r="G25" s="236"/>
      <c r="H25" s="236"/>
      <c r="I25" s="236">
        <v>40</v>
      </c>
      <c r="J25" s="236"/>
      <c r="K25" s="236"/>
    </row>
    <row r="26" spans="1:11" ht="21.95" customHeight="1">
      <c r="A26" s="250"/>
      <c r="B26" s="8" t="s">
        <v>40</v>
      </c>
      <c r="C26" s="236">
        <v>224</v>
      </c>
      <c r="D26" s="236"/>
      <c r="E26" s="236"/>
      <c r="F26" s="236">
        <v>222</v>
      </c>
      <c r="G26" s="236"/>
      <c r="H26" s="236"/>
      <c r="I26" s="236">
        <v>222</v>
      </c>
      <c r="J26" s="236"/>
      <c r="K26" s="236"/>
    </row>
    <row r="27" spans="1:11" ht="21.95" customHeight="1">
      <c r="A27" s="250"/>
      <c r="B27" s="8" t="s">
        <v>41</v>
      </c>
      <c r="C27" s="236">
        <v>14</v>
      </c>
      <c r="D27" s="236"/>
      <c r="E27" s="236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148</v>
      </c>
      <c r="D28" s="262"/>
      <c r="E28" s="263"/>
      <c r="F28" s="309" t="s">
        <v>149</v>
      </c>
      <c r="G28" s="262"/>
      <c r="H28" s="263"/>
      <c r="I28" s="261" t="s">
        <v>151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140</v>
      </c>
      <c r="D31" s="273"/>
      <c r="E31" s="274"/>
      <c r="F31" s="272" t="s">
        <v>145</v>
      </c>
      <c r="G31" s="273"/>
      <c r="H31" s="274"/>
      <c r="I31" s="272" t="s">
        <v>147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9.2799999999999994</v>
      </c>
      <c r="F35" s="44">
        <v>9.26</v>
      </c>
      <c r="G35" s="44">
        <v>9.25</v>
      </c>
      <c r="H35" s="41">
        <v>9.25</v>
      </c>
      <c r="I35" s="44">
        <v>9.4</v>
      </c>
      <c r="J35" s="21">
        <v>9.34</v>
      </c>
    </row>
    <row r="36" spans="1:10" ht="15.75">
      <c r="A36" s="286"/>
      <c r="B36" s="293"/>
      <c r="C36" s="12" t="s">
        <v>56</v>
      </c>
      <c r="D36" s="12" t="s">
        <v>57</v>
      </c>
      <c r="E36" s="44">
        <v>6.48</v>
      </c>
      <c r="F36" s="44">
        <v>7.16</v>
      </c>
      <c r="G36" s="44">
        <v>8.8699999999999992</v>
      </c>
      <c r="H36" s="41">
        <v>6.2</v>
      </c>
      <c r="I36" s="44">
        <v>10.16</v>
      </c>
      <c r="J36" s="21">
        <v>11.54</v>
      </c>
    </row>
    <row r="37" spans="1:10" ht="18.75">
      <c r="A37" s="286"/>
      <c r="B37" s="293"/>
      <c r="C37" s="13" t="s">
        <v>58</v>
      </c>
      <c r="D37" s="12" t="s">
        <v>59</v>
      </c>
      <c r="E37" s="44">
        <v>13.7</v>
      </c>
      <c r="F37" s="44">
        <v>13.5</v>
      </c>
      <c r="G37" s="35">
        <v>14.1</v>
      </c>
      <c r="H37" s="41">
        <v>13.9</v>
      </c>
      <c r="I37" s="44">
        <v>11.2</v>
      </c>
      <c r="J37" s="21">
        <v>13.8</v>
      </c>
    </row>
    <row r="38" spans="1:10" ht="16.5">
      <c r="A38" s="286"/>
      <c r="B38" s="293"/>
      <c r="C38" s="14" t="s">
        <v>60</v>
      </c>
      <c r="D38" s="12" t="s">
        <v>61</v>
      </c>
      <c r="E38" s="35">
        <v>8.3000000000000007</v>
      </c>
      <c r="F38" s="35">
        <v>8.26</v>
      </c>
      <c r="G38" s="35">
        <v>9.83</v>
      </c>
      <c r="H38" s="37">
        <v>7.92</v>
      </c>
      <c r="I38" s="44">
        <v>19.5</v>
      </c>
      <c r="J38" s="21">
        <v>18.3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0.6</v>
      </c>
      <c r="F39" s="44">
        <v>0.6</v>
      </c>
      <c r="G39" s="44">
        <v>0</v>
      </c>
      <c r="H39" s="41">
        <v>0</v>
      </c>
      <c r="I39" s="44">
        <v>0</v>
      </c>
      <c r="J39" s="21">
        <v>0</v>
      </c>
    </row>
    <row r="40" spans="1:10" ht="15.75">
      <c r="A40" s="286"/>
      <c r="B40" s="293"/>
      <c r="C40" s="13" t="s">
        <v>54</v>
      </c>
      <c r="D40" s="13" t="s">
        <v>63</v>
      </c>
      <c r="E40" s="44">
        <v>9.9</v>
      </c>
      <c r="F40" s="44">
        <v>9.86</v>
      </c>
      <c r="G40" s="44">
        <v>10.050000000000001</v>
      </c>
      <c r="H40" s="41">
        <v>10.09</v>
      </c>
      <c r="I40" s="44">
        <v>10.23</v>
      </c>
      <c r="J40" s="21">
        <v>10.3</v>
      </c>
    </row>
    <row r="41" spans="1:10" ht="15.75">
      <c r="A41" s="286"/>
      <c r="B41" s="293"/>
      <c r="C41" s="12" t="s">
        <v>56</v>
      </c>
      <c r="D41" s="12" t="s">
        <v>64</v>
      </c>
      <c r="E41" s="44">
        <v>28.5</v>
      </c>
      <c r="F41" s="44">
        <v>30.1</v>
      </c>
      <c r="G41" s="44">
        <v>23.3</v>
      </c>
      <c r="H41" s="41">
        <v>22.2</v>
      </c>
      <c r="I41" s="44">
        <v>19.5</v>
      </c>
      <c r="J41" s="21">
        <v>23.4</v>
      </c>
    </row>
    <row r="42" spans="1:10" ht="15.75">
      <c r="A42" s="286"/>
      <c r="B42" s="293"/>
      <c r="C42" s="15" t="s">
        <v>65</v>
      </c>
      <c r="D42" s="16" t="s">
        <v>66</v>
      </c>
      <c r="E42" s="44">
        <v>5.46</v>
      </c>
      <c r="F42" s="44">
        <v>5.3</v>
      </c>
      <c r="G42" s="44">
        <v>5.1100000000000003</v>
      </c>
      <c r="H42" s="41">
        <v>4.97</v>
      </c>
      <c r="I42" s="44">
        <v>5.0599999999999996</v>
      </c>
      <c r="J42" s="21">
        <v>4.3600000000000003</v>
      </c>
    </row>
    <row r="43" spans="1:10" ht="16.5">
      <c r="A43" s="286"/>
      <c r="B43" s="293"/>
      <c r="C43" s="15" t="s">
        <v>67</v>
      </c>
      <c r="D43" s="17" t="s">
        <v>68</v>
      </c>
      <c r="E43" s="44">
        <v>12.3</v>
      </c>
      <c r="F43" s="44">
        <v>11.8</v>
      </c>
      <c r="G43" s="44">
        <v>11.7</v>
      </c>
      <c r="H43" s="41">
        <v>7.34</v>
      </c>
      <c r="I43" s="44">
        <v>8.9600000000000009</v>
      </c>
      <c r="J43" s="21">
        <v>9.99</v>
      </c>
    </row>
    <row r="44" spans="1:10" ht="18.75">
      <c r="A44" s="286"/>
      <c r="B44" s="293"/>
      <c r="C44" s="13" t="s">
        <v>58</v>
      </c>
      <c r="D44" s="12" t="s">
        <v>69</v>
      </c>
      <c r="E44" s="44">
        <v>129</v>
      </c>
      <c r="F44" s="44">
        <v>74.400000000000006</v>
      </c>
      <c r="G44" s="44">
        <v>116</v>
      </c>
      <c r="H44" s="41">
        <v>105</v>
      </c>
      <c r="I44" s="44">
        <v>66.900000000000006</v>
      </c>
      <c r="J44" s="21">
        <v>127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6.11</v>
      </c>
      <c r="F45" s="44">
        <v>6.77</v>
      </c>
      <c r="G45" s="44">
        <v>7.06</v>
      </c>
      <c r="H45" s="41">
        <v>7.3</v>
      </c>
      <c r="I45" s="44">
        <v>5.37</v>
      </c>
      <c r="J45" s="21">
        <v>8.25</v>
      </c>
    </row>
    <row r="46" spans="1:10" ht="18.75">
      <c r="A46" s="286"/>
      <c r="B46" s="293"/>
      <c r="C46" s="13" t="s">
        <v>58</v>
      </c>
      <c r="D46" s="12" t="s">
        <v>59</v>
      </c>
      <c r="E46" s="44">
        <v>8.27</v>
      </c>
      <c r="F46" s="44">
        <v>8.2799999999999994</v>
      </c>
      <c r="G46" s="44">
        <v>9.1</v>
      </c>
      <c r="H46" s="41">
        <v>10.7</v>
      </c>
      <c r="I46" s="44">
        <v>14.8</v>
      </c>
      <c r="J46" s="21">
        <v>17.5</v>
      </c>
    </row>
    <row r="47" spans="1:10" ht="16.5">
      <c r="A47" s="286"/>
      <c r="B47" s="293"/>
      <c r="C47" s="14" t="s">
        <v>60</v>
      </c>
      <c r="D47" s="12" t="s">
        <v>72</v>
      </c>
      <c r="E47" s="44">
        <v>9.6</v>
      </c>
      <c r="F47" s="44">
        <v>8.9</v>
      </c>
      <c r="G47" s="44">
        <v>6.07</v>
      </c>
      <c r="H47" s="41">
        <v>5.81</v>
      </c>
      <c r="I47" s="44">
        <v>8.01</v>
      </c>
      <c r="J47" s="21">
        <v>10.6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>
        <v>6.93</v>
      </c>
      <c r="F48" s="44">
        <v>6.88</v>
      </c>
      <c r="G48" s="44">
        <v>8.3000000000000007</v>
      </c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>
        <v>13.9</v>
      </c>
      <c r="F49" s="44">
        <v>13.8</v>
      </c>
      <c r="G49" s="44">
        <v>13.1</v>
      </c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>
        <v>9.6999999999999993</v>
      </c>
      <c r="F50" s="44">
        <v>8.9</v>
      </c>
      <c r="G50" s="44">
        <v>7.84</v>
      </c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9.2899999999999991</v>
      </c>
      <c r="F52" s="44">
        <v>9.31</v>
      </c>
      <c r="G52" s="44">
        <v>9.2200000000000006</v>
      </c>
      <c r="H52" s="41">
        <v>9.4499999999999993</v>
      </c>
      <c r="I52" s="44">
        <v>9.4600000000000009</v>
      </c>
      <c r="J52" s="21">
        <v>9.49</v>
      </c>
    </row>
    <row r="53" spans="1:13" ht="15.75">
      <c r="A53" s="286"/>
      <c r="B53" s="293"/>
      <c r="C53" s="12" t="s">
        <v>56</v>
      </c>
      <c r="D53" s="12" t="s">
        <v>57</v>
      </c>
      <c r="E53" s="44">
        <v>6.55</v>
      </c>
      <c r="F53" s="44">
        <v>6.89</v>
      </c>
      <c r="G53" s="44">
        <v>5.05</v>
      </c>
      <c r="H53" s="41">
        <v>6.35</v>
      </c>
      <c r="I53" s="44">
        <v>5.63</v>
      </c>
      <c r="J53" s="21">
        <v>6.8</v>
      </c>
    </row>
    <row r="54" spans="1:13" ht="18.75">
      <c r="A54" s="286"/>
      <c r="B54" s="293"/>
      <c r="C54" s="13" t="s">
        <v>58</v>
      </c>
      <c r="D54" s="12" t="s">
        <v>59</v>
      </c>
      <c r="E54" s="44">
        <v>5.0999999999999996</v>
      </c>
      <c r="F54" s="44">
        <v>6.2</v>
      </c>
      <c r="G54" s="44">
        <v>10</v>
      </c>
      <c r="H54" s="41">
        <v>8.9</v>
      </c>
      <c r="I54" s="44">
        <v>9.1</v>
      </c>
      <c r="J54" s="21">
        <v>7.14</v>
      </c>
    </row>
    <row r="55" spans="1:13" ht="16.5">
      <c r="A55" s="286"/>
      <c r="B55" s="294"/>
      <c r="C55" s="18" t="s">
        <v>60</v>
      </c>
      <c r="D55" s="12" t="s">
        <v>77</v>
      </c>
      <c r="E55" s="19">
        <v>6.79</v>
      </c>
      <c r="F55" s="19">
        <v>7.31</v>
      </c>
      <c r="G55" s="19">
        <v>8.44</v>
      </c>
      <c r="H55" s="41">
        <v>6.3</v>
      </c>
      <c r="I55" s="44">
        <v>12.4</v>
      </c>
      <c r="J55" s="21">
        <v>12.7</v>
      </c>
    </row>
    <row r="56" spans="1:13" ht="14.25">
      <c r="A56" s="22" t="s">
        <v>78</v>
      </c>
      <c r="B56" s="22" t="s">
        <v>79</v>
      </c>
      <c r="C56" s="23">
        <v>7.9</v>
      </c>
      <c r="D56" s="22" t="s">
        <v>80</v>
      </c>
      <c r="E56" s="23">
        <v>85</v>
      </c>
      <c r="F56" s="22" t="s">
        <v>81</v>
      </c>
      <c r="G56" s="23">
        <v>90</v>
      </c>
      <c r="H56" s="22" t="s">
        <v>82</v>
      </c>
      <c r="I56" s="23">
        <v>0.01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23.6</v>
      </c>
      <c r="K59" s="21"/>
      <c r="L59" s="21">
        <v>33.700000000000003</v>
      </c>
      <c r="M59" s="21"/>
    </row>
    <row r="60" spans="1:13" ht="18.75">
      <c r="A60" s="28" t="s">
        <v>1</v>
      </c>
      <c r="B60" s="29">
        <v>85.7</v>
      </c>
      <c r="C60" s="30"/>
      <c r="D60" s="33">
        <v>8.93</v>
      </c>
      <c r="E60" s="30"/>
      <c r="F60" s="30">
        <v>2.42</v>
      </c>
      <c r="G60" s="34"/>
      <c r="H60" s="30">
        <v>23.8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2.78</v>
      </c>
      <c r="C61" s="30"/>
      <c r="D61" s="33">
        <v>21.9</v>
      </c>
      <c r="E61" s="30"/>
      <c r="F61" s="30">
        <v>16.3</v>
      </c>
      <c r="G61" s="34"/>
      <c r="H61" s="30">
        <v>17.399999999999999</v>
      </c>
      <c r="I61" s="30"/>
      <c r="J61" s="21">
        <v>36.6</v>
      </c>
      <c r="K61" s="21"/>
      <c r="L61" s="21">
        <v>53.7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58.37</v>
      </c>
      <c r="M63" s="21">
        <v>87.11</v>
      </c>
    </row>
    <row r="64" spans="1:13" ht="18.75">
      <c r="A64" s="31" t="s">
        <v>3</v>
      </c>
      <c r="B64" s="30"/>
      <c r="C64" s="30">
        <v>73.900000000000006</v>
      </c>
      <c r="D64" s="33"/>
      <c r="E64" s="30">
        <v>52.05</v>
      </c>
      <c r="F64" s="30"/>
      <c r="G64" s="38">
        <v>50</v>
      </c>
      <c r="H64" s="30"/>
      <c r="I64" s="30">
        <v>50.54</v>
      </c>
      <c r="J64" s="21"/>
      <c r="K64" s="21"/>
      <c r="L64" s="21"/>
      <c r="M64" s="21">
        <v>23.16</v>
      </c>
    </row>
    <row r="65" spans="1:13" ht="18.75">
      <c r="A65" s="31" t="s">
        <v>4</v>
      </c>
      <c r="B65" s="30"/>
      <c r="C65" s="30">
        <v>74.400000000000006</v>
      </c>
      <c r="D65" s="33"/>
      <c r="E65" s="30">
        <v>71.61</v>
      </c>
      <c r="F65" s="30"/>
      <c r="G65" s="34">
        <v>80</v>
      </c>
      <c r="H65" s="30"/>
      <c r="I65" s="30">
        <v>70.89</v>
      </c>
      <c r="J65" s="21"/>
      <c r="K65" s="21">
        <v>90.07</v>
      </c>
      <c r="M65" s="21"/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13.7</v>
      </c>
      <c r="C67" s="30">
        <v>8.25</v>
      </c>
      <c r="D67" s="33">
        <v>13.2</v>
      </c>
      <c r="E67" s="30">
        <v>9.14</v>
      </c>
      <c r="F67" s="30">
        <v>17.399999999999999</v>
      </c>
      <c r="G67" s="34">
        <v>6.36</v>
      </c>
      <c r="H67" s="30">
        <v>8.8699999999999992</v>
      </c>
      <c r="I67" s="30">
        <v>6.98</v>
      </c>
      <c r="J67" s="21">
        <v>15.1</v>
      </c>
      <c r="K67" s="21">
        <v>6.16</v>
      </c>
      <c r="L67" s="21">
        <v>17.5</v>
      </c>
      <c r="M67" s="21">
        <v>6.24</v>
      </c>
    </row>
    <row r="68" spans="1:13" ht="18.75">
      <c r="A68" s="32" t="s">
        <v>5</v>
      </c>
      <c r="B68" s="36">
        <v>6.4</v>
      </c>
      <c r="C68" s="30">
        <v>5.92</v>
      </c>
      <c r="D68" s="33">
        <v>6.8</v>
      </c>
      <c r="E68" s="30">
        <v>7.43</v>
      </c>
      <c r="F68" s="30">
        <v>6.97</v>
      </c>
      <c r="G68" s="34">
        <v>5.84</v>
      </c>
      <c r="H68" s="30">
        <v>4.21</v>
      </c>
      <c r="I68" s="30">
        <v>6.48</v>
      </c>
      <c r="J68" s="21">
        <v>14</v>
      </c>
      <c r="K68" s="21">
        <v>6.14</v>
      </c>
      <c r="L68" s="21">
        <v>18.899999999999999</v>
      </c>
      <c r="M68" s="21">
        <v>5.78</v>
      </c>
    </row>
    <row r="69" spans="1:13" ht="18.75">
      <c r="A69" s="32" t="s">
        <v>6</v>
      </c>
      <c r="B69" s="36">
        <v>5.77</v>
      </c>
      <c r="C69" s="30">
        <v>9.2799999999999994</v>
      </c>
      <c r="D69" s="33">
        <v>6.91</v>
      </c>
      <c r="E69" s="30">
        <v>9.2799999999999994</v>
      </c>
      <c r="F69" s="30">
        <v>4.3600000000000003</v>
      </c>
      <c r="G69" s="34">
        <v>8.83</v>
      </c>
      <c r="H69" s="30">
        <v>5.16</v>
      </c>
      <c r="I69" s="30">
        <v>9.4600000000000009</v>
      </c>
      <c r="J69" s="21">
        <v>18.899999999999999</v>
      </c>
      <c r="K69" s="21">
        <v>8.74</v>
      </c>
      <c r="L69" s="21">
        <v>14.8</v>
      </c>
      <c r="M69" s="21">
        <v>8.69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141</v>
      </c>
      <c r="D2" s="223"/>
      <c r="E2" s="223"/>
      <c r="F2" s="224" t="s">
        <v>154</v>
      </c>
      <c r="G2" s="224"/>
      <c r="H2" s="224"/>
      <c r="I2" s="225" t="s">
        <v>155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10350</v>
      </c>
      <c r="D4" s="229"/>
      <c r="E4" s="229"/>
      <c r="F4" s="229">
        <v>10850</v>
      </c>
      <c r="G4" s="229"/>
      <c r="H4" s="229"/>
      <c r="I4" s="229">
        <v>11399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21570</v>
      </c>
      <c r="D5" s="229"/>
      <c r="E5" s="229"/>
      <c r="F5" s="229">
        <v>22450</v>
      </c>
      <c r="G5" s="229"/>
      <c r="H5" s="229"/>
      <c r="I5" s="229">
        <v>23123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C4-'6日'!I4</f>
        <v>600</v>
      </c>
      <c r="D6" s="308"/>
      <c r="E6" s="308"/>
      <c r="F6" s="299">
        <f>F4-C4</f>
        <v>500</v>
      </c>
      <c r="G6" s="300"/>
      <c r="H6" s="301"/>
      <c r="I6" s="299">
        <f>I4-F4</f>
        <v>549</v>
      </c>
      <c r="J6" s="300"/>
      <c r="K6" s="301"/>
      <c r="L6" s="305">
        <f>C6+F6+I6</f>
        <v>1649</v>
      </c>
      <c r="M6" s="305">
        <f>C7+F7+I7</f>
        <v>2643</v>
      </c>
    </row>
    <row r="7" spans="1:15" ht="21.95" customHeight="1">
      <c r="A7" s="217"/>
      <c r="B7" s="6" t="s">
        <v>16</v>
      </c>
      <c r="C7" s="308">
        <f>C5-'6日'!I5</f>
        <v>1090</v>
      </c>
      <c r="D7" s="308"/>
      <c r="E7" s="308"/>
      <c r="F7" s="299">
        <f>F5-C5</f>
        <v>880</v>
      </c>
      <c r="G7" s="300"/>
      <c r="H7" s="301"/>
      <c r="I7" s="299">
        <f>I5-F5</f>
        <v>673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48</v>
      </c>
      <c r="D9" s="229"/>
      <c r="E9" s="229"/>
      <c r="F9" s="229">
        <v>36</v>
      </c>
      <c r="G9" s="229"/>
      <c r="H9" s="229"/>
      <c r="I9" s="229">
        <v>50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42</v>
      </c>
      <c r="D10" s="229"/>
      <c r="E10" s="229"/>
      <c r="F10" s="229">
        <v>24</v>
      </c>
      <c r="G10" s="229"/>
      <c r="H10" s="229"/>
      <c r="I10" s="229">
        <v>45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86" t="s">
        <v>137</v>
      </c>
      <c r="D11" s="86" t="s">
        <v>137</v>
      </c>
      <c r="E11" s="86" t="s">
        <v>137</v>
      </c>
      <c r="F11" s="88" t="s">
        <v>137</v>
      </c>
      <c r="G11" s="88" t="s">
        <v>137</v>
      </c>
      <c r="H11" s="88" t="s">
        <v>137</v>
      </c>
      <c r="I11" s="89" t="s">
        <v>137</v>
      </c>
      <c r="J11" s="89" t="s">
        <v>137</v>
      </c>
      <c r="K11" s="89" t="s">
        <v>137</v>
      </c>
    </row>
    <row r="12" spans="1:15" ht="21.95" customHeight="1">
      <c r="A12" s="276"/>
      <c r="B12" s="43" t="s">
        <v>23</v>
      </c>
      <c r="C12" s="86">
        <v>60</v>
      </c>
      <c r="D12" s="86">
        <v>60</v>
      </c>
      <c r="E12" s="86">
        <v>60</v>
      </c>
      <c r="F12" s="88">
        <v>60</v>
      </c>
      <c r="G12" s="88">
        <v>60</v>
      </c>
      <c r="H12" s="88">
        <v>60</v>
      </c>
      <c r="I12" s="89">
        <v>60</v>
      </c>
      <c r="J12" s="89">
        <v>60</v>
      </c>
      <c r="K12" s="89">
        <v>60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85">
        <v>500</v>
      </c>
      <c r="D15" s="85">
        <v>470</v>
      </c>
      <c r="E15" s="85">
        <v>440</v>
      </c>
      <c r="F15" s="87">
        <v>440</v>
      </c>
      <c r="G15" s="41">
        <v>400</v>
      </c>
      <c r="H15" s="41">
        <v>370</v>
      </c>
      <c r="I15" s="41">
        <v>370</v>
      </c>
      <c r="J15" s="41">
        <v>340</v>
      </c>
      <c r="K15" s="41">
        <v>310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29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86" t="s">
        <v>137</v>
      </c>
      <c r="D17" s="86" t="s">
        <v>137</v>
      </c>
      <c r="E17" s="86" t="s">
        <v>137</v>
      </c>
      <c r="F17" s="88" t="s">
        <v>137</v>
      </c>
      <c r="G17" s="88" t="s">
        <v>137</v>
      </c>
      <c r="H17" s="88" t="s">
        <v>137</v>
      </c>
      <c r="I17" s="89" t="s">
        <v>137</v>
      </c>
      <c r="J17" s="89" t="s">
        <v>137</v>
      </c>
      <c r="K17" s="89" t="s">
        <v>137</v>
      </c>
    </row>
    <row r="18" spans="1:11" ht="21.95" customHeight="1">
      <c r="A18" s="248"/>
      <c r="B18" s="42" t="s">
        <v>23</v>
      </c>
      <c r="C18" s="88">
        <v>90</v>
      </c>
      <c r="D18" s="88">
        <v>90</v>
      </c>
      <c r="E18" s="88">
        <v>90</v>
      </c>
      <c r="F18" s="88">
        <v>90</v>
      </c>
      <c r="G18" s="88">
        <v>90</v>
      </c>
      <c r="H18" s="88">
        <v>90</v>
      </c>
      <c r="I18" s="89">
        <v>90</v>
      </c>
      <c r="J18" s="89">
        <v>90</v>
      </c>
      <c r="K18" s="89">
        <v>90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85">
        <v>310</v>
      </c>
      <c r="D21" s="85">
        <v>500</v>
      </c>
      <c r="E21" s="85">
        <v>420</v>
      </c>
      <c r="F21" s="87">
        <v>420</v>
      </c>
      <c r="G21" s="41">
        <v>310</v>
      </c>
      <c r="H21" s="41">
        <v>550</v>
      </c>
      <c r="I21" s="41">
        <v>550</v>
      </c>
      <c r="J21" s="41">
        <v>460</v>
      </c>
      <c r="K21" s="41">
        <v>390</v>
      </c>
    </row>
    <row r="22" spans="1:11" ht="36" customHeight="1">
      <c r="A22" s="243"/>
      <c r="B22" s="9" t="s">
        <v>33</v>
      </c>
      <c r="C22" s="247" t="s">
        <v>142</v>
      </c>
      <c r="D22" s="247"/>
      <c r="E22" s="247"/>
      <c r="F22" s="247" t="s">
        <v>161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v>710</v>
      </c>
      <c r="D23" s="236"/>
      <c r="E23" s="236"/>
      <c r="F23" s="236">
        <v>650</v>
      </c>
      <c r="G23" s="236"/>
      <c r="H23" s="236"/>
      <c r="I23" s="236">
        <v>2730</v>
      </c>
      <c r="J23" s="236"/>
      <c r="K23" s="236"/>
    </row>
    <row r="24" spans="1:11" ht="21.95" customHeight="1">
      <c r="A24" s="251"/>
      <c r="B24" s="10" t="s">
        <v>37</v>
      </c>
      <c r="C24" s="236">
        <v>2540</v>
      </c>
      <c r="D24" s="236"/>
      <c r="E24" s="236"/>
      <c r="F24" s="236">
        <f>1230+1200</f>
        <v>2430</v>
      </c>
      <c r="G24" s="236"/>
      <c r="H24" s="236"/>
      <c r="I24" s="236">
        <f>1230+1200</f>
        <v>2430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40</v>
      </c>
      <c r="D25" s="236"/>
      <c r="E25" s="236"/>
      <c r="F25" s="236">
        <v>40</v>
      </c>
      <c r="G25" s="236"/>
      <c r="H25" s="236"/>
      <c r="I25" s="236">
        <v>40</v>
      </c>
      <c r="J25" s="236"/>
      <c r="K25" s="236"/>
    </row>
    <row r="26" spans="1:11" ht="21.95" customHeight="1">
      <c r="A26" s="250"/>
      <c r="B26" s="8" t="s">
        <v>40</v>
      </c>
      <c r="C26" s="236">
        <v>220</v>
      </c>
      <c r="D26" s="236"/>
      <c r="E26" s="236"/>
      <c r="F26" s="236">
        <v>217</v>
      </c>
      <c r="G26" s="236"/>
      <c r="H26" s="236"/>
      <c r="I26" s="236">
        <v>217</v>
      </c>
      <c r="J26" s="236"/>
      <c r="K26" s="236"/>
    </row>
    <row r="27" spans="1:11" ht="21.95" customHeight="1">
      <c r="A27" s="250"/>
      <c r="B27" s="8" t="s">
        <v>41</v>
      </c>
      <c r="C27" s="236">
        <v>14</v>
      </c>
      <c r="D27" s="236"/>
      <c r="E27" s="236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160</v>
      </c>
      <c r="D28" s="262"/>
      <c r="E28" s="263"/>
      <c r="F28" s="261" t="s">
        <v>209</v>
      </c>
      <c r="G28" s="262"/>
      <c r="H28" s="263"/>
      <c r="I28" s="261" t="s">
        <v>157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152</v>
      </c>
      <c r="D31" s="273"/>
      <c r="E31" s="274"/>
      <c r="F31" s="272" t="s">
        <v>153</v>
      </c>
      <c r="G31" s="273"/>
      <c r="H31" s="274"/>
      <c r="I31" s="272" t="s">
        <v>156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86"/>
      <c r="B35" s="293"/>
      <c r="C35" s="13" t="s">
        <v>54</v>
      </c>
      <c r="D35" s="13" t="s">
        <v>55</v>
      </c>
      <c r="E35" s="44">
        <v>9.1300000000000008</v>
      </c>
      <c r="F35" s="44">
        <v>9.11</v>
      </c>
      <c r="G35" s="44">
        <v>9.19</v>
      </c>
      <c r="H35" s="41">
        <v>9.41</v>
      </c>
      <c r="I35" s="44">
        <v>9.4700000000000006</v>
      </c>
      <c r="J35" s="21">
        <v>9.11</v>
      </c>
    </row>
    <row r="36" spans="1:10" ht="15.75">
      <c r="A36" s="286"/>
      <c r="B36" s="293"/>
      <c r="C36" s="12" t="s">
        <v>56</v>
      </c>
      <c r="D36" s="12" t="s">
        <v>57</v>
      </c>
      <c r="E36" s="44">
        <v>8.61</v>
      </c>
      <c r="F36" s="44">
        <v>9.02</v>
      </c>
      <c r="G36" s="44">
        <v>7.31</v>
      </c>
      <c r="H36" s="41">
        <v>9.06</v>
      </c>
      <c r="I36" s="44">
        <v>9.11</v>
      </c>
      <c r="J36" s="21">
        <v>13.17</v>
      </c>
    </row>
    <row r="37" spans="1:10" ht="18.75">
      <c r="A37" s="286"/>
      <c r="B37" s="293"/>
      <c r="C37" s="13" t="s">
        <v>58</v>
      </c>
      <c r="D37" s="12" t="s">
        <v>59</v>
      </c>
      <c r="E37" s="44">
        <v>13.3</v>
      </c>
      <c r="F37" s="44">
        <v>14.1</v>
      </c>
      <c r="G37" s="35">
        <v>10.3</v>
      </c>
      <c r="H37" s="41">
        <v>16.100000000000001</v>
      </c>
      <c r="I37" s="44">
        <v>13</v>
      </c>
      <c r="J37" s="21">
        <v>20.5</v>
      </c>
    </row>
    <row r="38" spans="1:10" ht="16.5">
      <c r="A38" s="286"/>
      <c r="B38" s="293"/>
      <c r="C38" s="14" t="s">
        <v>60</v>
      </c>
      <c r="D38" s="12" t="s">
        <v>61</v>
      </c>
      <c r="E38" s="35">
        <v>12.7</v>
      </c>
      <c r="F38" s="35">
        <v>9.6</v>
      </c>
      <c r="G38" s="35">
        <v>13.8</v>
      </c>
      <c r="H38" s="37">
        <v>16.600000000000001</v>
      </c>
      <c r="I38" s="44">
        <v>16.399999999999999</v>
      </c>
      <c r="J38" s="21">
        <v>15.7</v>
      </c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</v>
      </c>
      <c r="H39" s="41">
        <v>0</v>
      </c>
      <c r="I39" s="44">
        <v>1</v>
      </c>
      <c r="J39" s="21">
        <v>1</v>
      </c>
    </row>
    <row r="40" spans="1:10" ht="15.75">
      <c r="A40" s="286"/>
      <c r="B40" s="293"/>
      <c r="C40" s="13" t="s">
        <v>54</v>
      </c>
      <c r="D40" s="13" t="s">
        <v>63</v>
      </c>
      <c r="E40" s="44">
        <v>9.85</v>
      </c>
      <c r="F40" s="44">
        <v>9.8800000000000008</v>
      </c>
      <c r="G40" s="44">
        <v>10.35</v>
      </c>
      <c r="H40" s="41">
        <v>10.28</v>
      </c>
      <c r="I40" s="44">
        <v>10.34</v>
      </c>
      <c r="J40" s="21">
        <v>10.38</v>
      </c>
    </row>
    <row r="41" spans="1:10" ht="15.75">
      <c r="A41" s="286"/>
      <c r="B41" s="293"/>
      <c r="C41" s="12" t="s">
        <v>56</v>
      </c>
      <c r="D41" s="12" t="s">
        <v>64</v>
      </c>
      <c r="E41" s="44">
        <v>24.5</v>
      </c>
      <c r="F41" s="44">
        <v>22.01</v>
      </c>
      <c r="G41" s="44">
        <v>19.899999999999999</v>
      </c>
      <c r="H41" s="41">
        <v>25.9</v>
      </c>
      <c r="I41" s="44">
        <v>20.399999999999999</v>
      </c>
      <c r="J41" s="21">
        <v>24.1</v>
      </c>
    </row>
    <row r="42" spans="1:10" ht="15.75">
      <c r="A42" s="286"/>
      <c r="B42" s="293"/>
      <c r="C42" s="15" t="s">
        <v>65</v>
      </c>
      <c r="D42" s="16" t="s">
        <v>66</v>
      </c>
      <c r="E42" s="44">
        <v>5.2</v>
      </c>
      <c r="F42" s="44">
        <v>5.08</v>
      </c>
      <c r="G42" s="44">
        <v>4.8899999999999997</v>
      </c>
      <c r="H42" s="41">
        <v>4.97</v>
      </c>
      <c r="I42" s="44">
        <v>4.9400000000000004</v>
      </c>
      <c r="J42" s="21">
        <v>4.8499999999999996</v>
      </c>
    </row>
    <row r="43" spans="1:10" ht="16.5">
      <c r="A43" s="286"/>
      <c r="B43" s="293"/>
      <c r="C43" s="15" t="s">
        <v>67</v>
      </c>
      <c r="D43" s="17" t="s">
        <v>68</v>
      </c>
      <c r="E43" s="44">
        <v>10.6</v>
      </c>
      <c r="F43" s="44">
        <v>11.4</v>
      </c>
      <c r="G43" s="44">
        <v>12.6</v>
      </c>
      <c r="H43" s="41">
        <v>8.2799999999999994</v>
      </c>
      <c r="I43" s="44">
        <v>9.59</v>
      </c>
      <c r="J43" s="21">
        <v>11.9</v>
      </c>
    </row>
    <row r="44" spans="1:10" ht="18.75">
      <c r="A44" s="286"/>
      <c r="B44" s="293"/>
      <c r="C44" s="13" t="s">
        <v>58</v>
      </c>
      <c r="D44" s="12" t="s">
        <v>69</v>
      </c>
      <c r="E44" s="44">
        <v>120</v>
      </c>
      <c r="F44" s="44">
        <v>109</v>
      </c>
      <c r="G44" s="44">
        <v>446</v>
      </c>
      <c r="H44" s="41">
        <v>339</v>
      </c>
      <c r="I44" s="44">
        <v>249</v>
      </c>
      <c r="J44" s="21">
        <v>262</v>
      </c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7.06</v>
      </c>
      <c r="F45" s="44">
        <v>6.29</v>
      </c>
      <c r="G45" s="44">
        <v>5.17</v>
      </c>
      <c r="H45" s="41">
        <v>11.96</v>
      </c>
      <c r="I45" s="44">
        <v>12.36</v>
      </c>
      <c r="J45" s="21">
        <v>6.2</v>
      </c>
    </row>
    <row r="46" spans="1:10" ht="18.75">
      <c r="A46" s="286"/>
      <c r="B46" s="293"/>
      <c r="C46" s="13" t="s">
        <v>58</v>
      </c>
      <c r="D46" s="12" t="s">
        <v>59</v>
      </c>
      <c r="E46" s="44">
        <v>7.92</v>
      </c>
      <c r="F46" s="44">
        <v>8.31</v>
      </c>
      <c r="G46" s="44">
        <v>9.9</v>
      </c>
      <c r="H46" s="41">
        <v>10.9</v>
      </c>
      <c r="I46" s="44">
        <v>7.34</v>
      </c>
      <c r="J46" s="21">
        <v>19.3</v>
      </c>
    </row>
    <row r="47" spans="1:10" ht="16.5">
      <c r="A47" s="286"/>
      <c r="B47" s="293"/>
      <c r="C47" s="14" t="s">
        <v>60</v>
      </c>
      <c r="D47" s="12" t="s">
        <v>72</v>
      </c>
      <c r="E47" s="44">
        <v>7.33</v>
      </c>
      <c r="F47" s="44">
        <v>7.12</v>
      </c>
      <c r="G47" s="44">
        <v>11.4</v>
      </c>
      <c r="H47" s="41">
        <v>14.4</v>
      </c>
      <c r="I47" s="44">
        <v>16.8</v>
      </c>
      <c r="J47" s="21">
        <v>15.5</v>
      </c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86"/>
      <c r="B52" s="293"/>
      <c r="C52" s="13" t="s">
        <v>54</v>
      </c>
      <c r="D52" s="12" t="s">
        <v>76</v>
      </c>
      <c r="E52" s="44">
        <v>9.25</v>
      </c>
      <c r="F52" s="44">
        <v>9.2799999999999994</v>
      </c>
      <c r="G52" s="44">
        <v>9.59</v>
      </c>
      <c r="H52" s="41">
        <v>9.4700000000000006</v>
      </c>
      <c r="I52" s="44">
        <v>9.36</v>
      </c>
      <c r="J52" s="21">
        <v>9.4499999999999993</v>
      </c>
    </row>
    <row r="53" spans="1:13" ht="15.75">
      <c r="A53" s="286"/>
      <c r="B53" s="293"/>
      <c r="C53" s="12" t="s">
        <v>56</v>
      </c>
      <c r="D53" s="12" t="s">
        <v>57</v>
      </c>
      <c r="E53" s="44">
        <v>7.06</v>
      </c>
      <c r="F53" s="44">
        <v>6.29</v>
      </c>
      <c r="G53" s="44">
        <v>8.31</v>
      </c>
      <c r="H53" s="41">
        <v>8.51</v>
      </c>
      <c r="I53" s="44">
        <v>8.09</v>
      </c>
      <c r="J53" s="21">
        <v>7.03</v>
      </c>
    </row>
    <row r="54" spans="1:13" ht="18.75">
      <c r="A54" s="286"/>
      <c r="B54" s="293"/>
      <c r="C54" s="13" t="s">
        <v>58</v>
      </c>
      <c r="D54" s="12" t="s">
        <v>59</v>
      </c>
      <c r="E54" s="44">
        <v>7.92</v>
      </c>
      <c r="F54" s="44">
        <v>8.31</v>
      </c>
      <c r="G54" s="44">
        <v>8.6999999999999993</v>
      </c>
      <c r="H54" s="41">
        <v>11.6</v>
      </c>
      <c r="I54" s="44">
        <v>8.3000000000000007</v>
      </c>
      <c r="J54" s="21">
        <v>9.8000000000000007</v>
      </c>
    </row>
    <row r="55" spans="1:13" ht="16.5">
      <c r="A55" s="286"/>
      <c r="B55" s="294"/>
      <c r="C55" s="18" t="s">
        <v>60</v>
      </c>
      <c r="D55" s="12" t="s">
        <v>77</v>
      </c>
      <c r="E55" s="19">
        <v>7.33</v>
      </c>
      <c r="F55" s="19">
        <v>7.12</v>
      </c>
      <c r="G55" s="19">
        <v>17.399999999999999</v>
      </c>
      <c r="H55" s="41">
        <v>9.5399999999999991</v>
      </c>
      <c r="I55" s="44">
        <v>19.399999999999999</v>
      </c>
      <c r="J55" s="21">
        <v>19.399999999999999</v>
      </c>
    </row>
    <row r="56" spans="1:13" ht="14.25">
      <c r="A56" s="22" t="s">
        <v>78</v>
      </c>
      <c r="B56" s="22" t="s">
        <v>79</v>
      </c>
      <c r="C56" s="23">
        <v>7.12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35.9</v>
      </c>
      <c r="C59" s="30"/>
      <c r="D59" s="33">
        <v>17.600000000000001</v>
      </c>
      <c r="E59" s="30"/>
      <c r="F59" s="30">
        <v>350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>
        <v>33.200000000000003</v>
      </c>
      <c r="G60" s="34"/>
      <c r="H60" s="30">
        <v>19.7</v>
      </c>
      <c r="I60" s="30"/>
      <c r="J60" s="21">
        <v>31.3</v>
      </c>
      <c r="K60" s="21"/>
      <c r="L60" s="21">
        <v>72.5</v>
      </c>
      <c r="M60" s="21"/>
    </row>
    <row r="61" spans="1:13" ht="18.75">
      <c r="A61" s="28" t="s">
        <v>2</v>
      </c>
      <c r="B61" s="29">
        <v>26.2</v>
      </c>
      <c r="C61" s="30"/>
      <c r="D61" s="33">
        <v>226</v>
      </c>
      <c r="E61" s="30"/>
      <c r="F61" s="30"/>
      <c r="G61" s="34"/>
      <c r="H61" s="30">
        <v>2.5</v>
      </c>
      <c r="I61" s="30"/>
      <c r="J61" s="21">
        <v>25.1</v>
      </c>
      <c r="K61" s="21"/>
      <c r="L61" s="21">
        <v>48.2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96.4</v>
      </c>
      <c r="D63" s="33"/>
      <c r="E63" s="30">
        <v>88.56</v>
      </c>
      <c r="F63" s="30"/>
      <c r="G63" s="34">
        <v>79.11</v>
      </c>
      <c r="H63" s="30"/>
      <c r="I63" s="30">
        <v>88.55</v>
      </c>
      <c r="J63" s="21"/>
      <c r="K63" s="21">
        <v>67.760000000000005</v>
      </c>
      <c r="M63" s="21">
        <v>87.9</v>
      </c>
    </row>
    <row r="64" spans="1:13" ht="18.75">
      <c r="A64" s="31" t="s">
        <v>3</v>
      </c>
      <c r="B64" s="30"/>
      <c r="C64" s="30">
        <v>38.6</v>
      </c>
      <c r="D64" s="33"/>
      <c r="E64" s="30">
        <v>38.69</v>
      </c>
      <c r="F64" s="30"/>
      <c r="G64" s="38">
        <v>35.270000000000003</v>
      </c>
      <c r="H64" s="30"/>
      <c r="I64" s="30">
        <v>34.39</v>
      </c>
      <c r="J64" s="21"/>
      <c r="K64" s="21">
        <v>14.54</v>
      </c>
      <c r="L64" s="21"/>
      <c r="M64" s="21">
        <v>20.51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8.1999999999999993</v>
      </c>
      <c r="C67" s="30">
        <v>5.8</v>
      </c>
      <c r="D67" s="33">
        <v>7.9</v>
      </c>
      <c r="E67" s="30">
        <v>6.06</v>
      </c>
      <c r="F67" s="30">
        <v>18.8</v>
      </c>
      <c r="G67" s="34">
        <v>5.96</v>
      </c>
      <c r="H67" s="30">
        <v>10.9</v>
      </c>
      <c r="I67" s="30">
        <v>6.04</v>
      </c>
      <c r="J67" s="21">
        <v>8.6999999999999993</v>
      </c>
      <c r="K67" s="21">
        <v>6.03</v>
      </c>
      <c r="L67" s="21">
        <v>9.33</v>
      </c>
      <c r="M67" s="21">
        <v>5.81</v>
      </c>
    </row>
    <row r="68" spans="1:13" ht="18.75">
      <c r="A68" s="32" t="s">
        <v>5</v>
      </c>
      <c r="B68" s="36">
        <v>9.1</v>
      </c>
      <c r="C68" s="30">
        <v>5.89</v>
      </c>
      <c r="D68" s="33">
        <v>8.8000000000000007</v>
      </c>
      <c r="E68" s="30">
        <v>5.84</v>
      </c>
      <c r="F68" s="30">
        <v>19.100000000000001</v>
      </c>
      <c r="G68" s="34">
        <v>6.18</v>
      </c>
      <c r="H68" s="30">
        <v>18.2</v>
      </c>
      <c r="I68" s="30">
        <v>6.23</v>
      </c>
      <c r="J68" s="21">
        <v>10</v>
      </c>
      <c r="K68" s="21">
        <v>6.08</v>
      </c>
      <c r="L68" s="21">
        <v>13.8</v>
      </c>
      <c r="M68" s="21">
        <v>7.41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159</v>
      </c>
      <c r="D2" s="223"/>
      <c r="E2" s="223"/>
      <c r="F2" s="224" t="s">
        <v>162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9">
        <v>12000</v>
      </c>
      <c r="D4" s="229"/>
      <c r="E4" s="229"/>
      <c r="F4" s="229">
        <v>12421</v>
      </c>
      <c r="G4" s="229"/>
      <c r="H4" s="229"/>
      <c r="I4" s="229">
        <v>12550</v>
      </c>
      <c r="J4" s="229"/>
      <c r="K4" s="229"/>
      <c r="L4" s="303" t="s">
        <v>89</v>
      </c>
      <c r="M4" s="303" t="s">
        <v>90</v>
      </c>
    </row>
    <row r="5" spans="1:15" ht="21.95" customHeight="1">
      <c r="A5" s="217"/>
      <c r="B5" s="6" t="s">
        <v>14</v>
      </c>
      <c r="C5" s="229">
        <v>23990</v>
      </c>
      <c r="D5" s="229"/>
      <c r="E5" s="229"/>
      <c r="F5" s="229">
        <v>24896</v>
      </c>
      <c r="G5" s="229"/>
      <c r="H5" s="229"/>
      <c r="I5" s="229">
        <v>25780</v>
      </c>
      <c r="J5" s="229"/>
      <c r="K5" s="229"/>
      <c r="L5" s="304"/>
      <c r="M5" s="304"/>
    </row>
    <row r="6" spans="1:15" ht="21.95" customHeight="1">
      <c r="A6" s="217"/>
      <c r="B6" s="6" t="s">
        <v>15</v>
      </c>
      <c r="C6" s="308">
        <f>C4-'7日'!I4</f>
        <v>601</v>
      </c>
      <c r="D6" s="308"/>
      <c r="E6" s="308"/>
      <c r="F6" s="299">
        <f>F4-C4</f>
        <v>421</v>
      </c>
      <c r="G6" s="300"/>
      <c r="H6" s="301"/>
      <c r="I6" s="299">
        <f>I4-F4</f>
        <v>129</v>
      </c>
      <c r="J6" s="300"/>
      <c r="K6" s="301"/>
      <c r="L6" s="305">
        <f>C6+F6+I6</f>
        <v>1151</v>
      </c>
      <c r="M6" s="305">
        <f>C7+F7+I7</f>
        <v>2657</v>
      </c>
    </row>
    <row r="7" spans="1:15" ht="21.95" customHeight="1">
      <c r="A7" s="217"/>
      <c r="B7" s="6" t="s">
        <v>16</v>
      </c>
      <c r="C7" s="308">
        <f>C5-'7日'!I5</f>
        <v>867</v>
      </c>
      <c r="D7" s="308"/>
      <c r="E7" s="308"/>
      <c r="F7" s="299">
        <f>F5-C5</f>
        <v>906</v>
      </c>
      <c r="G7" s="300"/>
      <c r="H7" s="301"/>
      <c r="I7" s="299">
        <f>I5-F5</f>
        <v>884</v>
      </c>
      <c r="J7" s="300"/>
      <c r="K7" s="301"/>
      <c r="L7" s="305"/>
      <c r="M7" s="305"/>
    </row>
    <row r="8" spans="1:15" ht="21.95" customHeight="1">
      <c r="A8" s="217"/>
      <c r="B8" s="6" t="s">
        <v>17</v>
      </c>
      <c r="C8" s="229">
        <v>0</v>
      </c>
      <c r="D8" s="229"/>
      <c r="E8" s="229"/>
      <c r="F8" s="229">
        <v>0</v>
      </c>
      <c r="G8" s="229"/>
      <c r="H8" s="229"/>
      <c r="I8" s="229">
        <v>0</v>
      </c>
      <c r="J8" s="229"/>
      <c r="K8" s="229"/>
    </row>
    <row r="9" spans="1:15" ht="21.95" customHeight="1">
      <c r="A9" s="275" t="s">
        <v>18</v>
      </c>
      <c r="B9" s="7" t="s">
        <v>19</v>
      </c>
      <c r="C9" s="229">
        <v>48</v>
      </c>
      <c r="D9" s="229"/>
      <c r="E9" s="229"/>
      <c r="F9" s="229">
        <v>46</v>
      </c>
      <c r="G9" s="229"/>
      <c r="H9" s="229"/>
      <c r="I9" s="229">
        <v>49</v>
      </c>
      <c r="J9" s="229"/>
      <c r="K9" s="229"/>
      <c r="L9" s="306" t="s">
        <v>91</v>
      </c>
      <c r="M9" s="307"/>
      <c r="N9" s="307"/>
      <c r="O9" s="307"/>
    </row>
    <row r="10" spans="1:15" ht="21.95" customHeight="1">
      <c r="A10" s="275"/>
      <c r="B10" s="7" t="s">
        <v>20</v>
      </c>
      <c r="C10" s="229">
        <v>33</v>
      </c>
      <c r="D10" s="229"/>
      <c r="E10" s="229"/>
      <c r="F10" s="229">
        <v>1</v>
      </c>
      <c r="G10" s="229"/>
      <c r="H10" s="229"/>
      <c r="I10" s="229">
        <v>0</v>
      </c>
      <c r="J10" s="229"/>
      <c r="K10" s="229"/>
    </row>
    <row r="11" spans="1:15" ht="21.95" customHeight="1">
      <c r="A11" s="276" t="s">
        <v>21</v>
      </c>
      <c r="B11" s="43" t="s">
        <v>22</v>
      </c>
      <c r="C11" s="91" t="s">
        <v>137</v>
      </c>
      <c r="D11" s="91" t="s">
        <v>137</v>
      </c>
      <c r="E11" s="91" t="s">
        <v>137</v>
      </c>
      <c r="F11" s="93" t="s">
        <v>137</v>
      </c>
      <c r="G11" s="93" t="s">
        <v>137</v>
      </c>
      <c r="H11" s="93" t="s">
        <v>137</v>
      </c>
      <c r="I11" s="95" t="s">
        <v>137</v>
      </c>
      <c r="J11" s="95" t="s">
        <v>137</v>
      </c>
      <c r="K11" s="95" t="s">
        <v>137</v>
      </c>
    </row>
    <row r="12" spans="1:15" ht="21.95" customHeight="1">
      <c r="A12" s="276"/>
      <c r="B12" s="43" t="s">
        <v>23</v>
      </c>
      <c r="C12" s="91">
        <v>60</v>
      </c>
      <c r="D12" s="91">
        <v>60</v>
      </c>
      <c r="E12" s="91">
        <v>60</v>
      </c>
      <c r="F12" s="93">
        <v>60</v>
      </c>
      <c r="G12" s="93">
        <v>60</v>
      </c>
      <c r="H12" s="93">
        <v>60</v>
      </c>
      <c r="I12" s="95" t="s">
        <v>170</v>
      </c>
      <c r="J12" s="95" t="s">
        <v>170</v>
      </c>
      <c r="K12" s="95" t="s">
        <v>170</v>
      </c>
    </row>
    <row r="13" spans="1:15" ht="21.95" customHeight="1">
      <c r="A13" s="276"/>
      <c r="B13" s="277" t="s">
        <v>24</v>
      </c>
      <c r="C13" s="236" t="s">
        <v>25</v>
      </c>
      <c r="D13" s="236"/>
      <c r="E13" s="236"/>
      <c r="F13" s="236" t="s">
        <v>25</v>
      </c>
      <c r="G13" s="236"/>
      <c r="H13" s="236"/>
      <c r="I13" s="236" t="s">
        <v>25</v>
      </c>
      <c r="J13" s="236"/>
      <c r="K13" s="236"/>
    </row>
    <row r="14" spans="1:15" ht="28.5" customHeight="1">
      <c r="A14" s="276"/>
      <c r="B14" s="277"/>
      <c r="C14" s="236" t="s">
        <v>25</v>
      </c>
      <c r="D14" s="236"/>
      <c r="E14" s="236"/>
      <c r="F14" s="236" t="s">
        <v>25</v>
      </c>
      <c r="G14" s="236"/>
      <c r="H14" s="236"/>
      <c r="I14" s="236" t="s">
        <v>25</v>
      </c>
      <c r="J14" s="236"/>
      <c r="K14" s="236"/>
    </row>
    <row r="15" spans="1:15" ht="21.95" customHeight="1">
      <c r="A15" s="250" t="s">
        <v>26</v>
      </c>
      <c r="B15" s="8" t="s">
        <v>27</v>
      </c>
      <c r="C15" s="90">
        <v>310</v>
      </c>
      <c r="D15" s="90">
        <v>290</v>
      </c>
      <c r="E15" s="90">
        <v>260</v>
      </c>
      <c r="F15" s="92">
        <v>260</v>
      </c>
      <c r="G15" s="41">
        <v>500</v>
      </c>
      <c r="H15" s="41">
        <v>460</v>
      </c>
      <c r="I15" s="41">
        <v>460</v>
      </c>
      <c r="J15" s="41">
        <v>460</v>
      </c>
      <c r="K15" s="41">
        <v>460</v>
      </c>
    </row>
    <row r="16" spans="1:15" ht="21.95" customHeight="1">
      <c r="A16" s="250"/>
      <c r="B16" s="9" t="s">
        <v>28</v>
      </c>
      <c r="C16" s="247" t="s">
        <v>29</v>
      </c>
      <c r="D16" s="247"/>
      <c r="E16" s="247"/>
      <c r="F16" s="247" t="s">
        <v>164</v>
      </c>
      <c r="G16" s="247"/>
      <c r="H16" s="247"/>
      <c r="I16" s="247" t="s">
        <v>29</v>
      </c>
      <c r="J16" s="247"/>
      <c r="K16" s="247"/>
    </row>
    <row r="17" spans="1:11" ht="21.95" customHeight="1">
      <c r="A17" s="248" t="s">
        <v>30</v>
      </c>
      <c r="B17" s="42" t="s">
        <v>22</v>
      </c>
      <c r="C17" s="91" t="s">
        <v>137</v>
      </c>
      <c r="D17" s="91" t="s">
        <v>137</v>
      </c>
      <c r="E17" s="91" t="s">
        <v>137</v>
      </c>
      <c r="F17" s="93" t="s">
        <v>137</v>
      </c>
      <c r="G17" s="93" t="s">
        <v>137</v>
      </c>
      <c r="H17" s="93" t="s">
        <v>137</v>
      </c>
      <c r="I17" s="95" t="s">
        <v>137</v>
      </c>
      <c r="J17" s="95" t="s">
        <v>137</v>
      </c>
      <c r="K17" s="95" t="s">
        <v>137</v>
      </c>
    </row>
    <row r="18" spans="1:11" ht="21.95" customHeight="1">
      <c r="A18" s="248"/>
      <c r="B18" s="42" t="s">
        <v>23</v>
      </c>
      <c r="C18" s="91">
        <v>90</v>
      </c>
      <c r="D18" s="91">
        <v>90</v>
      </c>
      <c r="E18" s="91">
        <v>90</v>
      </c>
      <c r="F18" s="93">
        <v>90</v>
      </c>
      <c r="G18" s="93">
        <v>90</v>
      </c>
      <c r="H18" s="93">
        <v>90</v>
      </c>
      <c r="I18" s="94" t="s">
        <v>170</v>
      </c>
      <c r="J18" s="94" t="s">
        <v>170</v>
      </c>
      <c r="K18" s="94" t="s">
        <v>170</v>
      </c>
    </row>
    <row r="19" spans="1:11" ht="21.95" customHeight="1">
      <c r="A19" s="248"/>
      <c r="B19" s="249" t="s">
        <v>24</v>
      </c>
      <c r="C19" s="236" t="s">
        <v>25</v>
      </c>
      <c r="D19" s="236"/>
      <c r="E19" s="236"/>
      <c r="F19" s="236" t="s">
        <v>25</v>
      </c>
      <c r="G19" s="236"/>
      <c r="H19" s="236"/>
      <c r="I19" s="236" t="s">
        <v>25</v>
      </c>
      <c r="J19" s="236"/>
      <c r="K19" s="236"/>
    </row>
    <row r="20" spans="1:11" ht="28.5" customHeight="1">
      <c r="A20" s="248"/>
      <c r="B20" s="249"/>
      <c r="C20" s="236" t="s">
        <v>25</v>
      </c>
      <c r="D20" s="236"/>
      <c r="E20" s="236"/>
      <c r="F20" s="236" t="s">
        <v>25</v>
      </c>
      <c r="G20" s="236"/>
      <c r="H20" s="236"/>
      <c r="I20" s="236" t="s">
        <v>25</v>
      </c>
      <c r="J20" s="236"/>
      <c r="K20" s="236"/>
    </row>
    <row r="21" spans="1:11" ht="21.95" customHeight="1">
      <c r="A21" s="243" t="s">
        <v>31</v>
      </c>
      <c r="B21" s="8" t="s">
        <v>32</v>
      </c>
      <c r="C21" s="90">
        <v>390</v>
      </c>
      <c r="D21" s="90">
        <v>290</v>
      </c>
      <c r="E21" s="90">
        <v>200</v>
      </c>
      <c r="F21" s="92">
        <v>200</v>
      </c>
      <c r="G21" s="41">
        <v>500</v>
      </c>
      <c r="H21" s="41">
        <v>360</v>
      </c>
      <c r="I21" s="41">
        <v>360</v>
      </c>
      <c r="J21" s="41">
        <v>360</v>
      </c>
      <c r="K21" s="41">
        <v>360</v>
      </c>
    </row>
    <row r="22" spans="1:11" ht="36.75" customHeight="1">
      <c r="A22" s="243"/>
      <c r="B22" s="9" t="s">
        <v>33</v>
      </c>
      <c r="C22" s="247" t="s">
        <v>34</v>
      </c>
      <c r="D22" s="247"/>
      <c r="E22" s="247"/>
      <c r="F22" s="247" t="s">
        <v>163</v>
      </c>
      <c r="G22" s="247"/>
      <c r="H22" s="247"/>
      <c r="I22" s="247" t="s">
        <v>34</v>
      </c>
      <c r="J22" s="247"/>
      <c r="K22" s="247"/>
    </row>
    <row r="23" spans="1:11" ht="21.95" customHeight="1">
      <c r="A23" s="251" t="s">
        <v>35</v>
      </c>
      <c r="B23" s="10" t="s">
        <v>36</v>
      </c>
      <c r="C23" s="236">
        <f>1310+1340</f>
        <v>2650</v>
      </c>
      <c r="D23" s="236"/>
      <c r="E23" s="236"/>
      <c r="F23" s="236">
        <f>1300+1350</f>
        <v>2650</v>
      </c>
      <c r="G23" s="236"/>
      <c r="H23" s="236"/>
      <c r="I23" s="236">
        <v>3650</v>
      </c>
      <c r="J23" s="236"/>
      <c r="K23" s="236"/>
    </row>
    <row r="24" spans="1:11" ht="21.95" customHeight="1">
      <c r="A24" s="251"/>
      <c r="B24" s="10" t="s">
        <v>37</v>
      </c>
      <c r="C24" s="236">
        <f>1230+1200</f>
        <v>2430</v>
      </c>
      <c r="D24" s="236"/>
      <c r="E24" s="236"/>
      <c r="F24" s="236">
        <f>1180+1090</f>
        <v>2270</v>
      </c>
      <c r="G24" s="236"/>
      <c r="H24" s="236"/>
      <c r="I24" s="236">
        <v>2150</v>
      </c>
      <c r="J24" s="236"/>
      <c r="K24" s="236"/>
    </row>
    <row r="25" spans="1:11" ht="21.95" customHeight="1">
      <c r="A25" s="250" t="s">
        <v>38</v>
      </c>
      <c r="B25" s="8" t="s">
        <v>39</v>
      </c>
      <c r="C25" s="236">
        <v>40</v>
      </c>
      <c r="D25" s="236"/>
      <c r="E25" s="236"/>
      <c r="F25" s="236">
        <v>39</v>
      </c>
      <c r="G25" s="236"/>
      <c r="H25" s="236"/>
      <c r="I25" s="236">
        <v>39</v>
      </c>
      <c r="J25" s="236"/>
      <c r="K25" s="236"/>
    </row>
    <row r="26" spans="1:11" ht="21.95" customHeight="1">
      <c r="A26" s="250"/>
      <c r="B26" s="8" t="s">
        <v>40</v>
      </c>
      <c r="C26" s="236">
        <v>217</v>
      </c>
      <c r="D26" s="236"/>
      <c r="E26" s="236"/>
      <c r="F26" s="236">
        <v>215</v>
      </c>
      <c r="G26" s="236"/>
      <c r="H26" s="236"/>
      <c r="I26" s="236">
        <v>215</v>
      </c>
      <c r="J26" s="236"/>
      <c r="K26" s="236"/>
    </row>
    <row r="27" spans="1:11" ht="21.95" customHeight="1">
      <c r="A27" s="250"/>
      <c r="B27" s="8" t="s">
        <v>41</v>
      </c>
      <c r="C27" s="236">
        <v>14</v>
      </c>
      <c r="D27" s="236"/>
      <c r="E27" s="236"/>
      <c r="F27" s="236">
        <v>14</v>
      </c>
      <c r="G27" s="236"/>
      <c r="H27" s="236"/>
      <c r="I27" s="236">
        <v>14</v>
      </c>
      <c r="J27" s="236"/>
      <c r="K27" s="236"/>
    </row>
    <row r="28" spans="1:11" ht="76.5" customHeight="1">
      <c r="A28" s="255" t="s" ph="1">
        <v>42</v>
      </c>
      <c r="B28" s="256" ph="1"/>
      <c r="C28" s="261" t="s">
        <v>207</v>
      </c>
      <c r="D28" s="262"/>
      <c r="E28" s="263"/>
      <c r="F28" s="261" t="s">
        <v>173</v>
      </c>
      <c r="G28" s="262"/>
      <c r="H28" s="263"/>
      <c r="I28" s="261" t="s">
        <v>177</v>
      </c>
      <c r="J28" s="262"/>
      <c r="K28" s="263"/>
    </row>
    <row r="29" spans="1:11" ht="24" customHeight="1">
      <c r="A29" s="257" ph="1"/>
      <c r="B29" s="258" ph="1"/>
      <c r="C29" s="264"/>
      <c r="D29" s="265"/>
      <c r="E29" s="266"/>
      <c r="F29" s="264"/>
      <c r="G29" s="265"/>
      <c r="H29" s="266"/>
      <c r="I29" s="264"/>
      <c r="J29" s="265"/>
      <c r="K29" s="266"/>
    </row>
    <row r="30" spans="1:11" ht="13.5" customHeight="1">
      <c r="A30" s="259" ph="1"/>
      <c r="B30" s="260" ph="1"/>
      <c r="C30" s="267"/>
      <c r="D30" s="268"/>
      <c r="E30" s="269"/>
      <c r="F30" s="267"/>
      <c r="G30" s="268"/>
      <c r="H30" s="269"/>
      <c r="I30" s="267"/>
      <c r="J30" s="268"/>
      <c r="K30" s="269"/>
    </row>
    <row r="31" spans="1:11" ht="14.25">
      <c r="A31" s="270" t="s">
        <v>43</v>
      </c>
      <c r="B31" s="271"/>
      <c r="C31" s="272" t="s">
        <v>158</v>
      </c>
      <c r="D31" s="273"/>
      <c r="E31" s="274"/>
      <c r="F31" s="272" t="s">
        <v>165</v>
      </c>
      <c r="G31" s="273"/>
      <c r="H31" s="274"/>
      <c r="I31" s="272" t="s">
        <v>172</v>
      </c>
      <c r="J31" s="273"/>
      <c r="K31" s="274"/>
    </row>
    <row r="32" spans="1:11" ht="18.75">
      <c r="B32" s="284" t="s">
        <v>45</v>
      </c>
      <c r="C32" s="284"/>
      <c r="D32" s="284"/>
      <c r="E32" s="284"/>
      <c r="F32" s="284"/>
      <c r="G32" s="284"/>
      <c r="H32" s="284"/>
      <c r="I32" s="284"/>
    </row>
    <row r="33" spans="1:10" ht="14.25">
      <c r="A33" s="285"/>
      <c r="B33" s="40" t="s">
        <v>8</v>
      </c>
      <c r="C33" s="20" t="s">
        <v>46</v>
      </c>
      <c r="D33" s="20" t="s">
        <v>47</v>
      </c>
      <c r="E33" s="287" t="s">
        <v>48</v>
      </c>
      <c r="F33" s="288"/>
      <c r="G33" s="289" t="s">
        <v>49</v>
      </c>
      <c r="H33" s="290"/>
      <c r="I33" s="291" t="s">
        <v>50</v>
      </c>
      <c r="J33" s="292"/>
    </row>
    <row r="34" spans="1:10" ht="15.75">
      <c r="A34" s="286"/>
      <c r="B34" s="29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/>
      <c r="H34" s="44"/>
      <c r="I34" s="44"/>
      <c r="J34" s="21"/>
    </row>
    <row r="35" spans="1:10" ht="15.75">
      <c r="A35" s="286"/>
      <c r="B35" s="293"/>
      <c r="C35" s="13" t="s">
        <v>54</v>
      </c>
      <c r="D35" s="13" t="s">
        <v>55</v>
      </c>
      <c r="E35" s="44">
        <v>9.32</v>
      </c>
      <c r="F35" s="44">
        <v>9.32</v>
      </c>
      <c r="G35" s="44"/>
      <c r="H35" s="41"/>
      <c r="I35" s="44"/>
      <c r="J35" s="21"/>
    </row>
    <row r="36" spans="1:10" ht="15.75">
      <c r="A36" s="286"/>
      <c r="B36" s="293"/>
      <c r="C36" s="12" t="s">
        <v>56</v>
      </c>
      <c r="D36" s="12" t="s">
        <v>57</v>
      </c>
      <c r="E36" s="44">
        <v>7.33</v>
      </c>
      <c r="F36" s="44">
        <v>9.56</v>
      </c>
      <c r="G36" s="44"/>
      <c r="H36" s="41"/>
      <c r="I36" s="44"/>
      <c r="J36" s="21"/>
    </row>
    <row r="37" spans="1:10" ht="18.75">
      <c r="A37" s="286"/>
      <c r="B37" s="293"/>
      <c r="C37" s="13" t="s">
        <v>58</v>
      </c>
      <c r="D37" s="12" t="s">
        <v>59</v>
      </c>
      <c r="E37" s="44">
        <v>18.2</v>
      </c>
      <c r="F37" s="44">
        <v>18.100000000000001</v>
      </c>
      <c r="G37" s="35"/>
      <c r="H37" s="41"/>
      <c r="I37" s="44"/>
      <c r="J37" s="21"/>
    </row>
    <row r="38" spans="1:10" ht="16.5">
      <c r="A38" s="286"/>
      <c r="B38" s="293"/>
      <c r="C38" s="14" t="s">
        <v>60</v>
      </c>
      <c r="D38" s="12" t="s">
        <v>61</v>
      </c>
      <c r="E38" s="35">
        <v>12.4</v>
      </c>
      <c r="F38" s="35">
        <v>11.2</v>
      </c>
      <c r="G38" s="35"/>
      <c r="H38" s="37"/>
      <c r="I38" s="44"/>
      <c r="J38" s="21"/>
    </row>
    <row r="39" spans="1:10" ht="14.25">
      <c r="A39" s="286"/>
      <c r="B39" s="29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/>
      <c r="H39" s="41"/>
      <c r="I39" s="44"/>
      <c r="J39" s="21"/>
    </row>
    <row r="40" spans="1:10" ht="15.75">
      <c r="A40" s="286"/>
      <c r="B40" s="293"/>
      <c r="C40" s="13" t="s">
        <v>54</v>
      </c>
      <c r="D40" s="13" t="s">
        <v>63</v>
      </c>
      <c r="E40" s="44">
        <v>10.4</v>
      </c>
      <c r="F40" s="44">
        <v>10.3</v>
      </c>
      <c r="G40" s="44"/>
      <c r="H40" s="41"/>
      <c r="I40" s="44"/>
      <c r="J40" s="21"/>
    </row>
    <row r="41" spans="1:10" ht="15.75">
      <c r="A41" s="286"/>
      <c r="B41" s="293"/>
      <c r="C41" s="12" t="s">
        <v>56</v>
      </c>
      <c r="D41" s="12" t="s">
        <v>64</v>
      </c>
      <c r="E41" s="44">
        <v>22.4</v>
      </c>
      <c r="F41" s="44">
        <v>27.1</v>
      </c>
      <c r="G41" s="44"/>
      <c r="H41" s="41"/>
      <c r="I41" s="44"/>
      <c r="J41" s="21"/>
    </row>
    <row r="42" spans="1:10" ht="15.75">
      <c r="A42" s="286"/>
      <c r="B42" s="293"/>
      <c r="C42" s="15" t="s">
        <v>65</v>
      </c>
      <c r="D42" s="16" t="s">
        <v>66</v>
      </c>
      <c r="E42" s="44">
        <v>4.5999999999999996</v>
      </c>
      <c r="F42" s="44">
        <v>4.5599999999999996</v>
      </c>
      <c r="G42" s="44"/>
      <c r="H42" s="41"/>
      <c r="I42" s="44"/>
      <c r="J42" s="21"/>
    </row>
    <row r="43" spans="1:10" ht="16.5">
      <c r="A43" s="286"/>
      <c r="B43" s="293"/>
      <c r="C43" s="15" t="s">
        <v>67</v>
      </c>
      <c r="D43" s="17" t="s">
        <v>68</v>
      </c>
      <c r="E43" s="44">
        <v>9.85</v>
      </c>
      <c r="F43" s="44">
        <v>8.6300000000000008</v>
      </c>
      <c r="G43" s="44"/>
      <c r="H43" s="41"/>
      <c r="I43" s="44"/>
      <c r="J43" s="21"/>
    </row>
    <row r="44" spans="1:10" ht="18.75">
      <c r="A44" s="286"/>
      <c r="B44" s="293"/>
      <c r="C44" s="13" t="s">
        <v>58</v>
      </c>
      <c r="D44" s="12" t="s">
        <v>69</v>
      </c>
      <c r="E44" s="44">
        <v>341</v>
      </c>
      <c r="F44" s="44">
        <v>310</v>
      </c>
      <c r="G44" s="44"/>
      <c r="H44" s="41"/>
      <c r="I44" s="44"/>
      <c r="J44" s="21"/>
    </row>
    <row r="45" spans="1:10" ht="15.75">
      <c r="A45" s="286"/>
      <c r="B45" s="293" t="s">
        <v>70</v>
      </c>
      <c r="C45" s="14" t="s">
        <v>0</v>
      </c>
      <c r="D45" s="12" t="s">
        <v>71</v>
      </c>
      <c r="E45" s="44">
        <v>5.22</v>
      </c>
      <c r="F45" s="44">
        <v>7</v>
      </c>
      <c r="G45" s="44"/>
      <c r="H45" s="41"/>
      <c r="I45" s="44"/>
      <c r="J45" s="21"/>
    </row>
    <row r="46" spans="1:10" ht="18.75">
      <c r="A46" s="286"/>
      <c r="B46" s="293"/>
      <c r="C46" s="13" t="s">
        <v>58</v>
      </c>
      <c r="D46" s="12" t="s">
        <v>59</v>
      </c>
      <c r="E46" s="44">
        <v>12.1</v>
      </c>
      <c r="F46" s="44">
        <v>10.4</v>
      </c>
      <c r="G46" s="44"/>
      <c r="H46" s="41"/>
      <c r="I46" s="44"/>
      <c r="J46" s="21"/>
    </row>
    <row r="47" spans="1:10" ht="16.5">
      <c r="A47" s="286"/>
      <c r="B47" s="293"/>
      <c r="C47" s="14" t="s">
        <v>60</v>
      </c>
      <c r="D47" s="12" t="s">
        <v>72</v>
      </c>
      <c r="E47" s="44">
        <v>9.83</v>
      </c>
      <c r="F47" s="44">
        <v>8.9</v>
      </c>
      <c r="G47" s="44"/>
      <c r="H47" s="41"/>
      <c r="I47" s="44"/>
      <c r="J47" s="21"/>
    </row>
    <row r="48" spans="1:10" ht="15.75">
      <c r="A48" s="286"/>
      <c r="B48" s="29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86"/>
      <c r="B49" s="29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86"/>
      <c r="B50" s="29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86"/>
      <c r="B51" s="29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/>
      <c r="J51" s="21"/>
    </row>
    <row r="52" spans="1:13" ht="15.75">
      <c r="A52" s="286"/>
      <c r="B52" s="293"/>
      <c r="C52" s="13" t="s">
        <v>54</v>
      </c>
      <c r="D52" s="12" t="s">
        <v>76</v>
      </c>
      <c r="E52" s="44">
        <v>9.4</v>
      </c>
      <c r="F52" s="44">
        <v>9.5</v>
      </c>
      <c r="G52" s="44">
        <v>9.2100000000000009</v>
      </c>
      <c r="H52" s="41">
        <v>9.17</v>
      </c>
      <c r="I52" s="44"/>
      <c r="J52" s="21"/>
    </row>
    <row r="53" spans="1:13" ht="15.75">
      <c r="A53" s="286"/>
      <c r="B53" s="293"/>
      <c r="C53" s="12" t="s">
        <v>56</v>
      </c>
      <c r="D53" s="12" t="s">
        <v>57</v>
      </c>
      <c r="E53" s="44">
        <v>4.8099999999999996</v>
      </c>
      <c r="F53" s="44">
        <v>8.32</v>
      </c>
      <c r="G53" s="44">
        <v>3.04</v>
      </c>
      <c r="H53" s="41">
        <v>3.06</v>
      </c>
      <c r="I53" s="44"/>
      <c r="J53" s="21"/>
    </row>
    <row r="54" spans="1:13" ht="18.75">
      <c r="A54" s="286"/>
      <c r="B54" s="293"/>
      <c r="C54" s="13" t="s">
        <v>58</v>
      </c>
      <c r="D54" s="12" t="s">
        <v>59</v>
      </c>
      <c r="E54" s="44">
        <v>8.4</v>
      </c>
      <c r="F54" s="44">
        <v>8.81</v>
      </c>
      <c r="G54" s="44">
        <v>9.8000000000000007</v>
      </c>
      <c r="H54" s="41">
        <v>7.1</v>
      </c>
      <c r="I54" s="44"/>
      <c r="J54" s="21"/>
    </row>
    <row r="55" spans="1:13" ht="16.5">
      <c r="A55" s="286"/>
      <c r="B55" s="294"/>
      <c r="C55" s="18" t="s">
        <v>60</v>
      </c>
      <c r="D55" s="12" t="s">
        <v>77</v>
      </c>
      <c r="E55" s="19">
        <v>4.83</v>
      </c>
      <c r="F55" s="19">
        <v>5.91</v>
      </c>
      <c r="G55" s="19">
        <v>4.28</v>
      </c>
      <c r="H55" s="41">
        <v>8.4</v>
      </c>
      <c r="I55" s="44"/>
      <c r="J55" s="21"/>
    </row>
    <row r="56" spans="1:13" ht="14.25">
      <c r="A56" s="22" t="s">
        <v>78</v>
      </c>
      <c r="B56" s="22" t="s">
        <v>79</v>
      </c>
      <c r="C56" s="23">
        <v>8</v>
      </c>
      <c r="D56" s="22" t="s">
        <v>80</v>
      </c>
      <c r="E56" s="23">
        <v>89</v>
      </c>
      <c r="F56" s="22" t="s">
        <v>81</v>
      </c>
      <c r="G56" s="23">
        <v>76</v>
      </c>
      <c r="H56" s="22" t="s">
        <v>82</v>
      </c>
      <c r="I56" s="23">
        <v>0.02</v>
      </c>
      <c r="J56" s="21"/>
    </row>
    <row r="57" spans="1:13" ht="14.25">
      <c r="A57" s="45"/>
      <c r="B57" s="295" t="s">
        <v>48</v>
      </c>
      <c r="C57" s="295"/>
      <c r="D57" s="295"/>
      <c r="E57" s="295"/>
      <c r="F57" s="296" t="s">
        <v>49</v>
      </c>
      <c r="G57" s="296"/>
      <c r="H57" s="296"/>
      <c r="I57" s="296"/>
      <c r="J57" s="297" t="s">
        <v>50</v>
      </c>
      <c r="K57" s="297"/>
      <c r="L57" s="297"/>
      <c r="M57" s="29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70.2</v>
      </c>
      <c r="E59" s="30"/>
      <c r="F59" s="30">
        <v>118</v>
      </c>
      <c r="G59" s="34"/>
      <c r="H59" s="30">
        <v>27.7</v>
      </c>
      <c r="I59" s="30"/>
      <c r="J59" s="21">
        <v>6.21</v>
      </c>
      <c r="K59" s="21"/>
      <c r="L59" s="21">
        <v>24.7</v>
      </c>
      <c r="M59" s="21"/>
    </row>
    <row r="60" spans="1:13" ht="18.75">
      <c r="A60" s="28" t="s">
        <v>1</v>
      </c>
      <c r="B60" s="29">
        <v>43.6</v>
      </c>
      <c r="C60" s="30"/>
      <c r="D60" s="33">
        <v>35.6</v>
      </c>
      <c r="E60" s="30"/>
      <c r="F60" s="30">
        <v>59.9</v>
      </c>
      <c r="G60" s="34"/>
      <c r="H60" s="30">
        <v>23.5</v>
      </c>
      <c r="I60" s="30"/>
      <c r="J60" s="21">
        <v>112</v>
      </c>
      <c r="K60" s="21"/>
      <c r="L60" s="21"/>
      <c r="M60" s="21"/>
    </row>
    <row r="61" spans="1:13" ht="18.75">
      <c r="A61" s="28" t="s">
        <v>2</v>
      </c>
      <c r="B61" s="29">
        <v>346</v>
      </c>
      <c r="C61" s="30"/>
      <c r="D61" s="33"/>
      <c r="E61" s="30"/>
      <c r="F61" s="30"/>
      <c r="G61" s="34"/>
      <c r="H61" s="30"/>
      <c r="I61" s="30"/>
      <c r="J61" s="21"/>
      <c r="K61" s="21"/>
      <c r="L61" s="21">
        <v>9.3699999999999992</v>
      </c>
      <c r="M61" s="21"/>
    </row>
    <row r="62" spans="1:13" ht="18.75">
      <c r="A62" s="252"/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4"/>
    </row>
    <row r="63" spans="1:13" ht="18.75">
      <c r="A63" s="31" t="s">
        <v>87</v>
      </c>
      <c r="B63" s="30"/>
      <c r="C63" s="30">
        <v>72.010000000000005</v>
      </c>
      <c r="D63" s="33"/>
      <c r="E63" s="30">
        <v>74.540000000000006</v>
      </c>
      <c r="F63" s="30"/>
      <c r="G63" s="34">
        <v>79.19</v>
      </c>
      <c r="H63" s="30"/>
      <c r="I63" s="30">
        <v>78.260000000000005</v>
      </c>
      <c r="J63" s="21"/>
      <c r="K63" s="21"/>
      <c r="M63" s="21"/>
    </row>
    <row r="64" spans="1:13" ht="18.75">
      <c r="A64" s="31" t="s">
        <v>3</v>
      </c>
      <c r="B64" s="30"/>
      <c r="C64" s="30">
        <v>25.8</v>
      </c>
      <c r="D64" s="33"/>
      <c r="E64" s="30">
        <v>23.51</v>
      </c>
      <c r="F64" s="30"/>
      <c r="G64" s="38">
        <v>41.92</v>
      </c>
      <c r="H64" s="30"/>
      <c r="I64" s="30">
        <v>29.97</v>
      </c>
      <c r="J64" s="21"/>
      <c r="K64" s="21">
        <v>14.48</v>
      </c>
      <c r="L64" s="21"/>
      <c r="M64" s="21">
        <v>25.27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70.66</v>
      </c>
      <c r="M65" s="21">
        <v>69.23</v>
      </c>
    </row>
    <row r="66" spans="1:13" ht="18.75">
      <c r="A66" s="281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ht="18.75">
      <c r="A67" s="32" t="s">
        <v>88</v>
      </c>
      <c r="B67" s="30">
        <v>14.9</v>
      </c>
      <c r="C67" s="30">
        <v>7.33</v>
      </c>
      <c r="D67" s="33">
        <v>16.100000000000001</v>
      </c>
      <c r="E67" s="30">
        <v>5.95</v>
      </c>
      <c r="F67" s="30">
        <v>10.8</v>
      </c>
      <c r="G67" s="34">
        <v>5.32</v>
      </c>
      <c r="H67" s="30">
        <v>10.1</v>
      </c>
      <c r="I67" s="30">
        <v>7.25</v>
      </c>
      <c r="J67" s="21">
        <v>16.399999999999999</v>
      </c>
      <c r="K67" s="21">
        <v>11.97</v>
      </c>
      <c r="L67" s="21">
        <v>19.7</v>
      </c>
      <c r="M67" s="21">
        <v>19.829999999999998</v>
      </c>
    </row>
    <row r="68" spans="1:13" ht="18.75">
      <c r="A68" s="32" t="s">
        <v>5</v>
      </c>
      <c r="B68" s="36">
        <v>13.4</v>
      </c>
      <c r="C68" s="30">
        <v>7.03</v>
      </c>
      <c r="D68" s="33">
        <v>12.7</v>
      </c>
      <c r="E68" s="30">
        <v>6.14</v>
      </c>
      <c r="F68" s="30">
        <v>8.09</v>
      </c>
      <c r="G68" s="34">
        <v>6.57</v>
      </c>
      <c r="H68" s="30">
        <v>8.6</v>
      </c>
      <c r="I68" s="30">
        <v>7.43</v>
      </c>
      <c r="J68" s="21">
        <v>13.5</v>
      </c>
      <c r="K68" s="21">
        <v>17.88</v>
      </c>
      <c r="L68" s="21">
        <v>17</v>
      </c>
      <c r="M68" s="21">
        <v>7.8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>
        <v>6.24</v>
      </c>
      <c r="K69" s="21">
        <v>17.12</v>
      </c>
      <c r="L69" s="21">
        <v>8.24</v>
      </c>
      <c r="M69" s="21">
        <v>13.25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2021-05-26T01:41:03Z</dcterms:modified>
</cp:coreProperties>
</file>