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17" activeTab="28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44525"/>
</workbook>
</file>

<file path=xl/sharedStrings.xml><?xml version="1.0" encoding="utf-8"?>
<sst xmlns="http://schemas.openxmlformats.org/spreadsheetml/2006/main" count="5272" uniqueCount="283">
  <si>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</si>
  <si>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</si>
  <si>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</si>
  <si>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</si>
  <si>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</si>
  <si>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</si>
  <si>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</si>
  <si>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</si>
  <si>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</si>
  <si>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</si>
  <si>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</si>
  <si>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</si>
  <si>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</si>
  <si>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</si>
  <si>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</si>
  <si>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</si>
  <si>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</si>
  <si>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</si>
  <si>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</si>
  <si>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</si>
  <si>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</si>
  <si>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</si>
  <si>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</si>
  <si>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</si>
  <si>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</si>
  <si>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</si>
  <si>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</si>
  <si>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</si>
  <si>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</si>
  <si>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</si>
  <si>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</si>
  <si>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</si>
  <si>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</si>
  <si>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</si>
  <si>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</si>
  <si>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</si>
  <si>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</si>
  <si>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</si>
  <si>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</si>
  <si>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</si>
  <si>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</si>
  <si>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</si>
  <si>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</si>
  <si>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</si>
  <si>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2.0</t>
    </r>
  </si>
  <si>
    <r>
      <rPr>
        <sz val="12"/>
        <rFont val="Times New Roman"/>
        <charset val="134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</si>
  <si>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</si>
  <si>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</si>
  <si>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0.2</t>
    </r>
  </si>
  <si>
    <r>
      <rPr>
        <sz val="12"/>
        <rFont val="Times New Roman"/>
        <charset val="134"/>
      </rPr>
      <t>SiO</t>
    </r>
    <r>
      <rPr>
        <vertAlign val="subscript"/>
        <sz val="12"/>
        <rFont val="Times New Roman"/>
        <charset val="134"/>
      </rPr>
      <t>2</t>
    </r>
    <r>
      <rPr>
        <sz val="12"/>
        <rFont val="宋体"/>
        <charset val="134"/>
      </rPr>
      <t>，</t>
    </r>
    <r>
      <rPr>
        <sz val="12"/>
        <rFont val="Times New Roman"/>
        <charset val="134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</si>
  <si>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</si>
  <si>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</si>
  <si>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</si>
  <si>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</si>
  <si>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</si>
  <si>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</si>
  <si>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charset val="134"/>
      </rPr>
      <t>mg/L</t>
    </r>
  </si>
  <si>
    <r>
      <rPr>
        <sz val="12"/>
        <rFont val="Times New Roman"/>
        <charset val="134"/>
      </rPr>
      <t>2.0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</si>
  <si>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</si>
  <si>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</si>
  <si>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</si>
  <si>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</si>
  <si>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</si>
  <si>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</si>
  <si>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</si>
  <si>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</si>
  <si>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</si>
  <si>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</si>
  <si>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</si>
  <si>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</si>
  <si>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</si>
  <si>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</si>
  <si>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</si>
  <si>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</si>
  <si>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</si>
  <si>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</si>
  <si>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</si>
  <si>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</si>
  <si>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</si>
  <si>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</si>
  <si>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</si>
  <si>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</si>
  <si>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</si>
  <si>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</si>
  <si>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</si>
  <si>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</si>
  <si>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乙 )夜</t>
  </si>
  <si>
    <t>( 丙 )白</t>
  </si>
  <si>
    <t>( 丁 )中</t>
  </si>
  <si>
    <t>除盐水当日自用累计</t>
  </si>
  <si>
    <t>除盐水当日外送累计</t>
  </si>
  <si>
    <t>注：红色字体有公式，不要修改删除！</t>
  </si>
  <si>
    <t>2#</t>
  </si>
  <si>
    <t>氨水槽</t>
  </si>
  <si>
    <t xml:space="preserve">   2  点00  分，向槽加氨水  25 升，补入除盐水至 500   mm液位</t>
  </si>
  <si>
    <t xml:space="preserve"> 7 点 10 分，向槽加磷酸盐  2  kg，氢氧化钠  1kg，补入除盐水至  550 mm液位</t>
  </si>
  <si>
    <t xml:space="preserve">  23点  00分，向槽加磷酸盐   2 kg，氢氧化钠  1kg，补入除盐水至500   mm液位</t>
  </si>
  <si>
    <t xml:space="preserve">0:06分再生2#阴床，进碱浓度：3.0%，3.1%            1:50中和排水（PH 1# 8.67 PH 2# 8.35）           3:37分再生2#阳床，进酸浓度：3.0%，3.2%    </t>
  </si>
  <si>
    <t>16:05分再生1#阳床进酸浓度：3.0%，3.2%                                                                                                                                               18:10分中和排水（PH 1# 8.12  PH 2#7.85）                                                                                                                                                                                                                      19：00分再生3#阴床，进碱浓度：3.0%，3.1%</t>
  </si>
  <si>
    <t>中控： 秦忠文          化验：苏晓虹</t>
  </si>
  <si>
    <t>中控：     蒙广年      化验：陈卓</t>
  </si>
  <si>
    <t>中控： 冯柳琴          化验：蔡彬彬</t>
  </si>
  <si>
    <t xml:space="preserve">     15点20分，向槽加氨水25升，补入除盐水至    500mm液位</t>
  </si>
  <si>
    <t xml:space="preserve">  12点30分，向槽加磷酸盐 2kg，氢氧化钠 1 kg，补入除盐水至 550mm液位</t>
  </si>
  <si>
    <t>0:08分再生3#阳床，进酸浓度：3.0%，3.1%            2:00分中和排水（PH 1# 7.57  PH 2# 8.21)</t>
  </si>
  <si>
    <t xml:space="preserve">9:44分再生2#阳床，进酸浓度：3.0%，3.1%   </t>
  </si>
  <si>
    <t xml:space="preserve">22:08分再生3#阴床，进碱浓度：3.0%，3.1%   </t>
  </si>
  <si>
    <t>中控：秦忠文           化验：苏晓虹</t>
  </si>
  <si>
    <t>中控：韩丽娜           化验：蒙广年</t>
  </si>
  <si>
    <t>中控：冯柳琴           化验：蔡彬彬</t>
  </si>
  <si>
    <t>( 甲 )夜</t>
  </si>
  <si>
    <t>( 乙 )白</t>
  </si>
  <si>
    <t>( 丙 )中</t>
  </si>
  <si>
    <t xml:space="preserve">    20 点35  分，向槽加氨水 25  升，补入除盐水至  500  mm液位</t>
  </si>
  <si>
    <t xml:space="preserve"> 6 点 50 分，向槽加磷酸盐 2 kg，氢氧化钠 1 kg，补入除盐水至  500 mm液位</t>
  </si>
  <si>
    <t xml:space="preserve">  20点 30 分，向槽加磷酸盐 2   kg，氢氧化钠  0.5kg，补入除盐水至500   mm液位</t>
  </si>
  <si>
    <t xml:space="preserve">0:15分中和排水（PH 1# 7.16  PH 2# 7.71)             1:30分再生1#阳床，进酸浓度：3.0%，3.1%            </t>
  </si>
  <si>
    <t xml:space="preserve">10:52分再生2#阴床，进碱浓度：3.2%，3.1%              12:55分中和排水（PH 1# 7.86  PH 2# 8.51)             14:22分再生2#阳床，进酸浓度：3.0%，3.1%        </t>
  </si>
  <si>
    <t>中控： 曾俊文          化验：曾凡律</t>
  </si>
  <si>
    <t>中控：    蒙广年       化验：陈卓</t>
  </si>
  <si>
    <t>12  点 30 分，向槽加磷酸盐  2  kg，氢氧化钠  1kg，补入除盐水至 510  mm液位</t>
  </si>
  <si>
    <t xml:space="preserve">0:05分再生1#阴床，进碱浓度：3.2%，3.1%              2:00分中和排水（PH 1# 7.11  PH 2# 7.62)             3:30分再生3#阳床，进酸浓度：3.0%，3.1%  </t>
  </si>
  <si>
    <t xml:space="preserve">7:55分再生3#阴床，进碱浓度：3.0%，3.1%              9:50分中和排水（PH 1# 7.86  PH 2# 8.51)             11:30分再生1#阳床，进酸浓度：3.1%，3.3%        </t>
  </si>
  <si>
    <t xml:space="preserve">16:11分再生2#阴床，进碱浓度：3.1%，3.0%              18:17分中和排水（PH 1# 7.86  PH 2# 7.51)             19:22分再生2#阳床，进酸浓度：3.1%，3.1%     23:08分再生3#阳床，进酸浓度：3.0%，3.1%        </t>
  </si>
  <si>
    <t>中控：  韩丽娜         化验：陈卓</t>
  </si>
  <si>
    <t>( 丁 )夜</t>
  </si>
  <si>
    <t>(  甲)白</t>
  </si>
  <si>
    <t>( 乙 )中</t>
  </si>
  <si>
    <t xml:space="preserve">    6点 50 分，向槽加氨水 25  升，补入除盐水至    500mm液位</t>
  </si>
  <si>
    <t xml:space="preserve"> 6点 55 分，向槽加磷酸盐  2  kg，氢氧化钠  1kg，补入除盐水至 500  mm液位</t>
  </si>
  <si>
    <t xml:space="preserve">  20点 30 分，向槽加磷酸盐  2  kg，氢氧化钠  1kg，补入除盐水至 540  mm液位</t>
  </si>
  <si>
    <t xml:space="preserve">1:00分中和排水（PH 1# 7.6  PH 2# 7.9)                  7:23分再生1#阳床，进酸浓度：3.1%，3.1%                </t>
  </si>
  <si>
    <t xml:space="preserve">18:22分再生2#阳床，进酸浓度：3.1%，3.1%           20:20分中和排水（PH 1# 7.6  PH 2# 7.9)  </t>
  </si>
  <si>
    <t>中控：蔡彬彬           化验：左邓欢</t>
  </si>
  <si>
    <t>中控：曾俊文          化验：梁霞</t>
  </si>
  <si>
    <t>中控：苏晓虹           化验：曾俊文</t>
  </si>
  <si>
    <t>( 甲 )白</t>
  </si>
  <si>
    <t xml:space="preserve">    15 点25  分，向槽加氨水  25 升，补入除盐水至  500  mm液位</t>
  </si>
  <si>
    <t xml:space="preserve">  13点15  分，向槽加磷酸盐 1.5 kg，氢氧化钠  1kg，补入除盐水至 550  mm液位</t>
  </si>
  <si>
    <t xml:space="preserve">1:26分再生3#阳床，进酸浓度：3.0%，3.1%        </t>
  </si>
  <si>
    <t xml:space="preserve">11:40分再生1#阳床，进酸浓度：3.0%，3.1%                     14:00分中和排水（PH 1# 7.5  PH 2# 7.3) </t>
  </si>
  <si>
    <t xml:space="preserve">17:45分再生2#阳床，进酸浓度：3.0%，3.1%  </t>
  </si>
  <si>
    <t>中控：   蔡彬彬        化验：冯柳琴</t>
  </si>
  <si>
    <t>中控：  秦忠文         化验：苏晓虹</t>
  </si>
  <si>
    <t>( 丙 )夜</t>
  </si>
  <si>
    <t>( 丁 )白</t>
  </si>
  <si>
    <t>( 甲 )中</t>
  </si>
  <si>
    <t xml:space="preserve">  6点 50 分，向槽加磷酸盐 2   kg，氢氧化钠  0.5kg，补入除盐水至 500  mm液位</t>
  </si>
  <si>
    <t xml:space="preserve"> 21 点  10分，向槽加磷酸盐  1.5 kg，氢氧化钠  1kg，补入除盐水至 550 mm液位</t>
  </si>
  <si>
    <t xml:space="preserve">1:57分再生2#阴床，进碱浓度：3.0%，3.1%                     4:10分中和排水（PH 1# 7.5  PH 2# 7.3) </t>
  </si>
  <si>
    <t xml:space="preserve">10:09分再生1#阳床，进酸浓度：3.0%，3.0%     
15:48分再生1#阴床，进碱浓度：3.1%，3.1%   </t>
  </si>
  <si>
    <t xml:space="preserve">17:500分中和排水（PH 1# 7.7  PH 2# 7.6)   21:04分再生3#阳床，进酸浓度：3.0%，3.0%     
23:04分再生3#阴床，进碱浓度：3.1%，3.1%   </t>
  </si>
  <si>
    <t>中控：  蒙广年         化验：陈卓</t>
  </si>
  <si>
    <t>中控：  叶绍文         化验：梁锦凤</t>
  </si>
  <si>
    <t>中控：曾俊文           化验：曾凡律</t>
  </si>
  <si>
    <t xml:space="preserve">    4 点 00 分，向槽加氨水  25 升，补入除盐水至  500  mm液位</t>
  </si>
  <si>
    <t xml:space="preserve"> 14 点 30 分，向槽加磷酸盐  2  kg，氢氧化钠  1kg，补入除盐水至 520  mm液位</t>
  </si>
  <si>
    <t xml:space="preserve">1:20分中和排水（PH 1# 7.7  PH 2# 7.6)      4:32分再生2#阳床，进酸浓度：3.0%，3.0%  </t>
  </si>
  <si>
    <t xml:space="preserve">12:40分再生1#阴床，进碱浓度：3.1%，3.1%  
14:30分中和排水（PH 1# 7.5  PH 2# 7.8)  </t>
  </si>
  <si>
    <t>18:00分再生1#阳床，进酸浓度：3.0%，3.0%                  21:30分再生3#阳床，进酸浓度：3.0%，3.0%                     23:10分中和排水（PH 1# 6.9  PH 2# 7.9)</t>
  </si>
  <si>
    <t>中控： 韩丽娜          化验：陈卓</t>
  </si>
  <si>
    <t>中控：梁霞           化验：曾凡律</t>
  </si>
  <si>
    <t xml:space="preserve">  14   点40  分，向槽加氨水 25  升，补入除盐水至 520   mm液位</t>
  </si>
  <si>
    <t>4  点 10 分，向槽加磷酸盐  2  kg，氢氧化钠  1kg，补入除盐水至 550  mm液位</t>
  </si>
  <si>
    <t xml:space="preserve">  21点 50 分，向槽加磷酸盐  2  kg，氢氧化钠  1kg，补入除盐水至 500  mm液位</t>
  </si>
  <si>
    <t xml:space="preserve">2:52分再生2#阳床，进酸浓度：3.0%，3.1% </t>
  </si>
  <si>
    <t xml:space="preserve">9:40分再生2#混床，进酸浓度：3.0%，3.1% ，进碱浓度：3.1%，3.1%。
12:55分中和排水（PH 1# 7.1  PH 2# 7.9)
14:48分再生1#阳床，进酸浓度：3.0%，3.1% </t>
  </si>
  <si>
    <t xml:space="preserve">18:08分再生2#阴床，进碱浓度：3.0%，3.1%                     20:36分中和排水（PH 1# 7.5  PH 2# 7.3)                 21:45分再生3#阳床，进酸浓度：3.0%，3.0% </t>
  </si>
  <si>
    <t>中控：    蔡彬彬       化验：冯柳琴</t>
  </si>
  <si>
    <t>(  乙)夜</t>
  </si>
  <si>
    <t xml:space="preserve">    20 点 50 分，向槽加氨水 25  升，补入除盐水至  520  mm液位</t>
  </si>
  <si>
    <t xml:space="preserve">  14点 10 分，向槽加磷酸盐  2  kg，氢氧化钠  1kg，补入除盐水至 550  mm液位</t>
  </si>
  <si>
    <t xml:space="preserve">3:59分再生1#阴床，进碱浓度：3.0%，3.1%            5:55分中和排水（PH 1# 7.1  PH 2# 7.87)                                                  7:01分再生2#阳床，进酸浓度：3.0%，3.0%            </t>
  </si>
  <si>
    <t xml:space="preserve">10:00分再生1#混床，进酸浓度：3.0%，3.1% ，进碱浓度：3.1%，3.1%。
13:45分中和排水（PH 1# 7.3  PH 2# 7.87)   </t>
  </si>
  <si>
    <t xml:space="preserve">18:27分再生1#阳床，进酸浓度：3.0%，3.1%              21:34分再生3#阳床，进酸浓度：3.0%，3.0% </t>
  </si>
  <si>
    <t>中控：叶绍文           化验：梁锦凤</t>
  </si>
  <si>
    <t>中控：  蔡彬彬         化验：冯柳琴</t>
  </si>
  <si>
    <t>(乙 )白</t>
  </si>
  <si>
    <t>6  点40  分，向槽加磷酸盐  2  kg，氢氧化钠  1kg，补入除盐水至  560 mm液位</t>
  </si>
  <si>
    <t xml:space="preserve">  23点 00 分，向槽加磷酸盐  2  kg，氢氧化钠  0.5kg，补入除盐水至500   mm液位</t>
  </si>
  <si>
    <t xml:space="preserve">00:20分中和排水（PH 1# 7.3  PH 2# 7.87)    05:28分再生2#阳床，进酸浓度：3.0%，3.0%  </t>
  </si>
  <si>
    <t>20:40分再生3#阴床，进碱浓度：3.0%，3.1%              22:43中和排水（PH 1# 7.2  PH 2# 7.67)     23:32分再生1#阳床，进酸浓度：3.0%，3.1%</t>
  </si>
  <si>
    <t>中控：曾凡律           化验：曾俊文</t>
  </si>
  <si>
    <t>中控： 叶绍文          化验：梁锦凤</t>
  </si>
  <si>
    <t xml:space="preserve">    8 点 10 分，向槽加氨水  25 升，补入除盐水至  500  mm液位</t>
  </si>
  <si>
    <t xml:space="preserve">  14点 05分，向槽加磷酸盐 2   kg，氢氧化钠  1kg，补入除盐水至  560 mm液位</t>
  </si>
  <si>
    <t>1:48分再生2#阴床，进碱浓度：3.0%，3.1%         3:30中和排水（PH 1# 7.2  PH 2# 7.67)               4:56分再生3#阳床，进酸浓度：3.0%，3.1%</t>
  </si>
  <si>
    <t xml:space="preserve">11:05分再生2#阳床，进酸浓度：3.0%，3.1%         13:00中和排水（PH 1# 8.12 PH 2# 7.67)      </t>
  </si>
  <si>
    <t>中控：    韩丽娜       化验：陈卓</t>
  </si>
  <si>
    <t xml:space="preserve">  15   点  30分，向槽加氨水  25 升，补入除盐水260至  560  mm液位</t>
  </si>
  <si>
    <t xml:space="preserve">  7点 0 分，向槽加磷酸盐  1.5  kg，氢氧化钠  1kg，补入除盐水至500   mm液位</t>
  </si>
  <si>
    <t>23  点 05 分，向槽加磷酸盐  1  kg，氢氧化钠  1kg，补入除盐水至  560 mm液位</t>
  </si>
  <si>
    <t xml:space="preserve">0:00分再生1#阳床，进酸浓度：3.0%，3.0%                                                                                                                                                                                            4:03分再生1#阴床，进碱浓度：3.0%，3.1%            6:37分中和排水（PH 1# 7.5 PH 2# 7.6)                                                                                                                                                                                        7:33分再生3#阳床，进酸浓度：3.0%，3.0% </t>
  </si>
  <si>
    <t xml:space="preserve">15:27分再生3#阴床，进碱浓度：3.0%，3.1%   </t>
  </si>
  <si>
    <t xml:space="preserve">17:30分中和排水（PH 1# 7.45 PH 2# 7.8)             19:31分再生2#阳床，进酸浓度：3.0%，3.1%  </t>
  </si>
  <si>
    <t xml:space="preserve"> 15 点15  分，向槽加磷酸盐  2  kg，氢氧化钠  1kg，补入除盐水至 600  mm液位</t>
  </si>
  <si>
    <t>1:36分再生2#阴床，进碱浓度：3.0%，3.1%            4:00分中和排水（PH 1# 7.1 PH 2# 7.8)                                                                                                                                                                                        5:07分再生1#阳床，进酸浓度：3.0%，3.0%                                                                                                                                                                                            7:20分再生3#阳床，进酸浓度：3.1%,3.1%</t>
  </si>
  <si>
    <t xml:space="preserve">9:30分中和排水（PH 1# 7.6 PH 2# 7.8)  </t>
  </si>
  <si>
    <t>18:32分再生2#阳床，进酸浓度：3.1%,3.1%</t>
  </si>
  <si>
    <t xml:space="preserve">    6 点 50 分，向槽加氨水 25  升，补入除盐水至 510   mm液位</t>
  </si>
  <si>
    <t xml:space="preserve">  7点 00 分，向槽加磷酸盐  2.5  kg，氢氧化钠  0.5kg，补入除盐水至 530  mm液位</t>
  </si>
  <si>
    <t>11  点  00分，向槽加磷酸盐  2  kg，氢氧化钠  1kg，补入除盐水至 560  mm液位</t>
  </si>
  <si>
    <t>8:30分再生1#阴床，进碱浓度：3.0%，3.1%  
12:10分中和排水（PH 1# 7.4 PH 2# 7.99)  
13:45分再生1#阳床，进酸浓度：3.1%,3.1%             15:23分再生3#阴床，进碱浓度：3.0%，3.1%</t>
  </si>
  <si>
    <t>18:10分中和排水（PH 1# 7.4 PH 2# 7.99)                             19:11分再生3#阳床，进酸浓度：3.1%,3.1%</t>
  </si>
  <si>
    <t>中控： 曾凡律          化验：曾俊文</t>
  </si>
  <si>
    <t>15     点 10 分，向槽加氨水   25升，补入除盐水至  550  mm液位</t>
  </si>
  <si>
    <t xml:space="preserve"> 15 点 40 分，向槽加磷酸盐  2  kg，氢氧化钠  1kg，补入除盐水至520   mm液位</t>
  </si>
  <si>
    <t xml:space="preserve">1:35分再生2#阴床，进碱浓度：3.0%，3.1%  
3:50分中和排水（PH 1# 7.4 PH 2# 7.99)  
4:45分再生2#阳床，进酸浓度：3.1%,3.1%             </t>
  </si>
  <si>
    <t xml:space="preserve">15:35分再生3#阴床，进碱浓度：3.0%，3.1%  </t>
  </si>
  <si>
    <t xml:space="preserve">17:50分中和排水（PH 1# 7.4 PH 2# 7.99)                 19:03分再生1#阳床，进酸浓度：3.1%,3.1% </t>
  </si>
  <si>
    <t>中控： 梁霞          化验：曾俊文</t>
  </si>
  <si>
    <t>6  点 50 分，向槽加磷酸盐 2   kg，氢氧化钠  1kg，补入除盐水至 560  mm液位</t>
  </si>
  <si>
    <t xml:space="preserve">4:47分再生2#阳床，进酸浓度：3.1%,3.1%               7:05分中和排水（PH 1# 7.1 PH 2# 7.90)    </t>
  </si>
  <si>
    <r>
      <rPr>
        <sz val="12"/>
        <color theme="1"/>
        <rFont val="宋体"/>
        <charset val="134"/>
        <scheme val="minor"/>
      </rPr>
      <t>8:06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3#</t>
    </r>
    <r>
      <rPr>
        <sz val="12"/>
        <color theme="1"/>
        <rFont val="宋体"/>
        <charset val="134"/>
        <scheme val="minor"/>
      </rPr>
      <t>阳床，进酸浓度：</t>
    </r>
    <r>
      <rPr>
        <sz val="12"/>
        <color theme="1"/>
        <rFont val="宋体"/>
        <charset val="134"/>
        <scheme val="minor"/>
      </rPr>
      <t>3.0%,3.1%</t>
    </r>
    <r>
      <rPr>
        <sz val="12"/>
        <color theme="1"/>
        <rFont val="宋体"/>
        <charset val="134"/>
        <scheme val="minor"/>
      </rPr>
      <t xml:space="preserve">   </t>
    </r>
  </si>
  <si>
    <t>18:20分再生1#阴床，进碱浓度：3.0%，3.1%                                                                                                                                                                                        20:30分中和排水（PH 1# 7.3 PH 2# 7.7)                                                                                                                                                                                    21:40分再生1#阳床，进酸浓度：3.0%,3.1%</t>
  </si>
  <si>
    <t>中控：  冯柳琴         化验：蔡彬彬</t>
  </si>
  <si>
    <t xml:space="preserve">  7   点 00 分，向槽加氨水  25 升，补入除盐水至   500 mm液位</t>
  </si>
  <si>
    <t xml:space="preserve">  9点 30 分，向槽加磷酸盐  3  kg，氢氧化钠  1kg，补入除盐水至 570  mm液位</t>
  </si>
  <si>
    <t xml:space="preserve">0:40分再生2#阳床，进酸浓度：3.1%,3.1%             2:40分中和排水（PH 1# 7.3 PH 2# 7.7)             4:33分再生2#阴床，进碱浓度：3.0%,3.1%                   7:08分再生3#阳床，进酸浓度：3.1%,3.1%     </t>
  </si>
  <si>
    <t xml:space="preserve">12:25分再生1#阳床，进酸浓度：3.1%,3.1%  </t>
  </si>
  <si>
    <t xml:space="preserve">20:20分再生2#阳床，进酸浓度：3.1%,3.1%                                                                                                                                                                                20:40分中和排水（PH 1# 7.1 PH 2# 7.9)    </t>
  </si>
  <si>
    <t xml:space="preserve">  14   点 30 分，向槽加氨水 25  升，补入除盐水至  520  mm液位</t>
  </si>
  <si>
    <t>5点 00 分，向槽加磷酸盐2kg，氢氧化钠 1kg，补入除盐水至 500 mm液位</t>
  </si>
  <si>
    <t xml:space="preserve">  20点 00 分，向槽加磷酸盐 2   kg，氢氧化钠  1kg，补入除盐水至  530 mm液位</t>
  </si>
  <si>
    <t>4:53分再生3#阳床，进酸浓度：3.0%，3.0%。</t>
  </si>
  <si>
    <r>
      <rPr>
        <sz val="12"/>
        <color theme="1"/>
        <rFont val="宋体"/>
        <charset val="134"/>
        <scheme val="minor"/>
      </rPr>
      <t>8:21分再生3#阴床，进碱浓度：3.0%，3.1%                                                                                                                                                                                        10:30分中和排水（PH 1# 8.3 PH 2# 7.7)                                                                                                                                                                                    12:27分再生1#阳床，进酸浓度：3.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%,3.1%</t>
    </r>
  </si>
  <si>
    <t>18:14分再生2#阴床，进碱浓度：3.0%，3.1%                                                                                                                                                                                        20:00分中和排水（PH 1# 7.3 PH 2# 7.7)                                                                                                                                                                                    21:24分再生2#阳床，进酸浓度：3.0%,3.1%</t>
  </si>
  <si>
    <t>中控：曾俊文           化验：梁霞</t>
  </si>
  <si>
    <t xml:space="preserve">     23点 10 分，向槽加氨水 25  升，补入除盐水至 510   mm液位</t>
  </si>
  <si>
    <t xml:space="preserve">  点  分，向槽加磷酸盐    kg，氢氧化钠  1kg，补入除盐水至   mm液位</t>
  </si>
  <si>
    <t>13  点  20分，向槽加磷酸盐   2 kg，氢氧化钠  1kg，补入除盐水至  530 mm液位</t>
  </si>
  <si>
    <t xml:space="preserve">                                                                                                                                                                                   1:30分再生3#阳床，进酸浓度：3.0%,3.1%                  3:40分中和排水（PH 1# 6.9 PH 2# 7.8) </t>
  </si>
  <si>
    <t xml:space="preserve">8:51分再生1#阳床，进酸浓度：3.1%,3.1%             11:47再生1#阴床，进碱浓度：3.2%，3.1%             13:58分中和排水（PH 1# 7.0 PH 2# 7.9)   </t>
  </si>
  <si>
    <t>15:58分再生2#阳床，进酸浓度：3.2%,3.1%       22:41分再生3#阳床，进酸浓度：3.1%,3.0%</t>
  </si>
  <si>
    <t>中控： 韩丽娜          化验：苏晓虹</t>
  </si>
  <si>
    <t>中控：   秦忠文        化验：陈卓</t>
  </si>
  <si>
    <t xml:space="preserve"> 6 点 45 分，向槽加磷酸盐  2  kg，氢氧化钠  1kg，补入除盐水至 520  mm液位</t>
  </si>
  <si>
    <t>14  点 30 分，向槽加磷酸盐  3  kg，氢氧化钠  0.5kg，补入除盐水至 550  mm液位</t>
  </si>
  <si>
    <t xml:space="preserve">0:50分中和排水（PH 1# 7.0 PH 2# 7.9)                          5:45分再生1#阳床，进酸浓度：3.1%,3.1% </t>
  </si>
  <si>
    <t xml:space="preserve">11:18再生2#阴床，进碱浓度：3.2%，3.1%   
14:15分中和排水（PH 1# 8.1 PH 2# 7.9) 
15:05分再生2#阳床，进酸浓度：2.9%、2.9% </t>
  </si>
  <si>
    <t xml:space="preserve">19:55再生3#阴床，进碱浓度：3.2%，3.1%                  21:55分中和排水（PH 1# 8.0 PH 2# 7.6)                 22:44分再生3#阳床，进酸浓度：2.9%、2.9% </t>
  </si>
  <si>
    <t>中控：秦忠文           化验：左邓欢</t>
  </si>
  <si>
    <t>7     点 20 分，向槽加氨水  25 升，补入除盐水至  500  mm液位</t>
  </si>
  <si>
    <t xml:space="preserve"> 7 点 10 分，向槽加磷酸盐   2 kg，氢氧化钠  1kg，补入除盐水至 500  mm液位</t>
  </si>
  <si>
    <t>20  点  30分，向槽加磷酸盐  2  kg，氢氧化钠  1kg，补入除盐水至 550  mm液位</t>
  </si>
  <si>
    <t xml:space="preserve">1:20再生1#阴床，进碱浓度：3.2%，3.1%   
3:45分中和排水（PH 1# 8.1 PH 2# 7.9) 
4:45分再生1#阳床，进酸浓度：3.0%、3.1% </t>
  </si>
  <si>
    <t xml:space="preserve">9:00再生3#混床，进碱浓度：2.9%，2.9% 、进酸浓度：3.0%、3.0% 
12:50分中和排水（PH 1# 8.1 PH 2# 8.6) 
14:21分再生2#阳床，进酸浓度：3.0%、3.0% </t>
  </si>
  <si>
    <t xml:space="preserve">16:39分再生3#阳床，进酸浓度：2.9%，3.0%           18：50分中和排水（PH 1# 7.1 PH 2# 7.9)          19:31分再生1#阳床，进酸浓度：3.0%，3.1% </t>
  </si>
  <si>
    <t>中控： 蔡彬彬          化验：冯柳琴</t>
  </si>
  <si>
    <t xml:space="preserve">    22 点 35 分，向槽加氨水25 升，补入除盐水至    500mm液位</t>
  </si>
  <si>
    <t xml:space="preserve">  15点 30 分，向槽加磷酸盐  3  kg，氢氧化钠  1kg，补入除盐水至 520  mm液位</t>
  </si>
  <si>
    <t xml:space="preserve">2:46再生2#阴床，进碱浓度：3.2%，3.1%   
5:00分中和排水（PH 1# 8.1 PH 2# 7.9) 
6:10再生3#阴床，进碱浓度：3.2%，3.1% </t>
  </si>
  <si>
    <t>9:35分再生2#阳床，进酸浓度：3.0%，3.1%                   12:14分中和排水（PH 1# 7.6 PH 2# 7.3)</t>
  </si>
  <si>
    <t>19:07分再生1#阳床，进酸浓度：3.0%，3.1%                                      21:16分再生3#阳床，进酸浓度：3.0%，3.1%                     23:20分中和排水（PH 1# 7.3 PH 2# 7.8)</t>
  </si>
  <si>
    <t>(丁 )白</t>
  </si>
  <si>
    <t>8  点 20 分，向槽加磷酸盐 3   kg，氢氧化钠  1kg，补入除盐水至500   mm液位</t>
  </si>
  <si>
    <t xml:space="preserve"> 21 点 30 分，向槽加磷酸盐 3 kg，氢氧化钠  1kg，补入除盐水至  550 mm液位</t>
  </si>
  <si>
    <t xml:space="preserve">                                                                                                                                                                                   2:53分再生2#阳床，进酸浓度：3.0%,3.1%      4:48再生3#阴床，进碱浓度：3.2%，3.1%                7:10分中和排水（PH 1# 6.9 PH 2# 7.8) </t>
  </si>
  <si>
    <t xml:space="preserve">                                                                                                                                                                                   
9:49再生1#阴床，进碱浓度：3.1%，3.1%  
11:57分再生1#阳床，进酸浓度：3.0%,3.0%                  13:50分中和排水（PH 1# 7.5 PH 2# 7.8) </t>
  </si>
  <si>
    <t xml:space="preserve">21:15分再生2#阳床，进酸浓度：3.0%,3.0% </t>
  </si>
  <si>
    <t xml:space="preserve">   6  点 10 分，向槽加氨水 25升，补入除盐水至    550mm液位</t>
  </si>
  <si>
    <t>14  点 50 分，向槽加磷酸盐   2 kg，氢氧化钠  1kg，补入除盐水至 500  mm液位</t>
  </si>
  <si>
    <t xml:space="preserve">3:58分再生2#阴床，进碱浓度：3.2%，3.1%                   6:00分中和排水（PH 1# 7.1 PH 2# 7.8)           7:28分再生1#阳床，进酸浓度：3.0%,3.0%  </t>
  </si>
  <si>
    <t xml:space="preserve">9:56分再生3#阴床，进碱浓度：3.0%，3.1%                   12:25分中和排水（PH 1# 7.6 PH 2# 7.8)           13:26分再生3#阳床，进酸浓度：3.0%,3.0%  </t>
  </si>
  <si>
    <t>20:02分再生2#阳床，进酸浓度：3.0%，3.1%                   22:10分中和排水（PH 1# 7.6 PH 2# 7.3)                             23:07分再生1#阳床，进酸浓度：3.0%,3.0%</t>
  </si>
  <si>
    <t>中控：蔡彬彬           化验：冯柳琴</t>
  </si>
  <si>
    <t xml:space="preserve">     23点 10 分，向槽加氨水 25  升，补入除盐水至  510  mm液位</t>
  </si>
  <si>
    <t xml:space="preserve"> 点   分行程由   %变为   %</t>
  </si>
  <si>
    <t>6  点50  分，向槽加磷酸盐  2  kg，氢氧化钠  1kg，补入除盐水至 570  mm液位</t>
  </si>
  <si>
    <t xml:space="preserve">7:25分再生1#阴床，进碱浓度：3.0%，3.1% </t>
  </si>
  <si>
    <t xml:space="preserve">10:30分中和排水（PH 1# 7.1 PH 2# 7.6) 
12:27分再生3#阳床，进酸浓度：3.0%, 3.0% 
14:09分再生2#阴床，进碱浓度：3.1%，3.1% </t>
  </si>
  <si>
    <t xml:space="preserve">16:54分中和排水（PH 1# 7.1 PH 2# 7.6) 
19:32分再生1#阳床，进酸浓度：3.1%, 3.0%   22:32分再生2#阳床，进酸浓度：3.2%，3.1% </t>
  </si>
  <si>
    <t>中控：韩丽娜           化验：鄂忠浒</t>
  </si>
  <si>
    <t>(  甲)夜</t>
  </si>
  <si>
    <t xml:space="preserve"> 8 点 10 分，向槽加磷酸盐 2  kg，氢氧化钠  1kg，补入除盐水至 500   mm液位</t>
  </si>
  <si>
    <t xml:space="preserve">  22点30  分，向槽加磷酸盐  2  kg，氢氧化钠  1kg，补入除盐水至  560 mm液位</t>
  </si>
  <si>
    <t>1:00分中和排水（PH 1# 7.1 PH 2# 7.6)            7:11分再生3#阳床，进酸浓度：3.0%, 3.0%</t>
  </si>
  <si>
    <t xml:space="preserve">9:51分再生1#阴床，进碱浓度：3.0%，3.1%           11:50分中和排水（PH 1# 6.9  PH 2# 7.1)    12:51分再生1#阳床，进酸浓度：3.0%，3.1%       </t>
  </si>
  <si>
    <t xml:space="preserve">22:15分再生3#阴床，进碱浓度：3.0%，3.1%                     </t>
  </si>
  <si>
    <t>中控：  曾凡律         化验：曾俊文</t>
  </si>
  <si>
    <t>00:40分中和排水（PH 1# 7.1 PH 2# 7.6)                1:31分再生2#阳床，进酸浓度：3.0%，3.1%                3:50分再生3#阳床，进酸浓度：3.0%，3.1%              6:25分中和排水（PH 1# 7.1 PH 2# 7.6)</t>
  </si>
  <si>
    <t xml:space="preserve">3:50分再生1#阳床，进酸浓度：3.0%，3.1% </t>
  </si>
  <si>
    <t>中控：苏晓虹           化验：梁锦凤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</si>
</sst>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6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sz val="12"/>
      <color rgb="FFFF0000"/>
      <name val="宋体"/>
      <charset val="134"/>
      <scheme val="minor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884029663991"/>
      <name val="宋体"/>
      <charset val="134"/>
      <scheme val="minor"/>
    </font>
    <font>
      <b/>
      <sz val="14"/>
      <color rgb="FF7030A0"/>
      <name val="宋体"/>
      <charset val="134"/>
    </font>
    <font>
      <b/>
      <sz val="14"/>
      <color rgb="FFFF0000"/>
      <name val="宋体"/>
      <charset val="134"/>
    </font>
    <font>
      <sz val="18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4"/>
      <color theme="9" tint="0.799890133365886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vertAlign val="subscript"/>
      <sz val="12"/>
      <name val="Times New Roman"/>
      <charset val="134"/>
    </font>
    <font>
      <vertAlign val="superscript"/>
      <sz val="12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9" fillId="1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26" borderId="19" applyNumberFormat="0" applyFont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5" fillId="28" borderId="5" applyNumberFormat="0" applyAlignment="0" applyProtection="0">
      <alignment vertical="center"/>
    </xf>
    <xf numFmtId="0" fontId="33" fillId="23" borderId="16" applyNumberFormat="0" applyAlignment="0" applyProtection="0">
      <alignment vertical="center"/>
    </xf>
    <xf numFmtId="0" fontId="43" fillId="35" borderId="22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20" fontId="2" fillId="4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5" borderId="5" xfId="24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255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textRotation="255"/>
    </xf>
    <xf numFmtId="0" fontId="4" fillId="7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textRotation="255"/>
    </xf>
    <xf numFmtId="0" fontId="4" fillId="8" borderId="3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20" fontId="2" fillId="8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6" fillId="11" borderId="6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1" fillId="11" borderId="6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20" fontId="5" fillId="0" borderId="7" xfId="0" applyNumberFormat="1" applyFont="1" applyBorder="1" applyAlignment="1">
      <alignment vertical="center" wrapText="1"/>
    </xf>
    <xf numFmtId="0" fontId="2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25" fillId="5" borderId="5" xfId="24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00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topLeftCell="A7" workbookViewId="0">
      <selection activeCell="F27" sqref="F27:H2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89" t="s">
        <v>3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11" t="s">
        <v>4</v>
      </c>
      <c r="B4" s="12" t="s">
        <v>5</v>
      </c>
      <c r="C4" s="13"/>
      <c r="D4" s="13"/>
      <c r="E4" s="13"/>
      <c r="F4" s="13"/>
      <c r="G4" s="13"/>
      <c r="H4" s="13"/>
      <c r="I4" s="13"/>
      <c r="J4" s="13"/>
      <c r="K4" s="13"/>
    </row>
    <row r="5" ht="21.95" customHeight="1" spans="1:11">
      <c r="A5" s="11"/>
      <c r="B5" s="14" t="s">
        <v>6</v>
      </c>
      <c r="C5" s="13"/>
      <c r="D5" s="13"/>
      <c r="E5" s="13"/>
      <c r="F5" s="13"/>
      <c r="G5" s="13"/>
      <c r="H5" s="13"/>
      <c r="I5" s="13"/>
      <c r="J5" s="13"/>
      <c r="K5" s="13"/>
    </row>
    <row r="6" ht="21.95" customHeight="1" spans="1:11">
      <c r="A6" s="11"/>
      <c r="B6" s="14" t="s">
        <v>7</v>
      </c>
      <c r="C6" s="118">
        <f>C4</f>
        <v>0</v>
      </c>
      <c r="D6" s="118"/>
      <c r="E6" s="118"/>
      <c r="F6" s="119">
        <f>F4-C4</f>
        <v>0</v>
      </c>
      <c r="G6" s="120"/>
      <c r="H6" s="121"/>
      <c r="I6" s="119">
        <f>I4-F4</f>
        <v>0</v>
      </c>
      <c r="J6" s="120"/>
      <c r="K6" s="121"/>
    </row>
    <row r="7" ht="21.95" customHeight="1" spans="1:11">
      <c r="A7" s="11"/>
      <c r="B7" s="14" t="s">
        <v>8</v>
      </c>
      <c r="C7" s="118">
        <f>C5</f>
        <v>0</v>
      </c>
      <c r="D7" s="118"/>
      <c r="E7" s="118"/>
      <c r="F7" s="119">
        <f>F5-C5</f>
        <v>0</v>
      </c>
      <c r="G7" s="120"/>
      <c r="H7" s="121"/>
      <c r="I7" s="119">
        <f>I5-F5</f>
        <v>0</v>
      </c>
      <c r="J7" s="120"/>
      <c r="K7" s="121"/>
    </row>
    <row r="8" ht="21.95" customHeight="1" spans="1:11">
      <c r="A8" s="11"/>
      <c r="B8" s="14" t="s">
        <v>9</v>
      </c>
      <c r="C8" s="13"/>
      <c r="D8" s="13"/>
      <c r="E8" s="13"/>
      <c r="F8" s="13"/>
      <c r="G8" s="13"/>
      <c r="H8" s="13"/>
      <c r="I8" s="13"/>
      <c r="J8" s="13"/>
      <c r="K8" s="13"/>
    </row>
    <row r="9" ht="21.95" customHeight="1" spans="1:11">
      <c r="A9" s="19" t="s">
        <v>10</v>
      </c>
      <c r="B9" s="20" t="s">
        <v>11</v>
      </c>
      <c r="C9" s="13"/>
      <c r="D9" s="13"/>
      <c r="E9" s="13"/>
      <c r="F9" s="13"/>
      <c r="G9" s="13"/>
      <c r="H9" s="13"/>
      <c r="I9" s="13"/>
      <c r="J9" s="13"/>
      <c r="K9" s="13"/>
    </row>
    <row r="10" ht="21.95" customHeight="1" spans="1:11">
      <c r="A10" s="19"/>
      <c r="B10" s="20" t="s">
        <v>12</v>
      </c>
      <c r="C10" s="13"/>
      <c r="D10" s="13"/>
      <c r="E10" s="13"/>
      <c r="F10" s="13"/>
      <c r="G10" s="13"/>
      <c r="H10" s="13"/>
      <c r="I10" s="13"/>
      <c r="J10" s="13"/>
      <c r="K10" s="13"/>
    </row>
    <row r="11" ht="21.95" customHeight="1" spans="1:11">
      <c r="A11" s="21" t="s">
        <v>13</v>
      </c>
      <c r="B11" s="22" t="s">
        <v>14</v>
      </c>
      <c r="C11" s="23"/>
      <c r="D11" s="23"/>
      <c r="E11" s="23"/>
      <c r="F11" s="23"/>
      <c r="G11" s="23"/>
      <c r="H11" s="23"/>
      <c r="I11" s="23"/>
      <c r="J11" s="23"/>
      <c r="K11" s="23"/>
    </row>
    <row r="12" ht="21.95" customHeight="1" spans="1:11">
      <c r="A12" s="21"/>
      <c r="B12" s="22" t="s">
        <v>15</v>
      </c>
      <c r="C12" s="23"/>
      <c r="D12" s="23"/>
      <c r="E12" s="23"/>
      <c r="F12" s="23"/>
      <c r="G12" s="23"/>
      <c r="H12" s="23"/>
      <c r="I12" s="23"/>
      <c r="J12" s="23"/>
      <c r="K12" s="23"/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/>
      <c r="B15" s="25" t="s">
        <v>18</v>
      </c>
      <c r="C15" s="23"/>
      <c r="D15" s="23"/>
      <c r="E15" s="23"/>
      <c r="F15" s="23"/>
      <c r="G15" s="23"/>
      <c r="H15" s="23"/>
      <c r="I15" s="23"/>
      <c r="J15" s="23"/>
      <c r="K15" s="23"/>
    </row>
    <row r="16" ht="28.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/>
      <c r="D17" s="23"/>
      <c r="E17" s="23"/>
      <c r="F17" s="23"/>
      <c r="G17" s="23"/>
      <c r="H17" s="23"/>
      <c r="I17" s="23"/>
      <c r="J17" s="23"/>
      <c r="K17" s="23"/>
    </row>
    <row r="18" ht="21.95" customHeight="1" spans="1:11">
      <c r="A18" s="28"/>
      <c r="B18" s="29" t="s">
        <v>15</v>
      </c>
      <c r="C18" s="23"/>
      <c r="D18" s="23"/>
      <c r="E18" s="23"/>
      <c r="F18" s="23"/>
      <c r="G18" s="23"/>
      <c r="H18" s="23"/>
      <c r="I18" s="23"/>
      <c r="J18" s="23"/>
      <c r="K18" s="23"/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/>
      <c r="D21" s="23"/>
      <c r="E21" s="23"/>
      <c r="F21" s="23"/>
      <c r="G21" s="23"/>
      <c r="H21" s="23"/>
      <c r="I21" s="23"/>
      <c r="J21" s="23"/>
      <c r="K21" s="23"/>
    </row>
    <row r="22" ht="34.5" customHeight="1" spans="1:11">
      <c r="A22" s="30"/>
      <c r="B22" s="26" t="s">
        <v>24</v>
      </c>
      <c r="C22" s="27" t="s">
        <v>25</v>
      </c>
      <c r="D22" s="27"/>
      <c r="E22" s="27"/>
      <c r="F22" s="27" t="s">
        <v>25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98"/>
      <c r="D23" s="98"/>
      <c r="E23" s="98"/>
      <c r="F23" s="23"/>
      <c r="G23" s="23"/>
      <c r="H23" s="23"/>
      <c r="I23" s="23"/>
      <c r="J23" s="23"/>
      <c r="K23" s="23"/>
    </row>
    <row r="24" ht="21.95" customHeight="1" spans="1:11">
      <c r="A24" s="31"/>
      <c r="B24" s="32" t="s">
        <v>28</v>
      </c>
      <c r="C24" s="98"/>
      <c r="D24" s="98"/>
      <c r="E24" s="98"/>
      <c r="F24" s="23"/>
      <c r="G24" s="23"/>
      <c r="H24" s="23"/>
      <c r="I24" s="23"/>
      <c r="J24" s="23"/>
      <c r="K24" s="23"/>
    </row>
    <row r="25" ht="21.95" customHeight="1" spans="1:11">
      <c r="A25" s="24" t="s">
        <v>29</v>
      </c>
      <c r="B25" s="25" t="s">
        <v>30</v>
      </c>
      <c r="C25" s="98"/>
      <c r="D25" s="98"/>
      <c r="E25" s="98"/>
      <c r="F25" s="23"/>
      <c r="G25" s="23"/>
      <c r="H25" s="23"/>
      <c r="I25" s="23"/>
      <c r="J25" s="23"/>
      <c r="K25" s="23"/>
    </row>
    <row r="26" ht="21.95" customHeight="1" spans="1:11">
      <c r="A26" s="24"/>
      <c r="B26" s="25" t="s">
        <v>31</v>
      </c>
      <c r="C26" s="98"/>
      <c r="D26" s="98"/>
      <c r="E26" s="98"/>
      <c r="F26" s="23"/>
      <c r="G26" s="23"/>
      <c r="H26" s="23"/>
      <c r="I26" s="23"/>
      <c r="J26" s="23"/>
      <c r="K26" s="23"/>
    </row>
    <row r="27" ht="21.95" customHeight="1" spans="1:11">
      <c r="A27" s="24"/>
      <c r="B27" s="25" t="s">
        <v>32</v>
      </c>
      <c r="C27" s="98"/>
      <c r="D27" s="98"/>
      <c r="E27" s="98"/>
      <c r="F27" s="23"/>
      <c r="G27" s="23"/>
      <c r="H27" s="23"/>
      <c r="I27" s="23"/>
      <c r="J27" s="23"/>
      <c r="K27" s="23"/>
    </row>
    <row r="28" ht="76.5" customHeight="1" spans="1:11">
      <c r="A28" s="33" t="s">
        <v>33</v>
      </c>
      <c r="B28" s="34"/>
      <c r="C28" s="35"/>
      <c r="D28" s="36"/>
      <c r="E28" s="37"/>
      <c r="F28" s="35"/>
      <c r="G28" s="36"/>
      <c r="H28" s="37"/>
      <c r="I28" s="35"/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spans="1:11">
      <c r="A31" s="48" t="s">
        <v>34</v>
      </c>
      <c r="B31" s="49"/>
      <c r="C31" s="50" t="s">
        <v>35</v>
      </c>
      <c r="D31" s="51"/>
      <c r="E31" s="52"/>
      <c r="F31" s="50" t="s">
        <v>35</v>
      </c>
      <c r="G31" s="51"/>
      <c r="H31" s="52"/>
      <c r="I31" s="50" t="s">
        <v>35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/>
      <c r="F34" s="23"/>
      <c r="G34" s="23"/>
      <c r="H34" s="23"/>
      <c r="I34" s="23"/>
      <c r="J34" s="98"/>
    </row>
    <row r="35" ht="15.75" spans="1:10">
      <c r="A35" s="61"/>
      <c r="B35" s="55"/>
      <c r="C35" s="63" t="s">
        <v>45</v>
      </c>
      <c r="D35" s="63" t="s">
        <v>46</v>
      </c>
      <c r="E35" s="23"/>
      <c r="F35" s="23"/>
      <c r="G35" s="23"/>
      <c r="H35" s="23"/>
      <c r="I35" s="23"/>
      <c r="J35" s="98"/>
    </row>
    <row r="36" ht="15.75" spans="1:10">
      <c r="A36" s="61"/>
      <c r="B36" s="55"/>
      <c r="C36" s="62" t="s">
        <v>47</v>
      </c>
      <c r="D36" s="62" t="s">
        <v>48</v>
      </c>
      <c r="E36" s="23"/>
      <c r="F36" s="23"/>
      <c r="G36" s="23"/>
      <c r="H36" s="23"/>
      <c r="I36" s="23"/>
      <c r="J36" s="98"/>
    </row>
    <row r="37" ht="19.5" spans="1:10">
      <c r="A37" s="61"/>
      <c r="B37" s="55"/>
      <c r="C37" s="63" t="s">
        <v>49</v>
      </c>
      <c r="D37" s="62" t="s">
        <v>50</v>
      </c>
      <c r="E37" s="23"/>
      <c r="F37" s="23"/>
      <c r="G37" s="64"/>
      <c r="H37" s="23"/>
      <c r="I37" s="23"/>
      <c r="J37" s="98"/>
    </row>
    <row r="38" ht="16.5" spans="1:10">
      <c r="A38" s="61"/>
      <c r="B38" s="55"/>
      <c r="C38" s="65" t="s">
        <v>51</v>
      </c>
      <c r="D38" s="62" t="s">
        <v>52</v>
      </c>
      <c r="E38" s="64"/>
      <c r="F38" s="64"/>
      <c r="G38" s="64"/>
      <c r="H38" s="64"/>
      <c r="I38" s="23"/>
      <c r="J38" s="98"/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/>
      <c r="F39" s="23"/>
      <c r="G39" s="23"/>
      <c r="H39" s="23"/>
      <c r="I39" s="23"/>
      <c r="J39" s="98"/>
    </row>
    <row r="40" ht="15.75" spans="1:10">
      <c r="A40" s="61"/>
      <c r="B40" s="55"/>
      <c r="C40" s="63" t="s">
        <v>45</v>
      </c>
      <c r="D40" s="63" t="s">
        <v>54</v>
      </c>
      <c r="E40" s="23"/>
      <c r="F40" s="23"/>
      <c r="G40" s="23"/>
      <c r="H40" s="23"/>
      <c r="I40" s="23"/>
      <c r="J40" s="98"/>
    </row>
    <row r="41" ht="15.75" spans="1:10">
      <c r="A41" s="61"/>
      <c r="B41" s="55"/>
      <c r="C41" s="62" t="s">
        <v>47</v>
      </c>
      <c r="D41" s="62" t="s">
        <v>55</v>
      </c>
      <c r="E41" s="23"/>
      <c r="F41" s="23"/>
      <c r="G41" s="23"/>
      <c r="H41" s="23"/>
      <c r="I41" s="23"/>
      <c r="J41" s="98"/>
    </row>
    <row r="42" ht="15.75" spans="1:10">
      <c r="A42" s="61"/>
      <c r="B42" s="55"/>
      <c r="C42" s="66" t="s">
        <v>56</v>
      </c>
      <c r="D42" s="67" t="s">
        <v>57</v>
      </c>
      <c r="E42" s="23"/>
      <c r="F42" s="23"/>
      <c r="G42" s="23"/>
      <c r="H42" s="23"/>
      <c r="I42" s="23"/>
      <c r="J42" s="98"/>
    </row>
    <row r="43" ht="16.5" spans="1:10">
      <c r="A43" s="61"/>
      <c r="B43" s="55"/>
      <c r="C43" s="66" t="s">
        <v>58</v>
      </c>
      <c r="D43" s="68" t="s">
        <v>59</v>
      </c>
      <c r="E43" s="23"/>
      <c r="F43" s="23"/>
      <c r="G43" s="23"/>
      <c r="H43" s="23"/>
      <c r="I43" s="23"/>
      <c r="J43" s="98"/>
    </row>
    <row r="44" ht="19.5" spans="1:10">
      <c r="A44" s="61"/>
      <c r="B44" s="55"/>
      <c r="C44" s="63" t="s">
        <v>49</v>
      </c>
      <c r="D44" s="62" t="s">
        <v>60</v>
      </c>
      <c r="E44" s="23"/>
      <c r="F44" s="23"/>
      <c r="G44" s="23"/>
      <c r="H44" s="23"/>
      <c r="I44" s="23"/>
      <c r="J44" s="98"/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/>
      <c r="F45" s="23"/>
      <c r="G45" s="23"/>
      <c r="H45" s="23"/>
      <c r="I45" s="23"/>
      <c r="J45" s="98"/>
    </row>
    <row r="46" ht="19.5" spans="1:10">
      <c r="A46" s="61"/>
      <c r="B46" s="55"/>
      <c r="C46" s="63" t="s">
        <v>49</v>
      </c>
      <c r="D46" s="62" t="s">
        <v>50</v>
      </c>
      <c r="E46" s="23"/>
      <c r="F46" s="23"/>
      <c r="G46" s="23"/>
      <c r="H46" s="23"/>
      <c r="I46" s="23"/>
      <c r="J46" s="98"/>
    </row>
    <row r="47" ht="16.5" spans="1:10">
      <c r="A47" s="61"/>
      <c r="B47" s="55"/>
      <c r="C47" s="65" t="s">
        <v>51</v>
      </c>
      <c r="D47" s="62" t="s">
        <v>64</v>
      </c>
      <c r="E47" s="23"/>
      <c r="F47" s="23"/>
      <c r="G47" s="23"/>
      <c r="H47" s="23"/>
      <c r="I47" s="23"/>
      <c r="J47" s="98"/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/>
      <c r="F48" s="23"/>
      <c r="G48" s="23"/>
      <c r="H48" s="23"/>
      <c r="I48" s="23"/>
      <c r="J48" s="98"/>
    </row>
    <row r="49" ht="19.5" spans="1:10">
      <c r="A49" s="61"/>
      <c r="B49" s="55"/>
      <c r="C49" s="63" t="s">
        <v>49</v>
      </c>
      <c r="D49" s="62" t="s">
        <v>50</v>
      </c>
      <c r="E49" s="23"/>
      <c r="F49" s="23"/>
      <c r="G49" s="23"/>
      <c r="H49" s="23"/>
      <c r="I49" s="23"/>
      <c r="J49" s="98"/>
    </row>
    <row r="50" ht="16.5" spans="1:10">
      <c r="A50" s="61"/>
      <c r="B50" s="55"/>
      <c r="C50" s="65" t="s">
        <v>51</v>
      </c>
      <c r="D50" s="62" t="s">
        <v>64</v>
      </c>
      <c r="E50" s="23"/>
      <c r="F50" s="23"/>
      <c r="G50" s="23"/>
      <c r="H50" s="23"/>
      <c r="I50" s="23"/>
      <c r="J50" s="98"/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/>
      <c r="F51" s="23"/>
      <c r="G51" s="23"/>
      <c r="H51" s="23"/>
      <c r="I51" s="23"/>
      <c r="J51" s="98"/>
    </row>
    <row r="52" ht="15.75" spans="1:10">
      <c r="A52" s="61"/>
      <c r="B52" s="55"/>
      <c r="C52" s="63" t="s">
        <v>45</v>
      </c>
      <c r="D52" s="62" t="s">
        <v>68</v>
      </c>
      <c r="E52" s="23"/>
      <c r="F52" s="23"/>
      <c r="G52" s="23"/>
      <c r="H52" s="23"/>
      <c r="I52" s="23"/>
      <c r="J52" s="98"/>
    </row>
    <row r="53" ht="15.75" spans="1:10">
      <c r="A53" s="61"/>
      <c r="B53" s="55"/>
      <c r="C53" s="62" t="s">
        <v>47</v>
      </c>
      <c r="D53" s="62" t="s">
        <v>48</v>
      </c>
      <c r="E53" s="23"/>
      <c r="F53" s="23"/>
      <c r="G53" s="23"/>
      <c r="H53" s="23"/>
      <c r="I53" s="23"/>
      <c r="J53" s="98"/>
    </row>
    <row r="54" ht="19.5" spans="1:10">
      <c r="A54" s="61"/>
      <c r="B54" s="55"/>
      <c r="C54" s="63" t="s">
        <v>49</v>
      </c>
      <c r="D54" s="62" t="s">
        <v>50</v>
      </c>
      <c r="E54" s="23"/>
      <c r="F54" s="23"/>
      <c r="G54" s="23"/>
      <c r="H54" s="23"/>
      <c r="I54" s="23"/>
      <c r="J54" s="98"/>
    </row>
    <row r="55" ht="16.5" spans="1:10">
      <c r="A55" s="61"/>
      <c r="B55" s="69"/>
      <c r="C55" s="70" t="s">
        <v>51</v>
      </c>
      <c r="D55" s="62" t="s">
        <v>69</v>
      </c>
      <c r="E55" s="71"/>
      <c r="F55" s="71"/>
      <c r="G55" s="71"/>
      <c r="H55" s="23"/>
      <c r="I55" s="23"/>
      <c r="J55" s="98"/>
    </row>
    <row r="56" ht="14.25" spans="1:10">
      <c r="A56" s="72" t="s">
        <v>70</v>
      </c>
      <c r="B56" s="72" t="s">
        <v>71</v>
      </c>
      <c r="C56" s="73"/>
      <c r="D56" s="72" t="s">
        <v>43</v>
      </c>
      <c r="E56" s="73"/>
      <c r="F56" s="72" t="s">
        <v>72</v>
      </c>
      <c r="G56" s="73"/>
      <c r="H56" s="72" t="s">
        <v>73</v>
      </c>
      <c r="I56" s="73"/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/>
      <c r="C59" s="81"/>
      <c r="D59" s="82"/>
      <c r="E59" s="81"/>
      <c r="F59" s="81"/>
      <c r="G59" s="83"/>
      <c r="H59" s="81"/>
      <c r="I59" s="81"/>
      <c r="J59" s="98"/>
      <c r="K59" s="98"/>
      <c r="L59" s="98"/>
      <c r="M59" s="98"/>
    </row>
    <row r="60" ht="18.75" spans="1:13">
      <c r="A60" s="79" t="s">
        <v>77</v>
      </c>
      <c r="B60" s="80"/>
      <c r="C60" s="81"/>
      <c r="D60" s="82"/>
      <c r="E60" s="81"/>
      <c r="F60" s="81"/>
      <c r="G60" s="83"/>
      <c r="H60" s="81"/>
      <c r="I60" s="81"/>
      <c r="J60" s="98"/>
      <c r="K60" s="98"/>
      <c r="L60" s="98"/>
      <c r="M60" s="98"/>
    </row>
    <row r="61" ht="18.75" spans="1:13">
      <c r="A61" s="79" t="s">
        <v>78</v>
      </c>
      <c r="B61" s="80"/>
      <c r="C61" s="81"/>
      <c r="D61" s="82"/>
      <c r="E61" s="81"/>
      <c r="F61" s="81"/>
      <c r="G61" s="83"/>
      <c r="H61" s="81"/>
      <c r="I61" s="81"/>
      <c r="J61" s="98"/>
      <c r="K61" s="98"/>
      <c r="L61" s="98"/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/>
      <c r="D63" s="82"/>
      <c r="E63" s="81"/>
      <c r="F63" s="81"/>
      <c r="G63" s="83"/>
      <c r="H63" s="81"/>
      <c r="I63" s="81"/>
      <c r="J63" s="98"/>
      <c r="K63" s="98"/>
      <c r="M63" s="98"/>
    </row>
    <row r="64" ht="18.75" spans="1:13">
      <c r="A64" s="86" t="s">
        <v>80</v>
      </c>
      <c r="B64" s="81"/>
      <c r="C64" s="81"/>
      <c r="D64" s="82"/>
      <c r="E64" s="81"/>
      <c r="F64" s="81"/>
      <c r="G64" s="87"/>
      <c r="H64" s="81"/>
      <c r="I64" s="81"/>
      <c r="J64" s="98"/>
      <c r="K64" s="98"/>
      <c r="L64" s="98"/>
      <c r="M64" s="98"/>
    </row>
    <row r="65" ht="18.75" spans="1:13">
      <c r="A65" s="86" t="s">
        <v>81</v>
      </c>
      <c r="B65" s="81"/>
      <c r="C65" s="81"/>
      <c r="D65" s="82"/>
      <c r="E65" s="81"/>
      <c r="F65" s="81"/>
      <c r="G65" s="83"/>
      <c r="H65" s="81"/>
      <c r="I65" s="81"/>
      <c r="J65" s="98"/>
      <c r="K65" s="98"/>
      <c r="M65" s="98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/>
      <c r="C67" s="81"/>
      <c r="D67" s="82"/>
      <c r="E67" s="81"/>
      <c r="F67" s="81"/>
      <c r="G67" s="83"/>
      <c r="H67" s="81"/>
      <c r="I67" s="81"/>
      <c r="J67" s="98"/>
      <c r="K67" s="98"/>
      <c r="L67" s="98"/>
      <c r="M67" s="98"/>
    </row>
    <row r="68" ht="18.75" spans="1:13">
      <c r="A68" s="104" t="s">
        <v>83</v>
      </c>
      <c r="B68" s="105"/>
      <c r="C68" s="81"/>
      <c r="D68" s="82"/>
      <c r="E68" s="81"/>
      <c r="F68" s="81"/>
      <c r="G68" s="83"/>
      <c r="H68" s="81"/>
      <c r="I68" s="81"/>
      <c r="J68" s="98"/>
      <c r="K68" s="98"/>
      <c r="L68" s="98"/>
      <c r="M68" s="98"/>
    </row>
    <row r="69" ht="18.75" spans="1:13">
      <c r="A69" s="104" t="s">
        <v>84</v>
      </c>
      <c r="B69" s="105"/>
      <c r="C69" s="81"/>
      <c r="D69" s="82"/>
      <c r="E69" s="81"/>
      <c r="F69" s="81"/>
      <c r="G69" s="83"/>
      <c r="H69" s="81"/>
      <c r="I69" s="81"/>
      <c r="J69" s="98"/>
      <c r="K69" s="98"/>
      <c r="L69" s="98"/>
      <c r="M69" s="98"/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8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F23:H23"/>
    <mergeCell ref="I23:K23"/>
    <mergeCell ref="F24:H24"/>
    <mergeCell ref="I24:K24"/>
    <mergeCell ref="F25:H25"/>
    <mergeCell ref="I25:K25"/>
    <mergeCell ref="F26:H26"/>
    <mergeCell ref="I26:K26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6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86</v>
      </c>
      <c r="D2" s="6"/>
      <c r="E2" s="6"/>
      <c r="F2" s="7" t="s">
        <v>87</v>
      </c>
      <c r="G2" s="7"/>
      <c r="H2" s="7"/>
      <c r="I2" s="89" t="s">
        <v>88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14140</v>
      </c>
      <c r="D4" s="13"/>
      <c r="E4" s="13"/>
      <c r="F4" s="13">
        <v>14780</v>
      </c>
      <c r="G4" s="13"/>
      <c r="H4" s="13"/>
      <c r="I4" s="13">
        <v>16250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30390</v>
      </c>
      <c r="D5" s="13"/>
      <c r="E5" s="13"/>
      <c r="F5" s="13">
        <v>31950</v>
      </c>
      <c r="G5" s="13"/>
      <c r="H5" s="13"/>
      <c r="I5" s="13">
        <v>33380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C4-'8日'!I4</f>
        <v>1360</v>
      </c>
      <c r="D6" s="15"/>
      <c r="E6" s="15"/>
      <c r="F6" s="16">
        <f>F4-C4</f>
        <v>640</v>
      </c>
      <c r="G6" s="17"/>
      <c r="H6" s="18"/>
      <c r="I6" s="16">
        <f>I4-F4</f>
        <v>1470</v>
      </c>
      <c r="J6" s="17"/>
      <c r="K6" s="18"/>
      <c r="L6" s="93">
        <f>C6+F6+I6</f>
        <v>3470</v>
      </c>
      <c r="M6" s="93">
        <f>C7+F7+I7</f>
        <v>4680</v>
      </c>
    </row>
    <row r="7" ht="21.95" customHeight="1" spans="1:13">
      <c r="A7" s="11"/>
      <c r="B7" s="14" t="s">
        <v>8</v>
      </c>
      <c r="C7" s="15">
        <f>C5-'8日'!I5</f>
        <v>1690</v>
      </c>
      <c r="D7" s="15"/>
      <c r="E7" s="15"/>
      <c r="F7" s="16">
        <f>F5-C5</f>
        <v>1560</v>
      </c>
      <c r="G7" s="17"/>
      <c r="H7" s="18"/>
      <c r="I7" s="16">
        <f>I5-F5</f>
        <v>1430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46</v>
      </c>
      <c r="D9" s="13"/>
      <c r="E9" s="13"/>
      <c r="F9" s="13">
        <v>47</v>
      </c>
      <c r="G9" s="13"/>
      <c r="H9" s="13"/>
      <c r="I9" s="13">
        <v>47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46</v>
      </c>
      <c r="D10" s="13"/>
      <c r="E10" s="13"/>
      <c r="F10" s="13">
        <v>47</v>
      </c>
      <c r="G10" s="13"/>
      <c r="H10" s="13"/>
      <c r="I10" s="13">
        <v>47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360</v>
      </c>
      <c r="D15" s="23">
        <v>330</v>
      </c>
      <c r="E15" s="23">
        <v>300</v>
      </c>
      <c r="F15" s="23">
        <v>300</v>
      </c>
      <c r="G15" s="23">
        <v>270</v>
      </c>
      <c r="H15" s="23">
        <v>510</v>
      </c>
      <c r="I15" s="23">
        <v>510</v>
      </c>
      <c r="J15" s="23">
        <v>470</v>
      </c>
      <c r="K15" s="23">
        <v>430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162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370</v>
      </c>
      <c r="D21" s="23">
        <v>270</v>
      </c>
      <c r="E21" s="23">
        <v>500</v>
      </c>
      <c r="F21" s="23">
        <v>500</v>
      </c>
      <c r="G21" s="23">
        <v>420</v>
      </c>
      <c r="H21" s="23">
        <v>350</v>
      </c>
      <c r="I21" s="23">
        <v>340</v>
      </c>
      <c r="J21" s="23">
        <v>260</v>
      </c>
      <c r="K21" s="23">
        <v>480</v>
      </c>
    </row>
    <row r="22" ht="21.95" customHeight="1" spans="1:11">
      <c r="A22" s="30"/>
      <c r="B22" s="26" t="s">
        <v>24</v>
      </c>
      <c r="C22" s="27" t="s">
        <v>163</v>
      </c>
      <c r="D22" s="27"/>
      <c r="E22" s="27"/>
      <c r="F22" s="27" t="s">
        <v>25</v>
      </c>
      <c r="G22" s="27"/>
      <c r="H22" s="27"/>
      <c r="I22" s="27" t="s">
        <v>164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3010</v>
      </c>
      <c r="D23" s="23"/>
      <c r="E23" s="23"/>
      <c r="F23" s="23">
        <f>1450+1420</f>
        <v>2870</v>
      </c>
      <c r="G23" s="23"/>
      <c r="H23" s="23"/>
      <c r="I23" s="23">
        <v>2630</v>
      </c>
      <c r="J23" s="23"/>
      <c r="K23" s="23"/>
    </row>
    <row r="24" ht="21.95" customHeight="1" spans="1:11">
      <c r="A24" s="31"/>
      <c r="B24" s="32" t="s">
        <v>28</v>
      </c>
      <c r="C24" s="23">
        <v>500</v>
      </c>
      <c r="D24" s="23"/>
      <c r="E24" s="23"/>
      <c r="F24" s="23">
        <f>1180+1220</f>
        <v>2400</v>
      </c>
      <c r="G24" s="23"/>
      <c r="H24" s="23"/>
      <c r="I24" s="23">
        <v>2300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34</v>
      </c>
      <c r="D25" s="23"/>
      <c r="E25" s="23"/>
      <c r="F25" s="23">
        <v>33</v>
      </c>
      <c r="G25" s="23"/>
      <c r="H25" s="23"/>
      <c r="I25" s="23">
        <v>33</v>
      </c>
      <c r="J25" s="23"/>
      <c r="K25" s="23"/>
    </row>
    <row r="26" ht="21.95" customHeight="1" spans="1:11">
      <c r="A26" s="24"/>
      <c r="B26" s="25" t="s">
        <v>31</v>
      </c>
      <c r="C26" s="23">
        <v>853</v>
      </c>
      <c r="D26" s="23"/>
      <c r="E26" s="23"/>
      <c r="F26" s="23">
        <v>853</v>
      </c>
      <c r="G26" s="23"/>
      <c r="H26" s="23"/>
      <c r="I26" s="23">
        <v>851</v>
      </c>
      <c r="J26" s="23"/>
      <c r="K26" s="23"/>
    </row>
    <row r="27" ht="21.95" customHeight="1" spans="1:11">
      <c r="A27" s="24"/>
      <c r="B27" s="25" t="s">
        <v>32</v>
      </c>
      <c r="C27" s="23">
        <v>1</v>
      </c>
      <c r="D27" s="23"/>
      <c r="E27" s="23"/>
      <c r="F27" s="23">
        <v>1</v>
      </c>
      <c r="G27" s="23"/>
      <c r="H27" s="23"/>
      <c r="I27" s="23">
        <v>1</v>
      </c>
      <c r="J27" s="23"/>
      <c r="K27" s="23"/>
    </row>
    <row r="28" ht="76.5" customHeight="1" spans="1:11">
      <c r="A28" s="33" t="s">
        <v>33</v>
      </c>
      <c r="B28" s="34"/>
      <c r="C28" s="35" t="s">
        <v>165</v>
      </c>
      <c r="D28" s="36"/>
      <c r="E28" s="37"/>
      <c r="F28" s="35" t="s">
        <v>166</v>
      </c>
      <c r="G28" s="36"/>
      <c r="H28" s="37"/>
      <c r="I28" s="35" t="s">
        <v>167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spans="1:11">
      <c r="A31" s="48" t="s">
        <v>34</v>
      </c>
      <c r="B31" s="49"/>
      <c r="C31" s="50" t="s">
        <v>99</v>
      </c>
      <c r="D31" s="51"/>
      <c r="E31" s="52"/>
      <c r="F31" s="50" t="s">
        <v>153</v>
      </c>
      <c r="G31" s="51"/>
      <c r="H31" s="52"/>
      <c r="I31" s="50" t="s">
        <v>168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9.2</v>
      </c>
      <c r="F35" s="23">
        <v>9.25</v>
      </c>
      <c r="G35" s="23">
        <v>9.17</v>
      </c>
      <c r="H35" s="23">
        <v>9.15</v>
      </c>
      <c r="I35" s="23">
        <v>9.06</v>
      </c>
      <c r="J35" s="98">
        <v>9.14</v>
      </c>
    </row>
    <row r="36" ht="15.75" spans="1:10">
      <c r="A36" s="61"/>
      <c r="B36" s="55"/>
      <c r="C36" s="62" t="s">
        <v>47</v>
      </c>
      <c r="D36" s="62" t="s">
        <v>48</v>
      </c>
      <c r="E36" s="23">
        <v>5.93</v>
      </c>
      <c r="F36" s="23">
        <v>5.79</v>
      </c>
      <c r="G36" s="23">
        <v>5.95</v>
      </c>
      <c r="H36" s="23">
        <v>5.94</v>
      </c>
      <c r="I36" s="23">
        <v>6.34</v>
      </c>
      <c r="J36" s="98">
        <v>6.48</v>
      </c>
    </row>
    <row r="37" ht="19.5" spans="1:10">
      <c r="A37" s="61"/>
      <c r="B37" s="55"/>
      <c r="C37" s="63" t="s">
        <v>49</v>
      </c>
      <c r="D37" s="62" t="s">
        <v>50</v>
      </c>
      <c r="E37" s="23">
        <v>14.4</v>
      </c>
      <c r="F37" s="23">
        <v>13.9</v>
      </c>
      <c r="G37" s="64">
        <v>14.1</v>
      </c>
      <c r="H37" s="23">
        <v>14.8</v>
      </c>
      <c r="I37" s="23">
        <v>15.7</v>
      </c>
      <c r="J37" s="98">
        <v>16.5</v>
      </c>
    </row>
    <row r="38" ht="16.5" spans="1:10">
      <c r="A38" s="61"/>
      <c r="B38" s="55"/>
      <c r="C38" s="65" t="s">
        <v>51</v>
      </c>
      <c r="D38" s="62" t="s">
        <v>52</v>
      </c>
      <c r="E38" s="64">
        <v>5.14</v>
      </c>
      <c r="F38" s="64">
        <v>5.82</v>
      </c>
      <c r="G38" s="64">
        <v>0.7</v>
      </c>
      <c r="H38" s="64">
        <v>7.1</v>
      </c>
      <c r="I38" s="23">
        <v>6.12</v>
      </c>
      <c r="J38" s="98">
        <v>8.68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0.2</v>
      </c>
      <c r="F39" s="23">
        <v>0.2</v>
      </c>
      <c r="G39" s="64">
        <v>0.7</v>
      </c>
      <c r="H39" s="23">
        <v>0.7</v>
      </c>
      <c r="I39" s="23">
        <v>0.6</v>
      </c>
      <c r="J39" s="98">
        <v>0.6</v>
      </c>
    </row>
    <row r="40" ht="15.75" spans="1:10">
      <c r="A40" s="61"/>
      <c r="B40" s="55"/>
      <c r="C40" s="63" t="s">
        <v>45</v>
      </c>
      <c r="D40" s="63" t="s">
        <v>54</v>
      </c>
      <c r="E40" s="23">
        <v>10.35</v>
      </c>
      <c r="F40" s="23">
        <v>10.13</v>
      </c>
      <c r="G40" s="23">
        <v>10.09</v>
      </c>
      <c r="H40" s="23">
        <v>10.12</v>
      </c>
      <c r="I40" s="23">
        <v>10.05</v>
      </c>
      <c r="J40" s="98">
        <v>10.11</v>
      </c>
    </row>
    <row r="41" ht="15.75" spans="1:10">
      <c r="A41" s="61"/>
      <c r="B41" s="55"/>
      <c r="C41" s="62" t="s">
        <v>47</v>
      </c>
      <c r="D41" s="62" t="s">
        <v>55</v>
      </c>
      <c r="E41" s="23">
        <v>24.7</v>
      </c>
      <c r="F41" s="23">
        <v>22.9</v>
      </c>
      <c r="G41" s="23">
        <v>26.4</v>
      </c>
      <c r="H41" s="23">
        <v>26.7</v>
      </c>
      <c r="I41" s="23">
        <v>27.1</v>
      </c>
      <c r="J41" s="98">
        <v>16.6</v>
      </c>
    </row>
    <row r="42" ht="15.75" spans="1:10">
      <c r="A42" s="61"/>
      <c r="B42" s="55"/>
      <c r="C42" s="66" t="s">
        <v>56</v>
      </c>
      <c r="D42" s="67" t="s">
        <v>57</v>
      </c>
      <c r="E42" s="23">
        <v>4.7</v>
      </c>
      <c r="F42" s="23">
        <v>4.73</v>
      </c>
      <c r="G42" s="23">
        <v>4.78</v>
      </c>
      <c r="H42" s="23">
        <v>5.09</v>
      </c>
      <c r="I42" s="23">
        <v>5.15</v>
      </c>
      <c r="J42" s="98">
        <v>5.01</v>
      </c>
    </row>
    <row r="43" ht="16.5" spans="1:10">
      <c r="A43" s="61"/>
      <c r="B43" s="55"/>
      <c r="C43" s="66" t="s">
        <v>58</v>
      </c>
      <c r="D43" s="68" t="s">
        <v>59</v>
      </c>
      <c r="E43" s="23">
        <v>8.23</v>
      </c>
      <c r="F43" s="23">
        <v>8.96</v>
      </c>
      <c r="G43" s="23">
        <v>7.4</v>
      </c>
      <c r="H43" s="23">
        <v>7.11</v>
      </c>
      <c r="I43" s="23">
        <v>7.58</v>
      </c>
      <c r="J43" s="98">
        <v>8.31</v>
      </c>
    </row>
    <row r="44" ht="19.5" spans="1:10">
      <c r="A44" s="61"/>
      <c r="B44" s="55"/>
      <c r="C44" s="63" t="s">
        <v>49</v>
      </c>
      <c r="D44" s="62" t="s">
        <v>60</v>
      </c>
      <c r="E44" s="23">
        <v>658</v>
      </c>
      <c r="F44" s="23">
        <v>660</v>
      </c>
      <c r="G44" s="23">
        <v>614</v>
      </c>
      <c r="H44" s="23">
        <v>666</v>
      </c>
      <c r="I44" s="23">
        <v>712</v>
      </c>
      <c r="J44" s="98">
        <v>766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6.13</v>
      </c>
      <c r="F45" s="23">
        <v>5.93</v>
      </c>
      <c r="G45" s="23">
        <v>6.36</v>
      </c>
      <c r="H45" s="23">
        <v>6.24</v>
      </c>
      <c r="I45" s="23">
        <v>6.56</v>
      </c>
      <c r="J45" s="98">
        <v>6.67</v>
      </c>
    </row>
    <row r="46" ht="19.5" spans="1:10">
      <c r="A46" s="61"/>
      <c r="B46" s="55"/>
      <c r="C46" s="63" t="s">
        <v>49</v>
      </c>
      <c r="D46" s="62" t="s">
        <v>50</v>
      </c>
      <c r="E46" s="23">
        <v>19</v>
      </c>
      <c r="F46" s="23">
        <v>18.7</v>
      </c>
      <c r="G46" s="23">
        <v>19.3</v>
      </c>
      <c r="H46" s="23">
        <v>18.4</v>
      </c>
      <c r="I46" s="23">
        <v>19.1</v>
      </c>
      <c r="J46" s="98">
        <v>19.6</v>
      </c>
    </row>
    <row r="47" ht="16.5" spans="1:10">
      <c r="A47" s="61"/>
      <c r="B47" s="55"/>
      <c r="C47" s="65" t="s">
        <v>51</v>
      </c>
      <c r="D47" s="62" t="s">
        <v>64</v>
      </c>
      <c r="E47" s="23">
        <v>4.93</v>
      </c>
      <c r="F47" s="23">
        <v>5.16</v>
      </c>
      <c r="G47" s="23">
        <v>2.2</v>
      </c>
      <c r="H47" s="23">
        <v>5.1</v>
      </c>
      <c r="I47" s="23">
        <v>2.62</v>
      </c>
      <c r="J47" s="98">
        <v>2.33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5.79</v>
      </c>
      <c r="F48" s="23">
        <v>5.55</v>
      </c>
      <c r="G48" s="23">
        <v>5.7</v>
      </c>
      <c r="H48" s="23">
        <v>5.9</v>
      </c>
      <c r="I48" s="23">
        <v>5.83</v>
      </c>
      <c r="J48" s="98">
        <v>5.84</v>
      </c>
    </row>
    <row r="49" ht="19.5" spans="1:10">
      <c r="A49" s="61"/>
      <c r="B49" s="55"/>
      <c r="C49" s="63" t="s">
        <v>49</v>
      </c>
      <c r="D49" s="62" t="s">
        <v>50</v>
      </c>
      <c r="E49" s="23">
        <v>7.2</v>
      </c>
      <c r="F49" s="23">
        <v>6.8</v>
      </c>
      <c r="G49" s="23">
        <v>5.5</v>
      </c>
      <c r="H49" s="23">
        <v>6.6</v>
      </c>
      <c r="I49" s="23">
        <v>8.2</v>
      </c>
      <c r="J49" s="98">
        <v>9.5</v>
      </c>
    </row>
    <row r="50" ht="16.5" spans="1:10">
      <c r="A50" s="61"/>
      <c r="B50" s="55"/>
      <c r="C50" s="65" t="s">
        <v>51</v>
      </c>
      <c r="D50" s="62" t="s">
        <v>64</v>
      </c>
      <c r="E50" s="23">
        <v>5.6</v>
      </c>
      <c r="F50" s="23">
        <v>4.92</v>
      </c>
      <c r="G50" s="23">
        <v>3.9</v>
      </c>
      <c r="H50" s="23">
        <v>3.6</v>
      </c>
      <c r="I50" s="23">
        <v>4.57</v>
      </c>
      <c r="J50" s="98">
        <v>4.64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9.15</v>
      </c>
      <c r="F52" s="23">
        <v>9.14</v>
      </c>
      <c r="G52" s="23">
        <v>9.33</v>
      </c>
      <c r="H52" s="23">
        <v>9.27</v>
      </c>
      <c r="I52" s="23">
        <v>9.11</v>
      </c>
      <c r="J52" s="98">
        <v>9.23</v>
      </c>
    </row>
    <row r="53" ht="15.75" spans="1:10">
      <c r="A53" s="61"/>
      <c r="B53" s="55"/>
      <c r="C53" s="62" t="s">
        <v>47</v>
      </c>
      <c r="D53" s="62" t="s">
        <v>48</v>
      </c>
      <c r="E53" s="23">
        <v>6.3</v>
      </c>
      <c r="F53" s="23">
        <v>6.12</v>
      </c>
      <c r="G53" s="23">
        <v>15.3</v>
      </c>
      <c r="H53" s="23">
        <v>6.2</v>
      </c>
      <c r="I53" s="23">
        <v>6.47</v>
      </c>
      <c r="J53" s="98">
        <v>6.39</v>
      </c>
    </row>
    <row r="54" ht="19.5" spans="1:10">
      <c r="A54" s="61"/>
      <c r="B54" s="55"/>
      <c r="C54" s="63" t="s">
        <v>49</v>
      </c>
      <c r="D54" s="62" t="s">
        <v>50</v>
      </c>
      <c r="E54" s="23">
        <v>16</v>
      </c>
      <c r="F54" s="23">
        <v>15.3</v>
      </c>
      <c r="G54" s="23">
        <v>6.21</v>
      </c>
      <c r="H54" s="23">
        <v>14.4</v>
      </c>
      <c r="I54" s="23">
        <v>15.1</v>
      </c>
      <c r="J54" s="98">
        <v>14.5</v>
      </c>
    </row>
    <row r="55" ht="16.5" spans="1:10">
      <c r="A55" s="61"/>
      <c r="B55" s="69"/>
      <c r="C55" s="70" t="s">
        <v>51</v>
      </c>
      <c r="D55" s="62" t="s">
        <v>69</v>
      </c>
      <c r="E55" s="71">
        <v>4.63</v>
      </c>
      <c r="F55" s="71">
        <v>4.41</v>
      </c>
      <c r="G55" s="23">
        <v>6.21</v>
      </c>
      <c r="H55" s="23">
        <v>5.1</v>
      </c>
      <c r="I55" s="23">
        <v>1.69</v>
      </c>
      <c r="J55" s="98">
        <v>2.72</v>
      </c>
    </row>
    <row r="56" ht="14.25" spans="1:10">
      <c r="A56" s="72" t="s">
        <v>70</v>
      </c>
      <c r="B56" s="72" t="s">
        <v>71</v>
      </c>
      <c r="C56" s="73">
        <v>7.83</v>
      </c>
      <c r="D56" s="72" t="s">
        <v>43</v>
      </c>
      <c r="E56" s="73">
        <v>75</v>
      </c>
      <c r="F56" s="72" t="s">
        <v>72</v>
      </c>
      <c r="G56" s="73">
        <v>81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38.5</v>
      </c>
      <c r="C59" s="81"/>
      <c r="D59" s="82">
        <v>30.4</v>
      </c>
      <c r="E59" s="81"/>
      <c r="F59" s="81">
        <v>30.5</v>
      </c>
      <c r="G59" s="83"/>
      <c r="H59" s="81">
        <v>72.7</v>
      </c>
      <c r="I59" s="81"/>
      <c r="J59" s="98"/>
      <c r="K59" s="98"/>
      <c r="L59" s="98"/>
      <c r="M59" s="98"/>
    </row>
    <row r="60" ht="18.75" spans="1:13">
      <c r="A60" s="79" t="s">
        <v>77</v>
      </c>
      <c r="B60" s="80">
        <v>63.7</v>
      </c>
      <c r="C60" s="81"/>
      <c r="D60" s="82"/>
      <c r="E60" s="81"/>
      <c r="F60" s="81"/>
      <c r="G60" s="83"/>
      <c r="H60" s="81"/>
      <c r="I60" s="81"/>
      <c r="J60" s="98">
        <v>29.17</v>
      </c>
      <c r="K60" s="98"/>
      <c r="L60" s="98">
        <v>51.06</v>
      </c>
      <c r="M60" s="98"/>
    </row>
    <row r="61" ht="18.75" spans="1:13">
      <c r="A61" s="79" t="s">
        <v>78</v>
      </c>
      <c r="B61" s="80"/>
      <c r="C61" s="81"/>
      <c r="D61" s="82">
        <v>29.5</v>
      </c>
      <c r="E61" s="81"/>
      <c r="F61" s="81">
        <v>32.2</v>
      </c>
      <c r="G61" s="83"/>
      <c r="H61" s="81">
        <v>35.2</v>
      </c>
      <c r="I61" s="81"/>
      <c r="J61" s="98">
        <v>42.53</v>
      </c>
      <c r="K61" s="98"/>
      <c r="L61" s="98">
        <v>41.8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48.15</v>
      </c>
      <c r="D63" s="82"/>
      <c r="E63" s="81">
        <v>47.88</v>
      </c>
      <c r="F63" s="81"/>
      <c r="G63" s="83">
        <v>48.2</v>
      </c>
      <c r="H63" s="81"/>
      <c r="I63" s="81">
        <v>48.4</v>
      </c>
      <c r="J63" s="98"/>
      <c r="K63" s="98">
        <v>48.52</v>
      </c>
      <c r="M63" s="98">
        <v>46.98</v>
      </c>
    </row>
    <row r="64" ht="18.75" spans="1:13">
      <c r="A64" s="86" t="s">
        <v>80</v>
      </c>
      <c r="B64" s="81"/>
      <c r="C64" s="81">
        <v>52.92</v>
      </c>
      <c r="D64" s="82"/>
      <c r="E64" s="81">
        <v>54.93</v>
      </c>
      <c r="F64" s="81"/>
      <c r="G64" s="87">
        <v>56.04</v>
      </c>
      <c r="H64" s="81"/>
      <c r="I64" s="81">
        <v>56.9</v>
      </c>
      <c r="J64" s="98"/>
      <c r="K64" s="98">
        <v>73.58</v>
      </c>
      <c r="L64" s="98"/>
      <c r="M64" s="98"/>
    </row>
    <row r="65" ht="18.75" spans="1:13">
      <c r="A65" s="86" t="s">
        <v>81</v>
      </c>
      <c r="B65" s="81"/>
      <c r="C65" s="81">
        <v>16.36</v>
      </c>
      <c r="D65" s="82"/>
      <c r="E65" s="81">
        <v>17.04</v>
      </c>
      <c r="F65" s="81"/>
      <c r="G65" s="83">
        <v>16.7</v>
      </c>
      <c r="H65" s="81"/>
      <c r="I65" s="81">
        <v>16.9</v>
      </c>
      <c r="J65" s="98"/>
      <c r="K65" s="98">
        <v>16.63</v>
      </c>
      <c r="M65" s="98">
        <v>16.61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3.33</v>
      </c>
      <c r="C67" s="81">
        <v>11.41</v>
      </c>
      <c r="D67" s="82">
        <v>2.9</v>
      </c>
      <c r="E67" s="81">
        <v>11.37</v>
      </c>
      <c r="F67" s="81">
        <v>5.5</v>
      </c>
      <c r="G67" s="83">
        <v>11.4</v>
      </c>
      <c r="H67" s="81">
        <v>4.9</v>
      </c>
      <c r="I67" s="81">
        <v>11.5</v>
      </c>
      <c r="J67" s="98">
        <v>4.24</v>
      </c>
      <c r="K67" s="98">
        <v>12.02</v>
      </c>
      <c r="L67" s="98">
        <v>3.81</v>
      </c>
      <c r="M67" s="98">
        <v>11.21</v>
      </c>
    </row>
    <row r="68" ht="18.75" spans="1:13">
      <c r="A68" s="104" t="s">
        <v>83</v>
      </c>
      <c r="B68" s="105">
        <v>2.35</v>
      </c>
      <c r="C68" s="81">
        <v>7.78</v>
      </c>
      <c r="D68" s="82">
        <v>1.99</v>
      </c>
      <c r="E68" s="81">
        <v>7.83</v>
      </c>
      <c r="F68" s="81">
        <v>6.9</v>
      </c>
      <c r="G68" s="83">
        <v>7.72</v>
      </c>
      <c r="H68" s="81"/>
      <c r="I68" s="81"/>
      <c r="J68" s="98">
        <v>5.83</v>
      </c>
      <c r="K68" s="98">
        <v>13.49</v>
      </c>
      <c r="L68" s="98">
        <v>4.94</v>
      </c>
      <c r="M68" s="98">
        <v>14.82</v>
      </c>
    </row>
    <row r="69" ht="18.75" spans="1:13">
      <c r="A69" s="104" t="s">
        <v>84</v>
      </c>
      <c r="B69" s="105">
        <v>7.81</v>
      </c>
      <c r="C69" s="81">
        <v>11.45</v>
      </c>
      <c r="D69" s="82">
        <v>5.53</v>
      </c>
      <c r="E69" s="81">
        <v>11.63</v>
      </c>
      <c r="F69" s="81">
        <v>5.9</v>
      </c>
      <c r="G69" s="83">
        <v>11.5</v>
      </c>
      <c r="H69" s="81">
        <v>6.8</v>
      </c>
      <c r="I69" s="81">
        <v>11.7</v>
      </c>
      <c r="J69" s="98">
        <v>7.66</v>
      </c>
      <c r="K69" s="98">
        <v>11.42</v>
      </c>
      <c r="L69" s="98">
        <v>6.57</v>
      </c>
      <c r="M69" s="98">
        <v>11.49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169</v>
      </c>
      <c r="D2" s="6"/>
      <c r="E2" s="6"/>
      <c r="F2" s="7" t="s">
        <v>87</v>
      </c>
      <c r="G2" s="7"/>
      <c r="H2" s="7"/>
      <c r="I2" s="89" t="s">
        <v>88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17430</v>
      </c>
      <c r="D4" s="13"/>
      <c r="E4" s="13"/>
      <c r="F4" s="13">
        <v>18200</v>
      </c>
      <c r="G4" s="13"/>
      <c r="H4" s="13"/>
      <c r="I4" s="13">
        <v>19680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35030</v>
      </c>
      <c r="D5" s="13"/>
      <c r="E5" s="13"/>
      <c r="F5" s="13">
        <v>36300</v>
      </c>
      <c r="G5" s="13"/>
      <c r="H5" s="13"/>
      <c r="I5" s="13">
        <v>37580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C4-'9日'!I4</f>
        <v>1180</v>
      </c>
      <c r="D6" s="15"/>
      <c r="E6" s="15"/>
      <c r="F6" s="16">
        <f>F4-C4</f>
        <v>770</v>
      </c>
      <c r="G6" s="17"/>
      <c r="H6" s="18"/>
      <c r="I6" s="16">
        <f>I4-F4</f>
        <v>1480</v>
      </c>
      <c r="J6" s="17"/>
      <c r="K6" s="18"/>
      <c r="L6" s="93">
        <f>C6+F6+I6</f>
        <v>3430</v>
      </c>
      <c r="M6" s="93">
        <f>C7+F7+I7</f>
        <v>4200</v>
      </c>
    </row>
    <row r="7" ht="21.95" customHeight="1" spans="1:13">
      <c r="A7" s="11"/>
      <c r="B7" s="14" t="s">
        <v>8</v>
      </c>
      <c r="C7" s="15">
        <f>C5-'9日'!I5</f>
        <v>1650</v>
      </c>
      <c r="D7" s="15"/>
      <c r="E7" s="15"/>
      <c r="F7" s="16">
        <f>F5-C5</f>
        <v>1270</v>
      </c>
      <c r="G7" s="17"/>
      <c r="H7" s="18"/>
      <c r="I7" s="16">
        <f>I5-F5</f>
        <v>1280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43</v>
      </c>
      <c r="D9" s="13"/>
      <c r="E9" s="13"/>
      <c r="F9" s="13">
        <v>48</v>
      </c>
      <c r="G9" s="13"/>
      <c r="H9" s="13"/>
      <c r="I9" s="13">
        <v>48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43</v>
      </c>
      <c r="D10" s="13"/>
      <c r="E10" s="13"/>
      <c r="F10" s="13">
        <v>48</v>
      </c>
      <c r="G10" s="13"/>
      <c r="H10" s="13"/>
      <c r="I10" s="13">
        <v>48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430</v>
      </c>
      <c r="D15" s="23">
        <v>400</v>
      </c>
      <c r="E15" s="23">
        <v>370</v>
      </c>
      <c r="F15" s="23">
        <v>370</v>
      </c>
      <c r="G15" s="23">
        <v>340</v>
      </c>
      <c r="H15" s="23">
        <v>310</v>
      </c>
      <c r="I15" s="23">
        <v>310</v>
      </c>
      <c r="J15" s="23">
        <v>270</v>
      </c>
      <c r="K15" s="23">
        <v>500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170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480</v>
      </c>
      <c r="D21" s="23">
        <v>400</v>
      </c>
      <c r="E21" s="23">
        <v>320</v>
      </c>
      <c r="F21" s="23">
        <v>320</v>
      </c>
      <c r="G21" s="23">
        <v>250</v>
      </c>
      <c r="H21" s="23">
        <v>530</v>
      </c>
      <c r="I21" s="23">
        <v>520</v>
      </c>
      <c r="J21" s="23">
        <v>450</v>
      </c>
      <c r="K21" s="23">
        <v>370</v>
      </c>
    </row>
    <row r="22" ht="21.95" customHeight="1" spans="1:11">
      <c r="A22" s="30"/>
      <c r="B22" s="26" t="s">
        <v>24</v>
      </c>
      <c r="C22" s="27" t="s">
        <v>25</v>
      </c>
      <c r="D22" s="27"/>
      <c r="E22" s="27"/>
      <c r="F22" s="27" t="s">
        <v>171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2480</v>
      </c>
      <c r="D23" s="23"/>
      <c r="E23" s="23"/>
      <c r="F23" s="23">
        <v>2350</v>
      </c>
      <c r="G23" s="23"/>
      <c r="H23" s="23"/>
      <c r="I23" s="23">
        <v>2100</v>
      </c>
      <c r="J23" s="23"/>
      <c r="K23" s="23"/>
    </row>
    <row r="24" ht="21.95" customHeight="1" spans="1:11">
      <c r="A24" s="31"/>
      <c r="B24" s="32" t="s">
        <v>28</v>
      </c>
      <c r="C24" s="23">
        <f>1120+1100</f>
        <v>2220</v>
      </c>
      <c r="D24" s="23"/>
      <c r="E24" s="23"/>
      <c r="F24" s="23">
        <v>2000</v>
      </c>
      <c r="G24" s="23"/>
      <c r="H24" s="23"/>
      <c r="I24" s="23">
        <v>2000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33</v>
      </c>
      <c r="D25" s="23"/>
      <c r="E25" s="23"/>
      <c r="F25" s="23">
        <v>33</v>
      </c>
      <c r="G25" s="23"/>
      <c r="H25" s="23"/>
      <c r="I25" s="23">
        <v>32</v>
      </c>
      <c r="J25" s="23"/>
      <c r="K25" s="23"/>
    </row>
    <row r="26" ht="21.95" customHeight="1" spans="1:11">
      <c r="A26" s="24"/>
      <c r="B26" s="25" t="s">
        <v>31</v>
      </c>
      <c r="C26" s="23">
        <v>851</v>
      </c>
      <c r="D26" s="23"/>
      <c r="E26" s="23"/>
      <c r="F26" s="23">
        <v>849</v>
      </c>
      <c r="G26" s="23"/>
      <c r="H26" s="23"/>
      <c r="I26" s="23">
        <v>849</v>
      </c>
      <c r="J26" s="23"/>
      <c r="K26" s="23"/>
    </row>
    <row r="27" ht="21.95" customHeight="1" spans="1:11">
      <c r="A27" s="24"/>
      <c r="B27" s="25" t="s">
        <v>32</v>
      </c>
      <c r="C27" s="23">
        <v>1</v>
      </c>
      <c r="D27" s="23"/>
      <c r="E27" s="23"/>
      <c r="F27" s="23">
        <v>1</v>
      </c>
      <c r="G27" s="23"/>
      <c r="H27" s="23"/>
      <c r="I27" s="23">
        <v>1</v>
      </c>
      <c r="J27" s="23"/>
      <c r="K27" s="23"/>
    </row>
    <row r="28" ht="76.5" customHeight="1" spans="1:11">
      <c r="A28" s="33" t="s">
        <v>33</v>
      </c>
      <c r="B28" s="34"/>
      <c r="C28" s="35" t="s">
        <v>172</v>
      </c>
      <c r="D28" s="36"/>
      <c r="E28" s="37"/>
      <c r="F28" s="35" t="s">
        <v>173</v>
      </c>
      <c r="G28" s="36"/>
      <c r="H28" s="37"/>
      <c r="I28" s="35" t="s">
        <v>174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spans="1:11">
      <c r="A31" s="48" t="s">
        <v>34</v>
      </c>
      <c r="B31" s="49"/>
      <c r="C31" s="50" t="s">
        <v>107</v>
      </c>
      <c r="D31" s="51"/>
      <c r="E31" s="52"/>
      <c r="F31" s="50" t="s">
        <v>175</v>
      </c>
      <c r="G31" s="51"/>
      <c r="H31" s="52"/>
      <c r="I31" s="50" t="s">
        <v>176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9.15</v>
      </c>
      <c r="F35" s="23">
        <v>9.29</v>
      </c>
      <c r="G35" s="23">
        <v>9.22</v>
      </c>
      <c r="H35" s="23">
        <v>9.28</v>
      </c>
      <c r="I35" s="23">
        <v>9.16</v>
      </c>
      <c r="J35" s="98">
        <v>9.19</v>
      </c>
    </row>
    <row r="36" ht="15.75" spans="1:10">
      <c r="A36" s="61"/>
      <c r="B36" s="55"/>
      <c r="C36" s="62" t="s">
        <v>47</v>
      </c>
      <c r="D36" s="62" t="s">
        <v>48</v>
      </c>
      <c r="E36" s="23">
        <v>6.17</v>
      </c>
      <c r="F36" s="23">
        <v>5.82</v>
      </c>
      <c r="G36" s="23">
        <v>6.28</v>
      </c>
      <c r="H36" s="23">
        <v>6.11</v>
      </c>
      <c r="I36" s="23">
        <v>5.87</v>
      </c>
      <c r="J36" s="98">
        <v>6.05</v>
      </c>
    </row>
    <row r="37" ht="19.5" spans="1:10">
      <c r="A37" s="61"/>
      <c r="B37" s="55"/>
      <c r="C37" s="63" t="s">
        <v>49</v>
      </c>
      <c r="D37" s="62" t="s">
        <v>50</v>
      </c>
      <c r="E37" s="23">
        <v>16.1</v>
      </c>
      <c r="F37" s="23">
        <v>15.4</v>
      </c>
      <c r="G37" s="64">
        <v>15.6</v>
      </c>
      <c r="H37" s="23">
        <v>15.2</v>
      </c>
      <c r="I37" s="23">
        <v>16.8</v>
      </c>
      <c r="J37" s="98">
        <v>19</v>
      </c>
    </row>
    <row r="38" ht="16.5" spans="1:10">
      <c r="A38" s="61"/>
      <c r="B38" s="55"/>
      <c r="C38" s="65" t="s">
        <v>51</v>
      </c>
      <c r="D38" s="62" t="s">
        <v>52</v>
      </c>
      <c r="E38" s="64">
        <v>6.2</v>
      </c>
      <c r="F38" s="64">
        <v>5.27</v>
      </c>
      <c r="G38" s="64">
        <v>9.1</v>
      </c>
      <c r="H38" s="64">
        <v>6.8</v>
      </c>
      <c r="I38" s="23">
        <v>8.54</v>
      </c>
      <c r="J38" s="98">
        <v>6.27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0.1</v>
      </c>
      <c r="F39" s="23">
        <v>0.1</v>
      </c>
      <c r="G39" s="23">
        <v>0.5</v>
      </c>
      <c r="H39" s="23">
        <v>0.5</v>
      </c>
      <c r="I39" s="23">
        <v>0.6</v>
      </c>
      <c r="J39" s="98">
        <v>0.6</v>
      </c>
    </row>
    <row r="40" ht="15.75" spans="1:10">
      <c r="A40" s="61"/>
      <c r="B40" s="55"/>
      <c r="C40" s="63" t="s">
        <v>45</v>
      </c>
      <c r="D40" s="63" t="s">
        <v>54</v>
      </c>
      <c r="E40" s="98">
        <v>10</v>
      </c>
      <c r="F40" s="98">
        <v>10.1</v>
      </c>
      <c r="G40" s="98">
        <v>10.18</v>
      </c>
      <c r="H40" s="98">
        <v>10.12</v>
      </c>
      <c r="I40" s="23">
        <v>10.13</v>
      </c>
      <c r="J40" s="98">
        <v>10.15</v>
      </c>
    </row>
    <row r="41" ht="15.75" spans="1:10">
      <c r="A41" s="61"/>
      <c r="B41" s="55"/>
      <c r="C41" s="62" t="s">
        <v>47</v>
      </c>
      <c r="D41" s="62" t="s">
        <v>55</v>
      </c>
      <c r="E41" s="23">
        <v>25.7</v>
      </c>
      <c r="F41" s="23">
        <v>24.1</v>
      </c>
      <c r="G41" s="98">
        <v>23.22</v>
      </c>
      <c r="H41" s="98">
        <v>27.4</v>
      </c>
      <c r="I41" s="23">
        <v>26.8</v>
      </c>
      <c r="J41" s="98">
        <v>25.6</v>
      </c>
    </row>
    <row r="42" ht="15.75" spans="1:10">
      <c r="A42" s="61"/>
      <c r="B42" s="55"/>
      <c r="C42" s="66" t="s">
        <v>56</v>
      </c>
      <c r="D42" s="67" t="s">
        <v>57</v>
      </c>
      <c r="E42" s="23">
        <v>4.9</v>
      </c>
      <c r="F42" s="23">
        <v>5.16</v>
      </c>
      <c r="G42" s="98">
        <v>5.87</v>
      </c>
      <c r="H42" s="98">
        <v>6.08</v>
      </c>
      <c r="I42" s="23">
        <v>5.89</v>
      </c>
      <c r="J42" s="98">
        <v>5.97</v>
      </c>
    </row>
    <row r="43" ht="16.5" spans="1:10">
      <c r="A43" s="61"/>
      <c r="B43" s="55"/>
      <c r="C43" s="66" t="s">
        <v>58</v>
      </c>
      <c r="D43" s="68" t="s">
        <v>59</v>
      </c>
      <c r="E43" s="23">
        <v>7.61</v>
      </c>
      <c r="F43" s="23">
        <v>8.41</v>
      </c>
      <c r="G43" s="98">
        <v>9.1</v>
      </c>
      <c r="H43" s="98">
        <v>8.71</v>
      </c>
      <c r="I43" s="23">
        <v>8.67</v>
      </c>
      <c r="J43" s="98">
        <v>7.88</v>
      </c>
    </row>
    <row r="44" ht="19.5" spans="1:10">
      <c r="A44" s="61"/>
      <c r="B44" s="55"/>
      <c r="C44" s="63" t="s">
        <v>49</v>
      </c>
      <c r="D44" s="62" t="s">
        <v>60</v>
      </c>
      <c r="E44" s="23">
        <v>765</v>
      </c>
      <c r="F44" s="23">
        <v>716</v>
      </c>
      <c r="G44" s="23">
        <v>742</v>
      </c>
      <c r="H44" s="23">
        <v>789</v>
      </c>
      <c r="I44" s="23">
        <v>774</v>
      </c>
      <c r="J44" s="98">
        <v>824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6.2</v>
      </c>
      <c r="F45" s="23">
        <v>6.05</v>
      </c>
      <c r="G45" s="23">
        <v>6.21</v>
      </c>
      <c r="H45" s="23">
        <v>6.42</v>
      </c>
      <c r="I45" s="23">
        <v>6.52</v>
      </c>
      <c r="J45" s="98">
        <v>6.73</v>
      </c>
    </row>
    <row r="46" ht="19.5" spans="1:10">
      <c r="A46" s="61"/>
      <c r="B46" s="55"/>
      <c r="C46" s="63" t="s">
        <v>49</v>
      </c>
      <c r="D46" s="62" t="s">
        <v>50</v>
      </c>
      <c r="E46" s="23">
        <v>19.4</v>
      </c>
      <c r="F46" s="23">
        <v>18.9</v>
      </c>
      <c r="G46" s="23">
        <v>14.4</v>
      </c>
      <c r="H46" s="23">
        <v>18.7</v>
      </c>
      <c r="I46" s="23">
        <v>19.2</v>
      </c>
      <c r="J46" s="98">
        <v>19.5</v>
      </c>
    </row>
    <row r="47" ht="16.5" spans="1:10">
      <c r="A47" s="61"/>
      <c r="B47" s="55"/>
      <c r="C47" s="65" t="s">
        <v>51</v>
      </c>
      <c r="D47" s="62" t="s">
        <v>64</v>
      </c>
      <c r="E47" s="23">
        <v>5.17</v>
      </c>
      <c r="F47" s="23">
        <v>4.8</v>
      </c>
      <c r="G47" s="23">
        <v>6.53</v>
      </c>
      <c r="H47" s="23">
        <v>1.5</v>
      </c>
      <c r="I47" s="23">
        <v>2.18</v>
      </c>
      <c r="J47" s="98">
        <v>2.29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5.83</v>
      </c>
      <c r="F48" s="23">
        <v>5.71</v>
      </c>
      <c r="G48" s="23">
        <v>5.96</v>
      </c>
      <c r="H48" s="23">
        <v>6.3</v>
      </c>
      <c r="I48" s="23">
        <v>5.94</v>
      </c>
      <c r="J48" s="98">
        <v>6.11</v>
      </c>
    </row>
    <row r="49" ht="19.5" spans="1:10">
      <c r="A49" s="61"/>
      <c r="B49" s="55"/>
      <c r="C49" s="63" t="s">
        <v>49</v>
      </c>
      <c r="D49" s="62" t="s">
        <v>50</v>
      </c>
      <c r="E49" s="23">
        <v>9</v>
      </c>
      <c r="F49" s="23">
        <v>8.5</v>
      </c>
      <c r="G49" s="23">
        <v>8.7</v>
      </c>
      <c r="H49" s="23">
        <v>9.6</v>
      </c>
      <c r="I49" s="23">
        <v>9.7</v>
      </c>
      <c r="J49" s="98">
        <v>10.2</v>
      </c>
    </row>
    <row r="50" ht="16.5" spans="1:10">
      <c r="A50" s="61"/>
      <c r="B50" s="55"/>
      <c r="C50" s="65" t="s">
        <v>51</v>
      </c>
      <c r="D50" s="62" t="s">
        <v>64</v>
      </c>
      <c r="E50" s="23">
        <v>5.53</v>
      </c>
      <c r="F50" s="23">
        <v>4.93</v>
      </c>
      <c r="G50" s="23">
        <v>4.63</v>
      </c>
      <c r="H50" s="23">
        <v>2.6</v>
      </c>
      <c r="I50" s="23">
        <v>4.71</v>
      </c>
      <c r="J50" s="98">
        <v>4.79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9.14</v>
      </c>
      <c r="F52" s="23">
        <v>9.11</v>
      </c>
      <c r="G52" s="23">
        <v>9.35</v>
      </c>
      <c r="H52" s="23">
        <v>9.37</v>
      </c>
      <c r="I52" s="23">
        <v>9.26</v>
      </c>
      <c r="J52" s="98">
        <v>9.32</v>
      </c>
    </row>
    <row r="53" ht="15.75" spans="1:10">
      <c r="A53" s="61"/>
      <c r="B53" s="55"/>
      <c r="C53" s="62" t="s">
        <v>47</v>
      </c>
      <c r="D53" s="62" t="s">
        <v>48</v>
      </c>
      <c r="E53" s="23">
        <v>6.1</v>
      </c>
      <c r="F53" s="23">
        <v>5.95</v>
      </c>
      <c r="G53" s="23">
        <v>5.74</v>
      </c>
      <c r="H53" s="23">
        <v>6.5</v>
      </c>
      <c r="I53" s="23">
        <v>6.22</v>
      </c>
      <c r="J53" s="98">
        <v>5.84</v>
      </c>
    </row>
    <row r="54" ht="19.5" spans="1:10">
      <c r="A54" s="61"/>
      <c r="B54" s="55"/>
      <c r="C54" s="63" t="s">
        <v>49</v>
      </c>
      <c r="D54" s="62" t="s">
        <v>50</v>
      </c>
      <c r="E54" s="23">
        <v>15.8</v>
      </c>
      <c r="F54" s="23">
        <v>14.9</v>
      </c>
      <c r="G54" s="23">
        <v>12.7</v>
      </c>
      <c r="H54" s="23">
        <v>11.6</v>
      </c>
      <c r="I54" s="23">
        <v>14</v>
      </c>
      <c r="J54" s="98">
        <v>13.2</v>
      </c>
    </row>
    <row r="55" ht="16.5" spans="1:10">
      <c r="A55" s="61"/>
      <c r="B55" s="69"/>
      <c r="C55" s="70" t="s">
        <v>51</v>
      </c>
      <c r="D55" s="62" t="s">
        <v>69</v>
      </c>
      <c r="E55" s="71">
        <v>8.56</v>
      </c>
      <c r="F55" s="71">
        <v>5.73</v>
      </c>
      <c r="G55" s="71">
        <v>4.63</v>
      </c>
      <c r="H55" s="23">
        <v>4.2</v>
      </c>
      <c r="I55" s="23">
        <v>4.61</v>
      </c>
      <c r="J55" s="98">
        <v>5.46</v>
      </c>
    </row>
    <row r="56" ht="14.25" spans="1:10">
      <c r="A56" s="72" t="s">
        <v>70</v>
      </c>
      <c r="B56" s="72" t="s">
        <v>71</v>
      </c>
      <c r="C56" s="73">
        <v>7.92</v>
      </c>
      <c r="D56" s="72" t="s">
        <v>43</v>
      </c>
      <c r="E56" s="73">
        <v>79</v>
      </c>
      <c r="F56" s="72" t="s">
        <v>72</v>
      </c>
      <c r="G56" s="73">
        <v>80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27.4</v>
      </c>
      <c r="C59" s="81"/>
      <c r="D59" s="82">
        <v>30</v>
      </c>
      <c r="E59" s="81"/>
      <c r="F59" s="81">
        <v>30.7</v>
      </c>
      <c r="G59" s="83"/>
      <c r="H59" s="81">
        <v>31.2</v>
      </c>
      <c r="I59" s="81"/>
      <c r="J59" s="98"/>
      <c r="K59" s="98"/>
      <c r="L59" s="98"/>
      <c r="M59" s="98"/>
    </row>
    <row r="60" ht="18.75" spans="1:13">
      <c r="A60" s="79" t="s">
        <v>77</v>
      </c>
      <c r="B60" s="80">
        <v>52.2</v>
      </c>
      <c r="C60" s="81"/>
      <c r="D60" s="82"/>
      <c r="E60" s="81"/>
      <c r="F60" s="81">
        <v>42.3</v>
      </c>
      <c r="G60" s="83"/>
      <c r="H60" s="81"/>
      <c r="I60" s="81"/>
      <c r="J60" s="98">
        <v>82.62</v>
      </c>
      <c r="K60" s="98"/>
      <c r="L60" s="98">
        <v>43.36</v>
      </c>
      <c r="M60" s="98"/>
    </row>
    <row r="61" ht="18.75" spans="1:13">
      <c r="A61" s="79" t="s">
        <v>78</v>
      </c>
      <c r="B61" s="80"/>
      <c r="C61" s="81"/>
      <c r="D61" s="82">
        <v>54.2</v>
      </c>
      <c r="E61" s="81"/>
      <c r="F61" s="81"/>
      <c r="G61" s="83"/>
      <c r="H61" s="81">
        <v>35.04</v>
      </c>
      <c r="I61" s="81"/>
      <c r="J61" s="98">
        <v>48.46</v>
      </c>
      <c r="K61" s="98"/>
      <c r="L61" s="98">
        <v>57.42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46.84</v>
      </c>
      <c r="D63" s="82"/>
      <c r="E63" s="81"/>
      <c r="F63" s="81"/>
      <c r="G63" s="83">
        <v>42.3</v>
      </c>
      <c r="H63" s="81"/>
      <c r="I63" s="81">
        <v>43.7</v>
      </c>
      <c r="J63" s="98"/>
      <c r="K63" s="98">
        <v>47.36</v>
      </c>
      <c r="M63" s="98">
        <v>45.48</v>
      </c>
    </row>
    <row r="64" ht="18.75" spans="1:13">
      <c r="A64" s="86" t="s">
        <v>80</v>
      </c>
      <c r="B64" s="81"/>
      <c r="C64" s="81">
        <v>44.92</v>
      </c>
      <c r="D64" s="82"/>
      <c r="E64" s="81">
        <v>47.24</v>
      </c>
      <c r="F64" s="81"/>
      <c r="G64" s="87">
        <v>48.4</v>
      </c>
      <c r="H64" s="81"/>
      <c r="I64" s="81">
        <v>48.5</v>
      </c>
      <c r="J64" s="98"/>
      <c r="K64" s="98">
        <v>49.61</v>
      </c>
      <c r="L64" s="98"/>
      <c r="M64" s="98">
        <v>50.39</v>
      </c>
    </row>
    <row r="65" ht="18.75" spans="1:13">
      <c r="A65" s="86" t="s">
        <v>81</v>
      </c>
      <c r="B65" s="81"/>
      <c r="C65" s="81"/>
      <c r="D65" s="82"/>
      <c r="E65" s="81">
        <v>17.41</v>
      </c>
      <c r="F65" s="81"/>
      <c r="G65" s="83">
        <v>17.5</v>
      </c>
      <c r="H65" s="81"/>
      <c r="I65" s="81">
        <v>17.7</v>
      </c>
      <c r="J65" s="98"/>
      <c r="K65" s="98">
        <v>17.43</v>
      </c>
      <c r="M65" s="98">
        <v>17.64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2.06</v>
      </c>
      <c r="C67" s="81">
        <v>11.72</v>
      </c>
      <c r="D67" s="82">
        <v>2.87</v>
      </c>
      <c r="E67" s="81">
        <v>11.64</v>
      </c>
      <c r="F67" s="81">
        <v>1.22</v>
      </c>
      <c r="G67" s="83">
        <v>12.3</v>
      </c>
      <c r="H67" s="81"/>
      <c r="I67" s="81"/>
      <c r="J67" s="98">
        <v>8.51</v>
      </c>
      <c r="K67" s="98">
        <v>13.2</v>
      </c>
      <c r="L67" s="98">
        <v>5.69</v>
      </c>
      <c r="M67" s="98">
        <v>9.12</v>
      </c>
    </row>
    <row r="68" ht="18.75" spans="1:13">
      <c r="A68" s="104" t="s">
        <v>83</v>
      </c>
      <c r="B68" s="105">
        <v>2.51</v>
      </c>
      <c r="C68" s="81">
        <v>12.53</v>
      </c>
      <c r="D68" s="82">
        <v>3.14</v>
      </c>
      <c r="E68" s="81">
        <v>12.09</v>
      </c>
      <c r="F68" s="81">
        <v>4.42</v>
      </c>
      <c r="G68" s="83">
        <v>11.3</v>
      </c>
      <c r="H68" s="81">
        <v>2.9</v>
      </c>
      <c r="I68" s="81">
        <v>10.38</v>
      </c>
      <c r="J68" s="98">
        <v>3.84</v>
      </c>
      <c r="K68" s="98">
        <v>9.41</v>
      </c>
      <c r="L68" s="98">
        <v>3.92</v>
      </c>
      <c r="M68" s="98">
        <v>8.75</v>
      </c>
    </row>
    <row r="69" ht="18.75" spans="1:13">
      <c r="A69" s="104" t="s">
        <v>84</v>
      </c>
      <c r="B69" s="105"/>
      <c r="C69" s="81"/>
      <c r="D69" s="82">
        <v>6.89</v>
      </c>
      <c r="E69" s="81">
        <v>11.51</v>
      </c>
      <c r="F69" s="81">
        <v>6.1</v>
      </c>
      <c r="G69" s="83">
        <v>11.5</v>
      </c>
      <c r="H69" s="81">
        <v>4.4</v>
      </c>
      <c r="I69" s="81">
        <v>11.4</v>
      </c>
      <c r="J69" s="98">
        <v>6.45</v>
      </c>
      <c r="K69" s="98">
        <v>44.51</v>
      </c>
      <c r="L69" s="98">
        <v>7.04</v>
      </c>
      <c r="M69" s="98">
        <v>11.31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4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110</v>
      </c>
      <c r="D2" s="6"/>
      <c r="E2" s="6"/>
      <c r="F2" s="7" t="s">
        <v>177</v>
      </c>
      <c r="G2" s="7"/>
      <c r="H2" s="7"/>
      <c r="I2" s="89" t="s">
        <v>112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21110</v>
      </c>
      <c r="D4" s="13"/>
      <c r="E4" s="13"/>
      <c r="F4" s="13">
        <v>22600</v>
      </c>
      <c r="G4" s="13"/>
      <c r="H4" s="13"/>
      <c r="I4" s="13">
        <v>23230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39200</v>
      </c>
      <c r="D5" s="13"/>
      <c r="E5" s="13"/>
      <c r="F5" s="13">
        <v>41100</v>
      </c>
      <c r="G5" s="13"/>
      <c r="H5" s="13"/>
      <c r="I5" s="13">
        <v>42550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C4-'10日'!I4</f>
        <v>1430</v>
      </c>
      <c r="D6" s="15"/>
      <c r="E6" s="15"/>
      <c r="F6" s="16">
        <f>F4-C4</f>
        <v>1490</v>
      </c>
      <c r="G6" s="17"/>
      <c r="H6" s="18"/>
      <c r="I6" s="16">
        <f>I4-F4</f>
        <v>630</v>
      </c>
      <c r="J6" s="17"/>
      <c r="K6" s="18"/>
      <c r="L6" s="93">
        <f>C6+F6+I6</f>
        <v>3550</v>
      </c>
      <c r="M6" s="93">
        <f>C7+F7+I7</f>
        <v>4970</v>
      </c>
    </row>
    <row r="7" ht="21.95" customHeight="1" spans="1:13">
      <c r="A7" s="11"/>
      <c r="B7" s="14" t="s">
        <v>8</v>
      </c>
      <c r="C7" s="15">
        <f>C5-'10日'!I5</f>
        <v>1620</v>
      </c>
      <c r="D7" s="15"/>
      <c r="E7" s="15"/>
      <c r="F7" s="16">
        <f>F5-C5</f>
        <v>1900</v>
      </c>
      <c r="G7" s="17"/>
      <c r="H7" s="18"/>
      <c r="I7" s="16">
        <f>I5-F5</f>
        <v>1450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43</v>
      </c>
      <c r="G9" s="13"/>
      <c r="H9" s="13"/>
      <c r="I9" s="13">
        <v>48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43</v>
      </c>
      <c r="G10" s="13"/>
      <c r="H10" s="13"/>
      <c r="I10" s="13">
        <v>29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500</v>
      </c>
      <c r="D15" s="23">
        <v>470</v>
      </c>
      <c r="E15" s="23">
        <v>440</v>
      </c>
      <c r="F15" s="23">
        <v>440</v>
      </c>
      <c r="G15" s="23">
        <v>400</v>
      </c>
      <c r="H15" s="23">
        <v>360</v>
      </c>
      <c r="I15" s="23">
        <v>360</v>
      </c>
      <c r="J15" s="23">
        <v>320</v>
      </c>
      <c r="K15" s="23">
        <v>290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370</v>
      </c>
      <c r="D21" s="23">
        <v>300</v>
      </c>
      <c r="E21" s="23">
        <v>550</v>
      </c>
      <c r="F21" s="23">
        <v>550</v>
      </c>
      <c r="G21" s="23">
        <v>480</v>
      </c>
      <c r="H21" s="23">
        <v>400</v>
      </c>
      <c r="I21" s="23">
        <v>400</v>
      </c>
      <c r="J21" s="23">
        <v>320</v>
      </c>
      <c r="K21" s="23">
        <v>500</v>
      </c>
    </row>
    <row r="22" ht="21.95" customHeight="1" spans="1:11">
      <c r="A22" s="30"/>
      <c r="B22" s="26" t="s">
        <v>24</v>
      </c>
      <c r="C22" s="27" t="s">
        <v>178</v>
      </c>
      <c r="D22" s="27"/>
      <c r="E22" s="27"/>
      <c r="F22" s="27" t="s">
        <v>25</v>
      </c>
      <c r="G22" s="27"/>
      <c r="H22" s="27"/>
      <c r="I22" s="27" t="s">
        <v>179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2000</v>
      </c>
      <c r="D23" s="23"/>
      <c r="E23" s="23"/>
      <c r="F23" s="23">
        <v>2000</v>
      </c>
      <c r="G23" s="23"/>
      <c r="H23" s="23"/>
      <c r="I23" s="23">
        <v>2000</v>
      </c>
      <c r="J23" s="23"/>
      <c r="K23" s="23"/>
    </row>
    <row r="24" ht="21.95" customHeight="1" spans="1:11">
      <c r="A24" s="31"/>
      <c r="B24" s="32" t="s">
        <v>28</v>
      </c>
      <c r="C24" s="23">
        <v>1880</v>
      </c>
      <c r="D24" s="23"/>
      <c r="E24" s="23"/>
      <c r="F24" s="23">
        <v>1880</v>
      </c>
      <c r="G24" s="23"/>
      <c r="H24" s="23"/>
      <c r="I24" s="23">
        <v>1800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32</v>
      </c>
      <c r="D25" s="23"/>
      <c r="E25" s="23"/>
      <c r="F25" s="23">
        <v>32</v>
      </c>
      <c r="G25" s="23"/>
      <c r="H25" s="23"/>
      <c r="I25" s="23">
        <v>32</v>
      </c>
      <c r="J25" s="23"/>
      <c r="K25" s="23"/>
    </row>
    <row r="26" ht="21.95" customHeight="1" spans="1:11">
      <c r="A26" s="24"/>
      <c r="B26" s="25" t="s">
        <v>31</v>
      </c>
      <c r="C26" s="23">
        <v>847</v>
      </c>
      <c r="D26" s="23"/>
      <c r="E26" s="23"/>
      <c r="F26" s="23">
        <v>847</v>
      </c>
      <c r="G26" s="23"/>
      <c r="H26" s="23"/>
      <c r="I26" s="23">
        <v>846</v>
      </c>
      <c r="J26" s="23"/>
      <c r="K26" s="23"/>
    </row>
    <row r="27" ht="21.95" customHeight="1" spans="1:11">
      <c r="A27" s="24"/>
      <c r="B27" s="25" t="s">
        <v>32</v>
      </c>
      <c r="C27" s="23">
        <v>1</v>
      </c>
      <c r="D27" s="23"/>
      <c r="E27" s="23"/>
      <c r="F27" s="23">
        <v>1</v>
      </c>
      <c r="G27" s="23"/>
      <c r="H27" s="23"/>
      <c r="I27" s="23">
        <v>1</v>
      </c>
      <c r="J27" s="23"/>
      <c r="K27" s="23"/>
    </row>
    <row r="28" ht="76.5" customHeight="1" spans="1:11">
      <c r="A28" s="33" t="s">
        <v>33</v>
      </c>
      <c r="B28" s="34"/>
      <c r="C28" s="35" t="s">
        <v>180</v>
      </c>
      <c r="D28" s="36"/>
      <c r="E28" s="37"/>
      <c r="F28" s="35"/>
      <c r="G28" s="36"/>
      <c r="H28" s="37"/>
      <c r="I28" s="35" t="s">
        <v>181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spans="1:11">
      <c r="A31" s="48" t="s">
        <v>34</v>
      </c>
      <c r="B31" s="49"/>
      <c r="C31" s="50" t="s">
        <v>182</v>
      </c>
      <c r="D31" s="51"/>
      <c r="E31" s="52"/>
      <c r="F31" s="50" t="s">
        <v>183</v>
      </c>
      <c r="G31" s="51"/>
      <c r="H31" s="52"/>
      <c r="I31" s="50" t="s">
        <v>152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9.12</v>
      </c>
      <c r="F35" s="23">
        <v>9.13</v>
      </c>
      <c r="G35" s="23">
        <v>9.17</v>
      </c>
      <c r="H35" s="23">
        <v>9.2</v>
      </c>
      <c r="I35" s="23">
        <v>9.25</v>
      </c>
      <c r="J35" s="98">
        <v>9.14</v>
      </c>
    </row>
    <row r="36" ht="15.75" spans="1:10">
      <c r="A36" s="61"/>
      <c r="B36" s="55"/>
      <c r="C36" s="62" t="s">
        <v>47</v>
      </c>
      <c r="D36" s="62" t="s">
        <v>48</v>
      </c>
      <c r="E36" s="23">
        <v>6.53</v>
      </c>
      <c r="F36" s="23">
        <v>6.13</v>
      </c>
      <c r="G36" s="23">
        <v>6.4</v>
      </c>
      <c r="H36" s="23">
        <v>5.95</v>
      </c>
      <c r="I36" s="23">
        <v>5.87</v>
      </c>
      <c r="J36" s="98">
        <v>6.07</v>
      </c>
    </row>
    <row r="37" ht="19.5" spans="1:10">
      <c r="A37" s="61"/>
      <c r="B37" s="55"/>
      <c r="C37" s="63" t="s">
        <v>49</v>
      </c>
      <c r="D37" s="62" t="s">
        <v>50</v>
      </c>
      <c r="E37" s="23">
        <v>15.3</v>
      </c>
      <c r="F37" s="23">
        <v>14.1</v>
      </c>
      <c r="G37" s="23">
        <v>14.2</v>
      </c>
      <c r="H37" s="23">
        <v>14</v>
      </c>
      <c r="I37" s="23">
        <v>12.7</v>
      </c>
      <c r="J37" s="98">
        <v>13.8</v>
      </c>
    </row>
    <row r="38" ht="16.5" spans="1:10">
      <c r="A38" s="61"/>
      <c r="B38" s="55"/>
      <c r="C38" s="65" t="s">
        <v>51</v>
      </c>
      <c r="D38" s="62" t="s">
        <v>52</v>
      </c>
      <c r="E38" s="23">
        <v>5.7</v>
      </c>
      <c r="F38" s="23">
        <v>4.25</v>
      </c>
      <c r="G38" s="23">
        <v>5.8</v>
      </c>
      <c r="H38" s="64">
        <v>5</v>
      </c>
      <c r="I38" s="23">
        <v>4.97</v>
      </c>
      <c r="J38" s="98">
        <v>4.45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0.6</v>
      </c>
      <c r="F39" s="23">
        <v>0.6</v>
      </c>
      <c r="G39" s="23">
        <v>0.6</v>
      </c>
      <c r="H39" s="23">
        <v>0.6</v>
      </c>
      <c r="I39" s="23">
        <v>0.5</v>
      </c>
      <c r="J39" s="98">
        <v>0.5</v>
      </c>
    </row>
    <row r="40" ht="15.75" spans="1:10">
      <c r="A40" s="61"/>
      <c r="B40" s="55"/>
      <c r="C40" s="63" t="s">
        <v>45</v>
      </c>
      <c r="D40" s="63" t="s">
        <v>54</v>
      </c>
      <c r="E40" s="23">
        <v>10.16</v>
      </c>
      <c r="F40" s="23">
        <v>9.99</v>
      </c>
      <c r="G40" s="23">
        <v>10.02</v>
      </c>
      <c r="H40" s="23">
        <v>10.07</v>
      </c>
      <c r="I40" s="23">
        <v>10.19</v>
      </c>
      <c r="J40" s="98">
        <v>10.23</v>
      </c>
    </row>
    <row r="41" ht="15.75" spans="1:10">
      <c r="A41" s="61"/>
      <c r="B41" s="55"/>
      <c r="C41" s="62" t="s">
        <v>47</v>
      </c>
      <c r="D41" s="62" t="s">
        <v>55</v>
      </c>
      <c r="E41" s="23">
        <v>24.32</v>
      </c>
      <c r="F41" s="23">
        <v>22.62</v>
      </c>
      <c r="G41" s="23">
        <v>27.1</v>
      </c>
      <c r="H41" s="23">
        <v>26.4</v>
      </c>
      <c r="I41" s="23">
        <v>22.81</v>
      </c>
      <c r="J41" s="98">
        <v>24.79</v>
      </c>
    </row>
    <row r="42" ht="15.75" spans="1:10">
      <c r="A42" s="61"/>
      <c r="B42" s="55"/>
      <c r="C42" s="66" t="s">
        <v>56</v>
      </c>
      <c r="D42" s="67" t="s">
        <v>57</v>
      </c>
      <c r="E42" s="23">
        <v>6.08</v>
      </c>
      <c r="F42" s="23">
        <v>6.05</v>
      </c>
      <c r="G42" s="23">
        <v>5.88</v>
      </c>
      <c r="H42" s="23">
        <v>6.79</v>
      </c>
      <c r="I42" s="23">
        <v>7.74</v>
      </c>
      <c r="J42" s="98">
        <v>8.08</v>
      </c>
    </row>
    <row r="43" ht="16.5" spans="1:10">
      <c r="A43" s="61"/>
      <c r="B43" s="55"/>
      <c r="C43" s="66" t="s">
        <v>58</v>
      </c>
      <c r="D43" s="68" t="s">
        <v>59</v>
      </c>
      <c r="E43" s="23">
        <v>7.69</v>
      </c>
      <c r="F43" s="23">
        <v>7.55</v>
      </c>
      <c r="G43" s="23">
        <v>7.81</v>
      </c>
      <c r="H43" s="23">
        <v>8.2</v>
      </c>
      <c r="I43" s="23">
        <v>6.83</v>
      </c>
      <c r="J43" s="98">
        <v>7130</v>
      </c>
    </row>
    <row r="44" ht="19.5" spans="1:10">
      <c r="A44" s="61"/>
      <c r="B44" s="55"/>
      <c r="C44" s="63" t="s">
        <v>49</v>
      </c>
      <c r="D44" s="62" t="s">
        <v>60</v>
      </c>
      <c r="E44" s="23">
        <v>826</v>
      </c>
      <c r="F44" s="23">
        <v>767</v>
      </c>
      <c r="G44" s="23">
        <v>776</v>
      </c>
      <c r="H44" s="23">
        <v>790</v>
      </c>
      <c r="I44" s="23">
        <v>792</v>
      </c>
      <c r="J44" s="98">
        <v>763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6.12</v>
      </c>
      <c r="F45" s="23">
        <v>6.34</v>
      </c>
      <c r="G45" s="23">
        <v>5.42</v>
      </c>
      <c r="H45" s="23">
        <v>6.11</v>
      </c>
      <c r="I45" s="23">
        <v>5.99</v>
      </c>
      <c r="J45" s="98">
        <v>6.08</v>
      </c>
    </row>
    <row r="46" ht="19.5" spans="1:10">
      <c r="A46" s="61"/>
      <c r="B46" s="55"/>
      <c r="C46" s="63" t="s">
        <v>49</v>
      </c>
      <c r="D46" s="62" t="s">
        <v>50</v>
      </c>
      <c r="E46" s="23">
        <v>18.7</v>
      </c>
      <c r="F46" s="23">
        <v>19.7</v>
      </c>
      <c r="G46" s="23">
        <v>18.3</v>
      </c>
      <c r="H46" s="23">
        <v>17.6</v>
      </c>
      <c r="I46" s="23">
        <v>15.2</v>
      </c>
      <c r="J46" s="98">
        <v>16.7</v>
      </c>
    </row>
    <row r="47" ht="16.5" spans="1:10">
      <c r="A47" s="61"/>
      <c r="B47" s="55"/>
      <c r="C47" s="65" t="s">
        <v>51</v>
      </c>
      <c r="D47" s="62" t="s">
        <v>64</v>
      </c>
      <c r="E47" s="23">
        <v>4.11</v>
      </c>
      <c r="F47" s="23">
        <v>2.19</v>
      </c>
      <c r="G47" s="23">
        <v>2.7</v>
      </c>
      <c r="H47" s="23">
        <v>5.4</v>
      </c>
      <c r="I47" s="23">
        <v>2.58</v>
      </c>
      <c r="J47" s="98">
        <v>2.49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6.03</v>
      </c>
      <c r="F48" s="23">
        <v>5.89</v>
      </c>
      <c r="G48" s="23">
        <v>6.1</v>
      </c>
      <c r="H48" s="23">
        <v>6.3</v>
      </c>
      <c r="I48" s="23">
        <v>6.13</v>
      </c>
      <c r="J48" s="98">
        <v>5.98</v>
      </c>
    </row>
    <row r="49" ht="19.5" spans="1:10">
      <c r="A49" s="61"/>
      <c r="B49" s="55"/>
      <c r="C49" s="63" t="s">
        <v>49</v>
      </c>
      <c r="D49" s="62" t="s">
        <v>50</v>
      </c>
      <c r="E49" s="23">
        <v>8.94</v>
      </c>
      <c r="F49" s="23">
        <v>10</v>
      </c>
      <c r="G49" s="23">
        <v>10.4</v>
      </c>
      <c r="H49" s="23">
        <v>9.1</v>
      </c>
      <c r="I49" s="23">
        <v>13.6</v>
      </c>
      <c r="J49" s="98">
        <v>9.8</v>
      </c>
    </row>
    <row r="50" ht="16.5" spans="1:10">
      <c r="A50" s="61"/>
      <c r="B50" s="55"/>
      <c r="C50" s="65" t="s">
        <v>51</v>
      </c>
      <c r="D50" s="62" t="s">
        <v>64</v>
      </c>
      <c r="E50" s="23">
        <v>4.24</v>
      </c>
      <c r="F50" s="23">
        <v>3.36</v>
      </c>
      <c r="G50" s="23">
        <v>4.5</v>
      </c>
      <c r="H50" s="23">
        <v>4.9</v>
      </c>
      <c r="I50" s="23">
        <v>3.25</v>
      </c>
      <c r="J50" s="98">
        <v>3.54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9.31</v>
      </c>
      <c r="F52" s="23">
        <v>9.34</v>
      </c>
      <c r="G52" s="23">
        <v>8.98</v>
      </c>
      <c r="H52" s="23">
        <v>9.02</v>
      </c>
      <c r="I52" s="23">
        <v>9.02</v>
      </c>
      <c r="J52" s="98">
        <v>9.14</v>
      </c>
    </row>
    <row r="53" ht="15.75" spans="1:10">
      <c r="A53" s="61"/>
      <c r="B53" s="55"/>
      <c r="C53" s="62" t="s">
        <v>47</v>
      </c>
      <c r="D53" s="62" t="s">
        <v>48</v>
      </c>
      <c r="E53" s="23">
        <v>5.34</v>
      </c>
      <c r="F53" s="23">
        <v>6.25</v>
      </c>
      <c r="G53" s="23">
        <v>5.8</v>
      </c>
      <c r="H53" s="23">
        <v>6.42</v>
      </c>
      <c r="I53" s="23">
        <v>6.28</v>
      </c>
      <c r="J53" s="98">
        <v>6.13</v>
      </c>
    </row>
    <row r="54" ht="19.5" spans="1:10">
      <c r="A54" s="61"/>
      <c r="B54" s="55"/>
      <c r="C54" s="63" t="s">
        <v>49</v>
      </c>
      <c r="D54" s="62" t="s">
        <v>50</v>
      </c>
      <c r="E54" s="23">
        <v>11.2</v>
      </c>
      <c r="F54" s="23">
        <v>12.7</v>
      </c>
      <c r="G54" s="23">
        <v>15.6</v>
      </c>
      <c r="H54" s="23">
        <v>13.7</v>
      </c>
      <c r="I54" s="23">
        <v>12.7</v>
      </c>
      <c r="J54" s="98">
        <v>11.65</v>
      </c>
    </row>
    <row r="55" ht="16.5" spans="1:10">
      <c r="A55" s="61"/>
      <c r="B55" s="69"/>
      <c r="C55" s="70" t="s">
        <v>51</v>
      </c>
      <c r="D55" s="62" t="s">
        <v>69</v>
      </c>
      <c r="E55" s="23">
        <v>4.11</v>
      </c>
      <c r="F55" s="23">
        <v>3.02</v>
      </c>
      <c r="G55" s="23">
        <v>4.9</v>
      </c>
      <c r="H55" s="23">
        <v>5.3</v>
      </c>
      <c r="I55" s="23">
        <v>6.27</v>
      </c>
      <c r="J55" s="98">
        <v>6.13</v>
      </c>
    </row>
    <row r="56" ht="14.25" spans="1:10">
      <c r="A56" s="72" t="s">
        <v>70</v>
      </c>
      <c r="B56" s="72" t="s">
        <v>71</v>
      </c>
      <c r="C56" s="73">
        <v>7.69</v>
      </c>
      <c r="D56" s="72" t="s">
        <v>43</v>
      </c>
      <c r="E56" s="73">
        <v>78</v>
      </c>
      <c r="F56" s="72" t="s">
        <v>72</v>
      </c>
      <c r="G56" s="73">
        <v>85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6.01</v>
      </c>
      <c r="C59" s="80"/>
      <c r="D59" s="80">
        <v>20.2</v>
      </c>
      <c r="E59" s="80"/>
      <c r="F59" s="80">
        <v>0.3</v>
      </c>
      <c r="G59" s="80"/>
      <c r="H59" s="81">
        <v>1.76</v>
      </c>
      <c r="I59" s="81"/>
      <c r="J59" s="98">
        <v>3.78</v>
      </c>
      <c r="K59" s="98"/>
      <c r="L59" s="98">
        <v>4.69</v>
      </c>
      <c r="M59" s="98"/>
    </row>
    <row r="60" ht="18.75" spans="1:13">
      <c r="A60" s="79" t="s">
        <v>77</v>
      </c>
      <c r="B60" s="80">
        <v>53.42</v>
      </c>
      <c r="C60" s="80"/>
      <c r="D60" s="80">
        <v>69.24</v>
      </c>
      <c r="E60" s="80"/>
      <c r="F60" s="80"/>
      <c r="G60" s="80"/>
      <c r="H60" s="81"/>
      <c r="I60" s="81"/>
      <c r="J60" s="98"/>
      <c r="K60" s="98"/>
      <c r="L60" s="98"/>
      <c r="M60" s="98"/>
    </row>
    <row r="61" ht="18.75" spans="1:13">
      <c r="A61" s="79" t="s">
        <v>78</v>
      </c>
      <c r="B61" s="80"/>
      <c r="C61" s="80"/>
      <c r="D61" s="80"/>
      <c r="E61" s="80"/>
      <c r="F61" s="80">
        <v>28.8</v>
      </c>
      <c r="G61" s="80"/>
      <c r="H61" s="81">
        <v>33.9</v>
      </c>
      <c r="I61" s="81"/>
      <c r="J61" s="98">
        <v>53.7</v>
      </c>
      <c r="K61" s="98"/>
      <c r="L61" s="98">
        <v>38.64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41.93</v>
      </c>
      <c r="D63" s="81"/>
      <c r="E63" s="81">
        <v>42.06</v>
      </c>
      <c r="F63" s="81"/>
      <c r="G63" s="83">
        <v>42.6</v>
      </c>
      <c r="H63" s="81"/>
      <c r="I63" s="81">
        <v>42.4</v>
      </c>
      <c r="J63" s="98"/>
      <c r="K63" s="98">
        <v>42.87</v>
      </c>
      <c r="M63" s="98">
        <v>45.32</v>
      </c>
    </row>
    <row r="64" ht="18.75" spans="1:13">
      <c r="A64" s="86" t="s">
        <v>80</v>
      </c>
      <c r="B64" s="81"/>
      <c r="C64" s="81">
        <v>52.37</v>
      </c>
      <c r="D64" s="81"/>
      <c r="E64" s="81">
        <v>51.64</v>
      </c>
      <c r="F64" s="81"/>
      <c r="G64" s="87">
        <v>52.8</v>
      </c>
      <c r="H64" s="81"/>
      <c r="I64" s="81">
        <v>54.2</v>
      </c>
      <c r="J64" s="98"/>
      <c r="K64" s="98">
        <v>57.5</v>
      </c>
      <c r="L64" s="98"/>
      <c r="M64" s="98">
        <v>65.44</v>
      </c>
    </row>
    <row r="65" ht="18.75" spans="1:13">
      <c r="A65" s="86" t="s">
        <v>81</v>
      </c>
      <c r="B65" s="81"/>
      <c r="C65" s="81">
        <v>17.36</v>
      </c>
      <c r="D65" s="81"/>
      <c r="E65" s="81">
        <v>17.45</v>
      </c>
      <c r="F65" s="81"/>
      <c r="G65" s="83">
        <v>18.1</v>
      </c>
      <c r="H65" s="81"/>
      <c r="I65" s="81">
        <v>18.3</v>
      </c>
      <c r="J65" s="98"/>
      <c r="K65" s="98">
        <v>17.7</v>
      </c>
      <c r="M65" s="98">
        <v>18.31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4.12</v>
      </c>
      <c r="C67" s="81">
        <v>9.87</v>
      </c>
      <c r="D67" s="81">
        <v>4.23</v>
      </c>
      <c r="E67" s="81">
        <v>9.07</v>
      </c>
      <c r="F67" s="81">
        <v>2.9</v>
      </c>
      <c r="G67" s="81">
        <v>8.7</v>
      </c>
      <c r="H67" s="81">
        <v>0.42</v>
      </c>
      <c r="I67" s="81">
        <v>8.95</v>
      </c>
      <c r="J67" s="98">
        <v>2.37</v>
      </c>
      <c r="K67" s="98">
        <v>8.67</v>
      </c>
      <c r="L67" s="98">
        <v>3.03</v>
      </c>
      <c r="M67" s="98">
        <v>8.71</v>
      </c>
    </row>
    <row r="68" ht="18.75" spans="1:13">
      <c r="A68" s="104" t="s">
        <v>83</v>
      </c>
      <c r="B68" s="81">
        <v>2.03</v>
      </c>
      <c r="C68" s="81">
        <v>8.51</v>
      </c>
      <c r="D68" s="81">
        <v>2.11</v>
      </c>
      <c r="E68" s="81">
        <v>8.2</v>
      </c>
      <c r="F68" s="81">
        <v>0.84</v>
      </c>
      <c r="G68" s="81">
        <v>7.8</v>
      </c>
      <c r="H68" s="81">
        <v>0.51</v>
      </c>
      <c r="I68" s="81">
        <v>7.68</v>
      </c>
      <c r="J68" s="98">
        <v>1.15</v>
      </c>
      <c r="K68" s="98">
        <v>7.84</v>
      </c>
      <c r="L68" s="98">
        <v>2.78</v>
      </c>
      <c r="M68" s="98">
        <v>7.95</v>
      </c>
    </row>
    <row r="69" ht="18.75" spans="1:13">
      <c r="A69" s="104" t="s">
        <v>84</v>
      </c>
      <c r="B69" s="81">
        <v>4.52</v>
      </c>
      <c r="C69" s="81">
        <v>11.37</v>
      </c>
      <c r="D69" s="81">
        <v>4.56</v>
      </c>
      <c r="E69" s="81">
        <v>11.47</v>
      </c>
      <c r="F69" s="81">
        <v>5.1</v>
      </c>
      <c r="G69" s="81">
        <v>11.4</v>
      </c>
      <c r="H69" s="81">
        <v>6.7</v>
      </c>
      <c r="I69" s="81">
        <v>11.3</v>
      </c>
      <c r="J69" s="98">
        <v>8.43</v>
      </c>
      <c r="K69" s="98">
        <v>11.45</v>
      </c>
      <c r="L69" s="98">
        <v>7.99</v>
      </c>
      <c r="M69" s="98">
        <v>11.58</v>
      </c>
    </row>
    <row r="70" ht="18.75" spans="1:13">
      <c r="A70" s="104" t="s">
        <v>85</v>
      </c>
      <c r="B70" s="81"/>
      <c r="C70" s="81"/>
      <c r="D70" s="81"/>
      <c r="E70" s="81"/>
      <c r="F70" s="81"/>
      <c r="G70" s="81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6" workbookViewId="0">
      <selection activeCell="F22" sqref="F22:H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110</v>
      </c>
      <c r="D2" s="6"/>
      <c r="E2" s="6"/>
      <c r="F2" s="7" t="s">
        <v>111</v>
      </c>
      <c r="G2" s="7"/>
      <c r="H2" s="7"/>
      <c r="I2" s="89" t="s">
        <v>112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24420</v>
      </c>
      <c r="D4" s="13"/>
      <c r="E4" s="13"/>
      <c r="F4" s="13">
        <v>25900</v>
      </c>
      <c r="G4" s="13"/>
      <c r="H4" s="13"/>
      <c r="I4" s="13">
        <v>27300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43920</v>
      </c>
      <c r="D5" s="13"/>
      <c r="E5" s="13"/>
      <c r="F5" s="13">
        <v>45580</v>
      </c>
      <c r="G5" s="13"/>
      <c r="H5" s="13"/>
      <c r="I5" s="13">
        <v>47450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C4-'11日'!I4</f>
        <v>1190</v>
      </c>
      <c r="D6" s="15"/>
      <c r="E6" s="15"/>
      <c r="F6" s="16">
        <f>F4-C4</f>
        <v>1480</v>
      </c>
      <c r="G6" s="17"/>
      <c r="H6" s="18"/>
      <c r="I6" s="16">
        <f>I4-F4</f>
        <v>1400</v>
      </c>
      <c r="J6" s="17"/>
      <c r="K6" s="18"/>
      <c r="L6" s="93">
        <f>C6+F6+I6</f>
        <v>4070</v>
      </c>
      <c r="M6" s="93">
        <f>C7+F7+I7</f>
        <v>4900</v>
      </c>
    </row>
    <row r="7" ht="21.95" customHeight="1" spans="1:13">
      <c r="A7" s="11"/>
      <c r="B7" s="14" t="s">
        <v>8</v>
      </c>
      <c r="C7" s="15">
        <f>C5-'11日'!I5</f>
        <v>1370</v>
      </c>
      <c r="D7" s="15"/>
      <c r="E7" s="15"/>
      <c r="F7" s="16">
        <f>F5-C5</f>
        <v>1660</v>
      </c>
      <c r="G7" s="17"/>
      <c r="H7" s="18"/>
      <c r="I7" s="16">
        <f>I5-F5</f>
        <v>1870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48</v>
      </c>
      <c r="G9" s="13"/>
      <c r="H9" s="13"/>
      <c r="I9" s="13">
        <v>43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38</v>
      </c>
      <c r="G10" s="13"/>
      <c r="H10" s="13"/>
      <c r="I10" s="13">
        <v>42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290</v>
      </c>
      <c r="D15" s="23">
        <v>270</v>
      </c>
      <c r="E15" s="23">
        <v>250</v>
      </c>
      <c r="F15" s="23">
        <v>500</v>
      </c>
      <c r="G15" s="23">
        <v>470</v>
      </c>
      <c r="H15" s="23">
        <v>440</v>
      </c>
      <c r="I15" s="23">
        <v>440</v>
      </c>
      <c r="J15" s="23">
        <v>410</v>
      </c>
      <c r="K15" s="23">
        <v>390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184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500</v>
      </c>
      <c r="D21" s="23">
        <v>420</v>
      </c>
      <c r="E21" s="23">
        <v>350</v>
      </c>
      <c r="F21" s="23">
        <v>350</v>
      </c>
      <c r="G21" s="23">
        <v>220</v>
      </c>
      <c r="H21" s="23">
        <v>530</v>
      </c>
      <c r="I21" s="23">
        <v>530</v>
      </c>
      <c r="J21" s="23">
        <v>460</v>
      </c>
      <c r="K21" s="23">
        <v>390</v>
      </c>
    </row>
    <row r="22" ht="21.95" customHeight="1" spans="1:11">
      <c r="A22" s="30"/>
      <c r="B22" s="26" t="s">
        <v>24</v>
      </c>
      <c r="C22" s="27" t="s">
        <v>25</v>
      </c>
      <c r="D22" s="27"/>
      <c r="E22" s="27"/>
      <c r="F22" s="27" t="s">
        <v>185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f>900+860</f>
        <v>1760</v>
      </c>
      <c r="D23" s="23"/>
      <c r="E23" s="23"/>
      <c r="F23" s="23">
        <f>810+850</f>
        <v>1660</v>
      </c>
      <c r="G23" s="23"/>
      <c r="H23" s="23"/>
      <c r="I23" s="23">
        <f>810+850</f>
        <v>1660</v>
      </c>
      <c r="J23" s="23"/>
      <c r="K23" s="23"/>
    </row>
    <row r="24" ht="21.95" customHeight="1" spans="1:11">
      <c r="A24" s="31"/>
      <c r="B24" s="32" t="s">
        <v>28</v>
      </c>
      <c r="C24" s="23">
        <f>850+820</f>
        <v>1670</v>
      </c>
      <c r="D24" s="23"/>
      <c r="E24" s="23"/>
      <c r="F24" s="23">
        <f>800+780</f>
        <v>1580</v>
      </c>
      <c r="G24" s="23"/>
      <c r="H24" s="23"/>
      <c r="I24" s="23">
        <f>800+780</f>
        <v>1580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32</v>
      </c>
      <c r="D25" s="23"/>
      <c r="E25" s="23"/>
      <c r="F25" s="23">
        <v>31</v>
      </c>
      <c r="G25" s="23"/>
      <c r="H25" s="23"/>
      <c r="I25" s="23">
        <v>31</v>
      </c>
      <c r="J25" s="23"/>
      <c r="K25" s="23"/>
    </row>
    <row r="26" ht="21.95" customHeight="1" spans="1:11">
      <c r="A26" s="24"/>
      <c r="B26" s="25" t="s">
        <v>31</v>
      </c>
      <c r="C26" s="23">
        <v>846</v>
      </c>
      <c r="D26" s="23"/>
      <c r="E26" s="23"/>
      <c r="F26" s="23">
        <v>844</v>
      </c>
      <c r="G26" s="23"/>
      <c r="H26" s="23"/>
      <c r="I26" s="23">
        <v>844</v>
      </c>
      <c r="J26" s="23"/>
      <c r="K26" s="23"/>
    </row>
    <row r="27" ht="21.95" customHeight="1" spans="1:11">
      <c r="A27" s="24"/>
      <c r="B27" s="25" t="s">
        <v>32</v>
      </c>
      <c r="C27" s="23">
        <v>1</v>
      </c>
      <c r="D27" s="23"/>
      <c r="E27" s="23"/>
      <c r="F27" s="23">
        <v>1</v>
      </c>
      <c r="G27" s="23"/>
      <c r="H27" s="23"/>
      <c r="I27" s="23">
        <v>1</v>
      </c>
      <c r="J27" s="23"/>
      <c r="K27" s="23"/>
    </row>
    <row r="28" ht="76.5" customHeight="1" spans="1:11">
      <c r="A28" s="33" t="s">
        <v>33</v>
      </c>
      <c r="B28" s="34"/>
      <c r="C28" s="35" t="s">
        <v>186</v>
      </c>
      <c r="D28" s="36"/>
      <c r="E28" s="37"/>
      <c r="F28" s="35" t="s">
        <v>187</v>
      </c>
      <c r="G28" s="36"/>
      <c r="H28" s="37"/>
      <c r="I28" s="35"/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spans="1:11">
      <c r="A31" s="48" t="s">
        <v>34</v>
      </c>
      <c r="B31" s="49"/>
      <c r="C31" s="50" t="s">
        <v>182</v>
      </c>
      <c r="D31" s="51"/>
      <c r="E31" s="52"/>
      <c r="F31" s="50" t="s">
        <v>99</v>
      </c>
      <c r="G31" s="51"/>
      <c r="H31" s="52"/>
      <c r="I31" s="50" t="s">
        <v>188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/>
      <c r="J34" s="98"/>
    </row>
    <row r="35" ht="15.75" spans="1:10">
      <c r="A35" s="61"/>
      <c r="B35" s="55"/>
      <c r="C35" s="63" t="s">
        <v>45</v>
      </c>
      <c r="D35" s="63" t="s">
        <v>46</v>
      </c>
      <c r="E35" s="23">
        <v>9.13</v>
      </c>
      <c r="F35" s="23">
        <v>9.14</v>
      </c>
      <c r="G35" s="23">
        <v>9.2</v>
      </c>
      <c r="H35" s="23">
        <v>9.24</v>
      </c>
      <c r="I35" s="23"/>
      <c r="J35" s="98"/>
    </row>
    <row r="36" ht="15.75" spans="1:10">
      <c r="A36" s="61"/>
      <c r="B36" s="55"/>
      <c r="C36" s="62" t="s">
        <v>47</v>
      </c>
      <c r="D36" s="62" t="s">
        <v>48</v>
      </c>
      <c r="E36" s="23">
        <v>6.11</v>
      </c>
      <c r="F36" s="23">
        <v>6.04</v>
      </c>
      <c r="G36" s="23">
        <v>5.95</v>
      </c>
      <c r="H36" s="23">
        <v>6.2</v>
      </c>
      <c r="I36" s="23"/>
      <c r="J36" s="98"/>
    </row>
    <row r="37" ht="19.5" spans="1:10">
      <c r="A37" s="61"/>
      <c r="B37" s="55"/>
      <c r="C37" s="63" t="s">
        <v>49</v>
      </c>
      <c r="D37" s="62" t="s">
        <v>50</v>
      </c>
      <c r="E37" s="23">
        <v>16.1</v>
      </c>
      <c r="F37" s="23">
        <v>14.1</v>
      </c>
      <c r="G37" s="23">
        <v>13.8</v>
      </c>
      <c r="H37" s="23">
        <v>14.5</v>
      </c>
      <c r="I37" s="23"/>
      <c r="J37" s="98"/>
    </row>
    <row r="38" ht="16.5" spans="1:10">
      <c r="A38" s="61"/>
      <c r="B38" s="55"/>
      <c r="C38" s="65" t="s">
        <v>51</v>
      </c>
      <c r="D38" s="62" t="s">
        <v>52</v>
      </c>
      <c r="E38" s="23">
        <v>4.12</v>
      </c>
      <c r="F38" s="23">
        <v>3.67</v>
      </c>
      <c r="G38" s="23">
        <v>5.36</v>
      </c>
      <c r="H38" s="64">
        <v>6.01</v>
      </c>
      <c r="I38" s="23"/>
      <c r="J38" s="98"/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0.7</v>
      </c>
      <c r="F39" s="23">
        <v>0.7</v>
      </c>
      <c r="G39" s="23">
        <v>0.3</v>
      </c>
      <c r="H39" s="23">
        <v>0.3</v>
      </c>
      <c r="I39" s="23"/>
      <c r="J39" s="98"/>
    </row>
    <row r="40" ht="15.75" spans="1:10">
      <c r="A40" s="61"/>
      <c r="B40" s="55"/>
      <c r="C40" s="63" t="s">
        <v>45</v>
      </c>
      <c r="D40" s="63" t="s">
        <v>54</v>
      </c>
      <c r="E40" s="23">
        <v>10.24</v>
      </c>
      <c r="F40" s="23">
        <v>10.21</v>
      </c>
      <c r="G40" s="23">
        <v>10.3</v>
      </c>
      <c r="H40" s="23">
        <v>10.13</v>
      </c>
      <c r="I40" s="23"/>
      <c r="J40" s="98"/>
    </row>
    <row r="41" ht="15.75" spans="1:10">
      <c r="A41" s="61"/>
      <c r="B41" s="55"/>
      <c r="C41" s="62" t="s">
        <v>47</v>
      </c>
      <c r="D41" s="62" t="s">
        <v>55</v>
      </c>
      <c r="E41" s="23">
        <v>23.26</v>
      </c>
      <c r="F41" s="23">
        <v>22.27</v>
      </c>
      <c r="G41" s="23">
        <v>24.2</v>
      </c>
      <c r="H41" s="23">
        <v>23.7</v>
      </c>
      <c r="I41" s="23"/>
      <c r="J41" s="98"/>
    </row>
    <row r="42" ht="15.75" spans="1:10">
      <c r="A42" s="61"/>
      <c r="B42" s="55"/>
      <c r="C42" s="66" t="s">
        <v>56</v>
      </c>
      <c r="D42" s="67" t="s">
        <v>57</v>
      </c>
      <c r="E42" s="23">
        <v>8.64</v>
      </c>
      <c r="F42" s="23">
        <v>8.87</v>
      </c>
      <c r="G42" s="23">
        <v>8.63</v>
      </c>
      <c r="H42" s="23">
        <v>8.58</v>
      </c>
      <c r="I42" s="23"/>
      <c r="J42" s="98"/>
    </row>
    <row r="43" ht="16.5" spans="1:10">
      <c r="A43" s="61"/>
      <c r="B43" s="55"/>
      <c r="C43" s="66" t="s">
        <v>58</v>
      </c>
      <c r="D43" s="68" t="s">
        <v>59</v>
      </c>
      <c r="E43" s="23">
        <v>6.69</v>
      </c>
      <c r="F43" s="23">
        <v>6.21</v>
      </c>
      <c r="G43" s="23">
        <v>8.38</v>
      </c>
      <c r="H43" s="23">
        <v>7.89</v>
      </c>
      <c r="I43" s="23"/>
      <c r="J43" s="98"/>
    </row>
    <row r="44" ht="19.5" spans="1:10">
      <c r="A44" s="61"/>
      <c r="B44" s="55"/>
      <c r="C44" s="63" t="s">
        <v>49</v>
      </c>
      <c r="D44" s="62" t="s">
        <v>60</v>
      </c>
      <c r="E44" s="23">
        <v>577</v>
      </c>
      <c r="F44" s="23">
        <v>747</v>
      </c>
      <c r="G44" s="23">
        <v>900</v>
      </c>
      <c r="H44" s="23">
        <v>1110</v>
      </c>
      <c r="I44" s="23"/>
      <c r="J44" s="98"/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5.74</v>
      </c>
      <c r="F45" s="23">
        <v>6.03</v>
      </c>
      <c r="G45" s="23">
        <v>5.87</v>
      </c>
      <c r="H45" s="23">
        <v>6.21</v>
      </c>
      <c r="I45" s="23"/>
      <c r="J45" s="98"/>
    </row>
    <row r="46" ht="19.5" spans="1:10">
      <c r="A46" s="61"/>
      <c r="B46" s="55"/>
      <c r="C46" s="63" t="s">
        <v>49</v>
      </c>
      <c r="D46" s="62" t="s">
        <v>50</v>
      </c>
      <c r="E46" s="23">
        <v>16</v>
      </c>
      <c r="F46" s="23">
        <v>18.9</v>
      </c>
      <c r="G46" s="23">
        <v>18.9</v>
      </c>
      <c r="H46" s="23">
        <v>19.2</v>
      </c>
      <c r="I46" s="23"/>
      <c r="J46" s="98"/>
    </row>
    <row r="47" ht="16.5" spans="1:10">
      <c r="A47" s="61"/>
      <c r="B47" s="55"/>
      <c r="C47" s="65" t="s">
        <v>51</v>
      </c>
      <c r="D47" s="62" t="s">
        <v>64</v>
      </c>
      <c r="E47" s="23">
        <v>2.35</v>
      </c>
      <c r="F47" s="23">
        <v>2.46</v>
      </c>
      <c r="G47" s="23">
        <v>4.72</v>
      </c>
      <c r="H47" s="23">
        <v>5.27</v>
      </c>
      <c r="I47" s="23"/>
      <c r="J47" s="98"/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5.92</v>
      </c>
      <c r="F48" s="23">
        <v>5.76</v>
      </c>
      <c r="G48" s="23">
        <v>5.69</v>
      </c>
      <c r="H48" s="23">
        <v>5.89</v>
      </c>
      <c r="I48" s="23"/>
      <c r="J48" s="98"/>
    </row>
    <row r="49" ht="19.5" spans="1:10">
      <c r="A49" s="61"/>
      <c r="B49" s="55"/>
      <c r="C49" s="63" t="s">
        <v>49</v>
      </c>
      <c r="D49" s="62" t="s">
        <v>50</v>
      </c>
      <c r="E49" s="23">
        <v>10.9</v>
      </c>
      <c r="F49" s="23">
        <v>10.8</v>
      </c>
      <c r="G49" s="23">
        <v>10.1</v>
      </c>
      <c r="H49" s="23">
        <v>13.2</v>
      </c>
      <c r="I49" s="23"/>
      <c r="J49" s="98"/>
    </row>
    <row r="50" ht="16.5" spans="1:10">
      <c r="A50" s="61"/>
      <c r="B50" s="55"/>
      <c r="C50" s="65" t="s">
        <v>51</v>
      </c>
      <c r="D50" s="62" t="s">
        <v>64</v>
      </c>
      <c r="E50" s="23">
        <v>2.64</v>
      </c>
      <c r="F50" s="23">
        <v>2.55</v>
      </c>
      <c r="G50" s="23">
        <v>3.67</v>
      </c>
      <c r="H50" s="23">
        <v>4.25</v>
      </c>
      <c r="I50" s="23"/>
      <c r="J50" s="98"/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/>
      <c r="H51" s="23"/>
      <c r="I51" s="23"/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9.16</v>
      </c>
      <c r="F52" s="23">
        <v>9.18</v>
      </c>
      <c r="G52" s="23"/>
      <c r="H52" s="23"/>
      <c r="I52" s="23"/>
      <c r="J52" s="98">
        <v>9.49</v>
      </c>
    </row>
    <row r="53" ht="15.75" spans="1:10">
      <c r="A53" s="61"/>
      <c r="B53" s="55"/>
      <c r="C53" s="62" t="s">
        <v>47</v>
      </c>
      <c r="D53" s="62" t="s">
        <v>48</v>
      </c>
      <c r="E53" s="23">
        <v>6.74</v>
      </c>
      <c r="F53" s="23">
        <v>6.52</v>
      </c>
      <c r="G53" s="23"/>
      <c r="H53" s="23"/>
      <c r="I53" s="23"/>
      <c r="J53" s="98">
        <v>5.87</v>
      </c>
    </row>
    <row r="54" ht="19.5" spans="1:10">
      <c r="A54" s="61"/>
      <c r="B54" s="55"/>
      <c r="C54" s="63" t="s">
        <v>49</v>
      </c>
      <c r="D54" s="62" t="s">
        <v>50</v>
      </c>
      <c r="E54" s="23">
        <v>11.3</v>
      </c>
      <c r="F54" s="23">
        <v>13.6</v>
      </c>
      <c r="G54" s="23"/>
      <c r="H54" s="23"/>
      <c r="I54" s="23"/>
      <c r="J54" s="98">
        <v>11.39</v>
      </c>
    </row>
    <row r="55" ht="16.5" spans="1:10">
      <c r="A55" s="61"/>
      <c r="B55" s="69"/>
      <c r="C55" s="70" t="s">
        <v>51</v>
      </c>
      <c r="D55" s="62" t="s">
        <v>69</v>
      </c>
      <c r="E55" s="23">
        <v>4.4</v>
      </c>
      <c r="F55" s="23">
        <v>4.13</v>
      </c>
      <c r="G55" s="23"/>
      <c r="H55" s="23"/>
      <c r="I55" s="23"/>
      <c r="J55" s="98">
        <v>2.81</v>
      </c>
    </row>
    <row r="56" ht="14.25" spans="1:10">
      <c r="A56" s="72" t="s">
        <v>70</v>
      </c>
      <c r="B56" s="72" t="s">
        <v>71</v>
      </c>
      <c r="C56" s="73">
        <v>7.9</v>
      </c>
      <c r="D56" s="72" t="s">
        <v>43</v>
      </c>
      <c r="E56" s="73">
        <v>77</v>
      </c>
      <c r="F56" s="72" t="s">
        <v>72</v>
      </c>
      <c r="G56" s="73">
        <v>80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/>
      <c r="C59" s="80"/>
      <c r="D59" s="80">
        <v>10.24</v>
      </c>
      <c r="E59" s="80"/>
      <c r="F59" s="81">
        <v>5.78</v>
      </c>
      <c r="G59" s="83"/>
      <c r="H59" s="81">
        <v>8.21</v>
      </c>
      <c r="I59" s="81"/>
      <c r="J59" s="98">
        <v>12.2</v>
      </c>
      <c r="K59" s="98"/>
      <c r="L59" s="98">
        <v>11.18</v>
      </c>
      <c r="M59" s="98"/>
    </row>
    <row r="60" ht="18.75" spans="1:13">
      <c r="A60" s="79" t="s">
        <v>77</v>
      </c>
      <c r="B60" s="80">
        <v>65.68</v>
      </c>
      <c r="C60" s="80"/>
      <c r="D60" s="80">
        <v>44.9</v>
      </c>
      <c r="E60" s="80"/>
      <c r="F60" s="81">
        <v>52</v>
      </c>
      <c r="G60" s="83"/>
      <c r="H60" s="81"/>
      <c r="I60" s="81"/>
      <c r="J60" s="98"/>
      <c r="K60" s="98"/>
      <c r="L60" s="98"/>
      <c r="M60" s="98"/>
    </row>
    <row r="61" ht="18.75" spans="1:13">
      <c r="A61" s="79" t="s">
        <v>78</v>
      </c>
      <c r="B61" s="80"/>
      <c r="C61" s="80"/>
      <c r="D61" s="80"/>
      <c r="E61" s="80"/>
      <c r="F61" s="81"/>
      <c r="G61" s="83"/>
      <c r="H61" s="81">
        <v>27</v>
      </c>
      <c r="I61" s="81"/>
      <c r="J61" s="98">
        <v>49.51</v>
      </c>
      <c r="K61" s="98"/>
      <c r="L61" s="98">
        <v>35.16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53.24</v>
      </c>
      <c r="D63" s="81"/>
      <c r="E63" s="81">
        <v>44.87</v>
      </c>
      <c r="F63" s="81"/>
      <c r="G63" s="83">
        <v>44.39</v>
      </c>
      <c r="H63" s="81"/>
      <c r="I63" s="81">
        <v>44.47</v>
      </c>
      <c r="J63" s="98"/>
      <c r="K63" s="98">
        <v>44.61</v>
      </c>
      <c r="M63" s="98">
        <v>45.9</v>
      </c>
    </row>
    <row r="64" ht="18.75" spans="1:13">
      <c r="A64" s="86" t="s">
        <v>80</v>
      </c>
      <c r="B64" s="81"/>
      <c r="C64" s="81">
        <v>68</v>
      </c>
      <c r="D64" s="81"/>
      <c r="E64" s="81">
        <v>46.1</v>
      </c>
      <c r="F64" s="81"/>
      <c r="G64" s="87">
        <v>48.26</v>
      </c>
      <c r="H64" s="81"/>
      <c r="I64" s="81">
        <v>50.57</v>
      </c>
      <c r="J64" s="98"/>
      <c r="K64" s="98">
        <v>50.82</v>
      </c>
      <c r="L64" s="98"/>
      <c r="M64" s="98">
        <v>50.95</v>
      </c>
    </row>
    <row r="65" ht="18.75" spans="1:13">
      <c r="A65" s="86" t="s">
        <v>81</v>
      </c>
      <c r="B65" s="81"/>
      <c r="C65" s="81">
        <v>54.11</v>
      </c>
      <c r="D65" s="81"/>
      <c r="E65" s="81">
        <v>47.73</v>
      </c>
      <c r="F65" s="81"/>
      <c r="G65" s="83">
        <v>48.62</v>
      </c>
      <c r="H65" s="81"/>
      <c r="I65" s="81">
        <v>49.04</v>
      </c>
      <c r="J65" s="98"/>
      <c r="K65" s="98">
        <v>49.51</v>
      </c>
      <c r="M65" s="98">
        <v>49.2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3.24</v>
      </c>
      <c r="C67" s="81">
        <v>8.71</v>
      </c>
      <c r="D67" s="81">
        <v>3.5</v>
      </c>
      <c r="E67" s="81">
        <v>8.63</v>
      </c>
      <c r="F67" s="81">
        <v>3.89</v>
      </c>
      <c r="G67" s="83">
        <v>8.66</v>
      </c>
      <c r="H67" s="81">
        <v>4.16</v>
      </c>
      <c r="I67" s="81">
        <v>8.69</v>
      </c>
      <c r="J67" s="98">
        <v>4.37</v>
      </c>
      <c r="K67" s="98">
        <v>8.56</v>
      </c>
      <c r="L67" s="98">
        <v>5.56</v>
      </c>
      <c r="M67" s="98">
        <v>8.58</v>
      </c>
    </row>
    <row r="68" ht="18.75" spans="1:13">
      <c r="A68" s="104" t="s">
        <v>83</v>
      </c>
      <c r="B68" s="81">
        <v>2.03</v>
      </c>
      <c r="C68" s="81">
        <v>7.99</v>
      </c>
      <c r="D68" s="81">
        <v>2.17</v>
      </c>
      <c r="E68" s="81">
        <v>7.84</v>
      </c>
      <c r="F68" s="81">
        <v>2.83</v>
      </c>
      <c r="G68" s="83">
        <v>7.76</v>
      </c>
      <c r="H68" s="81">
        <v>3.27</v>
      </c>
      <c r="I68" s="81">
        <v>7.88</v>
      </c>
      <c r="J68" s="98">
        <v>3.28</v>
      </c>
      <c r="K68" s="98">
        <v>7.76</v>
      </c>
      <c r="L68" s="98">
        <v>4.31</v>
      </c>
      <c r="M68" s="98">
        <v>7.69</v>
      </c>
    </row>
    <row r="69" ht="18.75" spans="1:13">
      <c r="A69" s="104" t="s">
        <v>84</v>
      </c>
      <c r="B69" s="81">
        <v>4.52</v>
      </c>
      <c r="C69" s="81">
        <v>11.63</v>
      </c>
      <c r="D69" s="81">
        <v>4.76</v>
      </c>
      <c r="E69" s="81">
        <v>12.07</v>
      </c>
      <c r="F69" s="81">
        <v>4.66</v>
      </c>
      <c r="G69" s="83">
        <v>11.8</v>
      </c>
      <c r="H69" s="81">
        <v>5.19</v>
      </c>
      <c r="I69" s="81">
        <v>11.74</v>
      </c>
      <c r="J69" s="98">
        <v>3.65</v>
      </c>
      <c r="K69" s="98">
        <v>11.61</v>
      </c>
      <c r="L69" s="98">
        <v>4.28</v>
      </c>
      <c r="M69" s="98">
        <v>11.75</v>
      </c>
    </row>
    <row r="70" ht="18.75" spans="1:13">
      <c r="A70" s="104" t="s">
        <v>85</v>
      </c>
      <c r="B70" s="81"/>
      <c r="C70" s="81"/>
      <c r="D70" s="81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7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125</v>
      </c>
      <c r="D2" s="6"/>
      <c r="E2" s="6"/>
      <c r="F2" s="7" t="s">
        <v>136</v>
      </c>
      <c r="G2" s="7"/>
      <c r="H2" s="7"/>
      <c r="I2" s="89" t="s">
        <v>127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28580</v>
      </c>
      <c r="D4" s="13"/>
      <c r="E4" s="13"/>
      <c r="F4" s="13">
        <v>29780</v>
      </c>
      <c r="G4" s="13"/>
      <c r="H4" s="13"/>
      <c r="I4" s="13">
        <v>31230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48970</v>
      </c>
      <c r="D5" s="13"/>
      <c r="E5" s="13"/>
      <c r="F5" s="13">
        <v>50580</v>
      </c>
      <c r="G5" s="13"/>
      <c r="H5" s="13"/>
      <c r="I5" s="13">
        <v>52000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C4-'12日'!I4</f>
        <v>1280</v>
      </c>
      <c r="D6" s="15"/>
      <c r="E6" s="15"/>
      <c r="F6" s="16">
        <f>F4-C4</f>
        <v>1200</v>
      </c>
      <c r="G6" s="17"/>
      <c r="H6" s="18"/>
      <c r="I6" s="16">
        <f>I4-F4</f>
        <v>1450</v>
      </c>
      <c r="J6" s="17"/>
      <c r="K6" s="18"/>
      <c r="L6" s="93">
        <f>C6+F6+I6</f>
        <v>3930</v>
      </c>
      <c r="M6" s="93">
        <f>C7+F7+I7</f>
        <v>4550</v>
      </c>
    </row>
    <row r="7" ht="21.95" customHeight="1" spans="1:13">
      <c r="A7" s="11"/>
      <c r="B7" s="14" t="s">
        <v>8</v>
      </c>
      <c r="C7" s="15">
        <f>C5-'12日'!I5</f>
        <v>1520</v>
      </c>
      <c r="D7" s="15"/>
      <c r="E7" s="15"/>
      <c r="F7" s="16">
        <f>F5-C5</f>
        <v>1610</v>
      </c>
      <c r="G7" s="17"/>
      <c r="H7" s="18"/>
      <c r="I7" s="16">
        <f>I5-F5</f>
        <v>1420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48</v>
      </c>
      <c r="G9" s="13"/>
      <c r="H9" s="13"/>
      <c r="I9" s="13">
        <v>47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48</v>
      </c>
      <c r="G10" s="13"/>
      <c r="H10" s="13"/>
      <c r="I10" s="13">
        <v>47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380</v>
      </c>
      <c r="D15" s="23">
        <v>350</v>
      </c>
      <c r="E15" s="23">
        <v>320</v>
      </c>
      <c r="F15" s="23">
        <v>320</v>
      </c>
      <c r="G15" s="23">
        <v>270</v>
      </c>
      <c r="H15" s="23">
        <v>560</v>
      </c>
      <c r="I15" s="23">
        <v>560</v>
      </c>
      <c r="J15" s="23">
        <v>530</v>
      </c>
      <c r="K15" s="23">
        <v>500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189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380</v>
      </c>
      <c r="D21" s="23">
        <v>300</v>
      </c>
      <c r="E21" s="23">
        <v>500</v>
      </c>
      <c r="F21" s="23">
        <v>500</v>
      </c>
      <c r="G21" s="23">
        <v>440</v>
      </c>
      <c r="H21" s="23">
        <v>380</v>
      </c>
      <c r="I21" s="23">
        <v>380</v>
      </c>
      <c r="J21" s="23">
        <v>240</v>
      </c>
      <c r="K21" s="23">
        <v>560</v>
      </c>
    </row>
    <row r="22" ht="28.5" customHeight="1" spans="1:11">
      <c r="A22" s="30"/>
      <c r="B22" s="26" t="s">
        <v>24</v>
      </c>
      <c r="C22" s="27" t="s">
        <v>190</v>
      </c>
      <c r="D22" s="27"/>
      <c r="E22" s="27"/>
      <c r="F22" s="27" t="s">
        <v>25</v>
      </c>
      <c r="G22" s="27"/>
      <c r="H22" s="27"/>
      <c r="I22" s="27" t="s">
        <v>191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1440</v>
      </c>
      <c r="D23" s="23"/>
      <c r="E23" s="23"/>
      <c r="F23" s="23">
        <v>1440</v>
      </c>
      <c r="G23" s="23"/>
      <c r="H23" s="23"/>
      <c r="I23" s="23">
        <f>680+630</f>
        <v>1310</v>
      </c>
      <c r="J23" s="23"/>
      <c r="K23" s="23"/>
    </row>
    <row r="24" ht="21.95" customHeight="1" spans="1:11">
      <c r="A24" s="31"/>
      <c r="B24" s="32" t="s">
        <v>28</v>
      </c>
      <c r="C24" s="23">
        <v>1440</v>
      </c>
      <c r="D24" s="23"/>
      <c r="E24" s="23"/>
      <c r="F24" s="23">
        <v>1440</v>
      </c>
      <c r="G24" s="23"/>
      <c r="H24" s="23"/>
      <c r="I24" s="23">
        <f>700+680</f>
        <v>1380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31</v>
      </c>
      <c r="D25" s="23"/>
      <c r="E25" s="23"/>
      <c r="F25" s="23">
        <v>30</v>
      </c>
      <c r="G25" s="23"/>
      <c r="H25" s="23"/>
      <c r="I25" s="23">
        <v>30</v>
      </c>
      <c r="J25" s="23"/>
      <c r="K25" s="23"/>
    </row>
    <row r="26" ht="21.95" customHeight="1" spans="1:11">
      <c r="A26" s="24"/>
      <c r="B26" s="25" t="s">
        <v>31</v>
      </c>
      <c r="C26" s="23">
        <v>842</v>
      </c>
      <c r="D26" s="23"/>
      <c r="E26" s="23"/>
      <c r="F26" s="23">
        <v>842</v>
      </c>
      <c r="G26" s="23"/>
      <c r="H26" s="23"/>
      <c r="I26" s="23">
        <v>840</v>
      </c>
      <c r="J26" s="23"/>
      <c r="K26" s="23"/>
    </row>
    <row r="27" ht="21.95" customHeight="1" spans="1:11">
      <c r="A27" s="24"/>
      <c r="B27" s="25" t="s">
        <v>32</v>
      </c>
      <c r="C27" s="23">
        <v>1</v>
      </c>
      <c r="D27" s="23"/>
      <c r="E27" s="23"/>
      <c r="F27" s="23">
        <v>1</v>
      </c>
      <c r="G27" s="23"/>
      <c r="H27" s="23"/>
      <c r="I27" s="23">
        <v>1</v>
      </c>
      <c r="J27" s="23"/>
      <c r="K27" s="23"/>
    </row>
    <row r="28" ht="76.5" customHeight="1" spans="1:11">
      <c r="A28" s="33" t="s">
        <v>33</v>
      </c>
      <c r="B28" s="34"/>
      <c r="C28" s="35" t="s">
        <v>192</v>
      </c>
      <c r="D28" s="36"/>
      <c r="E28" s="37"/>
      <c r="F28" s="35" t="s">
        <v>193</v>
      </c>
      <c r="G28" s="36"/>
      <c r="H28" s="37"/>
      <c r="I28" s="35" t="s">
        <v>194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spans="1:11">
      <c r="A31" s="48" t="s">
        <v>34</v>
      </c>
      <c r="B31" s="49"/>
      <c r="C31" s="50" t="s">
        <v>101</v>
      </c>
      <c r="D31" s="51"/>
      <c r="E31" s="52"/>
      <c r="F31" s="50" t="s">
        <v>182</v>
      </c>
      <c r="G31" s="51"/>
      <c r="H31" s="52"/>
      <c r="I31" s="50" t="s">
        <v>99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9.2</v>
      </c>
      <c r="F35" s="23">
        <v>9.24</v>
      </c>
      <c r="G35" s="23">
        <v>9.13</v>
      </c>
      <c r="H35" s="23">
        <v>9.11</v>
      </c>
      <c r="I35" s="23">
        <v>9.21</v>
      </c>
      <c r="J35" s="98">
        <v>9.3</v>
      </c>
    </row>
    <row r="36" ht="15.75" spans="1:10">
      <c r="A36" s="61"/>
      <c r="B36" s="55"/>
      <c r="C36" s="62" t="s">
        <v>47</v>
      </c>
      <c r="D36" s="62" t="s">
        <v>48</v>
      </c>
      <c r="E36" s="23">
        <v>6.81</v>
      </c>
      <c r="F36" s="23">
        <v>6.75</v>
      </c>
      <c r="G36" s="23">
        <v>6.67</v>
      </c>
      <c r="H36" s="23">
        <v>6.42</v>
      </c>
      <c r="I36" s="23">
        <v>6.1</v>
      </c>
      <c r="J36" s="98">
        <v>6.23</v>
      </c>
    </row>
    <row r="37" ht="19.5" spans="1:10">
      <c r="A37" s="61"/>
      <c r="B37" s="55"/>
      <c r="C37" s="63" t="s">
        <v>49</v>
      </c>
      <c r="D37" s="62" t="s">
        <v>50</v>
      </c>
      <c r="E37" s="23">
        <v>9.45</v>
      </c>
      <c r="F37" s="23">
        <v>2.2</v>
      </c>
      <c r="G37" s="23">
        <v>14.6</v>
      </c>
      <c r="H37" s="23">
        <v>12.3</v>
      </c>
      <c r="I37" s="23">
        <v>15.8</v>
      </c>
      <c r="J37" s="98">
        <v>16.4</v>
      </c>
    </row>
    <row r="38" ht="16.5" spans="1:10">
      <c r="A38" s="61"/>
      <c r="B38" s="55"/>
      <c r="C38" s="65" t="s">
        <v>51</v>
      </c>
      <c r="D38" s="62" t="s">
        <v>52</v>
      </c>
      <c r="E38" s="23">
        <v>5.23</v>
      </c>
      <c r="F38" s="23">
        <v>9.6</v>
      </c>
      <c r="G38" s="23">
        <v>8.5</v>
      </c>
      <c r="H38" s="23">
        <v>4.6</v>
      </c>
      <c r="I38" s="23">
        <v>4.7</v>
      </c>
      <c r="J38" s="98">
        <v>7.42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0.6</v>
      </c>
      <c r="F39" s="23">
        <v>0.6</v>
      </c>
      <c r="G39" s="23">
        <v>0.7</v>
      </c>
      <c r="H39" s="23">
        <v>0.7</v>
      </c>
      <c r="I39" s="23">
        <v>0.5</v>
      </c>
      <c r="J39" s="98">
        <v>0.5</v>
      </c>
    </row>
    <row r="40" ht="15.75" spans="1:10">
      <c r="A40" s="61"/>
      <c r="B40" s="55"/>
      <c r="C40" s="63" t="s">
        <v>45</v>
      </c>
      <c r="D40" s="63" t="s">
        <v>54</v>
      </c>
      <c r="E40" s="23">
        <v>10.1</v>
      </c>
      <c r="F40" s="23">
        <v>10.08</v>
      </c>
      <c r="G40" s="23">
        <v>10.06</v>
      </c>
      <c r="H40" s="23">
        <v>10.08</v>
      </c>
      <c r="I40" s="23">
        <v>10.18</v>
      </c>
      <c r="J40" s="98">
        <v>10.35</v>
      </c>
    </row>
    <row r="41" ht="15.75" spans="1:10">
      <c r="A41" s="61"/>
      <c r="B41" s="55"/>
      <c r="C41" s="62" t="s">
        <v>47</v>
      </c>
      <c r="D41" s="62" t="s">
        <v>55</v>
      </c>
      <c r="E41" s="23">
        <v>24.8</v>
      </c>
      <c r="F41" s="23">
        <v>24.5</v>
      </c>
      <c r="G41" s="23">
        <v>23.85</v>
      </c>
      <c r="H41" s="23">
        <v>23.71</v>
      </c>
      <c r="I41" s="23">
        <v>22.8</v>
      </c>
      <c r="J41" s="98">
        <v>23.5</v>
      </c>
    </row>
    <row r="42" ht="15.75" spans="1:10">
      <c r="A42" s="61"/>
      <c r="B42" s="55"/>
      <c r="C42" s="66" t="s">
        <v>56</v>
      </c>
      <c r="D42" s="67" t="s">
        <v>57</v>
      </c>
      <c r="E42" s="23">
        <v>7.43</v>
      </c>
      <c r="F42" s="23">
        <v>7.38</v>
      </c>
      <c r="G42" s="23">
        <v>6.34</v>
      </c>
      <c r="H42" s="23">
        <v>6.14</v>
      </c>
      <c r="I42" s="23">
        <v>5.78</v>
      </c>
      <c r="J42" s="98">
        <v>5.65</v>
      </c>
    </row>
    <row r="43" ht="16.5" spans="1:10">
      <c r="A43" s="61"/>
      <c r="B43" s="55"/>
      <c r="C43" s="66" t="s">
        <v>58</v>
      </c>
      <c r="D43" s="68" t="s">
        <v>59</v>
      </c>
      <c r="E43" s="23">
        <v>7.36</v>
      </c>
      <c r="F43" s="23">
        <v>9.85</v>
      </c>
      <c r="G43" s="23">
        <v>9.23</v>
      </c>
      <c r="H43" s="23">
        <v>8.73</v>
      </c>
      <c r="I43" s="23">
        <v>9.57</v>
      </c>
      <c r="J43" s="98">
        <v>7.42</v>
      </c>
    </row>
    <row r="44" ht="19.5" spans="1:10">
      <c r="A44" s="61"/>
      <c r="B44" s="55"/>
      <c r="C44" s="63" t="s">
        <v>49</v>
      </c>
      <c r="D44" s="62" t="s">
        <v>60</v>
      </c>
      <c r="E44" s="23">
        <v>1367</v>
      </c>
      <c r="F44" s="23">
        <v>1159</v>
      </c>
      <c r="G44" s="23">
        <v>1020</v>
      </c>
      <c r="H44" s="23">
        <v>967</v>
      </c>
      <c r="I44" s="23">
        <v>956</v>
      </c>
      <c r="J44" s="98">
        <v>996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8.3</v>
      </c>
      <c r="F45" s="23">
        <v>8.6</v>
      </c>
      <c r="G45" s="23">
        <v>7.52</v>
      </c>
      <c r="H45" s="23">
        <v>6.76</v>
      </c>
      <c r="I45" s="23">
        <v>5.87</v>
      </c>
      <c r="J45" s="98">
        <v>6.2</v>
      </c>
    </row>
    <row r="46" ht="19.5" spans="1:10">
      <c r="A46" s="61"/>
      <c r="B46" s="55"/>
      <c r="C46" s="63" t="s">
        <v>49</v>
      </c>
      <c r="D46" s="62" t="s">
        <v>50</v>
      </c>
      <c r="E46" s="23">
        <v>45.5</v>
      </c>
      <c r="F46" s="23">
        <v>38.2</v>
      </c>
      <c r="G46" s="23">
        <v>23.4</v>
      </c>
      <c r="H46" s="23">
        <v>21.5</v>
      </c>
      <c r="I46" s="23">
        <v>47</v>
      </c>
      <c r="J46" s="98">
        <v>45</v>
      </c>
    </row>
    <row r="47" ht="16.5" spans="1:10">
      <c r="A47" s="61"/>
      <c r="B47" s="55"/>
      <c r="C47" s="65" t="s">
        <v>51</v>
      </c>
      <c r="D47" s="62" t="s">
        <v>64</v>
      </c>
      <c r="E47" s="23">
        <v>30.6</v>
      </c>
      <c r="F47" s="23">
        <v>17.9</v>
      </c>
      <c r="G47" s="23">
        <v>2.45</v>
      </c>
      <c r="H47" s="23">
        <v>2.27</v>
      </c>
      <c r="I47" s="23">
        <v>5.1</v>
      </c>
      <c r="J47" s="98">
        <v>3.75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5.81</v>
      </c>
      <c r="F48" s="23">
        <v>5.66</v>
      </c>
      <c r="G48" s="23">
        <v>5.71</v>
      </c>
      <c r="H48" s="23">
        <v>5.43</v>
      </c>
      <c r="I48" s="23">
        <v>5.74</v>
      </c>
      <c r="J48" s="98">
        <v>5.9</v>
      </c>
    </row>
    <row r="49" ht="19.5" spans="1:10">
      <c r="A49" s="61"/>
      <c r="B49" s="55"/>
      <c r="C49" s="63" t="s">
        <v>49</v>
      </c>
      <c r="D49" s="62" t="s">
        <v>50</v>
      </c>
      <c r="E49" s="23">
        <v>19.6</v>
      </c>
      <c r="F49" s="23">
        <v>14.3</v>
      </c>
      <c r="G49" s="23">
        <v>12.9</v>
      </c>
      <c r="H49" s="23">
        <v>11.7</v>
      </c>
      <c r="I49" s="23">
        <v>13.1</v>
      </c>
      <c r="J49" s="98">
        <v>9.7</v>
      </c>
    </row>
    <row r="50" ht="16.5" spans="1:10">
      <c r="A50" s="61"/>
      <c r="B50" s="55"/>
      <c r="C50" s="65" t="s">
        <v>51</v>
      </c>
      <c r="D50" s="62" t="s">
        <v>64</v>
      </c>
      <c r="E50" s="23">
        <v>0.88</v>
      </c>
      <c r="F50" s="23">
        <v>0.75</v>
      </c>
      <c r="G50" s="23">
        <v>3.33</v>
      </c>
      <c r="H50" s="23">
        <v>3.62</v>
      </c>
      <c r="I50" s="23">
        <v>3.7</v>
      </c>
      <c r="J50" s="98">
        <v>4.26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9.45</v>
      </c>
      <c r="F52" s="23">
        <v>9.44</v>
      </c>
      <c r="G52" s="23">
        <v>9.14</v>
      </c>
      <c r="H52" s="23">
        <v>9.12</v>
      </c>
      <c r="I52" s="23">
        <v>9.2</v>
      </c>
      <c r="J52" s="98">
        <v>9.26</v>
      </c>
    </row>
    <row r="53" ht="15.75" spans="1:10">
      <c r="A53" s="61"/>
      <c r="B53" s="55"/>
      <c r="C53" s="62" t="s">
        <v>47</v>
      </c>
      <c r="D53" s="62" t="s">
        <v>48</v>
      </c>
      <c r="E53" s="23">
        <v>5.73</v>
      </c>
      <c r="F53" s="23">
        <v>5.82</v>
      </c>
      <c r="G53" s="23">
        <v>5.53</v>
      </c>
      <c r="H53" s="23">
        <v>6.64</v>
      </c>
      <c r="I53" s="23">
        <v>5.93</v>
      </c>
      <c r="J53" s="98">
        <v>6.13</v>
      </c>
    </row>
    <row r="54" ht="19.5" spans="1:10">
      <c r="A54" s="61"/>
      <c r="B54" s="55"/>
      <c r="C54" s="63" t="s">
        <v>49</v>
      </c>
      <c r="D54" s="62" t="s">
        <v>50</v>
      </c>
      <c r="E54" s="23">
        <v>10.9</v>
      </c>
      <c r="F54" s="23">
        <v>11.3</v>
      </c>
      <c r="G54" s="23">
        <v>10.4</v>
      </c>
      <c r="H54" s="23">
        <v>8.7</v>
      </c>
      <c r="I54" s="23">
        <v>14.6</v>
      </c>
      <c r="J54" s="98">
        <v>15.3</v>
      </c>
    </row>
    <row r="55" ht="16.5" spans="1:10">
      <c r="A55" s="61"/>
      <c r="B55" s="69"/>
      <c r="C55" s="70" t="s">
        <v>51</v>
      </c>
      <c r="D55" s="62" t="s">
        <v>69</v>
      </c>
      <c r="E55" s="23">
        <v>2.75</v>
      </c>
      <c r="F55" s="23">
        <v>2.51</v>
      </c>
      <c r="G55" s="23">
        <v>5.72</v>
      </c>
      <c r="H55" s="23">
        <v>4.26</v>
      </c>
      <c r="I55" s="23">
        <v>3.85</v>
      </c>
      <c r="J55" s="98">
        <v>8.63</v>
      </c>
    </row>
    <row r="56" ht="14.25" spans="1:10">
      <c r="A56" s="72" t="s">
        <v>70</v>
      </c>
      <c r="B56" s="72" t="s">
        <v>71</v>
      </c>
      <c r="C56" s="73">
        <v>7.82</v>
      </c>
      <c r="D56" s="72" t="s">
        <v>43</v>
      </c>
      <c r="E56" s="73">
        <v>79</v>
      </c>
      <c r="F56" s="72" t="s">
        <v>72</v>
      </c>
      <c r="G56" s="73">
        <v>80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/>
      <c r="C59" s="80"/>
      <c r="D59" s="80">
        <v>92.5</v>
      </c>
      <c r="E59" s="80"/>
      <c r="F59" s="80">
        <v>4.37</v>
      </c>
      <c r="G59" s="80"/>
      <c r="H59" s="80">
        <v>12.14</v>
      </c>
      <c r="I59" s="80"/>
      <c r="J59" s="98">
        <v>18.9</v>
      </c>
      <c r="K59" s="98"/>
      <c r="L59" s="98">
        <v>14.2</v>
      </c>
      <c r="M59" s="98"/>
    </row>
    <row r="60" ht="18.75" spans="1:13">
      <c r="A60" s="79" t="s">
        <v>77</v>
      </c>
      <c r="B60" s="80">
        <v>78.8</v>
      </c>
      <c r="C60" s="80"/>
      <c r="D60" s="80">
        <v>50.4</v>
      </c>
      <c r="E60" s="80"/>
      <c r="F60" s="80">
        <v>55.03</v>
      </c>
      <c r="G60" s="80"/>
      <c r="H60" s="80">
        <v>53.39</v>
      </c>
      <c r="I60" s="80"/>
      <c r="J60" s="98"/>
      <c r="K60" s="98"/>
      <c r="L60" s="98"/>
      <c r="M60" s="98"/>
    </row>
    <row r="61" ht="18.75" spans="1:13">
      <c r="A61" s="79" t="s">
        <v>78</v>
      </c>
      <c r="B61" s="80">
        <v>34.2</v>
      </c>
      <c r="C61" s="80"/>
      <c r="D61" s="80"/>
      <c r="E61" s="80"/>
      <c r="F61" s="80"/>
      <c r="G61" s="80"/>
      <c r="H61" s="80"/>
      <c r="I61" s="80"/>
      <c r="J61" s="98">
        <v>25</v>
      </c>
      <c r="K61" s="98"/>
      <c r="L61" s="98">
        <v>30.2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63.1</v>
      </c>
      <c r="D63" s="81"/>
      <c r="E63" s="81"/>
      <c r="F63" s="81"/>
      <c r="G63" s="81">
        <v>68.29</v>
      </c>
      <c r="H63" s="81"/>
      <c r="I63" s="81">
        <v>74.21</v>
      </c>
      <c r="J63" s="98"/>
      <c r="K63" s="98">
        <v>78.9</v>
      </c>
      <c r="M63" s="98">
        <v>76.09</v>
      </c>
    </row>
    <row r="64" ht="18.75" spans="1:13">
      <c r="A64" s="86" t="s">
        <v>80</v>
      </c>
      <c r="B64" s="81"/>
      <c r="C64" s="81">
        <v>51.8</v>
      </c>
      <c r="D64" s="81"/>
      <c r="E64" s="81">
        <v>53.5</v>
      </c>
      <c r="F64" s="81"/>
      <c r="G64" s="81">
        <v>54.59</v>
      </c>
      <c r="H64" s="81"/>
      <c r="I64" s="81">
        <v>54.2</v>
      </c>
      <c r="J64" s="98"/>
      <c r="K64" s="98">
        <v>55.36</v>
      </c>
      <c r="L64" s="98"/>
      <c r="M64" s="98">
        <v>58.43</v>
      </c>
    </row>
    <row r="65" ht="18.75" spans="1:13">
      <c r="A65" s="86" t="s">
        <v>81</v>
      </c>
      <c r="B65" s="81"/>
      <c r="C65" s="81">
        <v>50.4</v>
      </c>
      <c r="D65" s="81"/>
      <c r="E65" s="81">
        <v>50.3</v>
      </c>
      <c r="F65" s="81"/>
      <c r="G65" s="81">
        <v>50.93</v>
      </c>
      <c r="H65" s="81"/>
      <c r="I65" s="81">
        <v>51</v>
      </c>
      <c r="J65" s="98"/>
      <c r="K65" s="98"/>
      <c r="M65" s="98">
        <v>40.27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5.14</v>
      </c>
      <c r="C67" s="81">
        <v>8.5</v>
      </c>
      <c r="D67" s="81">
        <v>5.38</v>
      </c>
      <c r="E67" s="81">
        <v>9</v>
      </c>
      <c r="F67" s="81">
        <v>5.03</v>
      </c>
      <c r="G67" s="81">
        <v>9.29</v>
      </c>
      <c r="H67" s="81">
        <v>5.57</v>
      </c>
      <c r="I67" s="81">
        <v>8.62</v>
      </c>
      <c r="J67" s="98">
        <v>4.5</v>
      </c>
      <c r="K67" s="98">
        <v>8.44</v>
      </c>
      <c r="L67" s="98">
        <v>3.12</v>
      </c>
      <c r="M67" s="98">
        <v>8.56</v>
      </c>
    </row>
    <row r="68" ht="18.75" spans="1:13">
      <c r="A68" s="104" t="s">
        <v>83</v>
      </c>
      <c r="B68" s="81">
        <v>4.38</v>
      </c>
      <c r="C68" s="81">
        <v>7.7</v>
      </c>
      <c r="D68" s="81">
        <v>4.1</v>
      </c>
      <c r="E68" s="81">
        <v>7.7</v>
      </c>
      <c r="F68" s="81">
        <v>3.22</v>
      </c>
      <c r="G68" s="81">
        <v>7.84</v>
      </c>
      <c r="H68" s="81">
        <v>3.12</v>
      </c>
      <c r="I68" s="81">
        <v>7.87</v>
      </c>
      <c r="J68" s="98">
        <v>3.53</v>
      </c>
      <c r="K68" s="98">
        <v>7.78</v>
      </c>
      <c r="L68" s="98">
        <v>2.81</v>
      </c>
      <c r="M68" s="98">
        <v>7.85</v>
      </c>
    </row>
    <row r="69" ht="18.75" spans="1:13">
      <c r="A69" s="104" t="s">
        <v>84</v>
      </c>
      <c r="B69" s="81">
        <v>4.15</v>
      </c>
      <c r="C69" s="81">
        <v>11.5</v>
      </c>
      <c r="D69" s="81">
        <v>3.87</v>
      </c>
      <c r="E69" s="81">
        <v>11.4</v>
      </c>
      <c r="F69" s="81">
        <v>3.42</v>
      </c>
      <c r="G69" s="81">
        <v>11.6</v>
      </c>
      <c r="H69" s="81">
        <v>3.69</v>
      </c>
      <c r="I69" s="81">
        <v>11.56</v>
      </c>
      <c r="J69" s="98"/>
      <c r="K69" s="98"/>
      <c r="L69" s="98">
        <v>4.75</v>
      </c>
      <c r="M69" s="98">
        <v>11.48</v>
      </c>
    </row>
    <row r="70" ht="18.75" spans="1:13">
      <c r="A70" s="104" t="s">
        <v>85</v>
      </c>
      <c r="B70" s="81"/>
      <c r="C70" s="81"/>
      <c r="D70" s="81"/>
      <c r="E70" s="81"/>
      <c r="F70" s="81"/>
      <c r="G70" s="81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125</v>
      </c>
      <c r="D2" s="6"/>
      <c r="E2" s="6"/>
      <c r="F2" s="7" t="s">
        <v>136</v>
      </c>
      <c r="G2" s="7"/>
      <c r="H2" s="7"/>
      <c r="I2" s="89" t="s">
        <v>127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32700</v>
      </c>
      <c r="D4" s="13"/>
      <c r="E4" s="13"/>
      <c r="F4" s="13">
        <v>33800</v>
      </c>
      <c r="G4" s="13"/>
      <c r="H4" s="13"/>
      <c r="I4" s="13">
        <v>35100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53400</v>
      </c>
      <c r="D5" s="13"/>
      <c r="E5" s="13"/>
      <c r="F5" s="13">
        <v>54900</v>
      </c>
      <c r="G5" s="13"/>
      <c r="H5" s="13"/>
      <c r="I5" s="13">
        <v>56400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C4-'13日'!I4</f>
        <v>1470</v>
      </c>
      <c r="D6" s="15"/>
      <c r="E6" s="15"/>
      <c r="F6" s="16">
        <f>F4-C4</f>
        <v>1100</v>
      </c>
      <c r="G6" s="17"/>
      <c r="H6" s="18"/>
      <c r="I6" s="16">
        <f>I4-F4</f>
        <v>1300</v>
      </c>
      <c r="J6" s="17"/>
      <c r="K6" s="18"/>
      <c r="L6" s="93">
        <f>C6+F6+I6</f>
        <v>3870</v>
      </c>
      <c r="M6" s="93">
        <f>C7+F7+I7</f>
        <v>4400</v>
      </c>
    </row>
    <row r="7" ht="21.95" customHeight="1" spans="1:13">
      <c r="A7" s="11"/>
      <c r="B7" s="14" t="s">
        <v>8</v>
      </c>
      <c r="C7" s="15">
        <f>C5-'13日'!I5</f>
        <v>1400</v>
      </c>
      <c r="D7" s="15"/>
      <c r="E7" s="15"/>
      <c r="F7" s="16">
        <f>F5-C5</f>
        <v>1500</v>
      </c>
      <c r="G7" s="17"/>
      <c r="H7" s="18"/>
      <c r="I7" s="16">
        <f>I5-F5</f>
        <v>1500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43</v>
      </c>
      <c r="D9" s="13"/>
      <c r="E9" s="13"/>
      <c r="F9" s="13">
        <v>48</v>
      </c>
      <c r="G9" s="13"/>
      <c r="H9" s="13"/>
      <c r="I9" s="13">
        <v>48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43</v>
      </c>
      <c r="D10" s="13"/>
      <c r="E10" s="13"/>
      <c r="F10" s="13">
        <v>32</v>
      </c>
      <c r="G10" s="13"/>
      <c r="H10" s="13"/>
      <c r="I10" s="13">
        <v>44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490</v>
      </c>
      <c r="D15" s="23">
        <v>460</v>
      </c>
      <c r="E15" s="23">
        <v>430</v>
      </c>
      <c r="F15" s="23">
        <v>430</v>
      </c>
      <c r="G15" s="23">
        <v>400</v>
      </c>
      <c r="H15" s="23">
        <v>360</v>
      </c>
      <c r="I15" s="23">
        <v>360</v>
      </c>
      <c r="J15" s="23">
        <v>330</v>
      </c>
      <c r="K15" s="23">
        <v>300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550</v>
      </c>
      <c r="D21" s="23">
        <v>470</v>
      </c>
      <c r="E21" s="23">
        <v>390</v>
      </c>
      <c r="F21" s="23">
        <v>390</v>
      </c>
      <c r="G21" s="23">
        <v>300</v>
      </c>
      <c r="H21" s="23">
        <v>600</v>
      </c>
      <c r="I21" s="23">
        <v>600</v>
      </c>
      <c r="J21" s="23">
        <v>530</v>
      </c>
      <c r="K21" s="23">
        <v>450</v>
      </c>
    </row>
    <row r="22" ht="21.95" customHeight="1" spans="1:11">
      <c r="A22" s="30"/>
      <c r="B22" s="26" t="s">
        <v>24</v>
      </c>
      <c r="C22" s="27" t="s">
        <v>25</v>
      </c>
      <c r="D22" s="27"/>
      <c r="E22" s="27"/>
      <c r="F22" s="27" t="s">
        <v>195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1050</v>
      </c>
      <c r="D23" s="23"/>
      <c r="E23" s="23"/>
      <c r="F23" s="23">
        <f>580+470</f>
        <v>1050</v>
      </c>
      <c r="G23" s="23"/>
      <c r="H23" s="23"/>
      <c r="I23" s="23">
        <v>960</v>
      </c>
      <c r="J23" s="23"/>
      <c r="K23" s="23"/>
    </row>
    <row r="24" ht="21.95" customHeight="1" spans="1:11">
      <c r="A24" s="31"/>
      <c r="B24" s="32" t="s">
        <v>28</v>
      </c>
      <c r="C24" s="23">
        <v>1230</v>
      </c>
      <c r="D24" s="23"/>
      <c r="E24" s="23"/>
      <c r="F24" s="23">
        <f>560+540</f>
        <v>1100</v>
      </c>
      <c r="G24" s="23"/>
      <c r="H24" s="23"/>
      <c r="I24" s="23">
        <f>560+540</f>
        <v>1100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30</v>
      </c>
      <c r="D25" s="23"/>
      <c r="E25" s="23"/>
      <c r="F25" s="23">
        <v>30</v>
      </c>
      <c r="G25" s="23"/>
      <c r="H25" s="23"/>
      <c r="I25" s="23">
        <v>30</v>
      </c>
      <c r="J25" s="23"/>
      <c r="K25" s="23"/>
    </row>
    <row r="26" ht="21.95" customHeight="1" spans="1:11">
      <c r="A26" s="24"/>
      <c r="B26" s="25" t="s">
        <v>31</v>
      </c>
      <c r="C26" s="23">
        <v>840</v>
      </c>
      <c r="D26" s="23"/>
      <c r="E26" s="23"/>
      <c r="F26" s="23">
        <v>838</v>
      </c>
      <c r="G26" s="23"/>
      <c r="H26" s="23"/>
      <c r="I26" s="23">
        <v>838</v>
      </c>
      <c r="J26" s="23"/>
      <c r="K26" s="23"/>
    </row>
    <row r="27" ht="21.95" customHeight="1" spans="1:11">
      <c r="A27" s="24"/>
      <c r="B27" s="25" t="s">
        <v>32</v>
      </c>
      <c r="C27" s="23">
        <v>1</v>
      </c>
      <c r="D27" s="23"/>
      <c r="E27" s="23"/>
      <c r="F27" s="23">
        <v>1</v>
      </c>
      <c r="G27" s="23"/>
      <c r="H27" s="23"/>
      <c r="I27" s="23">
        <v>1</v>
      </c>
      <c r="J27" s="23"/>
      <c r="K27" s="23"/>
    </row>
    <row r="28" ht="76.5" customHeight="1" spans="1:11">
      <c r="A28" s="33" t="s">
        <v>33</v>
      </c>
      <c r="B28" s="34"/>
      <c r="C28" s="35" t="s">
        <v>196</v>
      </c>
      <c r="D28" s="36"/>
      <c r="E28" s="37"/>
      <c r="F28" s="35" t="s">
        <v>197</v>
      </c>
      <c r="G28" s="36"/>
      <c r="H28" s="37"/>
      <c r="I28" s="35" t="s">
        <v>198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109</v>
      </c>
      <c r="D31" s="51"/>
      <c r="E31" s="52"/>
      <c r="F31" s="50" t="s">
        <v>183</v>
      </c>
      <c r="G31" s="51"/>
      <c r="H31" s="52"/>
      <c r="I31" s="50" t="s">
        <v>143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/>
      <c r="J34" s="98"/>
    </row>
    <row r="35" ht="15.75" spans="1:10">
      <c r="A35" s="61"/>
      <c r="B35" s="55"/>
      <c r="C35" s="63" t="s">
        <v>45</v>
      </c>
      <c r="D35" s="63" t="s">
        <v>46</v>
      </c>
      <c r="E35" s="23">
        <v>9.32</v>
      </c>
      <c r="F35" s="23">
        <v>9.3</v>
      </c>
      <c r="G35" s="23">
        <v>9.19</v>
      </c>
      <c r="H35" s="23">
        <v>9.14</v>
      </c>
      <c r="I35" s="23"/>
      <c r="J35" s="98"/>
    </row>
    <row r="36" ht="15.75" spans="1:10">
      <c r="A36" s="61"/>
      <c r="B36" s="55"/>
      <c r="C36" s="62" t="s">
        <v>47</v>
      </c>
      <c r="D36" s="62" t="s">
        <v>48</v>
      </c>
      <c r="E36" s="23">
        <v>6.18</v>
      </c>
      <c r="F36" s="23">
        <v>6.09</v>
      </c>
      <c r="G36" s="23">
        <v>6.59</v>
      </c>
      <c r="H36" s="23">
        <v>5.95</v>
      </c>
      <c r="I36" s="23"/>
      <c r="J36" s="98"/>
    </row>
    <row r="37" ht="19.5" spans="1:10">
      <c r="A37" s="61"/>
      <c r="B37" s="55"/>
      <c r="C37" s="63" t="s">
        <v>49</v>
      </c>
      <c r="D37" s="62" t="s">
        <v>50</v>
      </c>
      <c r="E37" s="23">
        <v>14</v>
      </c>
      <c r="F37" s="23">
        <v>13.6</v>
      </c>
      <c r="G37" s="64">
        <v>14.3</v>
      </c>
      <c r="H37" s="23">
        <v>15</v>
      </c>
      <c r="I37" s="23"/>
      <c r="J37" s="98"/>
    </row>
    <row r="38" ht="16.5" spans="1:10">
      <c r="A38" s="61"/>
      <c r="B38" s="55"/>
      <c r="C38" s="65" t="s">
        <v>51</v>
      </c>
      <c r="D38" s="62" t="s">
        <v>52</v>
      </c>
      <c r="E38" s="64">
        <v>7.25</v>
      </c>
      <c r="F38" s="64">
        <v>6.85</v>
      </c>
      <c r="G38" s="64">
        <v>4.7</v>
      </c>
      <c r="H38" s="64">
        <v>6.5</v>
      </c>
      <c r="I38" s="23"/>
      <c r="J38" s="98"/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0.6</v>
      </c>
      <c r="F39" s="23">
        <v>0.6</v>
      </c>
      <c r="G39" s="23">
        <v>0.5</v>
      </c>
      <c r="H39" s="23">
        <v>0.5</v>
      </c>
      <c r="I39" s="23"/>
      <c r="J39" s="98"/>
    </row>
    <row r="40" ht="15.75" spans="1:10">
      <c r="A40" s="61"/>
      <c r="B40" s="55"/>
      <c r="C40" s="63" t="s">
        <v>45</v>
      </c>
      <c r="D40" s="63" t="s">
        <v>54</v>
      </c>
      <c r="E40" s="23">
        <v>10.25</v>
      </c>
      <c r="F40" s="23">
        <v>10.26</v>
      </c>
      <c r="G40" s="23">
        <v>10.17</v>
      </c>
      <c r="H40" s="23">
        <v>10.11</v>
      </c>
      <c r="I40" s="23"/>
      <c r="J40" s="98"/>
    </row>
    <row r="41" ht="15.75" spans="1:10">
      <c r="A41" s="61"/>
      <c r="B41" s="55"/>
      <c r="C41" s="62" t="s">
        <v>47</v>
      </c>
      <c r="D41" s="62" t="s">
        <v>55</v>
      </c>
      <c r="E41" s="23">
        <v>23.9</v>
      </c>
      <c r="F41" s="23">
        <v>24.3</v>
      </c>
      <c r="G41" s="23">
        <v>26.6</v>
      </c>
      <c r="H41" s="23">
        <v>27.1</v>
      </c>
      <c r="I41" s="23"/>
      <c r="J41" s="98"/>
    </row>
    <row r="42" ht="15.75" spans="1:10">
      <c r="A42" s="61"/>
      <c r="B42" s="55"/>
      <c r="C42" s="66" t="s">
        <v>56</v>
      </c>
      <c r="D42" s="67" t="s">
        <v>57</v>
      </c>
      <c r="E42" s="23">
        <v>5.45</v>
      </c>
      <c r="F42" s="23">
        <v>5.43</v>
      </c>
      <c r="G42" s="23">
        <v>5.3</v>
      </c>
      <c r="H42" s="23">
        <v>5.28</v>
      </c>
      <c r="I42" s="23"/>
      <c r="J42" s="98"/>
    </row>
    <row r="43" ht="16.5" spans="1:10">
      <c r="A43" s="61"/>
      <c r="B43" s="55"/>
      <c r="C43" s="66" t="s">
        <v>58</v>
      </c>
      <c r="D43" s="68" t="s">
        <v>59</v>
      </c>
      <c r="E43" s="23">
        <v>7.85</v>
      </c>
      <c r="F43" s="23">
        <v>7.56</v>
      </c>
      <c r="G43" s="23">
        <v>7.4</v>
      </c>
      <c r="H43" s="23">
        <v>8.1</v>
      </c>
      <c r="I43" s="23"/>
      <c r="J43" s="98"/>
    </row>
    <row r="44" ht="19.5" spans="1:10">
      <c r="A44" s="61"/>
      <c r="B44" s="55"/>
      <c r="C44" s="63" t="s">
        <v>49</v>
      </c>
      <c r="D44" s="62" t="s">
        <v>60</v>
      </c>
      <c r="E44" s="23">
        <v>991</v>
      </c>
      <c r="F44" s="23">
        <v>1050</v>
      </c>
      <c r="G44" s="23">
        <v>1048</v>
      </c>
      <c r="H44" s="23">
        <v>1152</v>
      </c>
      <c r="I44" s="23"/>
      <c r="J44" s="98"/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6.18</v>
      </c>
      <c r="F45" s="23">
        <v>6.23</v>
      </c>
      <c r="G45" s="23">
        <v>5.94</v>
      </c>
      <c r="H45" s="23">
        <v>6.5</v>
      </c>
      <c r="I45" s="23"/>
      <c r="J45" s="98"/>
    </row>
    <row r="46" ht="19.5" spans="1:10">
      <c r="A46" s="61"/>
      <c r="B46" s="55"/>
      <c r="C46" s="63" t="s">
        <v>49</v>
      </c>
      <c r="D46" s="62" t="s">
        <v>50</v>
      </c>
      <c r="E46" s="23">
        <v>47</v>
      </c>
      <c r="F46" s="23">
        <v>46.2</v>
      </c>
      <c r="G46" s="23">
        <v>47.5</v>
      </c>
      <c r="H46" s="23">
        <v>52.1</v>
      </c>
      <c r="I46" s="23"/>
      <c r="J46" s="98"/>
    </row>
    <row r="47" ht="16.5" spans="1:10">
      <c r="A47" s="61"/>
      <c r="B47" s="55"/>
      <c r="C47" s="65" t="s">
        <v>51</v>
      </c>
      <c r="D47" s="62" t="s">
        <v>64</v>
      </c>
      <c r="E47" s="23">
        <v>3.57</v>
      </c>
      <c r="F47" s="23">
        <v>2.98</v>
      </c>
      <c r="G47" s="23">
        <v>0.78</v>
      </c>
      <c r="H47" s="23">
        <v>0.86</v>
      </c>
      <c r="I47" s="23"/>
      <c r="J47" s="98"/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5.86</v>
      </c>
      <c r="F48" s="23">
        <v>5.75</v>
      </c>
      <c r="G48" s="23">
        <v>6.3</v>
      </c>
      <c r="H48" s="23">
        <v>6.42</v>
      </c>
      <c r="I48" s="23"/>
      <c r="J48" s="98"/>
    </row>
    <row r="49" ht="19.5" spans="1:10">
      <c r="A49" s="61"/>
      <c r="B49" s="55"/>
      <c r="C49" s="63" t="s">
        <v>49</v>
      </c>
      <c r="D49" s="62" t="s">
        <v>50</v>
      </c>
      <c r="E49" s="23">
        <v>9.8</v>
      </c>
      <c r="F49" s="23">
        <v>7.5</v>
      </c>
      <c r="G49" s="23">
        <v>6.1</v>
      </c>
      <c r="H49" s="23">
        <v>10.6</v>
      </c>
      <c r="I49" s="23"/>
      <c r="J49" s="98"/>
    </row>
    <row r="50" ht="16.5" spans="1:10">
      <c r="A50" s="61"/>
      <c r="B50" s="55"/>
      <c r="C50" s="65" t="s">
        <v>51</v>
      </c>
      <c r="D50" s="62" t="s">
        <v>64</v>
      </c>
      <c r="E50" s="23">
        <v>3.86</v>
      </c>
      <c r="F50" s="23">
        <v>3.41</v>
      </c>
      <c r="G50" s="23">
        <v>0.85</v>
      </c>
      <c r="H50" s="23">
        <v>1.9</v>
      </c>
      <c r="I50" s="23"/>
      <c r="J50" s="98"/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/>
      <c r="J51" s="98"/>
    </row>
    <row r="52" ht="15.75" spans="1:10">
      <c r="A52" s="61"/>
      <c r="B52" s="55"/>
      <c r="C52" s="63" t="s">
        <v>45</v>
      </c>
      <c r="D52" s="62" t="s">
        <v>68</v>
      </c>
      <c r="E52" s="23">
        <v>9.28</v>
      </c>
      <c r="F52" s="23">
        <v>9.3</v>
      </c>
      <c r="G52" s="23">
        <v>9.09</v>
      </c>
      <c r="H52" s="23">
        <v>9.21</v>
      </c>
      <c r="I52" s="23"/>
      <c r="J52" s="98"/>
    </row>
    <row r="53" ht="15.75" spans="1:10">
      <c r="A53" s="61"/>
      <c r="B53" s="55"/>
      <c r="C53" s="62" t="s">
        <v>47</v>
      </c>
      <c r="D53" s="62" t="s">
        <v>48</v>
      </c>
      <c r="E53" s="23">
        <v>6.05</v>
      </c>
      <c r="F53" s="23">
        <v>6.11</v>
      </c>
      <c r="G53" s="23">
        <v>6.2</v>
      </c>
      <c r="H53" s="23">
        <v>6.11</v>
      </c>
      <c r="I53" s="23"/>
      <c r="J53" s="98"/>
    </row>
    <row r="54" ht="19.5" spans="1:10">
      <c r="A54" s="61"/>
      <c r="B54" s="55"/>
      <c r="C54" s="63" t="s">
        <v>49</v>
      </c>
      <c r="D54" s="62" t="s">
        <v>50</v>
      </c>
      <c r="E54" s="23">
        <v>14.6</v>
      </c>
      <c r="F54" s="23">
        <v>13.8</v>
      </c>
      <c r="G54" s="23">
        <v>11.7</v>
      </c>
      <c r="H54" s="23">
        <v>13.9</v>
      </c>
      <c r="I54" s="23"/>
      <c r="J54" s="98"/>
    </row>
    <row r="55" ht="16.5" spans="1:10">
      <c r="A55" s="61"/>
      <c r="B55" s="69"/>
      <c r="C55" s="70" t="s">
        <v>51</v>
      </c>
      <c r="D55" s="62" t="s">
        <v>69</v>
      </c>
      <c r="E55" s="71">
        <v>6.12</v>
      </c>
      <c r="F55" s="71">
        <v>5.82</v>
      </c>
      <c r="G55" s="71">
        <v>3.9</v>
      </c>
      <c r="H55" s="23">
        <v>6.4</v>
      </c>
      <c r="I55" s="23"/>
      <c r="J55" s="98"/>
    </row>
    <row r="56" ht="14.25" spans="1:10">
      <c r="A56" s="72" t="s">
        <v>70</v>
      </c>
      <c r="B56" s="72" t="s">
        <v>71</v>
      </c>
      <c r="C56" s="73">
        <v>7.57</v>
      </c>
      <c r="D56" s="72" t="s">
        <v>43</v>
      </c>
      <c r="E56" s="73">
        <v>79</v>
      </c>
      <c r="F56" s="72" t="s">
        <v>72</v>
      </c>
      <c r="G56" s="73">
        <v>82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6.8</v>
      </c>
      <c r="C59" s="81"/>
      <c r="D59" s="82"/>
      <c r="E59" s="81"/>
      <c r="F59" s="81">
        <v>0.2</v>
      </c>
      <c r="G59" s="83"/>
      <c r="H59" s="81">
        <v>21.2</v>
      </c>
      <c r="I59" s="81"/>
      <c r="J59" s="98">
        <v>18.8</v>
      </c>
      <c r="K59" s="98"/>
      <c r="L59" s="98">
        <v>26.3</v>
      </c>
      <c r="M59" s="98"/>
    </row>
    <row r="60" ht="18.75" spans="1:13">
      <c r="A60" s="79" t="s">
        <v>77</v>
      </c>
      <c r="B60" s="80"/>
      <c r="C60" s="81"/>
      <c r="D60" s="82">
        <v>88.1</v>
      </c>
      <c r="E60" s="81"/>
      <c r="F60" s="81">
        <v>39.1</v>
      </c>
      <c r="G60" s="83"/>
      <c r="H60" s="81">
        <v>42.8</v>
      </c>
      <c r="I60" s="81"/>
      <c r="J60" s="98">
        <v>45.69</v>
      </c>
      <c r="K60" s="98"/>
      <c r="L60" s="98"/>
      <c r="M60" s="98"/>
    </row>
    <row r="61" ht="18.75" spans="1:13">
      <c r="A61" s="79" t="s">
        <v>78</v>
      </c>
      <c r="B61" s="80">
        <v>32.2</v>
      </c>
      <c r="C61" s="81"/>
      <c r="D61" s="82">
        <v>36.1</v>
      </c>
      <c r="E61" s="81"/>
      <c r="F61" s="81"/>
      <c r="G61" s="83"/>
      <c r="H61" s="81"/>
      <c r="I61" s="81"/>
      <c r="J61" s="98"/>
      <c r="K61" s="98"/>
      <c r="L61" s="98">
        <v>28.9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76.9</v>
      </c>
      <c r="D63" s="82"/>
      <c r="E63" s="81">
        <v>93.4</v>
      </c>
      <c r="F63" s="81"/>
      <c r="G63" s="83">
        <v>74.3</v>
      </c>
      <c r="H63" s="81"/>
      <c r="I63" s="81">
        <v>74.9</v>
      </c>
      <c r="J63" s="98"/>
      <c r="K63" s="98">
        <v>75.5</v>
      </c>
      <c r="M63" s="98">
        <v>76.07</v>
      </c>
    </row>
    <row r="64" ht="18.75" spans="1:13">
      <c r="A64" s="86" t="s">
        <v>80</v>
      </c>
      <c r="B64" s="81"/>
      <c r="C64" s="81">
        <v>79.5</v>
      </c>
      <c r="D64" s="82"/>
      <c r="E64" s="81"/>
      <c r="F64" s="81"/>
      <c r="G64" s="87">
        <v>64.5</v>
      </c>
      <c r="H64" s="81"/>
      <c r="I64" s="81">
        <v>68</v>
      </c>
      <c r="J64" s="98"/>
      <c r="K64" s="98">
        <v>67.4</v>
      </c>
      <c r="L64" s="98"/>
      <c r="M64" s="98">
        <v>69.78</v>
      </c>
    </row>
    <row r="65" ht="18.75" spans="1:13">
      <c r="A65" s="86" t="s">
        <v>81</v>
      </c>
      <c r="B65" s="81"/>
      <c r="C65" s="81">
        <v>42.2</v>
      </c>
      <c r="D65" s="82"/>
      <c r="E65" s="81">
        <v>41.4</v>
      </c>
      <c r="F65" s="81"/>
      <c r="G65" s="83">
        <v>43.7</v>
      </c>
      <c r="H65" s="81"/>
      <c r="I65" s="81">
        <v>44.5</v>
      </c>
      <c r="J65" s="98"/>
      <c r="K65" s="98">
        <v>44.92</v>
      </c>
      <c r="M65" s="98">
        <v>46.02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3.62</v>
      </c>
      <c r="C67" s="81">
        <v>9.1</v>
      </c>
      <c r="D67" s="82">
        <v>4.13</v>
      </c>
      <c r="E67" s="81">
        <v>9</v>
      </c>
      <c r="F67" s="81">
        <v>0.72</v>
      </c>
      <c r="G67" s="83">
        <v>8.72</v>
      </c>
      <c r="H67" s="81">
        <v>0.8</v>
      </c>
      <c r="I67" s="81">
        <v>9.32</v>
      </c>
      <c r="J67" s="98">
        <v>1.67</v>
      </c>
      <c r="K67" s="98">
        <v>8.51</v>
      </c>
      <c r="L67" s="98">
        <v>2.57</v>
      </c>
      <c r="M67" s="98">
        <v>8.53</v>
      </c>
    </row>
    <row r="68" ht="18.75" spans="1:13">
      <c r="A68" s="104" t="s">
        <v>83</v>
      </c>
      <c r="B68" s="105">
        <v>2.59</v>
      </c>
      <c r="C68" s="81">
        <v>7.8</v>
      </c>
      <c r="D68" s="82">
        <v>2.24</v>
      </c>
      <c r="E68" s="81">
        <v>7.8</v>
      </c>
      <c r="F68" s="81">
        <v>2.5</v>
      </c>
      <c r="G68" s="83">
        <v>7.96</v>
      </c>
      <c r="H68" s="81">
        <v>1.2</v>
      </c>
      <c r="I68" s="81">
        <v>7.7</v>
      </c>
      <c r="J68" s="98">
        <v>3.34</v>
      </c>
      <c r="K68" s="98">
        <v>8.08</v>
      </c>
      <c r="L68" s="98">
        <v>2.74</v>
      </c>
      <c r="M68" s="98">
        <v>7.67</v>
      </c>
    </row>
    <row r="69" ht="18.75" spans="1:13">
      <c r="A69" s="104" t="s">
        <v>84</v>
      </c>
      <c r="B69" s="105">
        <v>4.63</v>
      </c>
      <c r="C69" s="81">
        <v>11.5</v>
      </c>
      <c r="D69" s="82">
        <v>4.74</v>
      </c>
      <c r="E69" s="81">
        <v>11.6</v>
      </c>
      <c r="F69" s="81">
        <v>1.3</v>
      </c>
      <c r="G69" s="83">
        <v>11.8</v>
      </c>
      <c r="H69" s="81">
        <v>2.5</v>
      </c>
      <c r="I69" s="81">
        <v>11.7</v>
      </c>
      <c r="J69" s="98">
        <v>2.26</v>
      </c>
      <c r="K69" s="98">
        <v>11.68</v>
      </c>
      <c r="L69" s="98">
        <v>3.12</v>
      </c>
      <c r="M69" s="98">
        <v>11.75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I26" sqref="I26:K2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144</v>
      </c>
      <c r="D2" s="6"/>
      <c r="E2" s="6"/>
      <c r="F2" s="7" t="s">
        <v>145</v>
      </c>
      <c r="G2" s="7"/>
      <c r="H2" s="7"/>
      <c r="I2" s="89" t="s">
        <v>146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35900</v>
      </c>
      <c r="D4" s="13"/>
      <c r="E4" s="13"/>
      <c r="F4" s="13">
        <v>37350</v>
      </c>
      <c r="G4" s="13"/>
      <c r="H4" s="13"/>
      <c r="I4" s="13">
        <v>37950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57450</v>
      </c>
      <c r="D5" s="13"/>
      <c r="E5" s="13"/>
      <c r="F5" s="13">
        <v>58700</v>
      </c>
      <c r="G5" s="13"/>
      <c r="H5" s="13"/>
      <c r="I5" s="13">
        <v>59930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C4-'14日'!I4</f>
        <v>800</v>
      </c>
      <c r="D6" s="15"/>
      <c r="E6" s="15"/>
      <c r="F6" s="16">
        <f>F4-C4</f>
        <v>1450</v>
      </c>
      <c r="G6" s="17"/>
      <c r="H6" s="18"/>
      <c r="I6" s="16">
        <f>I4-F4</f>
        <v>600</v>
      </c>
      <c r="J6" s="17"/>
      <c r="K6" s="18"/>
      <c r="L6" s="93">
        <f>C6+F6+I6</f>
        <v>2850</v>
      </c>
      <c r="M6" s="93">
        <f>C7+F7+I7</f>
        <v>3530</v>
      </c>
    </row>
    <row r="7" ht="21.95" customHeight="1" spans="1:13">
      <c r="A7" s="11"/>
      <c r="B7" s="14" t="s">
        <v>8</v>
      </c>
      <c r="C7" s="15">
        <f>C5-'14日'!I5</f>
        <v>1050</v>
      </c>
      <c r="D7" s="15"/>
      <c r="E7" s="15"/>
      <c r="F7" s="16">
        <f>F5-C5</f>
        <v>1250</v>
      </c>
      <c r="G7" s="17"/>
      <c r="H7" s="18"/>
      <c r="I7" s="16">
        <f>I5-F5</f>
        <v>1230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44</v>
      </c>
      <c r="D9" s="13"/>
      <c r="E9" s="13"/>
      <c r="F9" s="13">
        <v>46</v>
      </c>
      <c r="G9" s="13"/>
      <c r="H9" s="13"/>
      <c r="I9" s="13">
        <v>48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44</v>
      </c>
      <c r="D10" s="13"/>
      <c r="E10" s="13"/>
      <c r="F10" s="13">
        <v>45</v>
      </c>
      <c r="G10" s="13"/>
      <c r="H10" s="13"/>
      <c r="I10" s="13">
        <v>48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300</v>
      </c>
      <c r="D15" s="23">
        <v>270</v>
      </c>
      <c r="E15" s="23">
        <v>500</v>
      </c>
      <c r="F15" s="23">
        <v>500</v>
      </c>
      <c r="G15" s="23">
        <v>470</v>
      </c>
      <c r="H15" s="23">
        <v>430</v>
      </c>
      <c r="I15" s="23">
        <v>430</v>
      </c>
      <c r="J15" s="23">
        <v>400</v>
      </c>
      <c r="K15" s="23">
        <v>380</v>
      </c>
    </row>
    <row r="16" ht="21.95" customHeight="1" spans="1:11">
      <c r="A16" s="24"/>
      <c r="B16" s="26" t="s">
        <v>19</v>
      </c>
      <c r="C16" s="27" t="s">
        <v>199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450</v>
      </c>
      <c r="D21" s="23">
        <v>360</v>
      </c>
      <c r="E21" s="23">
        <v>530</v>
      </c>
      <c r="F21" s="23">
        <v>530</v>
      </c>
      <c r="G21" s="23">
        <v>450</v>
      </c>
      <c r="H21" s="23">
        <v>380</v>
      </c>
      <c r="I21" s="23">
        <v>380</v>
      </c>
      <c r="J21" s="23">
        <v>320</v>
      </c>
      <c r="K21" s="23">
        <v>560</v>
      </c>
    </row>
    <row r="22" ht="21.95" customHeight="1" spans="1:11">
      <c r="A22" s="30"/>
      <c r="B22" s="26" t="s">
        <v>24</v>
      </c>
      <c r="C22" s="27" t="s">
        <v>200</v>
      </c>
      <c r="D22" s="27"/>
      <c r="E22" s="27"/>
      <c r="F22" s="27" t="s">
        <v>25</v>
      </c>
      <c r="G22" s="27"/>
      <c r="H22" s="27"/>
      <c r="I22" s="27" t="s">
        <v>201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960</v>
      </c>
      <c r="D23" s="23"/>
      <c r="E23" s="23"/>
      <c r="F23" s="23">
        <f>430+400</f>
        <v>830</v>
      </c>
      <c r="G23" s="23"/>
      <c r="H23" s="23"/>
      <c r="I23" s="23">
        <v>650</v>
      </c>
      <c r="J23" s="23"/>
      <c r="K23" s="23"/>
    </row>
    <row r="24" ht="21.95" customHeight="1" spans="1:11">
      <c r="A24" s="31"/>
      <c r="B24" s="32" t="s">
        <v>28</v>
      </c>
      <c r="C24" s="23">
        <f>560+540</f>
        <v>1100</v>
      </c>
      <c r="D24" s="23"/>
      <c r="E24" s="23"/>
      <c r="F24" s="23">
        <v>1020</v>
      </c>
      <c r="G24" s="23"/>
      <c r="H24" s="23"/>
      <c r="I24" s="23">
        <v>880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29</v>
      </c>
      <c r="D25" s="23"/>
      <c r="E25" s="23"/>
      <c r="F25" s="23">
        <v>29</v>
      </c>
      <c r="G25" s="23"/>
      <c r="H25" s="23"/>
      <c r="I25" s="23">
        <v>29</v>
      </c>
      <c r="J25" s="23"/>
      <c r="K25" s="23"/>
    </row>
    <row r="26" ht="21.95" customHeight="1" spans="1:11">
      <c r="A26" s="24"/>
      <c r="B26" s="25" t="s">
        <v>31</v>
      </c>
      <c r="C26" s="23">
        <v>837</v>
      </c>
      <c r="D26" s="23"/>
      <c r="E26" s="23"/>
      <c r="F26" s="23">
        <v>835</v>
      </c>
      <c r="G26" s="23"/>
      <c r="H26" s="23"/>
      <c r="I26" s="23">
        <v>833</v>
      </c>
      <c r="J26" s="23"/>
      <c r="K26" s="23"/>
    </row>
    <row r="27" ht="21.95" customHeight="1" spans="1:11">
      <c r="A27" s="24"/>
      <c r="B27" s="25" t="s">
        <v>32</v>
      </c>
      <c r="C27" s="23">
        <v>1</v>
      </c>
      <c r="D27" s="23"/>
      <c r="E27" s="23"/>
      <c r="F27" s="23">
        <v>1</v>
      </c>
      <c r="G27" s="23"/>
      <c r="H27" s="23"/>
      <c r="I27" s="23">
        <v>0</v>
      </c>
      <c r="J27" s="23"/>
      <c r="K27" s="23"/>
    </row>
    <row r="28" ht="76.5" customHeight="1" spans="1:11">
      <c r="A28" s="33" t="s">
        <v>33</v>
      </c>
      <c r="B28" s="34"/>
      <c r="C28" s="35"/>
      <c r="D28" s="36"/>
      <c r="E28" s="37"/>
      <c r="F28" s="35" t="s">
        <v>202</v>
      </c>
      <c r="G28" s="36"/>
      <c r="H28" s="37"/>
      <c r="I28" s="35" t="s">
        <v>203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spans="1:11">
      <c r="A31" s="48" t="s">
        <v>34</v>
      </c>
      <c r="B31" s="49"/>
      <c r="C31" s="50" t="s">
        <v>124</v>
      </c>
      <c r="D31" s="51"/>
      <c r="E31" s="52"/>
      <c r="F31" s="50" t="s">
        <v>153</v>
      </c>
      <c r="G31" s="51"/>
      <c r="H31" s="52"/>
      <c r="I31" s="50" t="s">
        <v>204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9.27</v>
      </c>
      <c r="F35" s="23">
        <v>9.53</v>
      </c>
      <c r="G35" s="23">
        <v>9.13</v>
      </c>
      <c r="H35" s="23">
        <v>9.15</v>
      </c>
      <c r="I35" s="23">
        <v>9.11</v>
      </c>
      <c r="J35" s="98">
        <v>9.25</v>
      </c>
    </row>
    <row r="36" ht="15.75" spans="1:10">
      <c r="A36" s="61"/>
      <c r="B36" s="55"/>
      <c r="C36" s="62" t="s">
        <v>47</v>
      </c>
      <c r="D36" s="62" t="s">
        <v>48</v>
      </c>
      <c r="E36" s="23">
        <v>5.77</v>
      </c>
      <c r="F36" s="23">
        <v>5.46</v>
      </c>
      <c r="G36" s="23">
        <v>6.5</v>
      </c>
      <c r="H36" s="23">
        <v>6.5</v>
      </c>
      <c r="I36" s="23">
        <v>6.07</v>
      </c>
      <c r="J36" s="98">
        <v>6.18</v>
      </c>
    </row>
    <row r="37" ht="19.5" spans="1:10">
      <c r="A37" s="61"/>
      <c r="B37" s="55"/>
      <c r="C37" s="63" t="s">
        <v>49</v>
      </c>
      <c r="D37" s="62" t="s">
        <v>50</v>
      </c>
      <c r="E37" s="23">
        <v>13.5</v>
      </c>
      <c r="F37" s="23">
        <v>13.1</v>
      </c>
      <c r="G37" s="64">
        <v>14.8</v>
      </c>
      <c r="H37" s="23">
        <v>14.3</v>
      </c>
      <c r="I37" s="23">
        <v>13.7</v>
      </c>
      <c r="J37" s="98">
        <v>14.6</v>
      </c>
    </row>
    <row r="38" ht="16.5" spans="1:10">
      <c r="A38" s="61"/>
      <c r="B38" s="55"/>
      <c r="C38" s="65" t="s">
        <v>51</v>
      </c>
      <c r="D38" s="62" t="s">
        <v>52</v>
      </c>
      <c r="E38" s="64">
        <v>7.85</v>
      </c>
      <c r="F38" s="64">
        <v>6.86</v>
      </c>
      <c r="G38" s="64">
        <v>5</v>
      </c>
      <c r="H38" s="64">
        <v>5.1</v>
      </c>
      <c r="I38" s="23">
        <v>3.55</v>
      </c>
      <c r="J38" s="98">
        <v>2.47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0.5</v>
      </c>
      <c r="F39" s="23">
        <v>0.5</v>
      </c>
      <c r="G39" s="23">
        <v>0.7</v>
      </c>
      <c r="H39" s="23">
        <v>0.7</v>
      </c>
      <c r="I39" s="23">
        <v>0.6</v>
      </c>
      <c r="J39" s="98">
        <v>0.6</v>
      </c>
    </row>
    <row r="40" ht="15.75" spans="1:10">
      <c r="A40" s="61"/>
      <c r="B40" s="55"/>
      <c r="C40" s="63" t="s">
        <v>45</v>
      </c>
      <c r="D40" s="63" t="s">
        <v>54</v>
      </c>
      <c r="E40" s="23">
        <v>10.11</v>
      </c>
      <c r="F40" s="23">
        <v>10.23</v>
      </c>
      <c r="G40" s="23">
        <v>9.96</v>
      </c>
      <c r="H40" s="23">
        <v>10.01</v>
      </c>
      <c r="I40" s="23">
        <v>10.12</v>
      </c>
      <c r="J40" s="98">
        <v>10.14</v>
      </c>
    </row>
    <row r="41" ht="15.75" spans="1:10">
      <c r="A41" s="61"/>
      <c r="B41" s="55"/>
      <c r="C41" s="62" t="s">
        <v>47</v>
      </c>
      <c r="D41" s="62" t="s">
        <v>55</v>
      </c>
      <c r="E41" s="23">
        <v>23.81</v>
      </c>
      <c r="F41" s="23">
        <v>22.78</v>
      </c>
      <c r="G41" s="23">
        <v>26.4</v>
      </c>
      <c r="H41" s="23">
        <v>27.1</v>
      </c>
      <c r="I41" s="23">
        <v>23.32</v>
      </c>
      <c r="J41" s="98">
        <v>22.36</v>
      </c>
    </row>
    <row r="42" ht="15.75" spans="1:10">
      <c r="A42" s="61"/>
      <c r="B42" s="55"/>
      <c r="C42" s="66" t="s">
        <v>56</v>
      </c>
      <c r="D42" s="67" t="s">
        <v>57</v>
      </c>
      <c r="E42" s="23">
        <v>4.39</v>
      </c>
      <c r="F42" s="23">
        <v>4.88</v>
      </c>
      <c r="G42" s="23">
        <v>5.08</v>
      </c>
      <c r="H42" s="23">
        <v>5.86</v>
      </c>
      <c r="I42" s="23">
        <v>6.81</v>
      </c>
      <c r="J42" s="98">
        <v>7.23</v>
      </c>
    </row>
    <row r="43" ht="16.5" spans="1:10">
      <c r="A43" s="61"/>
      <c r="B43" s="55"/>
      <c r="C43" s="66" t="s">
        <v>58</v>
      </c>
      <c r="D43" s="68" t="s">
        <v>59</v>
      </c>
      <c r="E43" s="23">
        <v>4.28</v>
      </c>
      <c r="F43" s="23">
        <v>5.37</v>
      </c>
      <c r="G43" s="23">
        <v>8.6</v>
      </c>
      <c r="H43" s="23">
        <v>8.9</v>
      </c>
      <c r="I43" s="23">
        <v>6.28</v>
      </c>
      <c r="J43" s="98">
        <v>7.23</v>
      </c>
    </row>
    <row r="44" ht="19.5" spans="1:10">
      <c r="A44" s="61"/>
      <c r="B44" s="55"/>
      <c r="C44" s="63" t="s">
        <v>49</v>
      </c>
      <c r="D44" s="62" t="s">
        <v>60</v>
      </c>
      <c r="E44" s="23">
        <v>1201</v>
      </c>
      <c r="F44" s="23">
        <v>1534</v>
      </c>
      <c r="G44" s="23">
        <v>1531</v>
      </c>
      <c r="H44" s="23">
        <v>1532</v>
      </c>
      <c r="I44" s="23">
        <v>1530</v>
      </c>
      <c r="J44" s="98">
        <v>1366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6.57</v>
      </c>
      <c r="F45" s="23">
        <v>5.95</v>
      </c>
      <c r="G45" s="23">
        <v>7.2</v>
      </c>
      <c r="H45" s="23">
        <v>6.42</v>
      </c>
      <c r="I45" s="23">
        <v>5.26</v>
      </c>
      <c r="J45" s="98">
        <v>6.11</v>
      </c>
    </row>
    <row r="46" ht="19.5" spans="1:10">
      <c r="A46" s="61"/>
      <c r="B46" s="55"/>
      <c r="C46" s="63" t="s">
        <v>49</v>
      </c>
      <c r="D46" s="62" t="s">
        <v>50</v>
      </c>
      <c r="E46" s="23">
        <v>47.2</v>
      </c>
      <c r="F46" s="23">
        <v>52.4</v>
      </c>
      <c r="G46" s="23">
        <v>65.9</v>
      </c>
      <c r="H46" s="23">
        <v>70.1</v>
      </c>
      <c r="I46" s="23">
        <v>42.5</v>
      </c>
      <c r="J46" s="98">
        <v>40.6</v>
      </c>
    </row>
    <row r="47" ht="16.5" spans="1:10">
      <c r="A47" s="61"/>
      <c r="B47" s="55"/>
      <c r="C47" s="65" t="s">
        <v>51</v>
      </c>
      <c r="D47" s="62" t="s">
        <v>64</v>
      </c>
      <c r="E47" s="23">
        <v>6.32</v>
      </c>
      <c r="F47" s="23">
        <v>6.58</v>
      </c>
      <c r="G47" s="23">
        <v>2.9</v>
      </c>
      <c r="H47" s="23">
        <v>0.67</v>
      </c>
      <c r="I47" s="23">
        <v>0.41</v>
      </c>
      <c r="J47" s="98">
        <v>1.44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5.83</v>
      </c>
      <c r="F48" s="23">
        <v>5.64</v>
      </c>
      <c r="G48" s="23">
        <v>6.84</v>
      </c>
      <c r="H48" s="23">
        <v>6.71</v>
      </c>
      <c r="I48" s="23">
        <v>5.48</v>
      </c>
      <c r="J48" s="98">
        <v>5.72</v>
      </c>
    </row>
    <row r="49" ht="19.5" spans="1:10">
      <c r="A49" s="61"/>
      <c r="B49" s="55"/>
      <c r="C49" s="63" t="s">
        <v>49</v>
      </c>
      <c r="D49" s="62" t="s">
        <v>50</v>
      </c>
      <c r="E49" s="23">
        <v>15</v>
      </c>
      <c r="F49" s="23">
        <v>17.1</v>
      </c>
      <c r="G49" s="23">
        <v>24.8</v>
      </c>
      <c r="H49" s="23">
        <v>19.7</v>
      </c>
      <c r="I49" s="23">
        <v>19.7</v>
      </c>
      <c r="J49" s="98">
        <v>17.4</v>
      </c>
    </row>
    <row r="50" ht="16.5" spans="1:10">
      <c r="A50" s="61"/>
      <c r="B50" s="55"/>
      <c r="C50" s="65" t="s">
        <v>51</v>
      </c>
      <c r="D50" s="62" t="s">
        <v>64</v>
      </c>
      <c r="E50" s="23">
        <v>3.26</v>
      </c>
      <c r="F50" s="23">
        <v>4.66</v>
      </c>
      <c r="G50" s="23">
        <v>3.6</v>
      </c>
      <c r="H50" s="23">
        <v>1.3</v>
      </c>
      <c r="I50" s="23">
        <v>0.53</v>
      </c>
      <c r="J50" s="98">
        <v>1.53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9.63</v>
      </c>
      <c r="F52" s="23">
        <v>9.72</v>
      </c>
      <c r="G52" s="23">
        <v>9.2</v>
      </c>
      <c r="H52" s="23">
        <v>9.24</v>
      </c>
      <c r="I52" s="23">
        <v>9.33</v>
      </c>
      <c r="J52" s="98">
        <v>9.3</v>
      </c>
    </row>
    <row r="53" ht="15.75" spans="1:10">
      <c r="A53" s="61"/>
      <c r="B53" s="55"/>
      <c r="C53" s="62" t="s">
        <v>47</v>
      </c>
      <c r="D53" s="62" t="s">
        <v>48</v>
      </c>
      <c r="E53" s="23">
        <v>6.31</v>
      </c>
      <c r="F53" s="23">
        <v>6.41</v>
      </c>
      <c r="G53" s="23">
        <v>6.41</v>
      </c>
      <c r="H53" s="23">
        <v>6.93</v>
      </c>
      <c r="I53" s="23">
        <v>5.74</v>
      </c>
      <c r="J53" s="98">
        <v>5.96</v>
      </c>
    </row>
    <row r="54" ht="19.5" spans="1:10">
      <c r="A54" s="61"/>
      <c r="B54" s="55"/>
      <c r="C54" s="63" t="s">
        <v>49</v>
      </c>
      <c r="D54" s="62" t="s">
        <v>50</v>
      </c>
      <c r="E54" s="23">
        <v>6.4</v>
      </c>
      <c r="F54" s="23">
        <v>7.2</v>
      </c>
      <c r="G54" s="23">
        <v>15.5</v>
      </c>
      <c r="H54" s="23">
        <v>14.2</v>
      </c>
      <c r="I54" s="23">
        <v>9.4</v>
      </c>
      <c r="J54" s="98">
        <v>9.7</v>
      </c>
    </row>
    <row r="55" ht="16.5" spans="1:10">
      <c r="A55" s="61"/>
      <c r="B55" s="69"/>
      <c r="C55" s="70" t="s">
        <v>51</v>
      </c>
      <c r="D55" s="62" t="s">
        <v>69</v>
      </c>
      <c r="E55" s="71">
        <v>4.11</v>
      </c>
      <c r="F55" s="71">
        <v>5.69</v>
      </c>
      <c r="G55" s="71">
        <v>2.7</v>
      </c>
      <c r="H55" s="23">
        <v>3.9</v>
      </c>
      <c r="I55" s="23">
        <v>1.07</v>
      </c>
      <c r="J55" s="98">
        <v>1.2</v>
      </c>
    </row>
    <row r="56" ht="14.25" spans="1:10">
      <c r="A56" s="72" t="s">
        <v>70</v>
      </c>
      <c r="B56" s="72" t="s">
        <v>71</v>
      </c>
      <c r="C56" s="73">
        <v>7.91</v>
      </c>
      <c r="D56" s="72" t="s">
        <v>43</v>
      </c>
      <c r="E56" s="73">
        <v>80</v>
      </c>
      <c r="F56" s="72" t="s">
        <v>72</v>
      </c>
      <c r="G56" s="73">
        <v>85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1.36</v>
      </c>
      <c r="C59" s="81"/>
      <c r="D59" s="82">
        <v>2.05</v>
      </c>
      <c r="E59" s="81"/>
      <c r="F59" s="81"/>
      <c r="G59" s="83"/>
      <c r="H59" s="81"/>
      <c r="I59" s="81"/>
      <c r="J59" s="98"/>
      <c r="K59" s="98"/>
      <c r="L59" s="98">
        <v>10.5</v>
      </c>
      <c r="M59" s="98"/>
    </row>
    <row r="60" ht="18.75" spans="1:13">
      <c r="A60" s="79" t="s">
        <v>77</v>
      </c>
      <c r="B60" s="80"/>
      <c r="C60" s="81"/>
      <c r="D60" s="82"/>
      <c r="E60" s="81"/>
      <c r="F60" s="81">
        <v>22.8</v>
      </c>
      <c r="G60" s="83"/>
      <c r="H60" s="81">
        <v>50.5</v>
      </c>
      <c r="I60" s="81"/>
      <c r="J60" s="98">
        <v>38.89</v>
      </c>
      <c r="K60" s="98"/>
      <c r="L60" s="98">
        <v>38.38</v>
      </c>
      <c r="M60" s="98"/>
    </row>
    <row r="61" ht="18.75" spans="1:13">
      <c r="A61" s="79" t="s">
        <v>78</v>
      </c>
      <c r="B61" s="80">
        <v>24.66</v>
      </c>
      <c r="C61" s="81"/>
      <c r="D61" s="82">
        <v>25.39</v>
      </c>
      <c r="E61" s="81"/>
      <c r="F61" s="81">
        <v>31.1</v>
      </c>
      <c r="G61" s="83"/>
      <c r="H61" s="81">
        <v>29.8</v>
      </c>
      <c r="I61" s="81"/>
      <c r="J61" s="98">
        <v>37.67</v>
      </c>
      <c r="K61" s="98"/>
      <c r="L61" s="98"/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75.97</v>
      </c>
      <c r="D63" s="82"/>
      <c r="E63" s="81">
        <v>74.35</v>
      </c>
      <c r="F63" s="81"/>
      <c r="G63" s="83"/>
      <c r="H63" s="81"/>
      <c r="I63" s="81">
        <v>38.8</v>
      </c>
      <c r="J63" s="98"/>
      <c r="K63" s="98">
        <v>42.25</v>
      </c>
      <c r="M63" s="98">
        <v>39.08</v>
      </c>
    </row>
    <row r="64" ht="18.75" spans="1:13">
      <c r="A64" s="86" t="s">
        <v>80</v>
      </c>
      <c r="B64" s="81"/>
      <c r="C64" s="81">
        <v>72.24</v>
      </c>
      <c r="D64" s="82"/>
      <c r="E64" s="81">
        <v>72.93</v>
      </c>
      <c r="F64" s="81"/>
      <c r="G64" s="87">
        <v>75.7</v>
      </c>
      <c r="H64" s="81"/>
      <c r="I64" s="81">
        <v>76.1</v>
      </c>
      <c r="J64" s="98"/>
      <c r="K64" s="98">
        <v>80.15</v>
      </c>
      <c r="L64" s="98"/>
      <c r="M64" s="98">
        <v>78.79</v>
      </c>
    </row>
    <row r="65" ht="18.75" spans="1:13">
      <c r="A65" s="86" t="s">
        <v>81</v>
      </c>
      <c r="B65" s="81"/>
      <c r="C65" s="81">
        <v>46.82</v>
      </c>
      <c r="D65" s="82"/>
      <c r="E65" s="81">
        <v>45.2</v>
      </c>
      <c r="F65" s="81"/>
      <c r="G65" s="83">
        <v>48.4</v>
      </c>
      <c r="H65" s="81"/>
      <c r="I65" s="81">
        <v>48.2</v>
      </c>
      <c r="J65" s="98"/>
      <c r="K65" s="98"/>
      <c r="M65" s="98">
        <v>38.26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3.47</v>
      </c>
      <c r="C67" s="81">
        <v>8.55</v>
      </c>
      <c r="D67" s="82">
        <v>3.88</v>
      </c>
      <c r="E67" s="81">
        <v>8.69</v>
      </c>
      <c r="F67" s="81">
        <v>4.9</v>
      </c>
      <c r="G67" s="83">
        <v>8.5</v>
      </c>
      <c r="H67" s="81">
        <v>2.5</v>
      </c>
      <c r="I67" s="81">
        <v>8.47</v>
      </c>
      <c r="J67" s="98">
        <v>2.23</v>
      </c>
      <c r="K67" s="98">
        <v>9.55</v>
      </c>
      <c r="L67" s="98">
        <v>2.1</v>
      </c>
      <c r="M67" s="98">
        <v>9.05</v>
      </c>
    </row>
    <row r="68" ht="18.75" spans="1:13">
      <c r="A68" s="104" t="s">
        <v>83</v>
      </c>
      <c r="B68" s="105">
        <v>3.23</v>
      </c>
      <c r="C68" s="81">
        <v>7.78</v>
      </c>
      <c r="D68" s="82">
        <v>3.57</v>
      </c>
      <c r="E68" s="81">
        <v>8.17</v>
      </c>
      <c r="F68" s="81">
        <v>3.3</v>
      </c>
      <c r="G68" s="83">
        <v>7.81</v>
      </c>
      <c r="H68" s="81">
        <v>1.4</v>
      </c>
      <c r="I68" s="81">
        <v>7.73</v>
      </c>
      <c r="J68" s="98">
        <v>2.04</v>
      </c>
      <c r="K68" s="98">
        <v>7.78</v>
      </c>
      <c r="L68" s="98">
        <v>2.04</v>
      </c>
      <c r="M68" s="98">
        <v>7.76</v>
      </c>
    </row>
    <row r="69" ht="18.75" spans="1:13">
      <c r="A69" s="104" t="s">
        <v>84</v>
      </c>
      <c r="B69" s="105">
        <v>2.54</v>
      </c>
      <c r="C69" s="81">
        <v>11.83</v>
      </c>
      <c r="D69" s="82">
        <v>3.18</v>
      </c>
      <c r="E69" s="81">
        <v>11.87</v>
      </c>
      <c r="F69" s="81">
        <v>4.2</v>
      </c>
      <c r="G69" s="83">
        <v>11.9</v>
      </c>
      <c r="H69" s="81">
        <v>5.9</v>
      </c>
      <c r="I69" s="81">
        <v>11.7</v>
      </c>
      <c r="J69" s="98"/>
      <c r="K69" s="98"/>
      <c r="L69" s="98">
        <v>4.49</v>
      </c>
      <c r="M69" s="98">
        <v>11.92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G64" sqref="G6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144</v>
      </c>
      <c r="D2" s="6"/>
      <c r="E2" s="6"/>
      <c r="F2" s="7" t="s">
        <v>145</v>
      </c>
      <c r="G2" s="7"/>
      <c r="H2" s="7"/>
      <c r="I2" s="89" t="s">
        <v>146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38850</v>
      </c>
      <c r="D4" s="13"/>
      <c r="E4" s="13"/>
      <c r="F4" s="13">
        <v>40050</v>
      </c>
      <c r="G4" s="13"/>
      <c r="H4" s="13"/>
      <c r="I4" s="13">
        <v>41100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61250</v>
      </c>
      <c r="D5" s="13"/>
      <c r="E5" s="13"/>
      <c r="F5" s="13">
        <v>62750</v>
      </c>
      <c r="G5" s="13"/>
      <c r="H5" s="13"/>
      <c r="I5" s="13">
        <v>64200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C4-'15日'!I4</f>
        <v>900</v>
      </c>
      <c r="D6" s="15"/>
      <c r="E6" s="15"/>
      <c r="F6" s="16">
        <f>F4-C4</f>
        <v>1200</v>
      </c>
      <c r="G6" s="17"/>
      <c r="H6" s="18"/>
      <c r="I6" s="16">
        <f>I4-F4</f>
        <v>1050</v>
      </c>
      <c r="J6" s="17"/>
      <c r="K6" s="18"/>
      <c r="L6" s="93">
        <f>C6+F6+I6</f>
        <v>3150</v>
      </c>
      <c r="M6" s="93">
        <f>C7+F7+I7</f>
        <v>4270</v>
      </c>
    </row>
    <row r="7" ht="21.95" customHeight="1" spans="1:13">
      <c r="A7" s="11"/>
      <c r="B7" s="14" t="s">
        <v>8</v>
      </c>
      <c r="C7" s="15">
        <f>C5-'15日'!I5</f>
        <v>1320</v>
      </c>
      <c r="D7" s="15"/>
      <c r="E7" s="15"/>
      <c r="F7" s="16">
        <f>F5-C5</f>
        <v>1500</v>
      </c>
      <c r="G7" s="17"/>
      <c r="H7" s="18"/>
      <c r="I7" s="16">
        <f>I5-F5</f>
        <v>1450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42</v>
      </c>
      <c r="G9" s="13"/>
      <c r="H9" s="13"/>
      <c r="I9" s="13">
        <v>48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31</v>
      </c>
      <c r="G10" s="13"/>
      <c r="H10" s="13"/>
      <c r="I10" s="13">
        <v>48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380</v>
      </c>
      <c r="D15" s="23">
        <v>350</v>
      </c>
      <c r="E15" s="23">
        <v>320</v>
      </c>
      <c r="F15" s="23">
        <v>320</v>
      </c>
      <c r="G15" s="23">
        <v>290</v>
      </c>
      <c r="H15" s="23">
        <v>540</v>
      </c>
      <c r="I15" s="23">
        <v>540</v>
      </c>
      <c r="J15" s="23">
        <v>510</v>
      </c>
      <c r="K15" s="23">
        <v>490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205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560</v>
      </c>
      <c r="D21" s="23">
        <v>480</v>
      </c>
      <c r="E21" s="23">
        <v>400</v>
      </c>
      <c r="F21" s="23">
        <v>400</v>
      </c>
      <c r="G21" s="23">
        <v>320</v>
      </c>
      <c r="H21" s="23">
        <v>520</v>
      </c>
      <c r="I21" s="23">
        <v>520</v>
      </c>
      <c r="J21" s="23">
        <v>450</v>
      </c>
      <c r="K21" s="23">
        <v>400</v>
      </c>
    </row>
    <row r="22" ht="21.95" customHeight="1" spans="1:11">
      <c r="A22" s="30"/>
      <c r="B22" s="26" t="s">
        <v>24</v>
      </c>
      <c r="C22" s="27" t="s">
        <v>25</v>
      </c>
      <c r="D22" s="27"/>
      <c r="E22" s="27"/>
      <c r="F22" s="27" t="s">
        <v>206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470</v>
      </c>
      <c r="D23" s="23"/>
      <c r="E23" s="23"/>
      <c r="F23" s="23">
        <v>470</v>
      </c>
      <c r="G23" s="23"/>
      <c r="H23" s="23"/>
      <c r="I23" s="23">
        <v>320</v>
      </c>
      <c r="J23" s="23"/>
      <c r="K23" s="23"/>
    </row>
    <row r="24" ht="21.95" customHeight="1" spans="1:11">
      <c r="A24" s="31"/>
      <c r="B24" s="32" t="s">
        <v>28</v>
      </c>
      <c r="C24" s="23">
        <v>780</v>
      </c>
      <c r="D24" s="23"/>
      <c r="E24" s="23"/>
      <c r="F24" s="23">
        <v>780</v>
      </c>
      <c r="G24" s="23"/>
      <c r="H24" s="23"/>
      <c r="I24" s="23">
        <v>650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29</v>
      </c>
      <c r="D25" s="23"/>
      <c r="E25" s="23"/>
      <c r="F25" s="23">
        <v>28</v>
      </c>
      <c r="G25" s="23"/>
      <c r="H25" s="23"/>
      <c r="I25" s="23">
        <v>28</v>
      </c>
      <c r="J25" s="23"/>
      <c r="K25" s="23"/>
    </row>
    <row r="26" ht="21.95" customHeight="1" spans="1:11">
      <c r="A26" s="24"/>
      <c r="B26" s="25" t="s">
        <v>31</v>
      </c>
      <c r="C26" s="23">
        <v>733</v>
      </c>
      <c r="D26" s="23"/>
      <c r="E26" s="23"/>
      <c r="F26" s="23">
        <v>731</v>
      </c>
      <c r="G26" s="23"/>
      <c r="H26" s="23"/>
      <c r="I26" s="23">
        <v>731</v>
      </c>
      <c r="J26" s="23"/>
      <c r="K26" s="23"/>
    </row>
    <row r="27" ht="21.95" customHeight="1" spans="1:11">
      <c r="A27" s="24"/>
      <c r="B27" s="25" t="s">
        <v>32</v>
      </c>
      <c r="C27" s="23">
        <v>0</v>
      </c>
      <c r="D27" s="23"/>
      <c r="E27" s="23"/>
      <c r="F27" s="23">
        <v>2</v>
      </c>
      <c r="G27" s="23"/>
      <c r="H27" s="23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207</v>
      </c>
      <c r="D28" s="36"/>
      <c r="E28" s="37"/>
      <c r="F28" s="35" t="s">
        <v>208</v>
      </c>
      <c r="G28" s="36"/>
      <c r="H28" s="37"/>
      <c r="I28" s="35" t="s">
        <v>209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188</v>
      </c>
      <c r="D31" s="51"/>
      <c r="E31" s="52"/>
      <c r="F31" s="50" t="s">
        <v>175</v>
      </c>
      <c r="G31" s="51"/>
      <c r="H31" s="52"/>
      <c r="I31" s="50" t="s">
        <v>210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9.23</v>
      </c>
      <c r="F35" s="23">
        <v>9.33</v>
      </c>
      <c r="G35" s="23">
        <v>9.17</v>
      </c>
      <c r="H35" s="23">
        <v>9.13</v>
      </c>
      <c r="I35" s="23">
        <v>9.24</v>
      </c>
      <c r="J35" s="23">
        <v>9.25</v>
      </c>
    </row>
    <row r="36" ht="15.75" spans="1:10">
      <c r="A36" s="61"/>
      <c r="B36" s="55"/>
      <c r="C36" s="62" t="s">
        <v>47</v>
      </c>
      <c r="D36" s="62" t="s">
        <v>48</v>
      </c>
      <c r="E36" s="23">
        <v>5.97</v>
      </c>
      <c r="F36" s="23">
        <v>6.03</v>
      </c>
      <c r="G36" s="23">
        <v>6.96</v>
      </c>
      <c r="H36" s="23">
        <v>6.4</v>
      </c>
      <c r="I36" s="23">
        <v>6.12</v>
      </c>
      <c r="J36" s="23">
        <v>5.97</v>
      </c>
    </row>
    <row r="37" ht="19.5" spans="1:10">
      <c r="A37" s="61"/>
      <c r="B37" s="55"/>
      <c r="C37" s="63" t="s">
        <v>49</v>
      </c>
      <c r="D37" s="62" t="s">
        <v>50</v>
      </c>
      <c r="E37" s="23">
        <v>14.9</v>
      </c>
      <c r="F37" s="23">
        <v>14.6</v>
      </c>
      <c r="G37" s="64">
        <v>14.4</v>
      </c>
      <c r="H37" s="23">
        <v>14.7</v>
      </c>
      <c r="I37" s="23">
        <v>14</v>
      </c>
      <c r="J37" s="23">
        <v>13.9</v>
      </c>
    </row>
    <row r="38" ht="16.5" spans="1:10">
      <c r="A38" s="61"/>
      <c r="B38" s="55"/>
      <c r="C38" s="65" t="s">
        <v>51</v>
      </c>
      <c r="D38" s="62" t="s">
        <v>52</v>
      </c>
      <c r="E38" s="64">
        <v>4.41</v>
      </c>
      <c r="F38" s="64">
        <v>5.26</v>
      </c>
      <c r="G38" s="64">
        <v>1.4</v>
      </c>
      <c r="H38" s="23">
        <v>5.8</v>
      </c>
      <c r="I38" s="23">
        <v>3.83</v>
      </c>
      <c r="J38" s="23">
        <v>4.03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0.5</v>
      </c>
      <c r="F39" s="23">
        <v>0.5</v>
      </c>
      <c r="G39" s="23">
        <v>0.8</v>
      </c>
      <c r="H39" s="23">
        <v>0.8</v>
      </c>
      <c r="I39" s="23">
        <v>0.6</v>
      </c>
      <c r="J39" s="23">
        <v>0.6</v>
      </c>
    </row>
    <row r="40" ht="15.75" spans="1:10">
      <c r="A40" s="61"/>
      <c r="B40" s="55"/>
      <c r="C40" s="63" t="s">
        <v>45</v>
      </c>
      <c r="D40" s="63" t="s">
        <v>54</v>
      </c>
      <c r="E40" s="23">
        <v>10.24</v>
      </c>
      <c r="F40" s="23">
        <v>10.42</v>
      </c>
      <c r="G40" s="23">
        <v>10.21</v>
      </c>
      <c r="H40" s="23">
        <v>10.1</v>
      </c>
      <c r="I40" s="23">
        <v>10.08</v>
      </c>
      <c r="J40" s="23">
        <v>10.12</v>
      </c>
    </row>
    <row r="41" ht="15.75" spans="1:10">
      <c r="A41" s="61"/>
      <c r="B41" s="55"/>
      <c r="C41" s="62" t="s">
        <v>47</v>
      </c>
      <c r="D41" s="62" t="s">
        <v>55</v>
      </c>
      <c r="E41" s="23">
        <v>24.52</v>
      </c>
      <c r="F41" s="23">
        <v>25.61</v>
      </c>
      <c r="G41" s="23">
        <v>28.5</v>
      </c>
      <c r="H41" s="23">
        <v>27.7</v>
      </c>
      <c r="I41" s="23">
        <v>24.14</v>
      </c>
      <c r="J41" s="23">
        <v>23.31</v>
      </c>
    </row>
    <row r="42" ht="15.75" spans="1:10">
      <c r="A42" s="61"/>
      <c r="B42" s="55"/>
      <c r="C42" s="66" t="s">
        <v>56</v>
      </c>
      <c r="D42" s="67" t="s">
        <v>57</v>
      </c>
      <c r="E42" s="23">
        <v>7.43</v>
      </c>
      <c r="F42" s="23">
        <v>7.46</v>
      </c>
      <c r="G42" s="23">
        <v>8.35</v>
      </c>
      <c r="H42" s="23">
        <v>8.48</v>
      </c>
      <c r="I42" s="23">
        <v>6.95</v>
      </c>
      <c r="J42" s="23">
        <v>7.05</v>
      </c>
    </row>
    <row r="43" ht="16.5" spans="1:10">
      <c r="A43" s="61"/>
      <c r="B43" s="55"/>
      <c r="C43" s="66" t="s">
        <v>58</v>
      </c>
      <c r="D43" s="68" t="s">
        <v>59</v>
      </c>
      <c r="E43" s="23">
        <v>4.82</v>
      </c>
      <c r="F43" s="23">
        <v>5.56</v>
      </c>
      <c r="G43" s="23">
        <v>8.4</v>
      </c>
      <c r="H43" s="23">
        <v>7.9</v>
      </c>
      <c r="I43" s="23">
        <v>6.21</v>
      </c>
      <c r="J43" s="23">
        <v>5.83</v>
      </c>
    </row>
    <row r="44" ht="19.5" spans="1:10">
      <c r="A44" s="61"/>
      <c r="B44" s="55"/>
      <c r="C44" s="63" t="s">
        <v>49</v>
      </c>
      <c r="D44" s="62" t="s">
        <v>60</v>
      </c>
      <c r="E44" s="23">
        <v>1533</v>
      </c>
      <c r="F44" s="23">
        <v>1532</v>
      </c>
      <c r="G44" s="23">
        <v>1533</v>
      </c>
      <c r="H44" s="23">
        <v>1508</v>
      </c>
      <c r="I44" s="23">
        <v>1063</v>
      </c>
      <c r="J44" s="23">
        <v>1185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7.62</v>
      </c>
      <c r="F45" s="23">
        <v>6.99</v>
      </c>
      <c r="G45" s="23">
        <v>6.42</v>
      </c>
      <c r="H45" s="23">
        <v>6.22</v>
      </c>
      <c r="I45" s="23">
        <v>5.66</v>
      </c>
      <c r="J45" s="23">
        <v>6.04</v>
      </c>
    </row>
    <row r="46" ht="19.5" spans="1:10">
      <c r="A46" s="61"/>
      <c r="B46" s="55"/>
      <c r="C46" s="63" t="s">
        <v>49</v>
      </c>
      <c r="D46" s="62" t="s">
        <v>50</v>
      </c>
      <c r="E46" s="23">
        <v>45.9</v>
      </c>
      <c r="F46" s="23">
        <v>47.8</v>
      </c>
      <c r="G46" s="23">
        <v>66.9</v>
      </c>
      <c r="H46" s="23">
        <v>44.5</v>
      </c>
      <c r="I46" s="23">
        <v>40.4</v>
      </c>
      <c r="J46" s="23">
        <v>40.8</v>
      </c>
    </row>
    <row r="47" ht="16.5" spans="1:10">
      <c r="A47" s="61"/>
      <c r="B47" s="55"/>
      <c r="C47" s="65" t="s">
        <v>51</v>
      </c>
      <c r="D47" s="62" t="s">
        <v>64</v>
      </c>
      <c r="E47" s="23">
        <v>1.17</v>
      </c>
      <c r="F47" s="23">
        <v>1.48</v>
      </c>
      <c r="G47" s="23">
        <v>5.3</v>
      </c>
      <c r="H47" s="23">
        <v>2.9</v>
      </c>
      <c r="I47" s="23">
        <v>1.28</v>
      </c>
      <c r="J47" s="23">
        <v>1.34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5.81</v>
      </c>
      <c r="F48" s="23">
        <v>6.33</v>
      </c>
      <c r="G48" s="23">
        <v>6.91</v>
      </c>
      <c r="H48" s="23">
        <v>6.9</v>
      </c>
      <c r="I48" s="23">
        <v>5.18</v>
      </c>
      <c r="J48" s="23">
        <v>6.13</v>
      </c>
    </row>
    <row r="49" ht="19.5" spans="1:10">
      <c r="A49" s="61"/>
      <c r="B49" s="55"/>
      <c r="C49" s="63" t="s">
        <v>49</v>
      </c>
      <c r="D49" s="62" t="s">
        <v>50</v>
      </c>
      <c r="E49" s="23">
        <v>18</v>
      </c>
      <c r="F49" s="23">
        <v>18.3</v>
      </c>
      <c r="G49" s="23">
        <v>18.7</v>
      </c>
      <c r="H49" s="23">
        <v>19.7</v>
      </c>
      <c r="I49" s="23">
        <v>19.1</v>
      </c>
      <c r="J49" s="23">
        <v>14</v>
      </c>
    </row>
    <row r="50" ht="16.5" spans="1:10">
      <c r="A50" s="61"/>
      <c r="B50" s="55"/>
      <c r="C50" s="65" t="s">
        <v>51</v>
      </c>
      <c r="D50" s="62" t="s">
        <v>64</v>
      </c>
      <c r="E50" s="23">
        <v>1.28</v>
      </c>
      <c r="F50" s="23">
        <v>2.54</v>
      </c>
      <c r="G50" s="23">
        <v>1.7</v>
      </c>
      <c r="H50" s="23">
        <v>1.8</v>
      </c>
      <c r="I50" s="23">
        <v>1.49</v>
      </c>
      <c r="J50" s="23">
        <v>12.6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</v>
      </c>
      <c r="F52" s="23">
        <v>9.21</v>
      </c>
      <c r="G52" s="23">
        <v>9.07</v>
      </c>
      <c r="H52" s="23">
        <v>9.1</v>
      </c>
      <c r="I52" s="23">
        <v>9</v>
      </c>
      <c r="J52" s="23">
        <v>9.11</v>
      </c>
    </row>
    <row r="53" ht="15.75" spans="1:10">
      <c r="A53" s="61"/>
      <c r="B53" s="55"/>
      <c r="C53" s="62" t="s">
        <v>47</v>
      </c>
      <c r="D53" s="62" t="s">
        <v>48</v>
      </c>
      <c r="E53" s="23">
        <v>6.37</v>
      </c>
      <c r="F53" s="23">
        <v>6.54</v>
      </c>
      <c r="G53" s="23">
        <v>7.1</v>
      </c>
      <c r="H53" s="23">
        <v>5.95</v>
      </c>
      <c r="I53" s="23">
        <v>5.72</v>
      </c>
      <c r="J53" s="23">
        <v>5.89</v>
      </c>
    </row>
    <row r="54" ht="19.5" spans="1:10">
      <c r="A54" s="61"/>
      <c r="B54" s="55"/>
      <c r="C54" s="63" t="s">
        <v>49</v>
      </c>
      <c r="D54" s="62" t="s">
        <v>50</v>
      </c>
      <c r="E54" s="23">
        <v>8.94</v>
      </c>
      <c r="F54" s="23">
        <v>9.56</v>
      </c>
      <c r="G54" s="23">
        <v>15</v>
      </c>
      <c r="H54" s="23">
        <v>15.5</v>
      </c>
      <c r="I54" s="23">
        <v>9.8</v>
      </c>
      <c r="J54" s="23">
        <v>11.3</v>
      </c>
    </row>
    <row r="55" ht="16.5" spans="1:10">
      <c r="A55" s="61"/>
      <c r="B55" s="69"/>
      <c r="C55" s="70" t="s">
        <v>51</v>
      </c>
      <c r="D55" s="62" t="s">
        <v>69</v>
      </c>
      <c r="E55" s="71">
        <v>2.41</v>
      </c>
      <c r="F55" s="71">
        <v>2.38</v>
      </c>
      <c r="G55" s="71">
        <v>5.1</v>
      </c>
      <c r="H55" s="23">
        <v>5.6</v>
      </c>
      <c r="I55" s="23">
        <v>6.28</v>
      </c>
      <c r="J55" s="23">
        <v>4.23</v>
      </c>
    </row>
    <row r="56" ht="14.25" spans="1:10">
      <c r="A56" s="72" t="s">
        <v>70</v>
      </c>
      <c r="B56" s="72" t="s">
        <v>71</v>
      </c>
      <c r="C56" s="73">
        <v>7.94</v>
      </c>
      <c r="D56" s="72" t="s">
        <v>43</v>
      </c>
      <c r="E56" s="73">
        <v>78</v>
      </c>
      <c r="F56" s="72" t="s">
        <v>72</v>
      </c>
      <c r="G56" s="73">
        <v>83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10.21</v>
      </c>
      <c r="C59" s="81"/>
      <c r="D59" s="82">
        <v>13.58</v>
      </c>
      <c r="E59" s="81"/>
      <c r="F59" s="81"/>
      <c r="G59" s="83"/>
      <c r="H59" s="81"/>
      <c r="I59" s="81"/>
      <c r="J59" s="98">
        <v>4.95</v>
      </c>
      <c r="K59" s="98"/>
      <c r="L59" s="98"/>
      <c r="M59" s="98"/>
    </row>
    <row r="60" ht="18.75" spans="1:13">
      <c r="A60" s="79" t="s">
        <v>77</v>
      </c>
      <c r="B60" s="80">
        <v>50.53</v>
      </c>
      <c r="C60" s="81"/>
      <c r="D60" s="82"/>
      <c r="E60" s="81"/>
      <c r="F60" s="81">
        <v>19.8</v>
      </c>
      <c r="G60" s="83"/>
      <c r="H60" s="81">
        <v>8.6</v>
      </c>
      <c r="I60" s="81"/>
      <c r="J60" s="98"/>
      <c r="K60" s="98"/>
      <c r="L60" s="98">
        <v>75.92</v>
      </c>
      <c r="M60" s="98"/>
    </row>
    <row r="61" ht="18.75" spans="1:13">
      <c r="A61" s="79" t="s">
        <v>78</v>
      </c>
      <c r="B61" s="80"/>
      <c r="C61" s="81"/>
      <c r="D61" s="82">
        <v>23.81</v>
      </c>
      <c r="E61" s="81"/>
      <c r="F61" s="81">
        <v>25.9</v>
      </c>
      <c r="G61" s="83"/>
      <c r="H61" s="81">
        <v>27.3</v>
      </c>
      <c r="I61" s="81"/>
      <c r="J61" s="98">
        <v>28.31</v>
      </c>
      <c r="K61" s="98"/>
      <c r="L61" s="98">
        <v>39.79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39.25</v>
      </c>
      <c r="D63" s="82"/>
      <c r="E63" s="81">
        <v>39.27</v>
      </c>
      <c r="F63" s="81"/>
      <c r="G63" s="83">
        <v>46.8</v>
      </c>
      <c r="H63" s="81"/>
      <c r="I63" s="81">
        <v>38.4</v>
      </c>
      <c r="J63" s="98"/>
      <c r="K63" s="98">
        <v>40.17</v>
      </c>
      <c r="M63" s="98">
        <v>45.32</v>
      </c>
    </row>
    <row r="64" ht="18.75" spans="1:13">
      <c r="A64" s="86" t="s">
        <v>80</v>
      </c>
      <c r="B64" s="81"/>
      <c r="C64" s="81">
        <v>79.59</v>
      </c>
      <c r="D64" s="82"/>
      <c r="E64" s="81"/>
      <c r="F64" s="81"/>
      <c r="G64" s="87">
        <v>46.9</v>
      </c>
      <c r="H64" s="81"/>
      <c r="I64" s="81">
        <v>50.2</v>
      </c>
      <c r="J64" s="98"/>
      <c r="K64" s="98">
        <v>52.29</v>
      </c>
      <c r="L64" s="98"/>
      <c r="M64" s="98">
        <v>51.14</v>
      </c>
    </row>
    <row r="65" ht="18.75" spans="1:13">
      <c r="A65" s="86" t="s">
        <v>81</v>
      </c>
      <c r="B65" s="81"/>
      <c r="C65" s="81">
        <v>39.18</v>
      </c>
      <c r="D65" s="82"/>
      <c r="E65" s="81">
        <v>39.43</v>
      </c>
      <c r="F65" s="81"/>
      <c r="G65" s="83">
        <v>49.6</v>
      </c>
      <c r="H65" s="81"/>
      <c r="I65" s="81">
        <v>40.5</v>
      </c>
      <c r="J65" s="98"/>
      <c r="K65" s="98"/>
      <c r="M65" s="98">
        <v>25.63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1.8</v>
      </c>
      <c r="C67" s="81">
        <v>8.99</v>
      </c>
      <c r="D67" s="82">
        <v>2.31</v>
      </c>
      <c r="E67" s="81">
        <v>8.78</v>
      </c>
      <c r="F67" s="81">
        <v>3.7</v>
      </c>
      <c r="G67" s="83">
        <v>8.5</v>
      </c>
      <c r="H67" s="81">
        <v>2</v>
      </c>
      <c r="I67" s="81">
        <v>8.4</v>
      </c>
      <c r="J67" s="98">
        <v>2.21</v>
      </c>
      <c r="K67" s="98">
        <v>8.64</v>
      </c>
      <c r="L67" s="98">
        <v>2.19</v>
      </c>
      <c r="M67" s="98">
        <v>8.38</v>
      </c>
    </row>
    <row r="68" ht="18.75" spans="1:13">
      <c r="A68" s="104" t="s">
        <v>83</v>
      </c>
      <c r="B68" s="105">
        <v>0.81</v>
      </c>
      <c r="C68" s="81">
        <v>8.25</v>
      </c>
      <c r="D68" s="82">
        <v>1.52</v>
      </c>
      <c r="E68" s="81">
        <v>7.9</v>
      </c>
      <c r="F68" s="81">
        <v>2.9</v>
      </c>
      <c r="G68" s="83">
        <v>8.01</v>
      </c>
      <c r="H68" s="81">
        <v>2.9</v>
      </c>
      <c r="I68" s="81">
        <v>7.76</v>
      </c>
      <c r="J68" s="98">
        <v>2.03</v>
      </c>
      <c r="K68" s="98">
        <v>7.72</v>
      </c>
      <c r="L68" s="98">
        <v>2.22</v>
      </c>
      <c r="M68" s="98">
        <v>7.57</v>
      </c>
    </row>
    <row r="69" ht="18.75" spans="1:13">
      <c r="A69" s="104" t="s">
        <v>84</v>
      </c>
      <c r="B69" s="105">
        <v>3.42</v>
      </c>
      <c r="C69" s="81">
        <v>12.15</v>
      </c>
      <c r="D69" s="82">
        <v>3.58</v>
      </c>
      <c r="E69" s="81">
        <v>11.79</v>
      </c>
      <c r="F69" s="81">
        <v>8.8</v>
      </c>
      <c r="G69" s="83">
        <v>11.9</v>
      </c>
      <c r="H69" s="81">
        <v>6.3</v>
      </c>
      <c r="I69" s="81">
        <v>11.8</v>
      </c>
      <c r="J69" s="98"/>
      <c r="K69" s="98"/>
      <c r="L69" s="98">
        <v>4.7</v>
      </c>
      <c r="M69" s="98">
        <v>11.62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86</v>
      </c>
      <c r="D2" s="6"/>
      <c r="E2" s="6"/>
      <c r="F2" s="7" t="s">
        <v>87</v>
      </c>
      <c r="G2" s="7"/>
      <c r="H2" s="7"/>
      <c r="I2" s="89" t="s">
        <v>88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42360</v>
      </c>
      <c r="D4" s="13"/>
      <c r="E4" s="13"/>
      <c r="F4" s="13">
        <v>43700</v>
      </c>
      <c r="G4" s="13"/>
      <c r="H4" s="13"/>
      <c r="I4" s="13">
        <v>44950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65900</v>
      </c>
      <c r="D5" s="13"/>
      <c r="E5" s="13"/>
      <c r="F5" s="13">
        <v>67400</v>
      </c>
      <c r="G5" s="13"/>
      <c r="H5" s="13"/>
      <c r="I5" s="13">
        <v>68660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C4-'16日'!I4</f>
        <v>1260</v>
      </c>
      <c r="D6" s="15"/>
      <c r="E6" s="15"/>
      <c r="F6" s="16">
        <f>F4-C4</f>
        <v>1340</v>
      </c>
      <c r="G6" s="17"/>
      <c r="H6" s="18"/>
      <c r="I6" s="16">
        <f>I4-F4</f>
        <v>1250</v>
      </c>
      <c r="J6" s="17"/>
      <c r="K6" s="18"/>
      <c r="L6" s="93">
        <f>C6+F6+I6</f>
        <v>3850</v>
      </c>
      <c r="M6" s="93">
        <f>C7+F7+I7</f>
        <v>4460</v>
      </c>
    </row>
    <row r="7" ht="21.95" customHeight="1" spans="1:13">
      <c r="A7" s="11"/>
      <c r="B7" s="14" t="s">
        <v>8</v>
      </c>
      <c r="C7" s="15">
        <f>C5-'16日'!I5</f>
        <v>1700</v>
      </c>
      <c r="D7" s="15"/>
      <c r="E7" s="15"/>
      <c r="F7" s="16">
        <f>F5-C5</f>
        <v>1500</v>
      </c>
      <c r="G7" s="17"/>
      <c r="H7" s="18"/>
      <c r="I7" s="16">
        <f>I5-F5</f>
        <v>1260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46</v>
      </c>
      <c r="G9" s="13"/>
      <c r="H9" s="13"/>
      <c r="I9" s="13">
        <v>47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46</v>
      </c>
      <c r="G10" s="13"/>
      <c r="H10" s="13"/>
      <c r="I10" s="13">
        <v>47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490</v>
      </c>
      <c r="D15" s="23">
        <v>460</v>
      </c>
      <c r="E15" s="23">
        <v>430</v>
      </c>
      <c r="F15" s="23">
        <v>430</v>
      </c>
      <c r="G15" s="23">
        <v>390</v>
      </c>
      <c r="H15" s="23">
        <v>360</v>
      </c>
      <c r="I15" s="23">
        <v>350</v>
      </c>
      <c r="J15" s="23">
        <v>320</v>
      </c>
      <c r="K15" s="23">
        <v>290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400</v>
      </c>
      <c r="D21" s="23">
        <v>260</v>
      </c>
      <c r="E21" s="23">
        <v>530</v>
      </c>
      <c r="F21" s="23">
        <v>530</v>
      </c>
      <c r="G21" s="23">
        <v>460</v>
      </c>
      <c r="H21" s="23">
        <v>400</v>
      </c>
      <c r="I21" s="23">
        <v>390</v>
      </c>
      <c r="J21" s="23">
        <v>220</v>
      </c>
      <c r="K21" s="23">
        <v>520</v>
      </c>
    </row>
    <row r="22" ht="21.95" customHeight="1" spans="1:11">
      <c r="A22" s="30"/>
      <c r="B22" s="26" t="s">
        <v>24</v>
      </c>
      <c r="C22" s="27" t="s">
        <v>211</v>
      </c>
      <c r="D22" s="27"/>
      <c r="E22" s="27"/>
      <c r="F22" s="27" t="s">
        <v>25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180</v>
      </c>
      <c r="D23" s="23"/>
      <c r="E23" s="23"/>
      <c r="F23" s="23">
        <f>1200+1260</f>
        <v>2460</v>
      </c>
      <c r="G23" s="23"/>
      <c r="H23" s="23"/>
      <c r="I23" s="23">
        <v>2330</v>
      </c>
      <c r="J23" s="23"/>
      <c r="K23" s="23"/>
    </row>
    <row r="24" ht="21.95" customHeight="1" spans="1:11">
      <c r="A24" s="31"/>
      <c r="B24" s="32" t="s">
        <v>28</v>
      </c>
      <c r="C24" s="23">
        <f>270+240</f>
        <v>510</v>
      </c>
      <c r="D24" s="23"/>
      <c r="E24" s="23"/>
      <c r="F24" s="23">
        <f>270+240</f>
        <v>510</v>
      </c>
      <c r="G24" s="23"/>
      <c r="H24" s="23"/>
      <c r="I24" s="23">
        <v>350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28</v>
      </c>
      <c r="D25" s="23"/>
      <c r="E25" s="23"/>
      <c r="F25" s="23">
        <v>28</v>
      </c>
      <c r="G25" s="23"/>
      <c r="H25" s="23"/>
      <c r="I25" s="23">
        <v>28</v>
      </c>
      <c r="J25" s="23"/>
      <c r="K25" s="23"/>
    </row>
    <row r="26" ht="21.95" customHeight="1" spans="1:11">
      <c r="A26" s="24"/>
      <c r="B26" s="25" t="s">
        <v>31</v>
      </c>
      <c r="C26" s="23">
        <v>729</v>
      </c>
      <c r="D26" s="23"/>
      <c r="E26" s="23"/>
      <c r="F26" s="23">
        <v>729</v>
      </c>
      <c r="G26" s="23"/>
      <c r="H26" s="23"/>
      <c r="I26" s="23">
        <v>727</v>
      </c>
      <c r="J26" s="23"/>
      <c r="K26" s="23"/>
    </row>
    <row r="27" ht="21.95" customHeight="1" spans="1:11">
      <c r="A27" s="24"/>
      <c r="B27" s="25" t="s">
        <v>32</v>
      </c>
      <c r="C27" s="23">
        <v>2</v>
      </c>
      <c r="D27" s="23"/>
      <c r="E27" s="23"/>
      <c r="F27" s="23">
        <v>2</v>
      </c>
      <c r="G27" s="23"/>
      <c r="H27" s="23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212</v>
      </c>
      <c r="D28" s="36"/>
      <c r="E28" s="37"/>
      <c r="F28" s="35" t="s">
        <v>213</v>
      </c>
      <c r="G28" s="36"/>
      <c r="H28" s="37"/>
      <c r="I28" s="108" t="s">
        <v>214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143</v>
      </c>
      <c r="D31" s="51"/>
      <c r="E31" s="52"/>
      <c r="F31" s="50" t="s">
        <v>175</v>
      </c>
      <c r="G31" s="51"/>
      <c r="H31" s="52"/>
      <c r="I31" s="50" t="s">
        <v>215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9.4</v>
      </c>
      <c r="F35" s="23">
        <v>9.41</v>
      </c>
      <c r="G35" s="23">
        <v>9.11</v>
      </c>
      <c r="H35" s="23">
        <v>9.15</v>
      </c>
      <c r="I35" s="23">
        <v>9.13</v>
      </c>
      <c r="J35" s="98">
        <v>9.11</v>
      </c>
    </row>
    <row r="36" ht="15.75" spans="1:10">
      <c r="A36" s="61"/>
      <c r="B36" s="55"/>
      <c r="C36" s="62" t="s">
        <v>47</v>
      </c>
      <c r="D36" s="62" t="s">
        <v>48</v>
      </c>
      <c r="E36" s="23">
        <v>5.86</v>
      </c>
      <c r="F36" s="23">
        <v>5.93</v>
      </c>
      <c r="G36" s="23">
        <v>6.76</v>
      </c>
      <c r="H36" s="23">
        <v>5.9</v>
      </c>
      <c r="I36" s="23">
        <v>6.12</v>
      </c>
      <c r="J36" s="98">
        <v>6.03</v>
      </c>
    </row>
    <row r="37" ht="19.5" spans="1:10">
      <c r="A37" s="61"/>
      <c r="B37" s="55"/>
      <c r="C37" s="63" t="s">
        <v>49</v>
      </c>
      <c r="D37" s="62" t="s">
        <v>50</v>
      </c>
      <c r="E37" s="23">
        <v>12.7</v>
      </c>
      <c r="F37" s="23">
        <v>13.1</v>
      </c>
      <c r="G37" s="64">
        <v>13.1</v>
      </c>
      <c r="H37" s="23">
        <v>12.7</v>
      </c>
      <c r="I37" s="23">
        <v>12.7</v>
      </c>
      <c r="J37" s="98">
        <v>12.9</v>
      </c>
    </row>
    <row r="38" ht="16.5" spans="1:10">
      <c r="A38" s="61"/>
      <c r="B38" s="55"/>
      <c r="C38" s="65" t="s">
        <v>51</v>
      </c>
      <c r="D38" s="62" t="s">
        <v>52</v>
      </c>
      <c r="E38" s="64">
        <v>4.15</v>
      </c>
      <c r="F38" s="64">
        <v>7.4</v>
      </c>
      <c r="G38" s="64">
        <v>5.1</v>
      </c>
      <c r="H38" s="64">
        <v>5.1</v>
      </c>
      <c r="I38" s="23">
        <v>4.8</v>
      </c>
      <c r="J38" s="98">
        <v>5.1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0.3</v>
      </c>
      <c r="F39" s="23">
        <v>0.3</v>
      </c>
      <c r="G39" s="23">
        <v>0.6</v>
      </c>
      <c r="H39" s="23">
        <v>0.6</v>
      </c>
      <c r="I39" s="23">
        <v>0.6</v>
      </c>
      <c r="J39" s="98">
        <v>0.6</v>
      </c>
    </row>
    <row r="40" ht="15.75" spans="1:10">
      <c r="A40" s="61"/>
      <c r="B40" s="55"/>
      <c r="C40" s="63" t="s">
        <v>45</v>
      </c>
      <c r="D40" s="63" t="s">
        <v>54</v>
      </c>
      <c r="E40" s="23">
        <v>10.44</v>
      </c>
      <c r="F40" s="23">
        <v>10.24</v>
      </c>
      <c r="G40" s="23">
        <v>10.16</v>
      </c>
      <c r="H40" s="23">
        <v>10.14</v>
      </c>
      <c r="I40" s="23">
        <v>10.15</v>
      </c>
      <c r="J40" s="98">
        <v>10.11</v>
      </c>
    </row>
    <row r="41" ht="15.75" spans="1:10">
      <c r="A41" s="61"/>
      <c r="B41" s="55"/>
      <c r="C41" s="62" t="s">
        <v>47</v>
      </c>
      <c r="D41" s="62" t="s">
        <v>55</v>
      </c>
      <c r="E41" s="23">
        <v>24.7</v>
      </c>
      <c r="F41" s="23">
        <v>23.5</v>
      </c>
      <c r="G41" s="23">
        <v>27.3</v>
      </c>
      <c r="H41" s="23">
        <v>28.1</v>
      </c>
      <c r="I41" s="23">
        <v>25.4</v>
      </c>
      <c r="J41" s="98">
        <v>24.8</v>
      </c>
    </row>
    <row r="42" ht="15.75" spans="1:10">
      <c r="A42" s="61"/>
      <c r="B42" s="55"/>
      <c r="C42" s="66" t="s">
        <v>56</v>
      </c>
      <c r="D42" s="67" t="s">
        <v>57</v>
      </c>
      <c r="E42" s="23">
        <v>7.24</v>
      </c>
      <c r="F42" s="23">
        <v>7.48</v>
      </c>
      <c r="G42" s="23">
        <v>7.34</v>
      </c>
      <c r="H42" s="23">
        <v>6.72</v>
      </c>
      <c r="I42" s="23">
        <v>6.58</v>
      </c>
      <c r="J42" s="98">
        <v>6.52</v>
      </c>
    </row>
    <row r="43" ht="16.5" spans="1:10">
      <c r="A43" s="61"/>
      <c r="B43" s="55"/>
      <c r="C43" s="66" t="s">
        <v>58</v>
      </c>
      <c r="D43" s="68" t="s">
        <v>59</v>
      </c>
      <c r="E43" s="23">
        <v>8.41</v>
      </c>
      <c r="F43" s="23">
        <v>7.98</v>
      </c>
      <c r="G43" s="23">
        <v>7.4</v>
      </c>
      <c r="H43" s="23">
        <v>8.1</v>
      </c>
      <c r="I43" s="23">
        <v>8.2</v>
      </c>
      <c r="J43" s="98">
        <v>7.9</v>
      </c>
    </row>
    <row r="44" ht="19.5" spans="1:10">
      <c r="A44" s="61"/>
      <c r="B44" s="55"/>
      <c r="C44" s="63" t="s">
        <v>49</v>
      </c>
      <c r="D44" s="62" t="s">
        <v>60</v>
      </c>
      <c r="E44" s="23">
        <v>1209</v>
      </c>
      <c r="F44" s="23">
        <v>1114</v>
      </c>
      <c r="G44" s="23">
        <v>1079</v>
      </c>
      <c r="H44" s="23">
        <v>1258</v>
      </c>
      <c r="I44" s="23">
        <v>1248</v>
      </c>
      <c r="J44" s="98">
        <v>1274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6.31</v>
      </c>
      <c r="F45" s="23">
        <v>6.4</v>
      </c>
      <c r="G45" s="23">
        <v>6.1</v>
      </c>
      <c r="H45" s="23">
        <v>6.5</v>
      </c>
      <c r="I45" s="23">
        <v>6.35</v>
      </c>
      <c r="J45" s="98">
        <v>6.28</v>
      </c>
    </row>
    <row r="46" ht="19.5" spans="1:10">
      <c r="A46" s="61"/>
      <c r="B46" s="55"/>
      <c r="C46" s="63" t="s">
        <v>49</v>
      </c>
      <c r="D46" s="62" t="s">
        <v>50</v>
      </c>
      <c r="E46" s="23">
        <v>47</v>
      </c>
      <c r="F46" s="23">
        <v>45.6</v>
      </c>
      <c r="G46" s="23">
        <v>41.1</v>
      </c>
      <c r="H46" s="23">
        <v>46.2</v>
      </c>
      <c r="I46" s="23">
        <v>50.3</v>
      </c>
      <c r="J46" s="98">
        <v>49.7</v>
      </c>
    </row>
    <row r="47" ht="16.5" spans="1:10">
      <c r="A47" s="61"/>
      <c r="B47" s="55"/>
      <c r="C47" s="65" t="s">
        <v>51</v>
      </c>
      <c r="D47" s="62" t="s">
        <v>64</v>
      </c>
      <c r="E47" s="23">
        <v>5.3</v>
      </c>
      <c r="F47" s="23">
        <v>4.96</v>
      </c>
      <c r="G47" s="23">
        <v>4.8</v>
      </c>
      <c r="H47" s="23">
        <v>5.4</v>
      </c>
      <c r="I47" s="23">
        <v>5.1</v>
      </c>
      <c r="J47" s="98">
        <v>4.7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5.93</v>
      </c>
      <c r="F48" s="23">
        <v>5.74</v>
      </c>
      <c r="G48" s="23">
        <v>6.5</v>
      </c>
      <c r="H48" s="23">
        <v>6.72</v>
      </c>
      <c r="I48" s="23">
        <v>6.66</v>
      </c>
      <c r="J48" s="98">
        <v>6.4</v>
      </c>
    </row>
    <row r="49" ht="19.5" spans="1:10">
      <c r="A49" s="61"/>
      <c r="B49" s="55"/>
      <c r="C49" s="63" t="s">
        <v>49</v>
      </c>
      <c r="D49" s="62" t="s">
        <v>50</v>
      </c>
      <c r="E49" s="23">
        <v>14.9</v>
      </c>
      <c r="F49" s="23">
        <v>16.1</v>
      </c>
      <c r="G49" s="23">
        <v>18</v>
      </c>
      <c r="H49" s="23">
        <v>23.4</v>
      </c>
      <c r="I49" s="23">
        <v>23.5</v>
      </c>
      <c r="J49" s="98">
        <v>17.8</v>
      </c>
    </row>
    <row r="50" ht="16.5" spans="1:10">
      <c r="A50" s="61"/>
      <c r="B50" s="55"/>
      <c r="C50" s="65" t="s">
        <v>51</v>
      </c>
      <c r="D50" s="62" t="s">
        <v>64</v>
      </c>
      <c r="E50" s="23">
        <v>4.67</v>
      </c>
      <c r="F50" s="23">
        <v>4.25</v>
      </c>
      <c r="G50" s="23">
        <v>5.1</v>
      </c>
      <c r="H50" s="23">
        <v>1.9</v>
      </c>
      <c r="I50" s="23">
        <v>2.78</v>
      </c>
      <c r="J50" s="98">
        <v>2.58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9.23</v>
      </c>
      <c r="F52" s="23">
        <v>9.3</v>
      </c>
      <c r="G52" s="23">
        <v>9.11</v>
      </c>
      <c r="H52" s="23">
        <v>9.1</v>
      </c>
      <c r="I52" s="23">
        <v>9.23</v>
      </c>
      <c r="J52" s="98">
        <v>9.18</v>
      </c>
    </row>
    <row r="53" ht="15.75" spans="1:10">
      <c r="A53" s="61"/>
      <c r="B53" s="55"/>
      <c r="C53" s="62" t="s">
        <v>47</v>
      </c>
      <c r="D53" s="62" t="s">
        <v>48</v>
      </c>
      <c r="E53" s="23">
        <v>6.1</v>
      </c>
      <c r="F53" s="23">
        <v>5.95</v>
      </c>
      <c r="G53" s="23">
        <v>5.9</v>
      </c>
      <c r="H53" s="23">
        <v>6.4</v>
      </c>
      <c r="I53" s="23">
        <v>6.05</v>
      </c>
      <c r="J53" s="98">
        <v>5.87</v>
      </c>
    </row>
    <row r="54" ht="19.5" spans="1:10">
      <c r="A54" s="61"/>
      <c r="B54" s="55"/>
      <c r="C54" s="63" t="s">
        <v>49</v>
      </c>
      <c r="D54" s="62" t="s">
        <v>50</v>
      </c>
      <c r="E54" s="23">
        <v>12.3</v>
      </c>
      <c r="F54" s="23">
        <v>11.9</v>
      </c>
      <c r="G54" s="23">
        <v>15.1</v>
      </c>
      <c r="H54" s="23">
        <v>15.4</v>
      </c>
      <c r="I54" s="23">
        <v>14.3</v>
      </c>
      <c r="J54" s="98">
        <v>13.6</v>
      </c>
    </row>
    <row r="55" ht="16.5" spans="1:10">
      <c r="A55" s="61"/>
      <c r="B55" s="69"/>
      <c r="C55" s="70" t="s">
        <v>51</v>
      </c>
      <c r="D55" s="62" t="s">
        <v>69</v>
      </c>
      <c r="E55" s="71">
        <v>5.28</v>
      </c>
      <c r="F55" s="71">
        <v>4.63</v>
      </c>
      <c r="G55" s="71">
        <v>2.45</v>
      </c>
      <c r="H55" s="23">
        <v>6.11</v>
      </c>
      <c r="I55" s="23">
        <v>5.8</v>
      </c>
      <c r="J55" s="98">
        <v>5.2</v>
      </c>
    </row>
    <row r="56" ht="14.25" spans="1:10">
      <c r="A56" s="72" t="s">
        <v>70</v>
      </c>
      <c r="B56" s="72" t="s">
        <v>71</v>
      </c>
      <c r="C56" s="73">
        <v>7.94</v>
      </c>
      <c r="D56" s="72" t="s">
        <v>43</v>
      </c>
      <c r="E56" s="73">
        <v>79</v>
      </c>
      <c r="F56" s="72" t="s">
        <v>72</v>
      </c>
      <c r="G56" s="73">
        <v>85</v>
      </c>
      <c r="H56" s="72" t="s">
        <v>73</v>
      </c>
      <c r="I56" s="73">
        <v>0.02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/>
      <c r="C59" s="81"/>
      <c r="D59" s="82"/>
      <c r="E59" s="81"/>
      <c r="F59" s="81">
        <v>36.8</v>
      </c>
      <c r="G59" s="83"/>
      <c r="H59" s="81">
        <v>50.5</v>
      </c>
      <c r="I59" s="81"/>
      <c r="J59" s="98">
        <v>49.1</v>
      </c>
      <c r="K59" s="98"/>
      <c r="L59" s="98"/>
      <c r="M59" s="98"/>
    </row>
    <row r="60" ht="18.75" spans="1:13">
      <c r="A60" s="79" t="s">
        <v>77</v>
      </c>
      <c r="B60" s="80">
        <v>44.38</v>
      </c>
      <c r="C60" s="81"/>
      <c r="D60" s="82">
        <v>89</v>
      </c>
      <c r="E60" s="81"/>
      <c r="F60" s="81">
        <v>25.4</v>
      </c>
      <c r="G60" s="83"/>
      <c r="H60" s="81">
        <v>37.6</v>
      </c>
      <c r="I60" s="81"/>
      <c r="J60" s="98">
        <v>42.7</v>
      </c>
      <c r="K60" s="98"/>
      <c r="L60" s="98">
        <v>87.6</v>
      </c>
      <c r="M60" s="98"/>
    </row>
    <row r="61" ht="18.75" spans="1:13">
      <c r="A61" s="79" t="s">
        <v>78</v>
      </c>
      <c r="B61" s="80">
        <v>31.1</v>
      </c>
      <c r="C61" s="81"/>
      <c r="D61" s="82">
        <v>33.5</v>
      </c>
      <c r="E61" s="81"/>
      <c r="F61" s="81"/>
      <c r="G61" s="83"/>
      <c r="H61" s="81"/>
      <c r="I61" s="81"/>
      <c r="J61" s="98"/>
      <c r="K61" s="98"/>
      <c r="L61" s="98">
        <v>37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41.61</v>
      </c>
      <c r="D63" s="82"/>
      <c r="E63" s="81">
        <v>42.28</v>
      </c>
      <c r="F63" s="81"/>
      <c r="G63" s="83">
        <v>47.97</v>
      </c>
      <c r="H63" s="81"/>
      <c r="I63" s="81">
        <v>44.02</v>
      </c>
      <c r="J63" s="98"/>
      <c r="K63" s="98">
        <v>44.7</v>
      </c>
      <c r="M63" s="98"/>
    </row>
    <row r="64" ht="18.75" spans="1:13">
      <c r="A64" s="86" t="s">
        <v>80</v>
      </c>
      <c r="B64" s="81"/>
      <c r="C64" s="81">
        <v>51.53</v>
      </c>
      <c r="D64" s="82"/>
      <c r="E64" s="81">
        <v>52.47</v>
      </c>
      <c r="F64" s="81"/>
      <c r="G64" s="87">
        <v>54.09</v>
      </c>
      <c r="H64" s="81"/>
      <c r="I64" s="81">
        <v>54.4</v>
      </c>
      <c r="J64" s="98"/>
      <c r="K64" s="98">
        <v>55.9</v>
      </c>
      <c r="L64" s="98"/>
      <c r="M64" s="98">
        <v>60</v>
      </c>
    </row>
    <row r="65" ht="18.75" spans="1:13">
      <c r="A65" s="86" t="s">
        <v>81</v>
      </c>
      <c r="B65" s="81"/>
      <c r="C65" s="81">
        <v>26.25</v>
      </c>
      <c r="D65" s="82"/>
      <c r="E65" s="81">
        <v>26.65</v>
      </c>
      <c r="F65" s="81"/>
      <c r="G65" s="83">
        <v>25.7</v>
      </c>
      <c r="H65" s="81"/>
      <c r="I65" s="81">
        <v>27.1</v>
      </c>
      <c r="J65" s="98"/>
      <c r="K65" s="98">
        <v>27.6</v>
      </c>
      <c r="M65" s="98">
        <v>28.1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4.5</v>
      </c>
      <c r="C67" s="81">
        <v>8.48</v>
      </c>
      <c r="D67" s="82">
        <v>3.61</v>
      </c>
      <c r="E67" s="81">
        <v>8.45</v>
      </c>
      <c r="F67" s="81">
        <v>4</v>
      </c>
      <c r="G67" s="83">
        <v>8.63</v>
      </c>
      <c r="H67" s="81">
        <v>3.8</v>
      </c>
      <c r="I67" s="81">
        <v>8.5</v>
      </c>
      <c r="J67" s="98">
        <v>2.51</v>
      </c>
      <c r="K67" s="98">
        <v>8.6</v>
      </c>
      <c r="L67" s="98">
        <v>2.8</v>
      </c>
      <c r="M67" s="98">
        <v>8.4</v>
      </c>
    </row>
    <row r="68" ht="18.75" spans="1:13">
      <c r="A68" s="104" t="s">
        <v>83</v>
      </c>
      <c r="B68" s="105">
        <v>2.04</v>
      </c>
      <c r="C68" s="81">
        <v>7.73</v>
      </c>
      <c r="D68" s="82">
        <v>1.65</v>
      </c>
      <c r="E68" s="81">
        <v>7.69</v>
      </c>
      <c r="F68" s="81">
        <v>1.4</v>
      </c>
      <c r="G68" s="83">
        <v>7.78</v>
      </c>
      <c r="H68" s="81">
        <v>2.7</v>
      </c>
      <c r="I68" s="81">
        <v>7.65</v>
      </c>
      <c r="J68" s="98">
        <v>3.76</v>
      </c>
      <c r="K68" s="98">
        <v>7.7</v>
      </c>
      <c r="L68" s="98">
        <v>3.2</v>
      </c>
      <c r="M68" s="98">
        <v>7.6</v>
      </c>
    </row>
    <row r="69" ht="18.75" spans="1:13">
      <c r="A69" s="104" t="s">
        <v>84</v>
      </c>
      <c r="B69" s="105">
        <v>3.5</v>
      </c>
      <c r="C69" s="81">
        <v>11.61</v>
      </c>
      <c r="D69" s="82">
        <v>4.28</v>
      </c>
      <c r="E69" s="81">
        <v>11.67</v>
      </c>
      <c r="F69" s="81">
        <v>6.7</v>
      </c>
      <c r="G69" s="83">
        <v>11.7</v>
      </c>
      <c r="H69" s="81">
        <v>5.8</v>
      </c>
      <c r="I69" s="81">
        <v>11.8</v>
      </c>
      <c r="J69" s="98">
        <v>4.98</v>
      </c>
      <c r="K69" s="98">
        <v>11.9</v>
      </c>
      <c r="L69" s="98">
        <v>5.3</v>
      </c>
      <c r="M69" s="98">
        <v>11.7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8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86</v>
      </c>
      <c r="D2" s="6"/>
      <c r="E2" s="6"/>
      <c r="F2" s="7" t="s">
        <v>87</v>
      </c>
      <c r="G2" s="7"/>
      <c r="H2" s="7"/>
      <c r="I2" s="89" t="s">
        <v>88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46280</v>
      </c>
      <c r="D4" s="13"/>
      <c r="E4" s="13"/>
      <c r="F4" s="13">
        <v>47550</v>
      </c>
      <c r="G4" s="13"/>
      <c r="H4" s="13"/>
      <c r="I4" s="13">
        <v>49000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70350</v>
      </c>
      <c r="D5" s="13"/>
      <c r="E5" s="13"/>
      <c r="F5" s="13">
        <v>71950</v>
      </c>
      <c r="G5" s="13"/>
      <c r="H5" s="13"/>
      <c r="I5" s="13">
        <v>73740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C4-'17日'!I4</f>
        <v>1330</v>
      </c>
      <c r="D6" s="15"/>
      <c r="E6" s="15"/>
      <c r="F6" s="16">
        <f>F4-C4</f>
        <v>1270</v>
      </c>
      <c r="G6" s="17"/>
      <c r="H6" s="18"/>
      <c r="I6" s="16">
        <f>I4-F4</f>
        <v>1450</v>
      </c>
      <c r="J6" s="17"/>
      <c r="K6" s="18"/>
      <c r="L6" s="93">
        <f>C6+F6+I6</f>
        <v>4050</v>
      </c>
      <c r="M6" s="93">
        <f>C7+F7+I7</f>
        <v>5080</v>
      </c>
    </row>
    <row r="7" ht="21.95" customHeight="1" spans="1:13">
      <c r="A7" s="11"/>
      <c r="B7" s="14" t="s">
        <v>8</v>
      </c>
      <c r="C7" s="15">
        <f>C5-'17日'!I5</f>
        <v>1690</v>
      </c>
      <c r="D7" s="15"/>
      <c r="E7" s="15"/>
      <c r="F7" s="16">
        <f>F5-C5</f>
        <v>1600</v>
      </c>
      <c r="G7" s="17"/>
      <c r="H7" s="18"/>
      <c r="I7" s="16">
        <f>I5-F5</f>
        <v>1790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46</v>
      </c>
      <c r="G9" s="13"/>
      <c r="H9" s="13"/>
      <c r="I9" s="13">
        <v>46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46</v>
      </c>
      <c r="G10" s="13"/>
      <c r="H10" s="13"/>
      <c r="I10" s="13">
        <v>46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290</v>
      </c>
      <c r="D15" s="23">
        <v>240</v>
      </c>
      <c r="E15" s="23">
        <v>500</v>
      </c>
      <c r="F15" s="23">
        <v>500</v>
      </c>
      <c r="G15" s="23">
        <v>470</v>
      </c>
      <c r="H15" s="23">
        <v>450</v>
      </c>
      <c r="I15" s="23">
        <v>440</v>
      </c>
      <c r="J15" s="23">
        <v>410</v>
      </c>
      <c r="K15" s="23">
        <v>390</v>
      </c>
    </row>
    <row r="16" ht="21.95" customHeight="1" spans="1:11">
      <c r="A16" s="24"/>
      <c r="B16" s="26" t="s">
        <v>19</v>
      </c>
      <c r="C16" s="27" t="s">
        <v>216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520</v>
      </c>
      <c r="D21" s="23">
        <v>460</v>
      </c>
      <c r="E21" s="23">
        <v>400</v>
      </c>
      <c r="F21" s="23">
        <v>400</v>
      </c>
      <c r="G21" s="23">
        <v>510</v>
      </c>
      <c r="H21" s="23">
        <v>470</v>
      </c>
      <c r="I21" s="23">
        <v>460</v>
      </c>
      <c r="J21" s="23">
        <v>390</v>
      </c>
      <c r="K21" s="23">
        <v>300</v>
      </c>
    </row>
    <row r="22" ht="21.95" customHeight="1" spans="1:11">
      <c r="A22" s="30"/>
      <c r="B22" s="26" t="s">
        <v>24</v>
      </c>
      <c r="C22" s="27" t="s">
        <v>25</v>
      </c>
      <c r="D22" s="27"/>
      <c r="E22" s="27"/>
      <c r="F22" s="27" t="s">
        <v>217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2130</v>
      </c>
      <c r="D23" s="23"/>
      <c r="E23" s="23"/>
      <c r="F23" s="23">
        <f>1000+1050</f>
        <v>2050</v>
      </c>
      <c r="G23" s="23"/>
      <c r="H23" s="23"/>
      <c r="I23" s="23">
        <v>1950</v>
      </c>
      <c r="J23" s="23"/>
      <c r="K23" s="23"/>
    </row>
    <row r="24" ht="21.95" customHeight="1" spans="1:11">
      <c r="A24" s="31"/>
      <c r="B24" s="32" t="s">
        <v>28</v>
      </c>
      <c r="C24" s="23">
        <v>0</v>
      </c>
      <c r="D24" s="23"/>
      <c r="E24" s="23"/>
      <c r="F24" s="23">
        <f>1070+1040</f>
        <v>2110</v>
      </c>
      <c r="G24" s="23"/>
      <c r="H24" s="23"/>
      <c r="I24" s="23">
        <v>2110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27</v>
      </c>
      <c r="D25" s="23"/>
      <c r="E25" s="23"/>
      <c r="F25" s="23">
        <v>27</v>
      </c>
      <c r="G25" s="23"/>
      <c r="H25" s="23"/>
      <c r="I25" s="23">
        <v>27</v>
      </c>
      <c r="J25" s="23"/>
      <c r="K25" s="23"/>
    </row>
    <row r="26" ht="21.95" customHeight="1" spans="1:11">
      <c r="A26" s="24"/>
      <c r="B26" s="25" t="s">
        <v>31</v>
      </c>
      <c r="C26" s="23">
        <v>727</v>
      </c>
      <c r="D26" s="23"/>
      <c r="E26" s="23"/>
      <c r="F26" s="23">
        <v>725</v>
      </c>
      <c r="G26" s="23"/>
      <c r="H26" s="23"/>
      <c r="I26" s="23">
        <v>725</v>
      </c>
      <c r="J26" s="23"/>
      <c r="K26" s="23"/>
    </row>
    <row r="27" ht="21.95" customHeight="1" spans="1:11">
      <c r="A27" s="24"/>
      <c r="B27" s="25" t="s">
        <v>32</v>
      </c>
      <c r="C27" s="23">
        <v>2</v>
      </c>
      <c r="D27" s="23"/>
      <c r="E27" s="23"/>
      <c r="F27" s="23">
        <v>2</v>
      </c>
      <c r="G27" s="23"/>
      <c r="H27" s="23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218</v>
      </c>
      <c r="D28" s="36"/>
      <c r="E28" s="37"/>
      <c r="F28" s="35" t="s">
        <v>219</v>
      </c>
      <c r="G28" s="36"/>
      <c r="H28" s="37"/>
      <c r="I28" s="35" t="s">
        <v>220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99</v>
      </c>
      <c r="D31" s="51"/>
      <c r="E31" s="52"/>
      <c r="F31" s="50" t="s">
        <v>175</v>
      </c>
      <c r="G31" s="51"/>
      <c r="H31" s="52"/>
      <c r="I31" s="50" t="s">
        <v>109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9.27</v>
      </c>
      <c r="F35" s="23">
        <v>9.14</v>
      </c>
      <c r="G35" s="23">
        <v>9.2</v>
      </c>
      <c r="H35" s="23">
        <v>9.2</v>
      </c>
      <c r="I35" s="23">
        <v>9.18</v>
      </c>
      <c r="J35" s="98">
        <v>9.2</v>
      </c>
    </row>
    <row r="36" ht="15.75" spans="1:10">
      <c r="A36" s="61"/>
      <c r="B36" s="55"/>
      <c r="C36" s="62" t="s">
        <v>47</v>
      </c>
      <c r="D36" s="62" t="s">
        <v>48</v>
      </c>
      <c r="E36" s="23">
        <v>6.2</v>
      </c>
      <c r="F36" s="23">
        <v>6.05</v>
      </c>
      <c r="G36" s="23">
        <v>5.94</v>
      </c>
      <c r="H36" s="23">
        <v>5.18</v>
      </c>
      <c r="I36" s="23">
        <v>5.73</v>
      </c>
      <c r="J36" s="98">
        <v>5.88</v>
      </c>
    </row>
    <row r="37" ht="19.5" spans="1:10">
      <c r="A37" s="61"/>
      <c r="B37" s="55"/>
      <c r="C37" s="63" t="s">
        <v>49</v>
      </c>
      <c r="D37" s="62" t="s">
        <v>50</v>
      </c>
      <c r="E37" s="23">
        <v>13.2</v>
      </c>
      <c r="F37" s="23">
        <v>14.4</v>
      </c>
      <c r="G37" s="64">
        <v>13.7</v>
      </c>
      <c r="H37" s="23">
        <v>13.2</v>
      </c>
      <c r="I37" s="23">
        <v>13.3</v>
      </c>
      <c r="J37" s="98">
        <v>13</v>
      </c>
    </row>
    <row r="38" ht="16.5" spans="1:10">
      <c r="A38" s="61"/>
      <c r="B38" s="55"/>
      <c r="C38" s="65" t="s">
        <v>51</v>
      </c>
      <c r="D38" s="62" t="s">
        <v>52</v>
      </c>
      <c r="E38" s="64">
        <v>3.96</v>
      </c>
      <c r="F38" s="64">
        <v>4.39</v>
      </c>
      <c r="G38" s="64">
        <v>4.9</v>
      </c>
      <c r="H38" s="64">
        <v>1.5</v>
      </c>
      <c r="I38" s="23">
        <v>2.8</v>
      </c>
      <c r="J38" s="98">
        <v>1.9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0.2</v>
      </c>
      <c r="F39" s="23">
        <v>0.2</v>
      </c>
      <c r="G39" s="23">
        <v>0.7</v>
      </c>
      <c r="H39" s="23">
        <v>0.7</v>
      </c>
      <c r="I39" s="23">
        <v>0.6</v>
      </c>
      <c r="J39" s="98">
        <v>0.6</v>
      </c>
    </row>
    <row r="40" ht="15.75" spans="1:10">
      <c r="A40" s="61"/>
      <c r="B40" s="55"/>
      <c r="C40" s="63" t="s">
        <v>45</v>
      </c>
      <c r="D40" s="63" t="s">
        <v>54</v>
      </c>
      <c r="E40" s="23">
        <v>10.4</v>
      </c>
      <c r="F40" s="23">
        <v>10.19</v>
      </c>
      <c r="G40" s="23">
        <v>10.14</v>
      </c>
      <c r="H40" s="23">
        <v>10.21</v>
      </c>
      <c r="I40" s="23">
        <v>10.2</v>
      </c>
      <c r="J40" s="98">
        <v>10.21</v>
      </c>
    </row>
    <row r="41" ht="15.75" spans="1:10">
      <c r="A41" s="61"/>
      <c r="B41" s="55"/>
      <c r="C41" s="62" t="s">
        <v>47</v>
      </c>
      <c r="D41" s="62" t="s">
        <v>55</v>
      </c>
      <c r="E41" s="23">
        <v>23.9</v>
      </c>
      <c r="F41" s="23">
        <v>22.8</v>
      </c>
      <c r="G41" s="23">
        <v>27.7</v>
      </c>
      <c r="H41" s="23">
        <v>26.4</v>
      </c>
      <c r="I41" s="23">
        <v>24.9</v>
      </c>
      <c r="J41" s="98">
        <v>25.3</v>
      </c>
    </row>
    <row r="42" ht="15.75" spans="1:10">
      <c r="A42" s="61"/>
      <c r="B42" s="55"/>
      <c r="C42" s="66" t="s">
        <v>56</v>
      </c>
      <c r="D42" s="67" t="s">
        <v>57</v>
      </c>
      <c r="E42" s="23">
        <v>6.31</v>
      </c>
      <c r="F42" s="23">
        <v>5.79</v>
      </c>
      <c r="G42" s="23">
        <v>5.5</v>
      </c>
      <c r="H42" s="23">
        <v>5.72</v>
      </c>
      <c r="I42" s="23">
        <v>6.3</v>
      </c>
      <c r="J42" s="98">
        <v>6.73</v>
      </c>
    </row>
    <row r="43" ht="16.5" spans="1:10">
      <c r="A43" s="61"/>
      <c r="B43" s="55"/>
      <c r="C43" s="66" t="s">
        <v>58</v>
      </c>
      <c r="D43" s="68" t="s">
        <v>59</v>
      </c>
      <c r="E43" s="23">
        <v>9.14</v>
      </c>
      <c r="F43" s="23">
        <v>8.34</v>
      </c>
      <c r="G43" s="23">
        <v>8.5</v>
      </c>
      <c r="H43" s="23">
        <v>8.4</v>
      </c>
      <c r="I43" s="23">
        <v>8.1</v>
      </c>
      <c r="J43" s="98">
        <v>8.3</v>
      </c>
    </row>
    <row r="44" ht="19.5" spans="1:10">
      <c r="A44" s="61"/>
      <c r="B44" s="55"/>
      <c r="C44" s="63" t="s">
        <v>49</v>
      </c>
      <c r="D44" s="62" t="s">
        <v>60</v>
      </c>
      <c r="E44" s="23">
        <v>1113</v>
      </c>
      <c r="F44" s="23">
        <v>1020</v>
      </c>
      <c r="G44" s="23">
        <v>1020</v>
      </c>
      <c r="H44" s="23">
        <v>924</v>
      </c>
      <c r="I44" s="23">
        <v>898</v>
      </c>
      <c r="J44" s="98">
        <v>918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6.5</v>
      </c>
      <c r="F45" s="23">
        <v>6.37</v>
      </c>
      <c r="G45" s="23">
        <v>6.26</v>
      </c>
      <c r="H45" s="23">
        <v>6.4</v>
      </c>
      <c r="I45" s="23">
        <v>6.23</v>
      </c>
      <c r="J45" s="98">
        <v>6.17</v>
      </c>
    </row>
    <row r="46" ht="19.5" spans="1:10">
      <c r="A46" s="61"/>
      <c r="B46" s="55"/>
      <c r="C46" s="63" t="s">
        <v>49</v>
      </c>
      <c r="D46" s="62" t="s">
        <v>50</v>
      </c>
      <c r="E46" s="23">
        <v>47.2</v>
      </c>
      <c r="F46" s="23">
        <v>50</v>
      </c>
      <c r="G46" s="23">
        <v>50.4</v>
      </c>
      <c r="H46" s="23">
        <v>46.6</v>
      </c>
      <c r="I46" s="23">
        <v>43.9</v>
      </c>
      <c r="J46" s="98">
        <v>41</v>
      </c>
    </row>
    <row r="47" ht="16.5" spans="1:10">
      <c r="A47" s="61"/>
      <c r="B47" s="55"/>
      <c r="C47" s="65" t="s">
        <v>51</v>
      </c>
      <c r="D47" s="62" t="s">
        <v>64</v>
      </c>
      <c r="E47" s="23">
        <v>5.1</v>
      </c>
      <c r="F47" s="23">
        <v>4.97</v>
      </c>
      <c r="G47" s="23">
        <v>2.9</v>
      </c>
      <c r="H47" s="23">
        <v>3.3</v>
      </c>
      <c r="I47" s="23">
        <v>3</v>
      </c>
      <c r="J47" s="98">
        <v>2.86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6.3</v>
      </c>
      <c r="F48" s="23">
        <v>6.15</v>
      </c>
      <c r="G48" s="23">
        <v>6.5</v>
      </c>
      <c r="H48" s="23">
        <v>6.52</v>
      </c>
      <c r="I48" s="23">
        <v>6.18</v>
      </c>
      <c r="J48" s="98">
        <v>6.05</v>
      </c>
    </row>
    <row r="49" ht="19.5" spans="1:10">
      <c r="A49" s="61"/>
      <c r="B49" s="55"/>
      <c r="C49" s="63" t="s">
        <v>49</v>
      </c>
      <c r="D49" s="62" t="s">
        <v>50</v>
      </c>
      <c r="E49" s="23">
        <v>21.9</v>
      </c>
      <c r="F49" s="23">
        <v>28.2</v>
      </c>
      <c r="G49" s="23">
        <v>17.2</v>
      </c>
      <c r="H49" s="23">
        <v>14</v>
      </c>
      <c r="I49" s="23">
        <v>37.8</v>
      </c>
      <c r="J49" s="98">
        <v>12.3</v>
      </c>
    </row>
    <row r="50" ht="16.5" spans="1:10">
      <c r="A50" s="61"/>
      <c r="B50" s="55"/>
      <c r="C50" s="65" t="s">
        <v>51</v>
      </c>
      <c r="D50" s="62" t="s">
        <v>64</v>
      </c>
      <c r="E50" s="23">
        <v>6.31</v>
      </c>
      <c r="F50" s="23">
        <v>3.93</v>
      </c>
      <c r="G50" s="23">
        <v>1.4</v>
      </c>
      <c r="H50" s="23">
        <v>2.7</v>
      </c>
      <c r="I50" s="23">
        <v>1.9</v>
      </c>
      <c r="J50" s="98">
        <v>2.2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9.16</v>
      </c>
      <c r="F52" s="23">
        <v>9.21</v>
      </c>
      <c r="G52" s="23">
        <v>9.23</v>
      </c>
      <c r="H52" s="23">
        <v>9.11</v>
      </c>
      <c r="I52" s="23">
        <v>9.19</v>
      </c>
      <c r="J52" s="98">
        <v>9.21</v>
      </c>
    </row>
    <row r="53" ht="15.75" spans="1:10">
      <c r="A53" s="61"/>
      <c r="B53" s="55"/>
      <c r="C53" s="62" t="s">
        <v>47</v>
      </c>
      <c r="D53" s="62" t="s">
        <v>48</v>
      </c>
      <c r="E53" s="23">
        <v>6.1</v>
      </c>
      <c r="F53" s="23">
        <v>5.93</v>
      </c>
      <c r="G53" s="23">
        <v>6.1</v>
      </c>
      <c r="H53" s="23">
        <v>6.32</v>
      </c>
      <c r="I53" s="23">
        <v>6.1</v>
      </c>
      <c r="J53" s="98">
        <v>6.2</v>
      </c>
    </row>
    <row r="54" ht="19.5" spans="1:10">
      <c r="A54" s="61"/>
      <c r="B54" s="55"/>
      <c r="C54" s="63" t="s">
        <v>49</v>
      </c>
      <c r="D54" s="62" t="s">
        <v>50</v>
      </c>
      <c r="E54" s="23">
        <v>13.9</v>
      </c>
      <c r="F54" s="23">
        <v>13.2</v>
      </c>
      <c r="G54" s="23">
        <v>15.2</v>
      </c>
      <c r="H54" s="23">
        <v>14.7</v>
      </c>
      <c r="I54" s="23">
        <v>13.9</v>
      </c>
      <c r="J54" s="98">
        <v>14.2</v>
      </c>
    </row>
    <row r="55" ht="16.5" spans="1:10">
      <c r="A55" s="61"/>
      <c r="B55" s="69"/>
      <c r="C55" s="70" t="s">
        <v>51</v>
      </c>
      <c r="D55" s="62" t="s">
        <v>69</v>
      </c>
      <c r="E55" s="71">
        <v>4.86</v>
      </c>
      <c r="F55" s="71">
        <v>5.06</v>
      </c>
      <c r="G55" s="71">
        <v>5.1</v>
      </c>
      <c r="H55" s="23">
        <v>4.1</v>
      </c>
      <c r="I55" s="23">
        <v>4.8</v>
      </c>
      <c r="J55" s="98">
        <v>4.5</v>
      </c>
    </row>
    <row r="56" ht="14.25" spans="1:10">
      <c r="A56" s="72" t="s">
        <v>70</v>
      </c>
      <c r="B56" s="72" t="s">
        <v>71</v>
      </c>
      <c r="C56" s="73">
        <v>7.88</v>
      </c>
      <c r="D56" s="72" t="s">
        <v>43</v>
      </c>
      <c r="E56" s="73">
        <v>79</v>
      </c>
      <c r="F56" s="72" t="s">
        <v>72</v>
      </c>
      <c r="G56" s="73">
        <v>84</v>
      </c>
      <c r="H56" s="72" t="s">
        <v>73</v>
      </c>
      <c r="I56" s="73">
        <v>0.02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25</v>
      </c>
      <c r="C59" s="81"/>
      <c r="D59" s="82">
        <v>28.2</v>
      </c>
      <c r="E59" s="81"/>
      <c r="F59" s="81">
        <v>34.9</v>
      </c>
      <c r="G59" s="83"/>
      <c r="H59" s="81"/>
      <c r="I59" s="81"/>
      <c r="J59" s="98"/>
      <c r="K59" s="98"/>
      <c r="L59" s="98">
        <v>21.9</v>
      </c>
      <c r="M59" s="98"/>
    </row>
    <row r="60" ht="18.75" spans="1:13">
      <c r="A60" s="79" t="s">
        <v>77</v>
      </c>
      <c r="B60" s="80"/>
      <c r="C60" s="81"/>
      <c r="D60" s="82"/>
      <c r="E60" s="81"/>
      <c r="F60" s="81">
        <v>73.4</v>
      </c>
      <c r="G60" s="83"/>
      <c r="H60" s="81">
        <v>30.9</v>
      </c>
      <c r="I60" s="81"/>
      <c r="J60" s="98">
        <v>36.9</v>
      </c>
      <c r="K60" s="98"/>
      <c r="L60" s="98"/>
      <c r="M60" s="98"/>
    </row>
    <row r="61" ht="18.75" spans="1:13">
      <c r="A61" s="79" t="s">
        <v>78</v>
      </c>
      <c r="B61" s="80">
        <v>40</v>
      </c>
      <c r="C61" s="81"/>
      <c r="D61" s="82">
        <v>41.7</v>
      </c>
      <c r="E61" s="81"/>
      <c r="F61" s="81"/>
      <c r="G61" s="83"/>
      <c r="H61" s="81">
        <v>22.05</v>
      </c>
      <c r="I61" s="81"/>
      <c r="J61" s="98">
        <v>26.3</v>
      </c>
      <c r="K61" s="98"/>
      <c r="L61" s="98">
        <v>30.7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19.32</v>
      </c>
      <c r="D63" s="82"/>
      <c r="E63" s="81">
        <v>18.67</v>
      </c>
      <c r="F63" s="81"/>
      <c r="G63" s="83">
        <v>19.27</v>
      </c>
      <c r="H63" s="81"/>
      <c r="I63" s="81">
        <v>20.25</v>
      </c>
      <c r="J63" s="98"/>
      <c r="K63" s="98">
        <v>18.2</v>
      </c>
      <c r="M63" s="98">
        <v>18.6</v>
      </c>
    </row>
    <row r="64" ht="18.75" spans="1:13">
      <c r="A64" s="86" t="s">
        <v>80</v>
      </c>
      <c r="B64" s="81"/>
      <c r="C64" s="81">
        <v>54.3</v>
      </c>
      <c r="D64" s="82"/>
      <c r="E64" s="81">
        <v>91.52</v>
      </c>
      <c r="F64" s="81"/>
      <c r="G64" s="87">
        <v>45.9</v>
      </c>
      <c r="H64" s="81"/>
      <c r="I64" s="81">
        <v>52.37</v>
      </c>
      <c r="J64" s="98"/>
      <c r="K64" s="98">
        <v>51.2</v>
      </c>
      <c r="L64" s="98"/>
      <c r="M64" s="98">
        <v>51.1</v>
      </c>
    </row>
    <row r="65" ht="18.75" spans="1:13">
      <c r="A65" s="86" t="s">
        <v>81</v>
      </c>
      <c r="B65" s="81"/>
      <c r="C65" s="81">
        <v>27.54</v>
      </c>
      <c r="D65" s="82"/>
      <c r="E65" s="81">
        <v>29.24</v>
      </c>
      <c r="F65" s="81"/>
      <c r="G65" s="83">
        <v>29.1</v>
      </c>
      <c r="H65" s="81"/>
      <c r="I65" s="81">
        <v>30.09</v>
      </c>
      <c r="J65" s="98"/>
      <c r="K65" s="98">
        <v>29.7</v>
      </c>
      <c r="M65" s="98">
        <v>30.1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3.4</v>
      </c>
      <c r="C67" s="81">
        <v>8.45</v>
      </c>
      <c r="D67" s="82">
        <v>4.21</v>
      </c>
      <c r="E67" s="81">
        <v>8.4</v>
      </c>
      <c r="F67" s="81">
        <v>4.7</v>
      </c>
      <c r="G67" s="83">
        <v>8.5</v>
      </c>
      <c r="H67" s="81">
        <v>0.84</v>
      </c>
      <c r="I67" s="81">
        <v>9.14</v>
      </c>
      <c r="J67" s="98">
        <v>1.1</v>
      </c>
      <c r="K67" s="98">
        <v>8.4</v>
      </c>
      <c r="L67" s="98">
        <v>0.8</v>
      </c>
      <c r="M67" s="98">
        <v>8.6</v>
      </c>
    </row>
    <row r="68" ht="18.75" spans="1:13">
      <c r="A68" s="104" t="s">
        <v>83</v>
      </c>
      <c r="B68" s="105">
        <v>2.1</v>
      </c>
      <c r="C68" s="81">
        <v>7.67</v>
      </c>
      <c r="D68" s="82">
        <v>3.23</v>
      </c>
      <c r="E68" s="81">
        <v>7.73</v>
      </c>
      <c r="F68" s="81">
        <v>3.9</v>
      </c>
      <c r="G68" s="83">
        <v>7.68</v>
      </c>
      <c r="H68" s="81">
        <v>1.6</v>
      </c>
      <c r="I68" s="81">
        <v>7.67</v>
      </c>
      <c r="J68" s="98">
        <v>2.4</v>
      </c>
      <c r="K68" s="98">
        <v>7.7</v>
      </c>
      <c r="L68" s="98">
        <v>2.5</v>
      </c>
      <c r="M68" s="98">
        <v>7.7</v>
      </c>
    </row>
    <row r="69" ht="18.75" spans="1:13">
      <c r="A69" s="104" t="s">
        <v>84</v>
      </c>
      <c r="B69" s="105">
        <v>6</v>
      </c>
      <c r="C69" s="81">
        <v>11.71</v>
      </c>
      <c r="D69" s="82">
        <v>5.27</v>
      </c>
      <c r="E69" s="81">
        <v>12.08</v>
      </c>
      <c r="F69" s="81">
        <v>5.2</v>
      </c>
      <c r="G69" s="83">
        <v>11.8</v>
      </c>
      <c r="H69" s="81">
        <v>5.3</v>
      </c>
      <c r="I69" s="81">
        <v>11.83</v>
      </c>
      <c r="J69" s="98">
        <v>4.8</v>
      </c>
      <c r="K69" s="98">
        <v>11.8</v>
      </c>
      <c r="L69" s="98">
        <v>5.2</v>
      </c>
      <c r="M69" s="98">
        <v>11.7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8" workbookViewId="0">
      <selection activeCell="C46" sqref="$A46:$XFD4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86</v>
      </c>
      <c r="D2" s="6"/>
      <c r="E2" s="6"/>
      <c r="F2" s="7" t="s">
        <v>87</v>
      </c>
      <c r="G2" s="7"/>
      <c r="H2" s="7"/>
      <c r="I2" s="89" t="s">
        <v>88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550</v>
      </c>
      <c r="D4" s="13"/>
      <c r="E4" s="13"/>
      <c r="F4" s="13">
        <v>1260</v>
      </c>
      <c r="G4" s="13"/>
      <c r="H4" s="13"/>
      <c r="I4" s="13">
        <v>1800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860</v>
      </c>
      <c r="D5" s="13"/>
      <c r="E5" s="13"/>
      <c r="F5" s="13">
        <v>1830</v>
      </c>
      <c r="G5" s="13"/>
      <c r="H5" s="13"/>
      <c r="I5" s="13">
        <v>2820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</f>
        <v>550</v>
      </c>
      <c r="D6" s="15"/>
      <c r="E6" s="15"/>
      <c r="F6" s="16">
        <f>F4-C4</f>
        <v>710</v>
      </c>
      <c r="G6" s="17"/>
      <c r="H6" s="18"/>
      <c r="I6" s="16">
        <f>I4-F4</f>
        <v>540</v>
      </c>
      <c r="J6" s="17"/>
      <c r="K6" s="18"/>
      <c r="L6" s="93">
        <f>C6+F6+I6</f>
        <v>1800</v>
      </c>
      <c r="M6" s="93">
        <f>C7+F7+I7</f>
        <v>2840</v>
      </c>
    </row>
    <row r="7" ht="21.95" customHeight="1" spans="1:13">
      <c r="A7" s="11"/>
      <c r="B7" s="14" t="s">
        <v>8</v>
      </c>
      <c r="C7" s="15">
        <v>880</v>
      </c>
      <c r="D7" s="15"/>
      <c r="E7" s="15"/>
      <c r="F7" s="16">
        <f>F5-C5</f>
        <v>970</v>
      </c>
      <c r="G7" s="17"/>
      <c r="H7" s="18"/>
      <c r="I7" s="16">
        <f>I5-F5</f>
        <v>990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48</v>
      </c>
      <c r="D9" s="13"/>
      <c r="E9" s="13"/>
      <c r="F9" s="13">
        <v>43</v>
      </c>
      <c r="G9" s="13"/>
      <c r="H9" s="13"/>
      <c r="I9" s="13">
        <v>48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48</v>
      </c>
      <c r="D10" s="13"/>
      <c r="E10" s="13"/>
      <c r="F10" s="13">
        <v>43</v>
      </c>
      <c r="G10" s="13"/>
      <c r="H10" s="13"/>
      <c r="I10" s="13">
        <v>48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113" t="s">
        <v>17</v>
      </c>
      <c r="D13" s="116"/>
      <c r="E13" s="117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113" t="s">
        <v>17</v>
      </c>
      <c r="D14" s="116"/>
      <c r="E14" s="117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260</v>
      </c>
      <c r="D15" s="23">
        <v>500</v>
      </c>
      <c r="E15" s="23">
        <v>470</v>
      </c>
      <c r="F15" s="23">
        <v>470</v>
      </c>
      <c r="G15" s="23">
        <v>440</v>
      </c>
      <c r="H15" s="23">
        <v>410</v>
      </c>
      <c r="I15" s="23">
        <v>400</v>
      </c>
      <c r="J15" s="23">
        <v>370</v>
      </c>
      <c r="K15" s="23">
        <v>340</v>
      </c>
    </row>
    <row r="16" ht="21.95" customHeight="1" spans="1:11">
      <c r="A16" s="24"/>
      <c r="B16" s="26" t="s">
        <v>19</v>
      </c>
      <c r="C16" s="110" t="s">
        <v>94</v>
      </c>
      <c r="D16" s="111"/>
      <c r="E16" s="112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113" t="s">
        <v>17</v>
      </c>
      <c r="D19" s="114"/>
      <c r="E19" s="115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113" t="s">
        <v>17</v>
      </c>
      <c r="D20" s="114"/>
      <c r="E20" s="115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360</v>
      </c>
      <c r="D21" s="23">
        <v>200</v>
      </c>
      <c r="E21" s="23">
        <v>550</v>
      </c>
      <c r="F21" s="23">
        <v>550</v>
      </c>
      <c r="G21" s="23">
        <v>450</v>
      </c>
      <c r="H21" s="23">
        <v>380</v>
      </c>
      <c r="I21" s="23">
        <v>370</v>
      </c>
      <c r="J21" s="23">
        <v>300</v>
      </c>
      <c r="K21" s="23">
        <v>500</v>
      </c>
    </row>
    <row r="22" ht="30.75" customHeight="1" spans="1:11">
      <c r="A22" s="30"/>
      <c r="B22" s="26" t="s">
        <v>24</v>
      </c>
      <c r="C22" s="110" t="s">
        <v>95</v>
      </c>
      <c r="D22" s="111"/>
      <c r="E22" s="112"/>
      <c r="F22" s="27" t="s">
        <v>25</v>
      </c>
      <c r="G22" s="27"/>
      <c r="H22" s="27"/>
      <c r="I22" s="27" t="s">
        <v>96</v>
      </c>
      <c r="J22" s="27"/>
      <c r="K22" s="27"/>
    </row>
    <row r="23" ht="21.95" customHeight="1" spans="1:11">
      <c r="A23" s="31" t="s">
        <v>26</v>
      </c>
      <c r="B23" s="32" t="s">
        <v>27</v>
      </c>
      <c r="C23" s="113">
        <f>1550+1510</f>
        <v>3060</v>
      </c>
      <c r="D23" s="114"/>
      <c r="E23" s="115"/>
      <c r="F23" s="113">
        <f>1550+1510</f>
        <v>3060</v>
      </c>
      <c r="G23" s="114"/>
      <c r="H23" s="115"/>
      <c r="I23" s="23">
        <v>2930</v>
      </c>
      <c r="J23" s="23"/>
      <c r="K23" s="23"/>
    </row>
    <row r="24" ht="21.95" customHeight="1" spans="1:11">
      <c r="A24" s="31"/>
      <c r="B24" s="32" t="s">
        <v>28</v>
      </c>
      <c r="C24" s="113">
        <f>1140+1160</f>
        <v>2300</v>
      </c>
      <c r="D24" s="114"/>
      <c r="E24" s="115"/>
      <c r="F24" s="113">
        <f>1140+1160</f>
        <v>2300</v>
      </c>
      <c r="G24" s="114"/>
      <c r="H24" s="115"/>
      <c r="I24" s="23">
        <v>2060</v>
      </c>
      <c r="J24" s="23"/>
      <c r="K24" s="23"/>
    </row>
    <row r="25" ht="21.95" customHeight="1" spans="1:11">
      <c r="A25" s="24" t="s">
        <v>29</v>
      </c>
      <c r="B25" s="25" t="s">
        <v>30</v>
      </c>
      <c r="C25" s="113">
        <v>39</v>
      </c>
      <c r="D25" s="114"/>
      <c r="E25" s="115"/>
      <c r="F25" s="113">
        <v>39</v>
      </c>
      <c r="G25" s="114"/>
      <c r="H25" s="115"/>
      <c r="I25" s="23">
        <v>39</v>
      </c>
      <c r="J25" s="23"/>
      <c r="K25" s="23"/>
    </row>
    <row r="26" ht="21.95" customHeight="1" spans="1:11">
      <c r="A26" s="24"/>
      <c r="B26" s="25" t="s">
        <v>31</v>
      </c>
      <c r="C26" s="113">
        <v>891</v>
      </c>
      <c r="D26" s="114"/>
      <c r="E26" s="115"/>
      <c r="F26" s="113">
        <v>891</v>
      </c>
      <c r="G26" s="114"/>
      <c r="H26" s="115"/>
      <c r="I26" s="23">
        <v>889</v>
      </c>
      <c r="J26" s="23"/>
      <c r="K26" s="23"/>
    </row>
    <row r="27" ht="21.95" customHeight="1" spans="1:11">
      <c r="A27" s="24"/>
      <c r="B27" s="25" t="s">
        <v>32</v>
      </c>
      <c r="C27" s="113">
        <v>2</v>
      </c>
      <c r="D27" s="114"/>
      <c r="E27" s="115"/>
      <c r="F27" s="113">
        <v>2</v>
      </c>
      <c r="G27" s="114"/>
      <c r="H27" s="115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97</v>
      </c>
      <c r="D28" s="36"/>
      <c r="E28" s="37"/>
      <c r="F28" s="35"/>
      <c r="G28" s="36"/>
      <c r="H28" s="37"/>
      <c r="I28" s="35" t="s">
        <v>98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spans="1:11">
      <c r="A31" s="48" t="s">
        <v>34</v>
      </c>
      <c r="B31" s="49"/>
      <c r="C31" s="50" t="s">
        <v>99</v>
      </c>
      <c r="D31" s="51"/>
      <c r="E31" s="52"/>
      <c r="F31" s="50" t="s">
        <v>100</v>
      </c>
      <c r="G31" s="51"/>
      <c r="H31" s="52"/>
      <c r="I31" s="50" t="s">
        <v>101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9.25</v>
      </c>
      <c r="F35" s="23">
        <v>9.21</v>
      </c>
      <c r="G35" s="23">
        <v>9.35</v>
      </c>
      <c r="H35" s="23">
        <v>9.27</v>
      </c>
      <c r="I35" s="23">
        <v>9.28</v>
      </c>
      <c r="J35" s="98">
        <v>9.29</v>
      </c>
    </row>
    <row r="36" ht="15.75" spans="1:10">
      <c r="A36" s="61"/>
      <c r="B36" s="55"/>
      <c r="C36" s="62" t="s">
        <v>47</v>
      </c>
      <c r="D36" s="62" t="s">
        <v>48</v>
      </c>
      <c r="E36" s="23">
        <v>5.91</v>
      </c>
      <c r="F36" s="23">
        <v>6.05</v>
      </c>
      <c r="G36" s="23">
        <v>7.25</v>
      </c>
      <c r="H36" s="23">
        <v>7.48</v>
      </c>
      <c r="I36" s="23">
        <v>7.13</v>
      </c>
      <c r="J36" s="98">
        <v>7.08</v>
      </c>
    </row>
    <row r="37" ht="19.5" spans="1:10">
      <c r="A37" s="61"/>
      <c r="B37" s="55"/>
      <c r="C37" s="63" t="s">
        <v>49</v>
      </c>
      <c r="D37" s="62" t="s">
        <v>50</v>
      </c>
      <c r="E37" s="23">
        <v>12.9</v>
      </c>
      <c r="F37" s="23">
        <v>13.4</v>
      </c>
      <c r="G37" s="64">
        <v>11.8</v>
      </c>
      <c r="H37" s="23">
        <v>10.35</v>
      </c>
      <c r="I37" s="23">
        <v>13.8</v>
      </c>
      <c r="J37" s="98">
        <v>14.2</v>
      </c>
    </row>
    <row r="38" ht="16.5" spans="1:10">
      <c r="A38" s="61"/>
      <c r="B38" s="55"/>
      <c r="C38" s="65" t="s">
        <v>51</v>
      </c>
      <c r="D38" s="62" t="s">
        <v>52</v>
      </c>
      <c r="E38" s="64">
        <v>5.9</v>
      </c>
      <c r="F38" s="64">
        <v>4.36</v>
      </c>
      <c r="G38" s="64">
        <v>3.5</v>
      </c>
      <c r="H38" s="64">
        <v>3.78</v>
      </c>
      <c r="I38" s="23">
        <v>3.37</v>
      </c>
      <c r="J38" s="98">
        <v>3.71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0.3</v>
      </c>
      <c r="F39" s="23">
        <v>0.3</v>
      </c>
      <c r="G39" s="23">
        <v>0.5</v>
      </c>
      <c r="H39" s="23">
        <v>0.5</v>
      </c>
      <c r="I39" s="23">
        <v>0.6</v>
      </c>
      <c r="J39" s="98">
        <v>0.6</v>
      </c>
    </row>
    <row r="40" ht="15.75" spans="1:10">
      <c r="A40" s="61"/>
      <c r="B40" s="55"/>
      <c r="C40" s="63" t="s">
        <v>45</v>
      </c>
      <c r="D40" s="63" t="s">
        <v>54</v>
      </c>
      <c r="E40" s="23">
        <v>10.2</v>
      </c>
      <c r="F40" s="23">
        <v>10.23</v>
      </c>
      <c r="G40" s="23">
        <v>10.24</v>
      </c>
      <c r="H40" s="23">
        <v>10.21</v>
      </c>
      <c r="I40" s="23">
        <v>10.2</v>
      </c>
      <c r="J40" s="98">
        <v>10.18</v>
      </c>
    </row>
    <row r="41" ht="15.75" spans="1:10">
      <c r="A41" s="61"/>
      <c r="B41" s="55"/>
      <c r="C41" s="62" t="s">
        <v>47</v>
      </c>
      <c r="D41" s="62" t="s">
        <v>55</v>
      </c>
      <c r="E41" s="23">
        <v>23.3</v>
      </c>
      <c r="F41" s="23">
        <v>22.7</v>
      </c>
      <c r="G41" s="23">
        <v>23.73</v>
      </c>
      <c r="H41" s="23">
        <v>22.58</v>
      </c>
      <c r="I41" s="23">
        <v>22.2</v>
      </c>
      <c r="J41" s="98">
        <v>21.5</v>
      </c>
    </row>
    <row r="42" ht="15.75" spans="1:10">
      <c r="A42" s="61"/>
      <c r="B42" s="55"/>
      <c r="C42" s="66" t="s">
        <v>56</v>
      </c>
      <c r="D42" s="67" t="s">
        <v>57</v>
      </c>
      <c r="E42" s="23">
        <v>6.04</v>
      </c>
      <c r="F42" s="23">
        <v>6.08</v>
      </c>
      <c r="G42" s="23">
        <v>6.12</v>
      </c>
      <c r="H42" s="23">
        <v>5.97</v>
      </c>
      <c r="I42" s="23">
        <v>4.97</v>
      </c>
      <c r="J42" s="98">
        <v>4.84</v>
      </c>
    </row>
    <row r="43" ht="16.5" spans="1:10">
      <c r="A43" s="61"/>
      <c r="B43" s="55"/>
      <c r="C43" s="66" t="s">
        <v>58</v>
      </c>
      <c r="D43" s="68" t="s">
        <v>59</v>
      </c>
      <c r="E43" s="23">
        <v>8.15</v>
      </c>
      <c r="F43" s="23">
        <v>7.96</v>
      </c>
      <c r="G43" s="23">
        <v>9.38</v>
      </c>
      <c r="H43" s="23">
        <v>8.82</v>
      </c>
      <c r="I43" s="23">
        <v>8.63</v>
      </c>
      <c r="J43" s="98">
        <v>8.17</v>
      </c>
    </row>
    <row r="44" ht="19.5" spans="1:10">
      <c r="A44" s="61"/>
      <c r="B44" s="55"/>
      <c r="C44" s="63" t="s">
        <v>49</v>
      </c>
      <c r="D44" s="62" t="s">
        <v>60</v>
      </c>
      <c r="E44" s="23">
        <v>335</v>
      </c>
      <c r="F44" s="23">
        <v>367</v>
      </c>
      <c r="G44" s="23">
        <v>348</v>
      </c>
      <c r="H44" s="23">
        <v>370</v>
      </c>
      <c r="I44" s="23">
        <v>396</v>
      </c>
      <c r="J44" s="98">
        <v>436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5.73</v>
      </c>
      <c r="F45" s="23">
        <v>5.59</v>
      </c>
      <c r="G45" s="23">
        <v>6.53</v>
      </c>
      <c r="H45" s="23">
        <v>7.87</v>
      </c>
      <c r="I45" s="23">
        <v>7.29</v>
      </c>
      <c r="J45" s="98">
        <v>7.72</v>
      </c>
    </row>
    <row r="46" ht="19.5" spans="1:10">
      <c r="A46" s="61"/>
      <c r="B46" s="55"/>
      <c r="C46" s="63" t="s">
        <v>49</v>
      </c>
      <c r="D46" s="62" t="s">
        <v>50</v>
      </c>
      <c r="E46" s="23">
        <v>18.6</v>
      </c>
      <c r="F46" s="23">
        <v>18</v>
      </c>
      <c r="G46" s="23">
        <v>15.6</v>
      </c>
      <c r="H46" s="23">
        <v>16.8</v>
      </c>
      <c r="I46" s="23">
        <v>19.3</v>
      </c>
      <c r="J46" s="98">
        <v>19.7</v>
      </c>
    </row>
    <row r="47" ht="16.5" spans="1:10">
      <c r="A47" s="61"/>
      <c r="B47" s="55"/>
      <c r="C47" s="65" t="s">
        <v>51</v>
      </c>
      <c r="D47" s="62" t="s">
        <v>64</v>
      </c>
      <c r="E47" s="23">
        <v>7.4</v>
      </c>
      <c r="F47" s="23">
        <v>5.19</v>
      </c>
      <c r="G47" s="23">
        <v>9.61</v>
      </c>
      <c r="H47" s="23">
        <v>7.53</v>
      </c>
      <c r="I47" s="23">
        <v>4.38</v>
      </c>
      <c r="J47" s="98">
        <v>4.58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5.65</v>
      </c>
      <c r="F48" s="23">
        <v>5.47</v>
      </c>
      <c r="G48" s="23">
        <v>7.07</v>
      </c>
      <c r="H48" s="23">
        <v>6.87</v>
      </c>
      <c r="I48" s="23">
        <v>6.96</v>
      </c>
      <c r="J48" s="98">
        <v>6.52</v>
      </c>
    </row>
    <row r="49" ht="18" customHeight="1" spans="1:10">
      <c r="A49" s="61"/>
      <c r="B49" s="55"/>
      <c r="C49" s="63" t="s">
        <v>49</v>
      </c>
      <c r="D49" s="62" t="s">
        <v>50</v>
      </c>
      <c r="E49" s="23">
        <v>5.5</v>
      </c>
      <c r="F49" s="23">
        <v>4.7</v>
      </c>
      <c r="G49" s="23">
        <v>3.3</v>
      </c>
      <c r="H49" s="23">
        <v>4.7</v>
      </c>
      <c r="I49" s="23">
        <v>5.6</v>
      </c>
      <c r="J49" s="98">
        <v>4.5</v>
      </c>
    </row>
    <row r="50" ht="16.5" spans="1:10">
      <c r="A50" s="61"/>
      <c r="B50" s="55"/>
      <c r="C50" s="65" t="s">
        <v>51</v>
      </c>
      <c r="D50" s="62" t="s">
        <v>64</v>
      </c>
      <c r="E50" s="23">
        <v>4.1</v>
      </c>
      <c r="F50" s="23">
        <v>3.63</v>
      </c>
      <c r="G50" s="23">
        <v>7.58</v>
      </c>
      <c r="H50" s="23">
        <v>7.58</v>
      </c>
      <c r="I50" s="23">
        <v>6.72</v>
      </c>
      <c r="J50" s="98">
        <v>6.29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9.27</v>
      </c>
      <c r="F52" s="23">
        <v>9.31</v>
      </c>
      <c r="G52" s="23">
        <v>9.45</v>
      </c>
      <c r="H52" s="23">
        <v>9.51</v>
      </c>
      <c r="I52" s="23">
        <v>9.48</v>
      </c>
      <c r="J52" s="98">
        <v>9.45</v>
      </c>
    </row>
    <row r="53" ht="15.75" spans="1:10">
      <c r="A53" s="61"/>
      <c r="B53" s="55"/>
      <c r="C53" s="62" t="s">
        <v>47</v>
      </c>
      <c r="D53" s="62" t="s">
        <v>48</v>
      </c>
      <c r="E53" s="23">
        <v>6.21</v>
      </c>
      <c r="F53" s="23">
        <v>6.1</v>
      </c>
      <c r="G53" s="23">
        <v>7.38</v>
      </c>
      <c r="H53" s="23">
        <v>6.89</v>
      </c>
      <c r="I53" s="23">
        <v>6.53</v>
      </c>
      <c r="J53" s="98">
        <v>6.28</v>
      </c>
    </row>
    <row r="54" ht="19.5" spans="1:10">
      <c r="A54" s="61"/>
      <c r="B54" s="55"/>
      <c r="C54" s="63" t="s">
        <v>49</v>
      </c>
      <c r="D54" s="62" t="s">
        <v>50</v>
      </c>
      <c r="E54" s="23">
        <v>12.3</v>
      </c>
      <c r="F54" s="23">
        <v>12</v>
      </c>
      <c r="G54" s="23">
        <v>9.7</v>
      </c>
      <c r="H54" s="23">
        <v>7.7</v>
      </c>
      <c r="I54" s="23">
        <v>6.9</v>
      </c>
      <c r="J54" s="98">
        <v>7.2</v>
      </c>
    </row>
    <row r="55" ht="16.5" spans="1:10">
      <c r="A55" s="61"/>
      <c r="B55" s="69"/>
      <c r="C55" s="70" t="s">
        <v>51</v>
      </c>
      <c r="D55" s="62" t="s">
        <v>69</v>
      </c>
      <c r="E55" s="71">
        <v>4.32</v>
      </c>
      <c r="F55" s="71">
        <v>3.34</v>
      </c>
      <c r="G55" s="71">
        <v>17.63</v>
      </c>
      <c r="H55" s="23">
        <v>12.33</v>
      </c>
      <c r="I55" s="23">
        <v>10.7</v>
      </c>
      <c r="J55" s="98">
        <v>11.3</v>
      </c>
    </row>
    <row r="56" ht="14.25" spans="1:10">
      <c r="A56" s="72" t="s">
        <v>70</v>
      </c>
      <c r="B56" s="72" t="s">
        <v>71</v>
      </c>
      <c r="C56" s="73">
        <v>8.2</v>
      </c>
      <c r="D56" s="72" t="s">
        <v>43</v>
      </c>
      <c r="E56" s="73">
        <v>82</v>
      </c>
      <c r="F56" s="72" t="s">
        <v>72</v>
      </c>
      <c r="G56" s="73">
        <v>78.04</v>
      </c>
      <c r="H56" s="72" t="s">
        <v>73</v>
      </c>
      <c r="I56" s="73">
        <v>0.02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35</v>
      </c>
      <c r="C59" s="81"/>
      <c r="D59" s="82">
        <v>38.9</v>
      </c>
      <c r="E59" s="81"/>
      <c r="F59" s="81">
        <v>35.94</v>
      </c>
      <c r="G59" s="83"/>
      <c r="H59" s="81">
        <v>35.94</v>
      </c>
      <c r="I59" s="81"/>
      <c r="J59" s="98"/>
      <c r="K59" s="98"/>
      <c r="L59" s="98"/>
      <c r="M59" s="98"/>
    </row>
    <row r="60" ht="18.75" spans="1:13">
      <c r="A60" s="79" t="s">
        <v>77</v>
      </c>
      <c r="B60" s="80">
        <v>90</v>
      </c>
      <c r="C60" s="81"/>
      <c r="D60" s="82"/>
      <c r="E60" s="81"/>
      <c r="F60" s="81"/>
      <c r="G60" s="83"/>
      <c r="H60" s="81"/>
      <c r="I60" s="81"/>
      <c r="J60" s="98">
        <v>94.1</v>
      </c>
      <c r="K60" s="98"/>
      <c r="L60" s="98">
        <v>59.6</v>
      </c>
      <c r="M60" s="98"/>
    </row>
    <row r="61" ht="18.75" spans="1:13">
      <c r="A61" s="79" t="s">
        <v>78</v>
      </c>
      <c r="B61" s="80"/>
      <c r="C61" s="81"/>
      <c r="D61" s="82">
        <v>32</v>
      </c>
      <c r="E61" s="81"/>
      <c r="F61" s="81">
        <v>34.83</v>
      </c>
      <c r="G61" s="83"/>
      <c r="H61" s="81">
        <v>37.38</v>
      </c>
      <c r="I61" s="81"/>
      <c r="J61" s="98">
        <v>39.4</v>
      </c>
      <c r="K61" s="98"/>
      <c r="L61" s="98">
        <v>42.2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/>
      <c r="D63" s="82"/>
      <c r="E63" s="81">
        <v>56.08</v>
      </c>
      <c r="F63" s="81"/>
      <c r="G63" s="83">
        <v>57.04</v>
      </c>
      <c r="H63" s="81"/>
      <c r="I63" s="81">
        <v>57</v>
      </c>
      <c r="J63" s="98"/>
      <c r="K63" s="98">
        <v>64.4</v>
      </c>
      <c r="M63" s="98">
        <v>58.2</v>
      </c>
    </row>
    <row r="64" ht="18.75" spans="1:13">
      <c r="A64" s="86" t="s">
        <v>80</v>
      </c>
      <c r="B64" s="81"/>
      <c r="C64" s="81">
        <v>34.78</v>
      </c>
      <c r="D64" s="82"/>
      <c r="E64" s="81"/>
      <c r="F64" s="81"/>
      <c r="G64" s="87">
        <v>30.22</v>
      </c>
      <c r="H64" s="81"/>
      <c r="I64" s="81">
        <v>32.99</v>
      </c>
      <c r="J64" s="98"/>
      <c r="K64" s="98">
        <v>31.9</v>
      </c>
      <c r="L64" s="98"/>
      <c r="M64" s="98">
        <v>35.2</v>
      </c>
    </row>
    <row r="65" ht="18.75" spans="1:13">
      <c r="A65" s="86" t="s">
        <v>81</v>
      </c>
      <c r="B65" s="81"/>
      <c r="C65" s="81">
        <v>29.2</v>
      </c>
      <c r="D65" s="82"/>
      <c r="E65" s="81">
        <v>28.24</v>
      </c>
      <c r="F65" s="81"/>
      <c r="G65" s="83">
        <v>28.4</v>
      </c>
      <c r="H65" s="81"/>
      <c r="I65" s="81">
        <v>29.22</v>
      </c>
      <c r="J65" s="98"/>
      <c r="K65" s="98">
        <v>30.8</v>
      </c>
      <c r="M65" s="98"/>
    </row>
    <row r="66" ht="18.75" spans="1:13">
      <c r="A66" s="102">
        <v>1</v>
      </c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3.41</v>
      </c>
      <c r="C67" s="81">
        <v>10.54</v>
      </c>
      <c r="D67" s="82">
        <v>3.73</v>
      </c>
      <c r="E67" s="81">
        <v>10.46</v>
      </c>
      <c r="F67" s="81">
        <v>4.21</v>
      </c>
      <c r="G67" s="83">
        <v>10.69</v>
      </c>
      <c r="H67" s="81">
        <v>4.07</v>
      </c>
      <c r="I67" s="81">
        <v>9.87</v>
      </c>
      <c r="J67" s="98">
        <v>4.56</v>
      </c>
      <c r="K67" s="98">
        <v>10.5</v>
      </c>
      <c r="L67" s="98">
        <v>49.8</v>
      </c>
      <c r="M67" s="98">
        <v>10.2</v>
      </c>
    </row>
    <row r="68" ht="18.75" spans="1:13">
      <c r="A68" s="104" t="s">
        <v>83</v>
      </c>
      <c r="B68" s="105">
        <v>3.12</v>
      </c>
      <c r="C68" s="81">
        <v>8.29</v>
      </c>
      <c r="D68" s="82">
        <v>2.6</v>
      </c>
      <c r="E68" s="81">
        <v>8.65</v>
      </c>
      <c r="F68" s="81">
        <v>7.8</v>
      </c>
      <c r="G68" s="83">
        <v>8.84</v>
      </c>
      <c r="H68" s="81">
        <v>6.93</v>
      </c>
      <c r="I68" s="81">
        <v>8.54</v>
      </c>
      <c r="J68" s="98">
        <v>7.63</v>
      </c>
      <c r="K68" s="98">
        <v>7.9</v>
      </c>
      <c r="L68" s="98">
        <v>7.15</v>
      </c>
      <c r="M68" s="98">
        <v>7.8</v>
      </c>
    </row>
    <row r="69" ht="18.75" spans="1:13">
      <c r="A69" s="104" t="s">
        <v>84</v>
      </c>
      <c r="B69" s="105">
        <v>2.15</v>
      </c>
      <c r="C69" s="81">
        <v>11.91</v>
      </c>
      <c r="D69" s="82">
        <v>2.81</v>
      </c>
      <c r="E69" s="81">
        <v>11.96</v>
      </c>
      <c r="F69" s="81">
        <v>9.7</v>
      </c>
      <c r="G69" s="83">
        <v>11.94</v>
      </c>
      <c r="H69" s="81">
        <v>9.31</v>
      </c>
      <c r="I69" s="81">
        <v>11.89</v>
      </c>
      <c r="J69" s="98">
        <v>9.16</v>
      </c>
      <c r="K69" s="98">
        <v>11.9</v>
      </c>
      <c r="L69" s="98"/>
      <c r="M69" s="98"/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110</v>
      </c>
      <c r="D2" s="6"/>
      <c r="E2" s="6"/>
      <c r="F2" s="7" t="s">
        <v>111</v>
      </c>
      <c r="G2" s="7"/>
      <c r="H2" s="7"/>
      <c r="I2" s="89" t="s">
        <v>112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50220</v>
      </c>
      <c r="D4" s="13"/>
      <c r="E4" s="13"/>
      <c r="F4" s="13">
        <v>51550</v>
      </c>
      <c r="G4" s="13"/>
      <c r="H4" s="13"/>
      <c r="I4" s="13">
        <v>52710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75380</v>
      </c>
      <c r="D5" s="13"/>
      <c r="E5" s="13"/>
      <c r="F5" s="13">
        <v>76960</v>
      </c>
      <c r="G5" s="13"/>
      <c r="H5" s="13"/>
      <c r="I5" s="13">
        <v>78530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C4-'18日'!I4</f>
        <v>1220</v>
      </c>
      <c r="D6" s="15"/>
      <c r="E6" s="15"/>
      <c r="F6" s="16">
        <f>F4-C4</f>
        <v>1330</v>
      </c>
      <c r="G6" s="17"/>
      <c r="H6" s="18"/>
      <c r="I6" s="16">
        <f>I4-F4</f>
        <v>1160</v>
      </c>
      <c r="J6" s="17"/>
      <c r="K6" s="18"/>
      <c r="L6" s="93">
        <f>C6+F6+I6</f>
        <v>3710</v>
      </c>
      <c r="M6" s="93">
        <f>C7+F7+I7</f>
        <v>4790</v>
      </c>
    </row>
    <row r="7" ht="21.95" customHeight="1" spans="1:13">
      <c r="A7" s="11"/>
      <c r="B7" s="14" t="s">
        <v>8</v>
      </c>
      <c r="C7" s="15">
        <f>C5-'18日'!I5</f>
        <v>1640</v>
      </c>
      <c r="D7" s="15"/>
      <c r="E7" s="15"/>
      <c r="F7" s="16">
        <f>F5-C5</f>
        <v>1580</v>
      </c>
      <c r="G7" s="17"/>
      <c r="H7" s="18"/>
      <c r="I7" s="16">
        <f>I5-F5</f>
        <v>1570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44</v>
      </c>
      <c r="D9" s="13"/>
      <c r="E9" s="13"/>
      <c r="F9" s="13">
        <v>47</v>
      </c>
      <c r="G9" s="13"/>
      <c r="H9" s="13"/>
      <c r="I9" s="13">
        <v>47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44</v>
      </c>
      <c r="D10" s="13"/>
      <c r="E10" s="13"/>
      <c r="F10" s="13">
        <v>47</v>
      </c>
      <c r="G10" s="13"/>
      <c r="H10" s="13"/>
      <c r="I10" s="13">
        <v>47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390</v>
      </c>
      <c r="D15" s="23">
        <v>360</v>
      </c>
      <c r="E15" s="23">
        <v>330</v>
      </c>
      <c r="F15" s="23">
        <v>330</v>
      </c>
      <c r="G15" s="23">
        <v>270</v>
      </c>
      <c r="H15" s="23">
        <v>500</v>
      </c>
      <c r="I15" s="23">
        <v>500</v>
      </c>
      <c r="J15" s="23">
        <v>470</v>
      </c>
      <c r="K15" s="23">
        <v>450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221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300</v>
      </c>
      <c r="D21" s="23">
        <v>230</v>
      </c>
      <c r="E21" s="23">
        <v>470</v>
      </c>
      <c r="F21" s="23">
        <v>470</v>
      </c>
      <c r="G21" s="23">
        <v>360</v>
      </c>
      <c r="H21" s="23">
        <v>300</v>
      </c>
      <c r="I21" s="23">
        <v>300</v>
      </c>
      <c r="J21" s="23">
        <v>220</v>
      </c>
      <c r="K21" s="23">
        <v>450</v>
      </c>
    </row>
    <row r="22" ht="27.75" customHeight="1" spans="1:11">
      <c r="A22" s="30"/>
      <c r="B22" s="26" t="s">
        <v>24</v>
      </c>
      <c r="C22" s="27" t="s">
        <v>222</v>
      </c>
      <c r="D22" s="27"/>
      <c r="E22" s="27"/>
      <c r="F22" s="27" t="s">
        <v>25</v>
      </c>
      <c r="G22" s="27"/>
      <c r="H22" s="27"/>
      <c r="I22" s="27" t="s">
        <v>223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1850</v>
      </c>
      <c r="D23" s="23"/>
      <c r="E23" s="23"/>
      <c r="F23" s="23">
        <f>870+880</f>
        <v>1750</v>
      </c>
      <c r="G23" s="23"/>
      <c r="H23" s="23"/>
      <c r="I23" s="23">
        <v>1600</v>
      </c>
      <c r="J23" s="23"/>
      <c r="K23" s="23"/>
    </row>
    <row r="24" ht="21.95" customHeight="1" spans="1:11">
      <c r="A24" s="31"/>
      <c r="B24" s="32" t="s">
        <v>28</v>
      </c>
      <c r="C24" s="23">
        <v>2110</v>
      </c>
      <c r="D24" s="23"/>
      <c r="E24" s="23"/>
      <c r="F24" s="23">
        <f>970+950</f>
        <v>1920</v>
      </c>
      <c r="G24" s="23"/>
      <c r="H24" s="23"/>
      <c r="I24" s="23">
        <v>1790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27</v>
      </c>
      <c r="D25" s="23"/>
      <c r="E25" s="23"/>
      <c r="F25" s="23">
        <v>26</v>
      </c>
      <c r="G25" s="23"/>
      <c r="H25" s="23"/>
      <c r="I25" s="23">
        <v>26</v>
      </c>
      <c r="J25" s="23"/>
      <c r="K25" s="23"/>
    </row>
    <row r="26" ht="21.95" customHeight="1" spans="1:11">
      <c r="A26" s="24"/>
      <c r="B26" s="25" t="s">
        <v>31</v>
      </c>
      <c r="C26" s="23">
        <v>723</v>
      </c>
      <c r="D26" s="23"/>
      <c r="E26" s="23"/>
      <c r="F26" s="23">
        <v>723</v>
      </c>
      <c r="G26" s="23"/>
      <c r="H26" s="23"/>
      <c r="I26" s="23">
        <v>721</v>
      </c>
      <c r="J26" s="23"/>
      <c r="K26" s="23"/>
    </row>
    <row r="27" ht="21.95" customHeight="1" spans="1:11">
      <c r="A27" s="24"/>
      <c r="B27" s="25" t="s">
        <v>32</v>
      </c>
      <c r="C27" s="23">
        <v>2</v>
      </c>
      <c r="D27" s="23"/>
      <c r="E27" s="23"/>
      <c r="F27" s="23">
        <v>2</v>
      </c>
      <c r="G27" s="23"/>
      <c r="H27" s="23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224</v>
      </c>
      <c r="D28" s="36"/>
      <c r="E28" s="37"/>
      <c r="F28" s="35" t="s">
        <v>225</v>
      </c>
      <c r="G28" s="36"/>
      <c r="H28" s="37"/>
      <c r="I28" s="108" t="s">
        <v>226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227</v>
      </c>
      <c r="D31" s="51"/>
      <c r="E31" s="52"/>
      <c r="F31" s="50" t="s">
        <v>99</v>
      </c>
      <c r="G31" s="51"/>
      <c r="H31" s="52"/>
      <c r="I31" s="50" t="s">
        <v>152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9.31</v>
      </c>
      <c r="F35" s="23">
        <v>9.26</v>
      </c>
      <c r="G35" s="23">
        <v>9.28</v>
      </c>
      <c r="H35" s="23">
        <v>9.32</v>
      </c>
      <c r="I35" s="23">
        <v>9.29</v>
      </c>
      <c r="J35" s="98">
        <v>9.48</v>
      </c>
    </row>
    <row r="36" ht="15.75" spans="1:10">
      <c r="A36" s="61"/>
      <c r="B36" s="55"/>
      <c r="C36" s="62" t="s">
        <v>47</v>
      </c>
      <c r="D36" s="62" t="s">
        <v>48</v>
      </c>
      <c r="E36" s="23">
        <v>6.24</v>
      </c>
      <c r="F36" s="23">
        <v>5.83</v>
      </c>
      <c r="G36" s="23">
        <v>5.79</v>
      </c>
      <c r="H36" s="23">
        <v>5.57</v>
      </c>
      <c r="I36" s="23">
        <v>5.73</v>
      </c>
      <c r="J36" s="98">
        <v>6.53</v>
      </c>
    </row>
    <row r="37" ht="19.5" spans="1:10">
      <c r="A37" s="61"/>
      <c r="B37" s="55"/>
      <c r="C37" s="63" t="s">
        <v>49</v>
      </c>
      <c r="D37" s="62" t="s">
        <v>50</v>
      </c>
      <c r="E37" s="23">
        <v>13.2</v>
      </c>
      <c r="F37" s="23">
        <v>12.3</v>
      </c>
      <c r="G37" s="64">
        <v>13.8</v>
      </c>
      <c r="H37" s="23">
        <v>13.1</v>
      </c>
      <c r="I37" s="23">
        <v>13</v>
      </c>
      <c r="J37" s="98">
        <v>13.8</v>
      </c>
    </row>
    <row r="38" ht="16.5" spans="1:10">
      <c r="A38" s="61"/>
      <c r="B38" s="55"/>
      <c r="C38" s="65" t="s">
        <v>51</v>
      </c>
      <c r="D38" s="62" t="s">
        <v>52</v>
      </c>
      <c r="E38" s="107">
        <v>12.6</v>
      </c>
      <c r="F38" s="107">
        <v>8.47</v>
      </c>
      <c r="G38" s="64">
        <v>2.9</v>
      </c>
      <c r="H38" s="64">
        <v>3.64</v>
      </c>
      <c r="I38" s="23">
        <v>4.56</v>
      </c>
      <c r="J38" s="98">
        <v>7.46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0.6</v>
      </c>
      <c r="F39" s="23">
        <v>0.6</v>
      </c>
      <c r="G39" s="23">
        <v>0.5</v>
      </c>
      <c r="H39" s="23">
        <v>0.5</v>
      </c>
      <c r="I39" s="23">
        <v>0.5</v>
      </c>
      <c r="J39" s="98">
        <v>0.5</v>
      </c>
    </row>
    <row r="40" ht="15.75" spans="1:10">
      <c r="A40" s="61"/>
      <c r="B40" s="55"/>
      <c r="C40" s="63" t="s">
        <v>45</v>
      </c>
      <c r="D40" s="63" t="s">
        <v>54</v>
      </c>
      <c r="E40" s="23">
        <v>10.4</v>
      </c>
      <c r="F40" s="23">
        <v>10.38</v>
      </c>
      <c r="G40" s="23">
        <v>10.38</v>
      </c>
      <c r="H40" s="23">
        <v>10.4</v>
      </c>
      <c r="I40" s="23">
        <v>10.24</v>
      </c>
      <c r="J40" s="98">
        <v>10.32</v>
      </c>
    </row>
    <row r="41" ht="15.75" spans="1:10">
      <c r="A41" s="61"/>
      <c r="B41" s="55"/>
      <c r="C41" s="62" t="s">
        <v>47</v>
      </c>
      <c r="D41" s="62" t="s">
        <v>55</v>
      </c>
      <c r="E41" s="23">
        <v>24.8</v>
      </c>
      <c r="F41" s="23">
        <v>24.36</v>
      </c>
      <c r="G41" s="23">
        <v>24.1</v>
      </c>
      <c r="H41" s="23">
        <v>22.7</v>
      </c>
      <c r="I41" s="23">
        <v>23.65</v>
      </c>
      <c r="J41" s="98">
        <v>25.78</v>
      </c>
    </row>
    <row r="42" ht="15.75" spans="1:10">
      <c r="A42" s="61"/>
      <c r="B42" s="55"/>
      <c r="C42" s="66" t="s">
        <v>56</v>
      </c>
      <c r="D42" s="67" t="s">
        <v>57</v>
      </c>
      <c r="E42" s="23">
        <v>6.88</v>
      </c>
      <c r="F42" s="23">
        <v>6.61</v>
      </c>
      <c r="G42" s="23">
        <v>7.24</v>
      </c>
      <c r="H42" s="23">
        <v>7.47</v>
      </c>
      <c r="I42" s="23">
        <v>7.29</v>
      </c>
      <c r="J42" s="98">
        <v>7.17</v>
      </c>
    </row>
    <row r="43" ht="16.5" spans="1:10">
      <c r="A43" s="61"/>
      <c r="B43" s="55"/>
      <c r="C43" s="66" t="s">
        <v>58</v>
      </c>
      <c r="D43" s="68" t="s">
        <v>59</v>
      </c>
      <c r="E43" s="23">
        <v>9.13</v>
      </c>
      <c r="F43" s="23">
        <v>8.67</v>
      </c>
      <c r="G43" s="23">
        <v>8.96</v>
      </c>
      <c r="H43" s="23">
        <v>8.56</v>
      </c>
      <c r="I43" s="23">
        <v>6.24</v>
      </c>
      <c r="J43" s="98">
        <v>6.3</v>
      </c>
    </row>
    <row r="44" ht="19.5" spans="1:10">
      <c r="A44" s="61"/>
      <c r="B44" s="55"/>
      <c r="C44" s="63" t="s">
        <v>49</v>
      </c>
      <c r="D44" s="62" t="s">
        <v>60</v>
      </c>
      <c r="E44" s="23">
        <v>900</v>
      </c>
      <c r="F44" s="23">
        <v>875</v>
      </c>
      <c r="G44" s="23">
        <v>995</v>
      </c>
      <c r="H44" s="23">
        <v>1110</v>
      </c>
      <c r="I44" s="23">
        <v>1160</v>
      </c>
      <c r="J44" s="98">
        <v>1151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5.76</v>
      </c>
      <c r="F45" s="23">
        <v>5.69</v>
      </c>
      <c r="G45" s="23">
        <v>6.21</v>
      </c>
      <c r="H45" s="23">
        <v>5.96</v>
      </c>
      <c r="I45" s="23">
        <v>7.89</v>
      </c>
      <c r="J45" s="98">
        <v>7.73</v>
      </c>
    </row>
    <row r="46" ht="19.5" spans="1:10">
      <c r="A46" s="61"/>
      <c r="B46" s="55"/>
      <c r="C46" s="63" t="s">
        <v>49</v>
      </c>
      <c r="D46" s="62" t="s">
        <v>50</v>
      </c>
      <c r="E46" s="23">
        <v>32.9</v>
      </c>
      <c r="F46" s="23">
        <v>42.3</v>
      </c>
      <c r="G46" s="23">
        <v>51</v>
      </c>
      <c r="H46" s="23">
        <v>50</v>
      </c>
      <c r="I46" s="23">
        <v>49.8</v>
      </c>
      <c r="J46" s="98">
        <v>19.6</v>
      </c>
    </row>
    <row r="47" ht="16.5" spans="1:10">
      <c r="A47" s="61"/>
      <c r="B47" s="55"/>
      <c r="C47" s="65" t="s">
        <v>51</v>
      </c>
      <c r="D47" s="62" t="s">
        <v>64</v>
      </c>
      <c r="E47" s="23">
        <v>7.26</v>
      </c>
      <c r="F47" s="23">
        <v>6.47</v>
      </c>
      <c r="G47" s="23">
        <v>4.39</v>
      </c>
      <c r="H47" s="23">
        <v>5.14</v>
      </c>
      <c r="I47" s="23">
        <v>5.8</v>
      </c>
      <c r="J47" s="98">
        <v>5.32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5.92</v>
      </c>
      <c r="F48" s="23">
        <v>5.58</v>
      </c>
      <c r="G48" s="23">
        <v>5.79</v>
      </c>
      <c r="H48" s="23">
        <v>5.84</v>
      </c>
      <c r="I48" s="23">
        <v>6.57</v>
      </c>
      <c r="J48" s="98">
        <v>6.72</v>
      </c>
    </row>
    <row r="49" ht="19.5" spans="1:10">
      <c r="A49" s="61"/>
      <c r="B49" s="55"/>
      <c r="C49" s="63" t="s">
        <v>49</v>
      </c>
      <c r="D49" s="62" t="s">
        <v>50</v>
      </c>
      <c r="E49" s="23">
        <v>9.7</v>
      </c>
      <c r="F49" s="23">
        <v>11.4</v>
      </c>
      <c r="G49" s="23">
        <v>9.9</v>
      </c>
      <c r="H49" s="23">
        <v>13.9</v>
      </c>
      <c r="I49" s="23">
        <v>16.7</v>
      </c>
      <c r="J49" s="98">
        <v>13.6</v>
      </c>
    </row>
    <row r="50" ht="16.5" spans="1:10">
      <c r="A50" s="61"/>
      <c r="B50" s="55"/>
      <c r="C50" s="65" t="s">
        <v>51</v>
      </c>
      <c r="D50" s="62" t="s">
        <v>64</v>
      </c>
      <c r="E50" s="23">
        <v>3.51</v>
      </c>
      <c r="F50" s="23">
        <v>2.75</v>
      </c>
      <c r="G50" s="23">
        <v>3.87</v>
      </c>
      <c r="H50" s="23">
        <v>4.23</v>
      </c>
      <c r="I50" s="23">
        <v>3.56</v>
      </c>
      <c r="J50" s="98">
        <v>4.32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9.2</v>
      </c>
      <c r="F52" s="23">
        <v>9.17</v>
      </c>
      <c r="G52" s="23">
        <v>9.25</v>
      </c>
      <c r="H52" s="23">
        <v>9.29</v>
      </c>
      <c r="I52" s="23">
        <v>9.31</v>
      </c>
      <c r="J52" s="98">
        <v>9.58</v>
      </c>
    </row>
    <row r="53" ht="15.75" spans="1:10">
      <c r="A53" s="61"/>
      <c r="B53" s="55"/>
      <c r="C53" s="62" t="s">
        <v>47</v>
      </c>
      <c r="D53" s="62" t="s">
        <v>48</v>
      </c>
      <c r="E53" s="23">
        <v>6.45</v>
      </c>
      <c r="F53" s="23">
        <v>6.14</v>
      </c>
      <c r="G53" s="23">
        <v>5.83</v>
      </c>
      <c r="H53" s="23">
        <v>5.91</v>
      </c>
      <c r="I53" s="23">
        <v>6.38</v>
      </c>
      <c r="J53" s="98">
        <v>6.85</v>
      </c>
    </row>
    <row r="54" ht="19.5" spans="1:10">
      <c r="A54" s="61"/>
      <c r="B54" s="55"/>
      <c r="C54" s="63" t="s">
        <v>49</v>
      </c>
      <c r="D54" s="62" t="s">
        <v>50</v>
      </c>
      <c r="E54" s="23">
        <v>11.7</v>
      </c>
      <c r="F54" s="23">
        <v>10.3</v>
      </c>
      <c r="G54" s="23">
        <v>12.1</v>
      </c>
      <c r="H54" s="23">
        <v>11.8</v>
      </c>
      <c r="I54" s="23">
        <v>7.9</v>
      </c>
      <c r="J54" s="98">
        <v>8.31</v>
      </c>
    </row>
    <row r="55" ht="16.5" spans="1:10">
      <c r="A55" s="61"/>
      <c r="B55" s="69"/>
      <c r="C55" s="70" t="s">
        <v>51</v>
      </c>
      <c r="D55" s="62" t="s">
        <v>69</v>
      </c>
      <c r="E55" s="71">
        <v>5.3</v>
      </c>
      <c r="F55" s="71">
        <v>3.75</v>
      </c>
      <c r="G55" s="71">
        <v>6.15</v>
      </c>
      <c r="H55" s="23">
        <v>5.21</v>
      </c>
      <c r="I55" s="23">
        <v>6.54</v>
      </c>
      <c r="J55" s="98">
        <v>6.31</v>
      </c>
    </row>
    <row r="56" ht="14.25" spans="1:10">
      <c r="A56" s="72" t="s">
        <v>70</v>
      </c>
      <c r="B56" s="72" t="s">
        <v>71</v>
      </c>
      <c r="C56" s="73">
        <v>7.68</v>
      </c>
      <c r="D56" s="72" t="s">
        <v>43</v>
      </c>
      <c r="E56" s="73">
        <v>75</v>
      </c>
      <c r="F56" s="72" t="s">
        <v>72</v>
      </c>
      <c r="G56" s="73">
        <v>80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22.1</v>
      </c>
      <c r="C59" s="81"/>
      <c r="D59" s="82">
        <v>25.14</v>
      </c>
      <c r="E59" s="81"/>
      <c r="F59" s="81">
        <v>87.9</v>
      </c>
      <c r="G59" s="83"/>
      <c r="H59" s="81"/>
      <c r="I59" s="81"/>
      <c r="J59" s="98"/>
      <c r="K59" s="98"/>
      <c r="L59" s="98">
        <v>24.76</v>
      </c>
      <c r="M59" s="98"/>
    </row>
    <row r="60" ht="18.75" spans="1:13">
      <c r="A60" s="79" t="s">
        <v>77</v>
      </c>
      <c r="B60" s="80"/>
      <c r="C60" s="81"/>
      <c r="D60" s="82"/>
      <c r="E60" s="81"/>
      <c r="F60" s="81">
        <v>43.1</v>
      </c>
      <c r="G60" s="83"/>
      <c r="H60" s="81">
        <v>38.2</v>
      </c>
      <c r="I60" s="81"/>
      <c r="J60" s="98">
        <v>44.97</v>
      </c>
      <c r="K60" s="98"/>
      <c r="L60" s="98"/>
      <c r="M60" s="98"/>
    </row>
    <row r="61" ht="18.75" spans="1:13">
      <c r="A61" s="79" t="s">
        <v>78</v>
      </c>
      <c r="B61" s="80">
        <v>29.65</v>
      </c>
      <c r="C61" s="81"/>
      <c r="D61" s="82">
        <v>43.82</v>
      </c>
      <c r="E61" s="81"/>
      <c r="F61" s="81"/>
      <c r="G61" s="83"/>
      <c r="H61" s="81">
        <v>25.1</v>
      </c>
      <c r="I61" s="81"/>
      <c r="J61" s="98">
        <v>27.84</v>
      </c>
      <c r="K61" s="98"/>
      <c r="L61" s="98">
        <v>29.42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18.8</v>
      </c>
      <c r="D63" s="82"/>
      <c r="E63" s="81">
        <v>19.2</v>
      </c>
      <c r="F63" s="81"/>
      <c r="G63" s="83">
        <v>19.4</v>
      </c>
      <c r="H63" s="81"/>
      <c r="I63" s="81">
        <v>18.39</v>
      </c>
      <c r="J63" s="98"/>
      <c r="K63" s="98">
        <v>18.77</v>
      </c>
      <c r="M63" s="98">
        <v>20.3</v>
      </c>
    </row>
    <row r="64" ht="18.75" spans="1:13">
      <c r="A64" s="86" t="s">
        <v>80</v>
      </c>
      <c r="B64" s="81"/>
      <c r="C64" s="81">
        <v>51.5</v>
      </c>
      <c r="D64" s="82"/>
      <c r="E64" s="81">
        <v>52.4</v>
      </c>
      <c r="F64" s="81"/>
      <c r="G64" s="87">
        <v>54.7</v>
      </c>
      <c r="H64" s="81"/>
      <c r="I64" s="81">
        <v>53.58</v>
      </c>
      <c r="J64" s="98"/>
      <c r="K64" s="98">
        <v>59.87</v>
      </c>
      <c r="L64" s="98"/>
      <c r="M64" s="98"/>
    </row>
    <row r="65" ht="18.75" spans="1:13">
      <c r="A65" s="86" t="s">
        <v>81</v>
      </c>
      <c r="B65" s="81"/>
      <c r="C65" s="81">
        <v>29.8</v>
      </c>
      <c r="D65" s="82"/>
      <c r="E65" s="81">
        <v>30.5</v>
      </c>
      <c r="F65" s="81"/>
      <c r="G65" s="83">
        <v>30.7</v>
      </c>
      <c r="H65" s="81"/>
      <c r="I65" s="81"/>
      <c r="J65" s="98"/>
      <c r="K65" s="98"/>
      <c r="M65" s="98">
        <v>46.37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6.54</v>
      </c>
      <c r="C67" s="81">
        <v>8.7</v>
      </c>
      <c r="D67" s="82">
        <v>4.77</v>
      </c>
      <c r="E67" s="81">
        <v>8.5</v>
      </c>
      <c r="F67" s="81">
        <v>5.34</v>
      </c>
      <c r="G67" s="83">
        <v>8.5</v>
      </c>
      <c r="H67" s="81">
        <v>4.87</v>
      </c>
      <c r="I67" s="81">
        <v>8.49</v>
      </c>
      <c r="J67" s="98">
        <v>1.48</v>
      </c>
      <c r="K67" s="98">
        <v>8.48</v>
      </c>
      <c r="L67" s="98">
        <v>2.36</v>
      </c>
      <c r="M67" s="98">
        <v>8.6</v>
      </c>
    </row>
    <row r="68" ht="18.75" spans="1:13">
      <c r="A68" s="104" t="s">
        <v>83</v>
      </c>
      <c r="B68" s="109">
        <v>2.37</v>
      </c>
      <c r="C68" s="81">
        <v>7.8</v>
      </c>
      <c r="D68" s="82">
        <v>3.56</v>
      </c>
      <c r="E68" s="81">
        <v>77</v>
      </c>
      <c r="F68" s="81">
        <v>2.5</v>
      </c>
      <c r="G68" s="83">
        <v>7.83</v>
      </c>
      <c r="H68" s="81">
        <v>1.84</v>
      </c>
      <c r="I68" s="81">
        <v>7.72</v>
      </c>
      <c r="J68" s="98">
        <v>0.61</v>
      </c>
      <c r="K68" s="98">
        <v>7.7</v>
      </c>
      <c r="L68" s="98">
        <v>1.12</v>
      </c>
      <c r="M68" s="98">
        <v>7.82</v>
      </c>
    </row>
    <row r="69" ht="18.75" spans="1:13">
      <c r="A69" s="104" t="s">
        <v>84</v>
      </c>
      <c r="B69" s="109">
        <v>7.86</v>
      </c>
      <c r="C69" s="81">
        <v>11.6</v>
      </c>
      <c r="D69" s="82">
        <v>5.49</v>
      </c>
      <c r="E69" s="81">
        <v>11.5</v>
      </c>
      <c r="F69" s="81">
        <v>5.64</v>
      </c>
      <c r="G69" s="83">
        <v>11.9</v>
      </c>
      <c r="H69" s="81"/>
      <c r="I69" s="81"/>
      <c r="J69" s="98"/>
      <c r="K69" s="98"/>
      <c r="L69" s="98">
        <v>2.33</v>
      </c>
      <c r="M69" s="98">
        <v>11.84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I35" sqref="I3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110</v>
      </c>
      <c r="D2" s="6"/>
      <c r="E2" s="6"/>
      <c r="F2" s="7" t="s">
        <v>111</v>
      </c>
      <c r="G2" s="7"/>
      <c r="H2" s="7"/>
      <c r="I2" s="89" t="s">
        <v>112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54190</v>
      </c>
      <c r="D4" s="13"/>
      <c r="E4" s="13"/>
      <c r="F4" s="13">
        <v>55420</v>
      </c>
      <c r="G4" s="13"/>
      <c r="H4" s="13"/>
      <c r="I4" s="13">
        <v>56970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80300</v>
      </c>
      <c r="D5" s="13"/>
      <c r="E5" s="13"/>
      <c r="F5" s="13">
        <v>82050</v>
      </c>
      <c r="G5" s="13"/>
      <c r="H5" s="13"/>
      <c r="I5" s="13">
        <v>83800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C4-'19日'!I4</f>
        <v>1480</v>
      </c>
      <c r="D6" s="15"/>
      <c r="E6" s="15"/>
      <c r="F6" s="16">
        <f>F4-C4</f>
        <v>1230</v>
      </c>
      <c r="G6" s="17"/>
      <c r="H6" s="18"/>
      <c r="I6" s="16">
        <f>I4-F4</f>
        <v>1550</v>
      </c>
      <c r="J6" s="17"/>
      <c r="K6" s="18"/>
      <c r="L6" s="93">
        <f>C6+F6+I6</f>
        <v>4260</v>
      </c>
      <c r="M6" s="93">
        <f>C7+F7+I7</f>
        <v>5270</v>
      </c>
    </row>
    <row r="7" ht="21.95" customHeight="1" spans="1:13">
      <c r="A7" s="11"/>
      <c r="B7" s="14" t="s">
        <v>8</v>
      </c>
      <c r="C7" s="15">
        <f>C5-'19日'!I5</f>
        <v>1770</v>
      </c>
      <c r="D7" s="15"/>
      <c r="E7" s="15"/>
      <c r="F7" s="16">
        <f>F5-C5</f>
        <v>1750</v>
      </c>
      <c r="G7" s="17"/>
      <c r="H7" s="18"/>
      <c r="I7" s="16">
        <f>I5-F5</f>
        <v>1750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46</v>
      </c>
      <c r="D9" s="13"/>
      <c r="E9" s="13"/>
      <c r="F9" s="13">
        <v>46</v>
      </c>
      <c r="G9" s="13"/>
      <c r="H9" s="13"/>
      <c r="I9" s="13">
        <v>48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42</v>
      </c>
      <c r="D10" s="13"/>
      <c r="E10" s="13"/>
      <c r="F10" s="13">
        <v>46</v>
      </c>
      <c r="G10" s="13"/>
      <c r="H10" s="13"/>
      <c r="I10" s="13">
        <v>48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450</v>
      </c>
      <c r="D15" s="23">
        <v>420</v>
      </c>
      <c r="E15" s="23">
        <v>390</v>
      </c>
      <c r="F15" s="23">
        <v>390</v>
      </c>
      <c r="G15" s="23">
        <v>360</v>
      </c>
      <c r="H15" s="23">
        <v>300</v>
      </c>
      <c r="I15" s="23">
        <v>300</v>
      </c>
      <c r="J15" s="23">
        <v>270</v>
      </c>
      <c r="K15" s="23">
        <v>510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228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450</v>
      </c>
      <c r="D21" s="23">
        <v>380</v>
      </c>
      <c r="E21" s="23">
        <v>320</v>
      </c>
      <c r="F21" s="23">
        <v>320</v>
      </c>
      <c r="G21" s="23">
        <v>230</v>
      </c>
      <c r="H21" s="23">
        <v>490</v>
      </c>
      <c r="I21" s="23">
        <v>490</v>
      </c>
      <c r="J21" s="23">
        <v>420</v>
      </c>
      <c r="K21" s="23">
        <v>350</v>
      </c>
    </row>
    <row r="22" ht="21.95" customHeight="1" spans="1:11">
      <c r="A22" s="30"/>
      <c r="B22" s="26" t="s">
        <v>24</v>
      </c>
      <c r="C22" s="27" t="s">
        <v>229</v>
      </c>
      <c r="D22" s="27"/>
      <c r="E22" s="27"/>
      <c r="F22" s="27" t="s">
        <v>230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1500</v>
      </c>
      <c r="D23" s="23"/>
      <c r="E23" s="23"/>
      <c r="F23" s="23">
        <v>1380</v>
      </c>
      <c r="G23" s="23"/>
      <c r="H23" s="23"/>
      <c r="I23" s="23">
        <v>1130</v>
      </c>
      <c r="J23" s="23"/>
      <c r="K23" s="23"/>
    </row>
    <row r="24" ht="21.95" customHeight="1" spans="1:11">
      <c r="A24" s="31"/>
      <c r="B24" s="32" t="s">
        <v>28</v>
      </c>
      <c r="C24" s="23">
        <v>1680</v>
      </c>
      <c r="D24" s="23"/>
      <c r="E24" s="23"/>
      <c r="F24" s="23">
        <f>800+760</f>
        <v>1560</v>
      </c>
      <c r="G24" s="23"/>
      <c r="H24" s="23"/>
      <c r="I24" s="23">
        <f>800+760</f>
        <v>1560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26</v>
      </c>
      <c r="D25" s="23"/>
      <c r="E25" s="23"/>
      <c r="F25" s="23">
        <v>26</v>
      </c>
      <c r="G25" s="23"/>
      <c r="H25" s="23"/>
      <c r="I25" s="23">
        <v>25</v>
      </c>
      <c r="J25" s="23"/>
      <c r="K25" s="23"/>
    </row>
    <row r="26" ht="21.95" customHeight="1" spans="1:11">
      <c r="A26" s="24"/>
      <c r="B26" s="25" t="s">
        <v>31</v>
      </c>
      <c r="C26" s="23">
        <v>721</v>
      </c>
      <c r="D26" s="23"/>
      <c r="E26" s="23"/>
      <c r="F26" s="23">
        <v>719</v>
      </c>
      <c r="G26" s="23"/>
      <c r="H26" s="23"/>
      <c r="I26" s="23">
        <v>719</v>
      </c>
      <c r="J26" s="23"/>
      <c r="K26" s="23"/>
    </row>
    <row r="27" ht="21.95" customHeight="1" spans="1:11">
      <c r="A27" s="24"/>
      <c r="B27" s="25" t="s">
        <v>32</v>
      </c>
      <c r="C27" s="23">
        <v>2</v>
      </c>
      <c r="D27" s="23"/>
      <c r="E27" s="23"/>
      <c r="F27" s="23">
        <v>2</v>
      </c>
      <c r="G27" s="23"/>
      <c r="H27" s="23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231</v>
      </c>
      <c r="D28" s="36"/>
      <c r="E28" s="37"/>
      <c r="F28" s="35" t="s">
        <v>232</v>
      </c>
      <c r="G28" s="36"/>
      <c r="H28" s="37"/>
      <c r="I28" s="35" t="s">
        <v>233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118</v>
      </c>
      <c r="D31" s="51"/>
      <c r="E31" s="52"/>
      <c r="F31" s="50" t="s">
        <v>234</v>
      </c>
      <c r="G31" s="51"/>
      <c r="H31" s="52"/>
      <c r="I31" s="50" t="s">
        <v>235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9.45</v>
      </c>
      <c r="F35" s="23">
        <v>9.43</v>
      </c>
      <c r="G35" s="23">
        <v>9.35</v>
      </c>
      <c r="H35" s="23">
        <v>9.3</v>
      </c>
      <c r="I35" s="23">
        <v>9.23</v>
      </c>
      <c r="J35" s="98">
        <v>9.31</v>
      </c>
    </row>
    <row r="36" ht="15.75" spans="1:10">
      <c r="A36" s="61"/>
      <c r="B36" s="55"/>
      <c r="C36" s="62" t="s">
        <v>47</v>
      </c>
      <c r="D36" s="62" t="s">
        <v>48</v>
      </c>
      <c r="E36" s="23">
        <v>6.27</v>
      </c>
      <c r="F36" s="23">
        <v>6.5</v>
      </c>
      <c r="G36" s="23">
        <v>6.1</v>
      </c>
      <c r="H36" s="23">
        <v>5.93</v>
      </c>
      <c r="I36" s="23">
        <v>6.72</v>
      </c>
      <c r="J36" s="98">
        <v>6.54</v>
      </c>
    </row>
    <row r="37" ht="19.5" spans="1:10">
      <c r="A37" s="61"/>
      <c r="B37" s="55"/>
      <c r="C37" s="63" t="s">
        <v>49</v>
      </c>
      <c r="D37" s="62" t="s">
        <v>50</v>
      </c>
      <c r="E37" s="23">
        <v>14.8</v>
      </c>
      <c r="F37" s="23">
        <v>14.9</v>
      </c>
      <c r="G37" s="64">
        <v>15.1</v>
      </c>
      <c r="H37" s="23">
        <v>13.7</v>
      </c>
      <c r="I37" s="23">
        <v>13.5</v>
      </c>
      <c r="J37" s="98">
        <v>14</v>
      </c>
    </row>
    <row r="38" ht="16.5" spans="1:10">
      <c r="A38" s="61"/>
      <c r="B38" s="55"/>
      <c r="C38" s="65" t="s">
        <v>51</v>
      </c>
      <c r="D38" s="62" t="s">
        <v>52</v>
      </c>
      <c r="E38" s="64">
        <v>8.81</v>
      </c>
      <c r="F38" s="64">
        <v>9.27</v>
      </c>
      <c r="G38" s="64">
        <v>3.83</v>
      </c>
      <c r="H38" s="64">
        <v>4.17</v>
      </c>
      <c r="I38" s="23">
        <v>5.29</v>
      </c>
      <c r="J38" s="98">
        <v>5.57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0.6</v>
      </c>
      <c r="F39" s="23">
        <v>0.6</v>
      </c>
      <c r="G39" s="23">
        <v>0.3</v>
      </c>
      <c r="H39" s="23">
        <v>0.3</v>
      </c>
      <c r="I39" s="23">
        <v>0.5</v>
      </c>
      <c r="J39" s="98">
        <v>0.5</v>
      </c>
    </row>
    <row r="40" ht="15.75" spans="1:10">
      <c r="A40" s="61"/>
      <c r="B40" s="55"/>
      <c r="C40" s="63" t="s">
        <v>45</v>
      </c>
      <c r="D40" s="63" t="s">
        <v>54</v>
      </c>
      <c r="E40" s="23">
        <v>10.34</v>
      </c>
      <c r="F40" s="23">
        <v>10.32</v>
      </c>
      <c r="G40" s="23">
        <v>10.38</v>
      </c>
      <c r="H40" s="23">
        <v>10.25</v>
      </c>
      <c r="I40" s="23">
        <v>10.33</v>
      </c>
      <c r="J40" s="98">
        <v>10.29</v>
      </c>
    </row>
    <row r="41" ht="15.75" spans="1:10">
      <c r="A41" s="61"/>
      <c r="B41" s="55"/>
      <c r="C41" s="62" t="s">
        <v>47</v>
      </c>
      <c r="D41" s="62" t="s">
        <v>55</v>
      </c>
      <c r="E41" s="23">
        <v>25.15</v>
      </c>
      <c r="F41" s="23">
        <v>24.9</v>
      </c>
      <c r="G41" s="23">
        <v>24.3</v>
      </c>
      <c r="H41" s="23">
        <v>23.7</v>
      </c>
      <c r="I41" s="23">
        <v>24.83</v>
      </c>
      <c r="J41" s="98">
        <v>23.87</v>
      </c>
    </row>
    <row r="42" ht="15.75" spans="1:10">
      <c r="A42" s="61"/>
      <c r="B42" s="55"/>
      <c r="C42" s="66" t="s">
        <v>56</v>
      </c>
      <c r="D42" s="67" t="s">
        <v>57</v>
      </c>
      <c r="E42" s="23">
        <v>6.7</v>
      </c>
      <c r="F42" s="23">
        <v>6.31</v>
      </c>
      <c r="G42" s="23">
        <v>6.21</v>
      </c>
      <c r="H42" s="23">
        <v>5.47</v>
      </c>
      <c r="I42" s="23">
        <v>4.83</v>
      </c>
      <c r="J42" s="98">
        <v>4.69</v>
      </c>
    </row>
    <row r="43" ht="16.5" spans="1:10">
      <c r="A43" s="61"/>
      <c r="B43" s="55"/>
      <c r="C43" s="66" t="s">
        <v>58</v>
      </c>
      <c r="D43" s="68" t="s">
        <v>59</v>
      </c>
      <c r="E43" s="23">
        <v>6.51</v>
      </c>
      <c r="F43" s="23">
        <v>6.42</v>
      </c>
      <c r="G43" s="23">
        <v>7.21</v>
      </c>
      <c r="H43" s="23">
        <v>6.93</v>
      </c>
      <c r="I43" s="23">
        <v>6.28</v>
      </c>
      <c r="J43" s="98">
        <v>6.35</v>
      </c>
    </row>
    <row r="44" ht="19.5" spans="1:10">
      <c r="A44" s="61"/>
      <c r="B44" s="55"/>
      <c r="C44" s="63" t="s">
        <v>49</v>
      </c>
      <c r="D44" s="62" t="s">
        <v>60</v>
      </c>
      <c r="E44" s="23">
        <v>1162</v>
      </c>
      <c r="F44" s="23">
        <v>1107</v>
      </c>
      <c r="G44" s="23">
        <v>1162</v>
      </c>
      <c r="H44" s="23">
        <v>1023</v>
      </c>
      <c r="I44" s="23">
        <v>1024</v>
      </c>
      <c r="J44" s="98">
        <v>1064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6.57</v>
      </c>
      <c r="F45" s="23">
        <v>6.96</v>
      </c>
      <c r="G45" s="23">
        <v>6.45</v>
      </c>
      <c r="H45" s="23">
        <v>6.21</v>
      </c>
      <c r="I45" s="23">
        <v>6.37</v>
      </c>
      <c r="J45" s="98">
        <v>7.23</v>
      </c>
    </row>
    <row r="46" ht="19.5" spans="1:10">
      <c r="A46" s="61"/>
      <c r="B46" s="55"/>
      <c r="C46" s="63" t="s">
        <v>49</v>
      </c>
      <c r="D46" s="62" t="s">
        <v>50</v>
      </c>
      <c r="E46" s="23">
        <v>54.4</v>
      </c>
      <c r="F46" s="23">
        <v>51.1</v>
      </c>
      <c r="G46" s="23">
        <v>41.8</v>
      </c>
      <c r="H46" s="23">
        <v>43.8</v>
      </c>
      <c r="I46" s="23">
        <v>45.8</v>
      </c>
      <c r="J46" s="98">
        <v>43.3</v>
      </c>
    </row>
    <row r="47" ht="16.5" spans="1:10">
      <c r="A47" s="61"/>
      <c r="B47" s="55"/>
      <c r="C47" s="65" t="s">
        <v>51</v>
      </c>
      <c r="D47" s="62" t="s">
        <v>64</v>
      </c>
      <c r="E47" s="23">
        <v>2.15</v>
      </c>
      <c r="F47" s="23">
        <v>2.71</v>
      </c>
      <c r="G47" s="23">
        <v>4.48</v>
      </c>
      <c r="H47" s="23">
        <v>3.62</v>
      </c>
      <c r="I47" s="23">
        <v>6.25</v>
      </c>
      <c r="J47" s="98">
        <v>6.38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6.36</v>
      </c>
      <c r="F48" s="23">
        <v>6.51</v>
      </c>
      <c r="G48" s="23">
        <v>5.53</v>
      </c>
      <c r="H48" s="23">
        <v>5.71</v>
      </c>
      <c r="I48" s="23">
        <v>6.68</v>
      </c>
      <c r="J48" s="98">
        <v>6.79</v>
      </c>
    </row>
    <row r="49" ht="19.5" spans="1:10">
      <c r="A49" s="61"/>
      <c r="B49" s="55"/>
      <c r="C49" s="63" t="s">
        <v>49</v>
      </c>
      <c r="D49" s="62" t="s">
        <v>50</v>
      </c>
      <c r="E49" s="23">
        <v>12.4</v>
      </c>
      <c r="F49" s="23">
        <v>11.4</v>
      </c>
      <c r="G49" s="23">
        <v>11.4</v>
      </c>
      <c r="H49" s="23">
        <v>14.5</v>
      </c>
      <c r="I49" s="23">
        <v>14.7</v>
      </c>
      <c r="J49" s="98">
        <v>14.89</v>
      </c>
    </row>
    <row r="50" ht="16.5" spans="1:10">
      <c r="A50" s="61"/>
      <c r="B50" s="55"/>
      <c r="C50" s="65" t="s">
        <v>51</v>
      </c>
      <c r="D50" s="62" t="s">
        <v>64</v>
      </c>
      <c r="E50" s="23">
        <v>3.91</v>
      </c>
      <c r="F50" s="23">
        <v>3.86</v>
      </c>
      <c r="G50" s="23">
        <v>3.97</v>
      </c>
      <c r="H50" s="23">
        <v>5.07</v>
      </c>
      <c r="I50" s="23">
        <v>5.42</v>
      </c>
      <c r="J50" s="98">
        <v>6.32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/>
      <c r="H51" s="23"/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9.52</v>
      </c>
      <c r="F52" s="23">
        <v>9.49</v>
      </c>
      <c r="G52" s="23"/>
      <c r="H52" s="23"/>
      <c r="I52" s="23">
        <v>9.31</v>
      </c>
      <c r="J52" s="98">
        <v>9.43</v>
      </c>
    </row>
    <row r="53" ht="15.75" spans="1:10">
      <c r="A53" s="61"/>
      <c r="B53" s="55"/>
      <c r="C53" s="62" t="s">
        <v>47</v>
      </c>
      <c r="D53" s="62" t="s">
        <v>48</v>
      </c>
      <c r="E53" s="23">
        <v>6.77</v>
      </c>
      <c r="F53" s="23">
        <v>6.63</v>
      </c>
      <c r="G53" s="23"/>
      <c r="H53" s="23"/>
      <c r="I53" s="23">
        <v>6.37</v>
      </c>
      <c r="J53" s="98">
        <v>6.55</v>
      </c>
    </row>
    <row r="54" ht="19.5" spans="1:10">
      <c r="A54" s="61"/>
      <c r="B54" s="55"/>
      <c r="C54" s="63" t="s">
        <v>49</v>
      </c>
      <c r="D54" s="62" t="s">
        <v>50</v>
      </c>
      <c r="E54" s="23">
        <v>8.8</v>
      </c>
      <c r="F54" s="23">
        <v>9.2</v>
      </c>
      <c r="G54" s="23"/>
      <c r="H54" s="23"/>
      <c r="I54" s="23">
        <v>8.97</v>
      </c>
      <c r="J54" s="98">
        <v>9.37</v>
      </c>
    </row>
    <row r="55" ht="16.5" spans="1:10">
      <c r="A55" s="61"/>
      <c r="B55" s="69"/>
      <c r="C55" s="70" t="s">
        <v>51</v>
      </c>
      <c r="D55" s="62" t="s">
        <v>69</v>
      </c>
      <c r="E55" s="71">
        <v>5.91</v>
      </c>
      <c r="F55" s="71">
        <v>5.25</v>
      </c>
      <c r="G55" s="71"/>
      <c r="H55" s="23"/>
      <c r="I55" s="23">
        <v>7.29</v>
      </c>
      <c r="J55" s="98">
        <v>4.98</v>
      </c>
    </row>
    <row r="56" ht="14.25" spans="1:10">
      <c r="A56" s="72" t="s">
        <v>70</v>
      </c>
      <c r="B56" s="72" t="s">
        <v>71</v>
      </c>
      <c r="C56" s="73">
        <v>7.8</v>
      </c>
      <c r="D56" s="72" t="s">
        <v>43</v>
      </c>
      <c r="E56" s="73">
        <v>80</v>
      </c>
      <c r="F56" s="72" t="s">
        <v>72</v>
      </c>
      <c r="G56" s="73">
        <v>84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25.7</v>
      </c>
      <c r="C59" s="81"/>
      <c r="D59" s="82">
        <v>25.6</v>
      </c>
      <c r="E59" s="81"/>
      <c r="F59" s="81">
        <v>90</v>
      </c>
      <c r="G59" s="83"/>
      <c r="H59" s="81"/>
      <c r="I59" s="81"/>
      <c r="J59" s="98">
        <v>20.57</v>
      </c>
      <c r="K59" s="98"/>
      <c r="L59" s="98">
        <v>24.38</v>
      </c>
      <c r="M59" s="98"/>
    </row>
    <row r="60" ht="18.75" spans="1:13">
      <c r="A60" s="79" t="s">
        <v>77</v>
      </c>
      <c r="B60" s="80"/>
      <c r="C60" s="81"/>
      <c r="D60" s="82">
        <v>55.7</v>
      </c>
      <c r="E60" s="81"/>
      <c r="F60" s="81">
        <v>49.54</v>
      </c>
      <c r="G60" s="83"/>
      <c r="H60" s="81">
        <v>50.9</v>
      </c>
      <c r="I60" s="81"/>
      <c r="J60" s="98"/>
      <c r="K60" s="98"/>
      <c r="L60" s="98"/>
      <c r="M60" s="98"/>
    </row>
    <row r="61" ht="18.75" spans="1:13">
      <c r="A61" s="79" t="s">
        <v>78</v>
      </c>
      <c r="B61" s="80">
        <v>67.8</v>
      </c>
      <c r="C61" s="81"/>
      <c r="D61" s="82"/>
      <c r="E61" s="81"/>
      <c r="F61" s="81"/>
      <c r="G61" s="83"/>
      <c r="H61" s="81">
        <v>26.56</v>
      </c>
      <c r="I61" s="81"/>
      <c r="J61" s="98">
        <v>22.48</v>
      </c>
      <c r="K61" s="98"/>
      <c r="L61" s="98">
        <v>29.69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19.9</v>
      </c>
      <c r="D63" s="82"/>
      <c r="E63" s="81">
        <v>26</v>
      </c>
      <c r="F63" s="81"/>
      <c r="G63" s="83">
        <v>73.5</v>
      </c>
      <c r="H63" s="81"/>
      <c r="I63" s="81"/>
      <c r="J63" s="98"/>
      <c r="K63" s="98">
        <v>77.85</v>
      </c>
      <c r="M63" s="98">
        <v>84.78</v>
      </c>
    </row>
    <row r="64" ht="18.75" spans="1:13">
      <c r="A64" s="86" t="s">
        <v>80</v>
      </c>
      <c r="B64" s="81"/>
      <c r="C64" s="81">
        <v>41</v>
      </c>
      <c r="D64" s="82"/>
      <c r="E64" s="81">
        <v>43</v>
      </c>
      <c r="F64" s="81"/>
      <c r="G64" s="87">
        <v>46.9</v>
      </c>
      <c r="H64" s="81"/>
      <c r="I64" s="81">
        <v>46.3</v>
      </c>
      <c r="J64" s="98"/>
      <c r="K64" s="98">
        <v>46.22</v>
      </c>
      <c r="L64" s="98"/>
      <c r="M64" s="98">
        <v>47.52</v>
      </c>
    </row>
    <row r="65" ht="18.75" spans="1:13">
      <c r="A65" s="86" t="s">
        <v>81</v>
      </c>
      <c r="B65" s="81"/>
      <c r="C65" s="81">
        <v>52</v>
      </c>
      <c r="D65" s="82"/>
      <c r="E65" s="81">
        <v>53</v>
      </c>
      <c r="F65" s="81"/>
      <c r="G65" s="83">
        <v>53.5</v>
      </c>
      <c r="H65" s="81"/>
      <c r="I65" s="81">
        <v>47.5</v>
      </c>
      <c r="J65" s="98"/>
      <c r="K65" s="98">
        <v>52.75</v>
      </c>
      <c r="M65" s="98">
        <v>53.3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2.52</v>
      </c>
      <c r="C67" s="81">
        <v>8.6</v>
      </c>
      <c r="D67" s="82">
        <v>2.11</v>
      </c>
      <c r="E67" s="81">
        <v>8.7</v>
      </c>
      <c r="F67" s="81">
        <v>1.72</v>
      </c>
      <c r="G67" s="83">
        <v>8.83</v>
      </c>
      <c r="H67" s="81">
        <v>2.25</v>
      </c>
      <c r="I67" s="81">
        <v>8.94</v>
      </c>
      <c r="J67" s="98">
        <v>1.69</v>
      </c>
      <c r="K67" s="98">
        <v>8.63</v>
      </c>
      <c r="L67" s="98">
        <v>2.87</v>
      </c>
      <c r="M67" s="98">
        <v>8.62</v>
      </c>
    </row>
    <row r="68" ht="18.75" spans="1:13">
      <c r="A68" s="104" t="s">
        <v>83</v>
      </c>
      <c r="B68" s="105">
        <v>1.07</v>
      </c>
      <c r="C68" s="81">
        <v>7.5</v>
      </c>
      <c r="D68" s="82">
        <v>1.53</v>
      </c>
      <c r="E68" s="81">
        <v>7.9</v>
      </c>
      <c r="F68" s="81">
        <v>1.03</v>
      </c>
      <c r="G68" s="83">
        <v>7.93</v>
      </c>
      <c r="H68" s="81">
        <v>0.86</v>
      </c>
      <c r="I68" s="81">
        <v>7.8</v>
      </c>
      <c r="J68" s="98">
        <v>1.27</v>
      </c>
      <c r="K68" s="98">
        <v>7.91</v>
      </c>
      <c r="L68" s="98">
        <v>2.64</v>
      </c>
      <c r="M68" s="98">
        <v>8.09</v>
      </c>
    </row>
    <row r="69" ht="18.75" spans="1:13">
      <c r="A69" s="104" t="s">
        <v>84</v>
      </c>
      <c r="B69" s="105">
        <v>5.21</v>
      </c>
      <c r="C69" s="81">
        <v>11.8</v>
      </c>
      <c r="D69" s="82">
        <v>5.19</v>
      </c>
      <c r="E69" s="81">
        <v>11.7</v>
      </c>
      <c r="F69" s="81">
        <v>3.78</v>
      </c>
      <c r="G69" s="83">
        <v>11.86</v>
      </c>
      <c r="H69" s="81">
        <v>4.24</v>
      </c>
      <c r="I69" s="81">
        <v>11.86</v>
      </c>
      <c r="J69" s="98">
        <v>1.95</v>
      </c>
      <c r="K69" s="98">
        <v>14.21</v>
      </c>
      <c r="L69" s="98">
        <v>2.97</v>
      </c>
      <c r="M69" s="98">
        <v>14.54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125</v>
      </c>
      <c r="D2" s="6"/>
      <c r="E2" s="6"/>
      <c r="F2" s="7" t="s">
        <v>136</v>
      </c>
      <c r="G2" s="7"/>
      <c r="H2" s="7"/>
      <c r="I2" s="89" t="s">
        <v>127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58400</v>
      </c>
      <c r="D4" s="13"/>
      <c r="E4" s="13"/>
      <c r="F4" s="13">
        <v>59750</v>
      </c>
      <c r="G4" s="13"/>
      <c r="H4" s="13"/>
      <c r="I4" s="13">
        <v>61140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85500</v>
      </c>
      <c r="D5" s="13"/>
      <c r="E5" s="13"/>
      <c r="F5" s="13">
        <v>87200</v>
      </c>
      <c r="G5" s="13"/>
      <c r="H5" s="13"/>
      <c r="I5" s="13">
        <v>88740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C4-'20日'!I4</f>
        <v>1430</v>
      </c>
      <c r="D6" s="15"/>
      <c r="E6" s="15"/>
      <c r="F6" s="16">
        <f>F4-C4</f>
        <v>1350</v>
      </c>
      <c r="G6" s="17"/>
      <c r="H6" s="18"/>
      <c r="I6" s="16">
        <f>I4-F4</f>
        <v>1390</v>
      </c>
      <c r="J6" s="17"/>
      <c r="K6" s="18"/>
      <c r="L6" s="93">
        <f>C6+F6+I6</f>
        <v>4170</v>
      </c>
      <c r="M6" s="93">
        <f>C7+F7+I7</f>
        <v>4940</v>
      </c>
    </row>
    <row r="7" ht="21.95" customHeight="1" spans="1:13">
      <c r="A7" s="11"/>
      <c r="B7" s="14" t="s">
        <v>8</v>
      </c>
      <c r="C7" s="15">
        <f>C5-'20日'!I5</f>
        <v>1700</v>
      </c>
      <c r="D7" s="15"/>
      <c r="E7" s="15"/>
      <c r="F7" s="16">
        <f>F5-C5</f>
        <v>1700</v>
      </c>
      <c r="G7" s="17"/>
      <c r="H7" s="18"/>
      <c r="I7" s="16">
        <f>I5-F5</f>
        <v>1540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46</v>
      </c>
      <c r="D9" s="13"/>
      <c r="E9" s="13"/>
      <c r="F9" s="13">
        <v>47</v>
      </c>
      <c r="G9" s="13"/>
      <c r="H9" s="13"/>
      <c r="I9" s="13">
        <v>46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46</v>
      </c>
      <c r="D10" s="13"/>
      <c r="E10" s="13"/>
      <c r="F10" s="13">
        <v>45</v>
      </c>
      <c r="G10" s="13"/>
      <c r="H10" s="13"/>
      <c r="I10" s="13">
        <v>46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510</v>
      </c>
      <c r="D15" s="23">
        <v>480</v>
      </c>
      <c r="E15" s="23">
        <v>450</v>
      </c>
      <c r="F15" s="23">
        <v>450</v>
      </c>
      <c r="G15" s="23">
        <v>410</v>
      </c>
      <c r="H15" s="23">
        <v>380</v>
      </c>
      <c r="I15" s="23">
        <v>380</v>
      </c>
      <c r="J15" s="23">
        <v>350</v>
      </c>
      <c r="K15" s="23">
        <v>330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340</v>
      </c>
      <c r="D21" s="23">
        <v>250</v>
      </c>
      <c r="E21" s="23">
        <v>500</v>
      </c>
      <c r="F21" s="23">
        <v>500</v>
      </c>
      <c r="G21" s="23">
        <v>430</v>
      </c>
      <c r="H21" s="23">
        <v>520</v>
      </c>
      <c r="I21" s="23">
        <v>520</v>
      </c>
      <c r="J21" s="23">
        <v>460</v>
      </c>
      <c r="K21" s="23">
        <v>400</v>
      </c>
    </row>
    <row r="22" ht="30.75" customHeight="1" spans="1:11">
      <c r="A22" s="30"/>
      <c r="B22" s="26" t="s">
        <v>24</v>
      </c>
      <c r="C22" s="27" t="s">
        <v>236</v>
      </c>
      <c r="D22" s="27"/>
      <c r="E22" s="27"/>
      <c r="F22" s="27" t="s">
        <v>237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1000</v>
      </c>
      <c r="D23" s="23"/>
      <c r="E23" s="23"/>
      <c r="F23" s="23">
        <v>1000</v>
      </c>
      <c r="G23" s="23"/>
      <c r="H23" s="23"/>
      <c r="I23" s="23">
        <v>800</v>
      </c>
      <c r="J23" s="23"/>
      <c r="K23" s="23"/>
    </row>
    <row r="24" ht="21.95" customHeight="1" spans="1:11">
      <c r="A24" s="31"/>
      <c r="B24" s="32" t="s">
        <v>28</v>
      </c>
      <c r="C24" s="23">
        <v>1420</v>
      </c>
      <c r="D24" s="23"/>
      <c r="E24" s="23"/>
      <c r="F24" s="23">
        <f>670+660</f>
        <v>1330</v>
      </c>
      <c r="G24" s="23"/>
      <c r="H24" s="23"/>
      <c r="I24" s="23">
        <v>1230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25</v>
      </c>
      <c r="D25" s="23"/>
      <c r="E25" s="23"/>
      <c r="F25" s="23">
        <v>25</v>
      </c>
      <c r="G25" s="23"/>
      <c r="H25" s="23"/>
      <c r="I25" s="23">
        <v>25</v>
      </c>
      <c r="J25" s="23"/>
      <c r="K25" s="23"/>
    </row>
    <row r="26" ht="21.95" customHeight="1" spans="1:11">
      <c r="A26" s="24"/>
      <c r="B26" s="25" t="s">
        <v>31</v>
      </c>
      <c r="C26" s="23">
        <v>717</v>
      </c>
      <c r="D26" s="23"/>
      <c r="E26" s="23"/>
      <c r="F26" s="23">
        <v>716</v>
      </c>
      <c r="G26" s="23"/>
      <c r="H26" s="23"/>
      <c r="I26" s="23">
        <v>716</v>
      </c>
      <c r="J26" s="23"/>
      <c r="K26" s="23"/>
    </row>
    <row r="27" ht="21.95" customHeight="1" spans="1:11">
      <c r="A27" s="24"/>
      <c r="B27" s="25" t="s">
        <v>32</v>
      </c>
      <c r="C27" s="23">
        <v>2</v>
      </c>
      <c r="D27" s="23"/>
      <c r="E27" s="23"/>
      <c r="F27" s="23">
        <v>2</v>
      </c>
      <c r="G27" s="23"/>
      <c r="H27" s="23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238</v>
      </c>
      <c r="D28" s="36"/>
      <c r="E28" s="37"/>
      <c r="F28" s="35" t="s">
        <v>239</v>
      </c>
      <c r="G28" s="36"/>
      <c r="H28" s="37"/>
      <c r="I28" s="35" t="s">
        <v>240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142</v>
      </c>
      <c r="D31" s="51"/>
      <c r="E31" s="52"/>
      <c r="F31" s="50" t="s">
        <v>175</v>
      </c>
      <c r="G31" s="51"/>
      <c r="H31" s="52"/>
      <c r="I31" s="50" t="s">
        <v>241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98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9.35</v>
      </c>
      <c r="F35" s="23">
        <v>9.37</v>
      </c>
      <c r="G35" s="23">
        <v>9.36</v>
      </c>
      <c r="H35" s="23">
        <v>9.3</v>
      </c>
      <c r="I35" s="98">
        <v>9.19</v>
      </c>
      <c r="J35" s="98">
        <v>9.15</v>
      </c>
    </row>
    <row r="36" ht="15.75" spans="1:10">
      <c r="A36" s="61"/>
      <c r="B36" s="55"/>
      <c r="C36" s="62" t="s">
        <v>47</v>
      </c>
      <c r="D36" s="62" t="s">
        <v>48</v>
      </c>
      <c r="E36" s="23">
        <v>6.45</v>
      </c>
      <c r="F36" s="23">
        <v>6.63</v>
      </c>
      <c r="G36" s="23">
        <v>6.15</v>
      </c>
      <c r="H36" s="23">
        <v>6.18</v>
      </c>
      <c r="I36" s="98">
        <v>7.38</v>
      </c>
      <c r="J36" s="98">
        <v>7.13</v>
      </c>
    </row>
    <row r="37" ht="19.5" spans="1:10">
      <c r="A37" s="61"/>
      <c r="B37" s="55"/>
      <c r="C37" s="63" t="s">
        <v>49</v>
      </c>
      <c r="D37" s="62" t="s">
        <v>50</v>
      </c>
      <c r="E37" s="23">
        <v>14.1</v>
      </c>
      <c r="F37" s="23">
        <v>13.4</v>
      </c>
      <c r="G37" s="23">
        <v>13.8</v>
      </c>
      <c r="H37" s="64">
        <v>15.2</v>
      </c>
      <c r="I37" s="98">
        <v>15.9</v>
      </c>
      <c r="J37" s="98">
        <v>12</v>
      </c>
    </row>
    <row r="38" ht="16.5" spans="1:10">
      <c r="A38" s="61"/>
      <c r="B38" s="55"/>
      <c r="C38" s="65" t="s">
        <v>51</v>
      </c>
      <c r="D38" s="62" t="s">
        <v>52</v>
      </c>
      <c r="E38" s="64">
        <v>5.57</v>
      </c>
      <c r="F38" s="64">
        <v>5.05</v>
      </c>
      <c r="G38" s="23">
        <v>4.5</v>
      </c>
      <c r="H38" s="64">
        <v>5.5</v>
      </c>
      <c r="I38" s="98">
        <v>4.62</v>
      </c>
      <c r="J38" s="98">
        <v>2.33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0.6</v>
      </c>
      <c r="F39" s="23">
        <v>0.6</v>
      </c>
      <c r="G39" s="23">
        <v>0.5</v>
      </c>
      <c r="H39" s="23">
        <v>0.5</v>
      </c>
      <c r="I39" s="98">
        <v>0.8</v>
      </c>
      <c r="J39" s="98">
        <v>0.7</v>
      </c>
    </row>
    <row r="40" ht="15.75" spans="1:10">
      <c r="A40" s="61"/>
      <c r="B40" s="55"/>
      <c r="C40" s="63" t="s">
        <v>45</v>
      </c>
      <c r="D40" s="63" t="s">
        <v>54</v>
      </c>
      <c r="E40" s="23">
        <v>10.25</v>
      </c>
      <c r="F40" s="23">
        <v>10.31</v>
      </c>
      <c r="G40" s="23">
        <v>10.17</v>
      </c>
      <c r="H40" s="23">
        <v>10.18</v>
      </c>
      <c r="I40" s="98">
        <v>10.11</v>
      </c>
      <c r="J40" s="98">
        <v>10.16</v>
      </c>
    </row>
    <row r="41" ht="15.75" spans="1:10">
      <c r="A41" s="61"/>
      <c r="B41" s="55"/>
      <c r="C41" s="62" t="s">
        <v>47</v>
      </c>
      <c r="D41" s="62" t="s">
        <v>55</v>
      </c>
      <c r="E41" s="23">
        <v>24.5</v>
      </c>
      <c r="F41" s="23">
        <v>25.1</v>
      </c>
      <c r="G41" s="23">
        <v>27.1</v>
      </c>
      <c r="H41" s="23">
        <v>27.4</v>
      </c>
      <c r="I41" s="98">
        <v>24.7</v>
      </c>
      <c r="J41" s="98">
        <v>24.5</v>
      </c>
    </row>
    <row r="42" ht="15.75" spans="1:10">
      <c r="A42" s="61"/>
      <c r="B42" s="55"/>
      <c r="C42" s="66" t="s">
        <v>56</v>
      </c>
      <c r="D42" s="67" t="s">
        <v>57</v>
      </c>
      <c r="E42" s="23">
        <v>4.69</v>
      </c>
      <c r="F42" s="23">
        <v>4.65</v>
      </c>
      <c r="G42" s="23">
        <v>4.6</v>
      </c>
      <c r="H42" s="23">
        <v>4</v>
      </c>
      <c r="I42" s="98">
        <v>4.36</v>
      </c>
      <c r="J42" s="98">
        <v>5.77</v>
      </c>
    </row>
    <row r="43" ht="16.5" spans="1:10">
      <c r="A43" s="61"/>
      <c r="B43" s="55"/>
      <c r="C43" s="66" t="s">
        <v>58</v>
      </c>
      <c r="D43" s="68" t="s">
        <v>59</v>
      </c>
      <c r="E43" s="23">
        <v>6.76</v>
      </c>
      <c r="F43" s="23">
        <v>7.29</v>
      </c>
      <c r="G43" s="23">
        <v>8.1</v>
      </c>
      <c r="H43" s="23">
        <v>8.5</v>
      </c>
      <c r="I43" s="98">
        <v>7.61</v>
      </c>
      <c r="J43" s="98">
        <v>5.81</v>
      </c>
    </row>
    <row r="44" ht="19.5" spans="1:10">
      <c r="A44" s="61"/>
      <c r="B44" s="55"/>
      <c r="C44" s="63" t="s">
        <v>49</v>
      </c>
      <c r="D44" s="62" t="s">
        <v>60</v>
      </c>
      <c r="E44" s="23">
        <v>1160</v>
      </c>
      <c r="F44" s="23">
        <v>1040</v>
      </c>
      <c r="G44" s="23">
        <v>1156</v>
      </c>
      <c r="H44" s="23">
        <v>1123</v>
      </c>
      <c r="I44" s="98">
        <v>1043</v>
      </c>
      <c r="J44" s="98">
        <v>1117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7.11</v>
      </c>
      <c r="F45" s="23">
        <v>6.84</v>
      </c>
      <c r="G45" s="23">
        <v>6.2</v>
      </c>
      <c r="H45" s="23">
        <v>5.4</v>
      </c>
      <c r="I45" s="98">
        <v>7.37</v>
      </c>
      <c r="J45" s="98">
        <v>7.1</v>
      </c>
    </row>
    <row r="46" ht="19.5" spans="1:10">
      <c r="A46" s="61"/>
      <c r="B46" s="55"/>
      <c r="C46" s="63" t="s">
        <v>49</v>
      </c>
      <c r="D46" s="62" t="s">
        <v>50</v>
      </c>
      <c r="E46" s="23">
        <v>46.6</v>
      </c>
      <c r="F46" s="23">
        <v>47.2</v>
      </c>
      <c r="G46" s="23">
        <v>45.8</v>
      </c>
      <c r="H46" s="23">
        <v>45.8</v>
      </c>
      <c r="I46" s="98">
        <v>48.1</v>
      </c>
      <c r="J46" s="98">
        <v>46.3</v>
      </c>
    </row>
    <row r="47" ht="16.5" spans="1:10">
      <c r="A47" s="61"/>
      <c r="B47" s="55"/>
      <c r="C47" s="65" t="s">
        <v>51</v>
      </c>
      <c r="D47" s="62" t="s">
        <v>64</v>
      </c>
      <c r="E47" s="23">
        <v>1.88</v>
      </c>
      <c r="F47" s="23">
        <v>1.97</v>
      </c>
      <c r="G47" s="23">
        <v>2.4</v>
      </c>
      <c r="H47" s="23">
        <v>2.2</v>
      </c>
      <c r="I47" s="98">
        <v>2.61</v>
      </c>
      <c r="J47" s="98">
        <v>3.07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6.38</v>
      </c>
      <c r="F48" s="23">
        <v>6.42</v>
      </c>
      <c r="G48" s="23">
        <v>6.15</v>
      </c>
      <c r="H48" s="23">
        <v>6.12</v>
      </c>
      <c r="I48" s="98">
        <v>7.13</v>
      </c>
      <c r="J48" s="98">
        <v>6.81</v>
      </c>
    </row>
    <row r="49" ht="19.5" spans="1:10">
      <c r="A49" s="61"/>
      <c r="B49" s="55"/>
      <c r="C49" s="63" t="s">
        <v>49</v>
      </c>
      <c r="D49" s="62" t="s">
        <v>50</v>
      </c>
      <c r="E49" s="23">
        <v>19.3</v>
      </c>
      <c r="F49" s="23">
        <v>19.6</v>
      </c>
      <c r="G49" s="23">
        <v>14.6</v>
      </c>
      <c r="H49" s="23">
        <v>13.8</v>
      </c>
      <c r="I49" s="98">
        <v>13.1</v>
      </c>
      <c r="J49" s="98">
        <v>16.9</v>
      </c>
    </row>
    <row r="50" ht="16.5" spans="1:10">
      <c r="A50" s="61"/>
      <c r="B50" s="55"/>
      <c r="C50" s="65" t="s">
        <v>51</v>
      </c>
      <c r="D50" s="62" t="s">
        <v>64</v>
      </c>
      <c r="E50" s="23">
        <v>3.76</v>
      </c>
      <c r="F50" s="23">
        <v>3.73</v>
      </c>
      <c r="G50" s="23">
        <v>3.6</v>
      </c>
      <c r="H50" s="23">
        <v>1.5</v>
      </c>
      <c r="I50" s="98">
        <v>2.2</v>
      </c>
      <c r="J50" s="98">
        <v>1.63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98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9.46</v>
      </c>
      <c r="F52" s="23">
        <v>9.44</v>
      </c>
      <c r="G52" s="23">
        <v>9.2</v>
      </c>
      <c r="H52" s="23">
        <v>9.15</v>
      </c>
      <c r="I52" s="98">
        <v>9.31</v>
      </c>
      <c r="J52" s="98">
        <v>9.27</v>
      </c>
    </row>
    <row r="53" ht="15.75" spans="1:10">
      <c r="A53" s="61"/>
      <c r="B53" s="55"/>
      <c r="C53" s="62" t="s">
        <v>47</v>
      </c>
      <c r="D53" s="62" t="s">
        <v>48</v>
      </c>
      <c r="E53" s="23">
        <v>6.52</v>
      </c>
      <c r="F53" s="23">
        <v>6.58</v>
      </c>
      <c r="G53" s="23">
        <v>5.95</v>
      </c>
      <c r="H53" s="23">
        <v>5.32</v>
      </c>
      <c r="I53" s="98">
        <v>6.78</v>
      </c>
      <c r="J53" s="98">
        <v>6.93</v>
      </c>
    </row>
    <row r="54" ht="19.5" spans="1:10">
      <c r="A54" s="61"/>
      <c r="B54" s="55"/>
      <c r="C54" s="63" t="s">
        <v>49</v>
      </c>
      <c r="D54" s="62" t="s">
        <v>50</v>
      </c>
      <c r="E54" s="23">
        <v>6.9</v>
      </c>
      <c r="F54" s="23">
        <v>8.1</v>
      </c>
      <c r="G54" s="23">
        <v>14.7</v>
      </c>
      <c r="H54" s="23">
        <v>13.9</v>
      </c>
      <c r="I54" s="98">
        <v>7.8</v>
      </c>
      <c r="J54" s="98">
        <v>10.6</v>
      </c>
    </row>
    <row r="55" ht="16.5" spans="1:10">
      <c r="A55" s="61"/>
      <c r="B55" s="69"/>
      <c r="C55" s="70" t="s">
        <v>51</v>
      </c>
      <c r="D55" s="62" t="s">
        <v>69</v>
      </c>
      <c r="E55" s="71">
        <v>3.92</v>
      </c>
      <c r="F55" s="71">
        <v>3.38</v>
      </c>
      <c r="G55" s="23">
        <v>3.7</v>
      </c>
      <c r="H55" s="71">
        <v>5.7</v>
      </c>
      <c r="I55" s="98">
        <v>0.92</v>
      </c>
      <c r="J55" s="98">
        <v>2.88</v>
      </c>
    </row>
    <row r="56" ht="14.25" spans="1:10">
      <c r="A56" s="72" t="s">
        <v>70</v>
      </c>
      <c r="B56" s="72" t="s">
        <v>71</v>
      </c>
      <c r="C56" s="73">
        <v>7.81</v>
      </c>
      <c r="D56" s="72" t="s">
        <v>43</v>
      </c>
      <c r="E56" s="73">
        <v>76</v>
      </c>
      <c r="F56" s="72" t="s">
        <v>72</v>
      </c>
      <c r="G56" s="73">
        <v>82</v>
      </c>
      <c r="H56" s="72" t="s">
        <v>73</v>
      </c>
      <c r="I56" s="73">
        <v>0.02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28.3</v>
      </c>
      <c r="C59" s="81"/>
      <c r="D59" s="82">
        <v>34.95</v>
      </c>
      <c r="E59" s="81"/>
      <c r="F59" s="81"/>
      <c r="G59" s="83"/>
      <c r="H59" s="81">
        <v>32.6</v>
      </c>
      <c r="I59" s="81"/>
      <c r="J59" s="98">
        <v>29.6</v>
      </c>
      <c r="K59" s="98"/>
      <c r="L59" s="98">
        <v>28.6</v>
      </c>
      <c r="M59" s="98"/>
    </row>
    <row r="60" ht="18.75" spans="1:13">
      <c r="A60" s="79" t="s">
        <v>77</v>
      </c>
      <c r="B60" s="80">
        <v>37.35</v>
      </c>
      <c r="C60" s="81"/>
      <c r="D60" s="82">
        <v>46.99</v>
      </c>
      <c r="E60" s="81"/>
      <c r="F60" s="81">
        <v>54.1</v>
      </c>
      <c r="G60" s="83"/>
      <c r="H60" s="81"/>
      <c r="I60" s="81"/>
      <c r="J60" s="98"/>
      <c r="K60" s="98"/>
      <c r="L60" s="98">
        <v>43.1</v>
      </c>
      <c r="M60" s="98"/>
    </row>
    <row r="61" ht="18.75" spans="1:13">
      <c r="A61" s="79" t="s">
        <v>78</v>
      </c>
      <c r="B61" s="80"/>
      <c r="C61" s="81"/>
      <c r="D61" s="82"/>
      <c r="E61" s="81"/>
      <c r="F61" s="81">
        <v>33.6</v>
      </c>
      <c r="G61" s="83"/>
      <c r="H61" s="81">
        <v>46.5</v>
      </c>
      <c r="I61" s="81"/>
      <c r="J61" s="98">
        <v>31.7</v>
      </c>
      <c r="K61" s="98"/>
      <c r="L61" s="98"/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96.87</v>
      </c>
      <c r="D63" s="82"/>
      <c r="E63" s="81">
        <v>87.96</v>
      </c>
      <c r="F63" s="81"/>
      <c r="G63" s="83">
        <v>87.2</v>
      </c>
      <c r="H63" s="81"/>
      <c r="I63" s="81">
        <v>88.2</v>
      </c>
      <c r="J63" s="98"/>
      <c r="K63" s="98">
        <v>89.6</v>
      </c>
      <c r="M63" s="98">
        <v>90.2</v>
      </c>
    </row>
    <row r="64" ht="18.75" spans="1:13">
      <c r="A64" s="86" t="s">
        <v>80</v>
      </c>
      <c r="B64" s="81"/>
      <c r="C64" s="81">
        <v>48.85</v>
      </c>
      <c r="D64" s="82"/>
      <c r="E64" s="81">
        <v>55.27</v>
      </c>
      <c r="F64" s="81"/>
      <c r="G64" s="87">
        <v>91.8</v>
      </c>
      <c r="H64" s="81"/>
      <c r="I64" s="81"/>
      <c r="J64" s="98"/>
      <c r="K64" s="98">
        <v>43.7</v>
      </c>
      <c r="L64" s="98"/>
      <c r="M64" s="98">
        <v>45.3</v>
      </c>
    </row>
    <row r="65" ht="18.75" spans="1:13">
      <c r="A65" s="86" t="s">
        <v>81</v>
      </c>
      <c r="B65" s="81"/>
      <c r="C65" s="81">
        <v>53.6</v>
      </c>
      <c r="D65" s="82"/>
      <c r="E65" s="81">
        <v>49.48</v>
      </c>
      <c r="F65" s="81"/>
      <c r="G65" s="83">
        <v>53.4</v>
      </c>
      <c r="H65" s="81"/>
      <c r="I65" s="81">
        <v>49.6</v>
      </c>
      <c r="J65" s="98"/>
      <c r="K65" s="98">
        <v>54.1</v>
      </c>
      <c r="M65" s="98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2.78</v>
      </c>
      <c r="C67" s="81">
        <v>8.63</v>
      </c>
      <c r="D67" s="82">
        <v>2.06</v>
      </c>
      <c r="E67" s="81">
        <v>8.83</v>
      </c>
      <c r="F67" s="81">
        <v>3.9</v>
      </c>
      <c r="G67" s="83">
        <v>8.42</v>
      </c>
      <c r="H67" s="81">
        <v>2.9</v>
      </c>
      <c r="I67" s="81">
        <v>8.4</v>
      </c>
      <c r="J67" s="98">
        <v>4.36</v>
      </c>
      <c r="K67" s="98">
        <v>8.5</v>
      </c>
      <c r="L67" s="98">
        <v>5.03</v>
      </c>
      <c r="M67" s="98">
        <v>8.4</v>
      </c>
    </row>
    <row r="68" ht="18.75" spans="1:13">
      <c r="A68" s="104" t="s">
        <v>83</v>
      </c>
      <c r="B68" s="105">
        <v>3.04</v>
      </c>
      <c r="C68" s="81">
        <v>7.88</v>
      </c>
      <c r="D68" s="82">
        <v>2.53</v>
      </c>
      <c r="E68" s="81">
        <v>7.96</v>
      </c>
      <c r="F68" s="81">
        <v>1.6</v>
      </c>
      <c r="G68" s="83">
        <v>7.93</v>
      </c>
      <c r="H68" s="81">
        <v>3.8</v>
      </c>
      <c r="I68" s="81">
        <v>7.8</v>
      </c>
      <c r="J68" s="98">
        <v>5.53</v>
      </c>
      <c r="K68" s="98">
        <v>7.7</v>
      </c>
      <c r="L68" s="98">
        <v>4.81</v>
      </c>
      <c r="M68" s="98">
        <v>7.5</v>
      </c>
    </row>
    <row r="69" ht="18.75" spans="1:13">
      <c r="A69" s="104" t="s">
        <v>84</v>
      </c>
      <c r="B69" s="105">
        <v>3.85</v>
      </c>
      <c r="C69" s="81">
        <v>14.34</v>
      </c>
      <c r="D69" s="82">
        <v>3.47</v>
      </c>
      <c r="E69" s="81">
        <v>13.08</v>
      </c>
      <c r="F69" s="81">
        <v>6.6</v>
      </c>
      <c r="G69" s="83">
        <v>13.4</v>
      </c>
      <c r="H69" s="81">
        <v>6.9</v>
      </c>
      <c r="I69" s="81">
        <v>11.7</v>
      </c>
      <c r="J69" s="98">
        <v>6.97</v>
      </c>
      <c r="K69" s="98">
        <v>13.1</v>
      </c>
      <c r="L69" s="98"/>
      <c r="M69" s="98"/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L6" sqref="L6:M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125</v>
      </c>
      <c r="D2" s="6"/>
      <c r="E2" s="6"/>
      <c r="F2" s="7" t="s">
        <v>136</v>
      </c>
      <c r="G2" s="7"/>
      <c r="H2" s="7"/>
      <c r="I2" s="89" t="s">
        <v>127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62500</v>
      </c>
      <c r="D4" s="13"/>
      <c r="E4" s="13"/>
      <c r="F4" s="13">
        <v>63750</v>
      </c>
      <c r="G4" s="13"/>
      <c r="H4" s="13"/>
      <c r="I4" s="13">
        <v>64600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90050</v>
      </c>
      <c r="D5" s="13"/>
      <c r="E5" s="13"/>
      <c r="F5" s="13">
        <v>91500</v>
      </c>
      <c r="G5" s="13"/>
      <c r="H5" s="13"/>
      <c r="I5" s="13">
        <v>92850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C4-'21日'!I4</f>
        <v>1360</v>
      </c>
      <c r="D6" s="15"/>
      <c r="E6" s="15"/>
      <c r="F6" s="16">
        <f>F4-C4</f>
        <v>1250</v>
      </c>
      <c r="G6" s="17"/>
      <c r="H6" s="18"/>
      <c r="I6" s="16">
        <f>I4-F4</f>
        <v>850</v>
      </c>
      <c r="J6" s="17"/>
      <c r="K6" s="18"/>
      <c r="L6" s="93">
        <f>C6+F6+I6</f>
        <v>3460</v>
      </c>
      <c r="M6" s="93">
        <f>C7+F7+I7</f>
        <v>4110</v>
      </c>
    </row>
    <row r="7" ht="21.95" customHeight="1" spans="1:13">
      <c r="A7" s="11"/>
      <c r="B7" s="14" t="s">
        <v>8</v>
      </c>
      <c r="C7" s="15">
        <f>C5-'21日'!I5</f>
        <v>1310</v>
      </c>
      <c r="D7" s="15"/>
      <c r="E7" s="15"/>
      <c r="F7" s="16">
        <f>F5-C5</f>
        <v>1450</v>
      </c>
      <c r="G7" s="17"/>
      <c r="H7" s="18"/>
      <c r="I7" s="16">
        <f>I5-F5</f>
        <v>1350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44</v>
      </c>
      <c r="G9" s="13"/>
      <c r="H9" s="13"/>
      <c r="I9" s="13">
        <v>48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44</v>
      </c>
      <c r="G10" s="13"/>
      <c r="H10" s="13"/>
      <c r="I10" s="13">
        <v>48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320</v>
      </c>
      <c r="D15" s="23">
        <v>290</v>
      </c>
      <c r="E15" s="23">
        <v>530</v>
      </c>
      <c r="F15" s="23">
        <v>530</v>
      </c>
      <c r="G15" s="23">
        <v>500</v>
      </c>
      <c r="H15" s="23">
        <v>470</v>
      </c>
      <c r="I15" s="23">
        <v>470</v>
      </c>
      <c r="J15" s="23">
        <v>440</v>
      </c>
      <c r="K15" s="23">
        <v>410</v>
      </c>
    </row>
    <row r="16" ht="21.95" customHeight="1" spans="1:11">
      <c r="A16" s="24"/>
      <c r="B16" s="26" t="s">
        <v>19</v>
      </c>
      <c r="C16" s="27" t="s">
        <v>242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390</v>
      </c>
      <c r="D21" s="23">
        <v>290</v>
      </c>
      <c r="E21" s="23">
        <v>500</v>
      </c>
      <c r="F21" s="23">
        <v>500</v>
      </c>
      <c r="G21" s="23">
        <v>430</v>
      </c>
      <c r="H21" s="23">
        <v>340</v>
      </c>
      <c r="I21" s="23">
        <v>340</v>
      </c>
      <c r="J21" s="23">
        <v>270</v>
      </c>
      <c r="K21" s="23">
        <v>500</v>
      </c>
    </row>
    <row r="22" ht="21.95" customHeight="1" spans="1:11">
      <c r="A22" s="30"/>
      <c r="B22" s="26" t="s">
        <v>24</v>
      </c>
      <c r="C22" s="27" t="s">
        <v>243</v>
      </c>
      <c r="D22" s="27"/>
      <c r="E22" s="27"/>
      <c r="F22" s="27" t="s">
        <v>25</v>
      </c>
      <c r="G22" s="27"/>
      <c r="H22" s="27"/>
      <c r="I22" s="27" t="s">
        <v>244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650</v>
      </c>
      <c r="D23" s="23"/>
      <c r="E23" s="23"/>
      <c r="F23" s="23">
        <f>250+230</f>
        <v>480</v>
      </c>
      <c r="G23" s="23"/>
      <c r="H23" s="23"/>
      <c r="I23" s="23">
        <v>130</v>
      </c>
      <c r="J23" s="23"/>
      <c r="K23" s="23"/>
    </row>
    <row r="24" ht="21.95" customHeight="1" spans="1:11">
      <c r="A24" s="31"/>
      <c r="B24" s="32" t="s">
        <v>28</v>
      </c>
      <c r="C24" s="23">
        <v>1130</v>
      </c>
      <c r="D24" s="23"/>
      <c r="E24" s="23"/>
      <c r="F24" s="23">
        <f>490+460</f>
        <v>950</v>
      </c>
      <c r="G24" s="23"/>
      <c r="H24" s="23"/>
      <c r="I24" s="23">
        <v>830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24</v>
      </c>
      <c r="D25" s="23"/>
      <c r="E25" s="23"/>
      <c r="F25" s="23">
        <v>24</v>
      </c>
      <c r="G25" s="23"/>
      <c r="H25" s="23"/>
      <c r="I25" s="23">
        <v>24</v>
      </c>
      <c r="J25" s="23"/>
      <c r="K25" s="23"/>
    </row>
    <row r="26" ht="21.95" customHeight="1" spans="1:11">
      <c r="A26" s="24"/>
      <c r="B26" s="25" t="s">
        <v>31</v>
      </c>
      <c r="C26" s="23">
        <v>714</v>
      </c>
      <c r="D26" s="23"/>
      <c r="E26" s="23"/>
      <c r="F26" s="23">
        <v>714</v>
      </c>
      <c r="G26" s="23"/>
      <c r="H26" s="23"/>
      <c r="I26" s="23">
        <v>712</v>
      </c>
      <c r="J26" s="23"/>
      <c r="K26" s="23"/>
    </row>
    <row r="27" ht="21.95" customHeight="1" spans="1:11">
      <c r="A27" s="24"/>
      <c r="B27" s="25" t="s">
        <v>32</v>
      </c>
      <c r="C27" s="23">
        <v>2</v>
      </c>
      <c r="D27" s="23"/>
      <c r="E27" s="23"/>
      <c r="F27" s="23">
        <v>2</v>
      </c>
      <c r="G27" s="23"/>
      <c r="H27" s="23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245</v>
      </c>
      <c r="D28" s="36"/>
      <c r="E28" s="37"/>
      <c r="F28" s="35" t="s">
        <v>246</v>
      </c>
      <c r="G28" s="36"/>
      <c r="H28" s="37"/>
      <c r="I28" s="35" t="s">
        <v>247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248</v>
      </c>
      <c r="D31" s="51"/>
      <c r="E31" s="52"/>
      <c r="F31" s="50" t="s">
        <v>183</v>
      </c>
      <c r="G31" s="51"/>
      <c r="H31" s="52"/>
      <c r="I31" s="50" t="s">
        <v>107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9.31</v>
      </c>
      <c r="F35" s="23">
        <v>9.24</v>
      </c>
      <c r="G35" s="23">
        <v>9.4</v>
      </c>
      <c r="H35" s="23">
        <v>9.38</v>
      </c>
      <c r="I35" s="23">
        <v>9.33</v>
      </c>
      <c r="J35" s="98">
        <v>9.29</v>
      </c>
    </row>
    <row r="36" ht="15.75" spans="1:10">
      <c r="A36" s="61"/>
      <c r="B36" s="55"/>
      <c r="C36" s="62" t="s">
        <v>47</v>
      </c>
      <c r="D36" s="62" t="s">
        <v>48</v>
      </c>
      <c r="E36" s="23">
        <v>7.06</v>
      </c>
      <c r="F36" s="23">
        <v>5.97</v>
      </c>
      <c r="G36" s="23">
        <v>5.95</v>
      </c>
      <c r="H36" s="23">
        <v>5.61</v>
      </c>
      <c r="I36" s="23">
        <v>5.87</v>
      </c>
      <c r="J36" s="98">
        <v>6.1</v>
      </c>
    </row>
    <row r="37" ht="19.5" spans="1:10">
      <c r="A37" s="61"/>
      <c r="B37" s="55"/>
      <c r="C37" s="63" t="s">
        <v>49</v>
      </c>
      <c r="D37" s="62" t="s">
        <v>50</v>
      </c>
      <c r="E37" s="23">
        <v>15.4</v>
      </c>
      <c r="F37" s="23">
        <v>16.5</v>
      </c>
      <c r="G37" s="64">
        <v>16.6</v>
      </c>
      <c r="H37" s="23">
        <v>17.2</v>
      </c>
      <c r="I37" s="23">
        <v>14.3</v>
      </c>
      <c r="J37" s="98">
        <v>12.2</v>
      </c>
    </row>
    <row r="38" ht="16.5" spans="1:10">
      <c r="A38" s="61"/>
      <c r="B38" s="55"/>
      <c r="C38" s="65" t="s">
        <v>51</v>
      </c>
      <c r="D38" s="62" t="s">
        <v>52</v>
      </c>
      <c r="E38" s="64">
        <v>5.39</v>
      </c>
      <c r="F38" s="64">
        <v>5.71</v>
      </c>
      <c r="G38" s="64">
        <v>6.3</v>
      </c>
      <c r="H38" s="64">
        <v>4.9</v>
      </c>
      <c r="I38" s="23">
        <v>5.14</v>
      </c>
      <c r="J38" s="98">
        <v>4.15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0.7</v>
      </c>
      <c r="F39" s="23">
        <v>0.7</v>
      </c>
      <c r="G39" s="23">
        <v>0.7</v>
      </c>
      <c r="H39" s="23">
        <v>0.7</v>
      </c>
      <c r="I39" s="23">
        <v>0.3</v>
      </c>
      <c r="J39" s="98">
        <v>0.3</v>
      </c>
    </row>
    <row r="40" ht="15.75" spans="1:10">
      <c r="A40" s="61"/>
      <c r="B40" s="55"/>
      <c r="C40" s="63" t="s">
        <v>45</v>
      </c>
      <c r="D40" s="63" t="s">
        <v>54</v>
      </c>
      <c r="E40" s="23">
        <v>10.23</v>
      </c>
      <c r="F40" s="23">
        <v>10.21</v>
      </c>
      <c r="G40" s="23">
        <v>10.32</v>
      </c>
      <c r="H40" s="23">
        <v>10.3</v>
      </c>
      <c r="I40" s="23">
        <v>10.31</v>
      </c>
      <c r="J40" s="98">
        <v>10.27</v>
      </c>
    </row>
    <row r="41" ht="15.75" spans="1:10">
      <c r="A41" s="61"/>
      <c r="B41" s="55"/>
      <c r="C41" s="62" t="s">
        <v>47</v>
      </c>
      <c r="D41" s="62" t="s">
        <v>55</v>
      </c>
      <c r="E41" s="23">
        <v>25.2</v>
      </c>
      <c r="F41" s="23">
        <v>24.3</v>
      </c>
      <c r="G41" s="23">
        <v>27.1</v>
      </c>
      <c r="H41" s="23">
        <v>27.5</v>
      </c>
      <c r="I41" s="23">
        <v>26.1</v>
      </c>
      <c r="J41" s="98">
        <v>24.7</v>
      </c>
    </row>
    <row r="42" ht="15.75" spans="1:10">
      <c r="A42" s="61"/>
      <c r="B42" s="55"/>
      <c r="C42" s="66" t="s">
        <v>56</v>
      </c>
      <c r="D42" s="67" t="s">
        <v>57</v>
      </c>
      <c r="E42" s="23">
        <v>6.67</v>
      </c>
      <c r="F42" s="23">
        <v>6.94</v>
      </c>
      <c r="G42" s="23">
        <v>7.12</v>
      </c>
      <c r="H42" s="23">
        <v>6.44</v>
      </c>
      <c r="I42" s="23">
        <v>6.32</v>
      </c>
      <c r="J42" s="98">
        <v>6.28</v>
      </c>
    </row>
    <row r="43" ht="16.5" spans="1:10">
      <c r="A43" s="61"/>
      <c r="B43" s="55"/>
      <c r="C43" s="66" t="s">
        <v>58</v>
      </c>
      <c r="D43" s="68" t="s">
        <v>59</v>
      </c>
      <c r="E43" s="23">
        <v>6.61</v>
      </c>
      <c r="F43" s="23">
        <v>7.37</v>
      </c>
      <c r="G43" s="23">
        <v>8.4</v>
      </c>
      <c r="H43" s="23">
        <v>8.5</v>
      </c>
      <c r="I43" s="23">
        <v>8.73</v>
      </c>
      <c r="J43" s="98">
        <v>7.99</v>
      </c>
    </row>
    <row r="44" ht="19.5" spans="1:10">
      <c r="A44" s="61"/>
      <c r="B44" s="55"/>
      <c r="C44" s="63" t="s">
        <v>49</v>
      </c>
      <c r="D44" s="62" t="s">
        <v>60</v>
      </c>
      <c r="E44" s="23">
        <v>1118</v>
      </c>
      <c r="F44" s="23">
        <v>1106</v>
      </c>
      <c r="G44" s="23">
        <v>1159</v>
      </c>
      <c r="H44" s="23">
        <v>1160</v>
      </c>
      <c r="I44" s="23">
        <v>1193</v>
      </c>
      <c r="J44" s="98">
        <v>1167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6.73</v>
      </c>
      <c r="F45" s="23">
        <v>5.74</v>
      </c>
      <c r="G45" s="23">
        <v>6.42</v>
      </c>
      <c r="H45" s="23">
        <v>5.46</v>
      </c>
      <c r="I45" s="23">
        <v>5.93</v>
      </c>
      <c r="J45" s="98">
        <v>5.89</v>
      </c>
    </row>
    <row r="46" ht="19.5" spans="1:10">
      <c r="A46" s="61"/>
      <c r="B46" s="55"/>
      <c r="C46" s="63" t="s">
        <v>49</v>
      </c>
      <c r="D46" s="62" t="s">
        <v>50</v>
      </c>
      <c r="E46" s="23">
        <v>52.7</v>
      </c>
      <c r="F46" s="23">
        <v>50.5</v>
      </c>
      <c r="G46" s="23">
        <v>58.5</v>
      </c>
      <c r="H46" s="23">
        <v>52.8</v>
      </c>
      <c r="I46" s="23">
        <v>48.2</v>
      </c>
      <c r="J46" s="98">
        <v>46.7</v>
      </c>
    </row>
    <row r="47" ht="16.5" spans="1:10">
      <c r="A47" s="61"/>
      <c r="B47" s="55"/>
      <c r="C47" s="65" t="s">
        <v>51</v>
      </c>
      <c r="D47" s="62" t="s">
        <v>64</v>
      </c>
      <c r="E47" s="23">
        <v>2.55</v>
      </c>
      <c r="F47" s="23">
        <v>2.34</v>
      </c>
      <c r="G47" s="23">
        <v>2.8</v>
      </c>
      <c r="H47" s="23">
        <v>1.4</v>
      </c>
      <c r="I47" s="23">
        <v>4.92</v>
      </c>
      <c r="J47" s="98">
        <v>5.36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6.49</v>
      </c>
      <c r="F48" s="23">
        <v>6.05</v>
      </c>
      <c r="G48" s="23">
        <v>5.7</v>
      </c>
      <c r="H48" s="23">
        <v>5.7</v>
      </c>
      <c r="I48" s="23">
        <v>5.36</v>
      </c>
      <c r="J48" s="98">
        <v>5.51</v>
      </c>
    </row>
    <row r="49" ht="19.5" spans="1:10">
      <c r="A49" s="61"/>
      <c r="B49" s="55"/>
      <c r="C49" s="63" t="s">
        <v>49</v>
      </c>
      <c r="D49" s="62" t="s">
        <v>50</v>
      </c>
      <c r="E49" s="23">
        <v>15.6</v>
      </c>
      <c r="F49" s="23">
        <v>17.3</v>
      </c>
      <c r="G49" s="23">
        <v>15.1</v>
      </c>
      <c r="H49" s="23">
        <v>10.7</v>
      </c>
      <c r="I49" s="23">
        <v>12.9</v>
      </c>
      <c r="J49" s="98">
        <v>12.3</v>
      </c>
    </row>
    <row r="50" ht="16.5" spans="1:10">
      <c r="A50" s="61"/>
      <c r="B50" s="55"/>
      <c r="C50" s="65" t="s">
        <v>51</v>
      </c>
      <c r="D50" s="62" t="s">
        <v>64</v>
      </c>
      <c r="E50" s="23">
        <v>4.01</v>
      </c>
      <c r="F50" s="23">
        <v>3.91</v>
      </c>
      <c r="G50" s="23">
        <v>3.4</v>
      </c>
      <c r="H50" s="23">
        <v>2.5</v>
      </c>
      <c r="I50" s="23">
        <v>2.98</v>
      </c>
      <c r="J50" s="98">
        <v>3.27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9.27</v>
      </c>
      <c r="F52" s="23">
        <v>9.23</v>
      </c>
      <c r="G52" s="23">
        <v>9.17</v>
      </c>
      <c r="H52" s="23">
        <v>9.2</v>
      </c>
      <c r="I52" s="23">
        <v>9.36</v>
      </c>
      <c r="J52" s="98">
        <v>9.32</v>
      </c>
    </row>
    <row r="53" ht="15.75" spans="1:10">
      <c r="A53" s="61"/>
      <c r="B53" s="55"/>
      <c r="C53" s="62" t="s">
        <v>47</v>
      </c>
      <c r="D53" s="62" t="s">
        <v>48</v>
      </c>
      <c r="E53" s="23">
        <v>5.78</v>
      </c>
      <c r="F53" s="23">
        <v>6.12</v>
      </c>
      <c r="G53" s="23">
        <v>6.1</v>
      </c>
      <c r="H53" s="23">
        <v>5.9</v>
      </c>
      <c r="I53" s="23">
        <v>5.79</v>
      </c>
      <c r="J53" s="98">
        <v>5.86</v>
      </c>
    </row>
    <row r="54" ht="19.5" spans="1:10">
      <c r="A54" s="61"/>
      <c r="B54" s="55"/>
      <c r="C54" s="63" t="s">
        <v>49</v>
      </c>
      <c r="D54" s="62" t="s">
        <v>50</v>
      </c>
      <c r="E54" s="23">
        <v>10.2</v>
      </c>
      <c r="F54" s="23">
        <v>11.4</v>
      </c>
      <c r="G54" s="23">
        <v>9.3</v>
      </c>
      <c r="H54" s="23">
        <v>10.9</v>
      </c>
      <c r="I54" s="23">
        <v>8.6</v>
      </c>
      <c r="J54" s="98">
        <v>9.3</v>
      </c>
    </row>
    <row r="55" ht="16.5" spans="1:10">
      <c r="A55" s="61"/>
      <c r="B55" s="69"/>
      <c r="C55" s="70" t="s">
        <v>51</v>
      </c>
      <c r="D55" s="62" t="s">
        <v>69</v>
      </c>
      <c r="E55" s="71">
        <v>3.47</v>
      </c>
      <c r="F55" s="71">
        <v>4.13</v>
      </c>
      <c r="G55" s="71">
        <v>2.7</v>
      </c>
      <c r="H55" s="23">
        <v>3.1</v>
      </c>
      <c r="I55" s="23">
        <v>4.27</v>
      </c>
      <c r="J55" s="98">
        <v>4.83</v>
      </c>
    </row>
    <row r="56" ht="14.25" spans="1:10">
      <c r="A56" s="72" t="s">
        <v>70</v>
      </c>
      <c r="B56" s="72" t="s">
        <v>71</v>
      </c>
      <c r="C56" s="73">
        <v>7.59</v>
      </c>
      <c r="D56" s="72" t="s">
        <v>43</v>
      </c>
      <c r="E56" s="73">
        <v>74</v>
      </c>
      <c r="F56" s="72" t="s">
        <v>72</v>
      </c>
      <c r="G56" s="73">
        <v>80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/>
      <c r="C59" s="81"/>
      <c r="D59" s="82"/>
      <c r="E59" s="81"/>
      <c r="F59" s="81">
        <v>21.8</v>
      </c>
      <c r="G59" s="83"/>
      <c r="H59" s="81">
        <v>22.1</v>
      </c>
      <c r="I59" s="81"/>
      <c r="J59" s="98">
        <v>25.4</v>
      </c>
      <c r="K59" s="98"/>
      <c r="L59" s="98"/>
      <c r="M59" s="98"/>
    </row>
    <row r="60" ht="18.75" spans="1:13">
      <c r="A60" s="79" t="s">
        <v>77</v>
      </c>
      <c r="B60" s="80">
        <v>57.35</v>
      </c>
      <c r="C60" s="81"/>
      <c r="D60" s="82">
        <v>57.98</v>
      </c>
      <c r="E60" s="81"/>
      <c r="F60" s="81"/>
      <c r="G60" s="83"/>
      <c r="H60" s="81"/>
      <c r="I60" s="81"/>
      <c r="J60" s="98"/>
      <c r="K60" s="98"/>
      <c r="L60" s="98">
        <v>57.6</v>
      </c>
      <c r="M60" s="98"/>
    </row>
    <row r="61" ht="18.75" spans="1:13">
      <c r="A61" s="79" t="s">
        <v>78</v>
      </c>
      <c r="B61" s="80"/>
      <c r="C61" s="81"/>
      <c r="D61" s="82">
        <v>27.56</v>
      </c>
      <c r="E61" s="81"/>
      <c r="F61" s="81">
        <v>27</v>
      </c>
      <c r="G61" s="83"/>
      <c r="H61" s="81">
        <v>27.8</v>
      </c>
      <c r="I61" s="81"/>
      <c r="J61" s="98"/>
      <c r="K61" s="98"/>
      <c r="L61" s="98">
        <v>22.1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92.81</v>
      </c>
      <c r="D63" s="82"/>
      <c r="E63" s="81">
        <v>63.47</v>
      </c>
      <c r="F63" s="81"/>
      <c r="G63" s="83">
        <v>52.7</v>
      </c>
      <c r="H63" s="81"/>
      <c r="I63" s="81">
        <v>54.6</v>
      </c>
      <c r="J63" s="98"/>
      <c r="K63" s="98">
        <v>64.47</v>
      </c>
      <c r="M63" s="98">
        <v>55.94</v>
      </c>
    </row>
    <row r="64" ht="18.75" spans="1:13">
      <c r="A64" s="86" t="s">
        <v>80</v>
      </c>
      <c r="B64" s="81"/>
      <c r="C64" s="81">
        <v>45.77</v>
      </c>
      <c r="D64" s="82"/>
      <c r="E64" s="81">
        <v>49.9</v>
      </c>
      <c r="F64" s="81"/>
      <c r="G64" s="87">
        <v>51.07</v>
      </c>
      <c r="H64" s="81"/>
      <c r="I64" s="81">
        <v>54.9</v>
      </c>
      <c r="J64" s="98"/>
      <c r="K64" s="98">
        <v>53.47</v>
      </c>
      <c r="L64" s="98"/>
      <c r="M64" s="98">
        <v>49.59</v>
      </c>
    </row>
    <row r="65" ht="18.75" spans="1:13">
      <c r="A65" s="86" t="s">
        <v>81</v>
      </c>
      <c r="B65" s="81"/>
      <c r="C65" s="81">
        <v>37.5</v>
      </c>
      <c r="D65" s="82"/>
      <c r="E65" s="81">
        <v>41.85</v>
      </c>
      <c r="F65" s="81"/>
      <c r="G65" s="83"/>
      <c r="H65" s="81"/>
      <c r="I65" s="81"/>
      <c r="J65" s="98"/>
      <c r="K65" s="98">
        <v>42.78</v>
      </c>
      <c r="M65" s="98">
        <v>38.61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3.62</v>
      </c>
      <c r="C67" s="81">
        <v>8.76</v>
      </c>
      <c r="D67" s="82">
        <v>3.24</v>
      </c>
      <c r="E67" s="81">
        <v>8.85</v>
      </c>
      <c r="F67" s="81">
        <v>5.8</v>
      </c>
      <c r="G67" s="83">
        <v>8.8</v>
      </c>
      <c r="H67" s="81">
        <v>1.2</v>
      </c>
      <c r="I67" s="81">
        <v>8.83</v>
      </c>
      <c r="J67" s="98">
        <v>2.31</v>
      </c>
      <c r="K67" s="98">
        <v>8.67</v>
      </c>
      <c r="L67" s="98">
        <v>3.16</v>
      </c>
      <c r="M67" s="98">
        <v>8.49</v>
      </c>
    </row>
    <row r="68" ht="18.75" spans="1:13">
      <c r="A68" s="104" t="s">
        <v>83</v>
      </c>
      <c r="B68" s="105">
        <v>3.58</v>
      </c>
      <c r="C68" s="81">
        <v>7.78</v>
      </c>
      <c r="D68" s="82">
        <v>2.17</v>
      </c>
      <c r="E68" s="81">
        <v>8.1</v>
      </c>
      <c r="F68" s="81">
        <v>2.9</v>
      </c>
      <c r="G68" s="83">
        <v>7.9</v>
      </c>
      <c r="H68" s="81">
        <v>3.8</v>
      </c>
      <c r="I68" s="81">
        <v>7.99</v>
      </c>
      <c r="J68" s="98">
        <v>3.45</v>
      </c>
      <c r="K68" s="98">
        <v>8.08</v>
      </c>
      <c r="L68" s="98">
        <v>2.91</v>
      </c>
      <c r="M68" s="98">
        <v>8.11</v>
      </c>
    </row>
    <row r="69" ht="18.75" spans="1:13">
      <c r="A69" s="104" t="s">
        <v>84</v>
      </c>
      <c r="B69" s="105">
        <v>4.65</v>
      </c>
      <c r="C69" s="81">
        <v>11.81</v>
      </c>
      <c r="D69" s="82">
        <v>4.52</v>
      </c>
      <c r="E69" s="81">
        <v>11.88</v>
      </c>
      <c r="F69" s="81"/>
      <c r="G69" s="83"/>
      <c r="H69" s="81"/>
      <c r="I69" s="81"/>
      <c r="J69" s="98">
        <v>5.34</v>
      </c>
      <c r="K69" s="98">
        <v>24.79</v>
      </c>
      <c r="L69" s="98">
        <v>4.38</v>
      </c>
      <c r="M69" s="98">
        <v>21.38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144</v>
      </c>
      <c r="D2" s="6"/>
      <c r="E2" s="6"/>
      <c r="F2" s="7" t="s">
        <v>145</v>
      </c>
      <c r="G2" s="7"/>
      <c r="H2" s="7"/>
      <c r="I2" s="89" t="s">
        <v>146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65600</v>
      </c>
      <c r="D4" s="13"/>
      <c r="E4" s="13"/>
      <c r="F4" s="13">
        <v>66960</v>
      </c>
      <c r="G4" s="13"/>
      <c r="H4" s="13"/>
      <c r="I4" s="13">
        <v>67900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93650</v>
      </c>
      <c r="D5" s="13"/>
      <c r="E5" s="13"/>
      <c r="F5" s="13">
        <v>95300</v>
      </c>
      <c r="G5" s="13"/>
      <c r="H5" s="13"/>
      <c r="I5" s="13">
        <v>96700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C4-'22日'!I4</f>
        <v>1000</v>
      </c>
      <c r="D6" s="15"/>
      <c r="E6" s="15"/>
      <c r="F6" s="16">
        <f>F4-C4</f>
        <v>1360</v>
      </c>
      <c r="G6" s="17"/>
      <c r="H6" s="18"/>
      <c r="I6" s="16">
        <f>I4-F4</f>
        <v>940</v>
      </c>
      <c r="J6" s="17"/>
      <c r="K6" s="18"/>
      <c r="L6" s="93">
        <f>C6+F6+I6</f>
        <v>3300</v>
      </c>
      <c r="M6" s="93">
        <f>C7+F7+I7</f>
        <v>3850</v>
      </c>
    </row>
    <row r="7" ht="21.95" customHeight="1" spans="1:13">
      <c r="A7" s="11"/>
      <c r="B7" s="14" t="s">
        <v>8</v>
      </c>
      <c r="C7" s="15">
        <f>C5-'22日'!I5</f>
        <v>800</v>
      </c>
      <c r="D7" s="15"/>
      <c r="E7" s="15"/>
      <c r="F7" s="16">
        <f>F5-C5</f>
        <v>1650</v>
      </c>
      <c r="G7" s="17"/>
      <c r="H7" s="18"/>
      <c r="I7" s="16">
        <f>I5-F5</f>
        <v>1400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47</v>
      </c>
      <c r="G9" s="13"/>
      <c r="H9" s="13"/>
      <c r="I9" s="13">
        <v>46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46</v>
      </c>
      <c r="G10" s="13"/>
      <c r="H10" s="13"/>
      <c r="I10" s="13">
        <v>46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410</v>
      </c>
      <c r="D15" s="23">
        <v>380</v>
      </c>
      <c r="E15" s="23">
        <v>350</v>
      </c>
      <c r="F15" s="23">
        <v>350</v>
      </c>
      <c r="G15" s="23">
        <v>320</v>
      </c>
      <c r="H15" s="23">
        <v>290</v>
      </c>
      <c r="I15" s="23">
        <v>290</v>
      </c>
      <c r="J15" s="23">
        <v>250</v>
      </c>
      <c r="K15" s="23">
        <v>500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249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500</v>
      </c>
      <c r="D21" s="23">
        <v>420</v>
      </c>
      <c r="E21" s="23">
        <v>350</v>
      </c>
      <c r="F21" s="23">
        <v>350</v>
      </c>
      <c r="G21" s="23">
        <v>280</v>
      </c>
      <c r="H21" s="23">
        <v>520</v>
      </c>
      <c r="I21" s="23">
        <v>520</v>
      </c>
      <c r="J21" s="23">
        <v>440</v>
      </c>
      <c r="K21" s="23">
        <v>360</v>
      </c>
    </row>
    <row r="22" ht="21.95" customHeight="1" spans="1:11">
      <c r="A22" s="30"/>
      <c r="B22" s="26" t="s">
        <v>24</v>
      </c>
      <c r="C22" s="27" t="s">
        <v>25</v>
      </c>
      <c r="D22" s="27"/>
      <c r="E22" s="27"/>
      <c r="F22" s="27" t="s">
        <v>250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60</v>
      </c>
      <c r="D23" s="23"/>
      <c r="E23" s="23"/>
      <c r="F23" s="23">
        <v>0</v>
      </c>
      <c r="G23" s="23"/>
      <c r="H23" s="23"/>
      <c r="I23" s="23">
        <v>2160</v>
      </c>
      <c r="J23" s="23"/>
      <c r="K23" s="23"/>
    </row>
    <row r="24" ht="21.95" customHeight="1" spans="1:11">
      <c r="A24" s="31"/>
      <c r="B24" s="32" t="s">
        <v>28</v>
      </c>
      <c r="C24" s="23">
        <v>700</v>
      </c>
      <c r="D24" s="23"/>
      <c r="E24" s="23"/>
      <c r="F24" s="23">
        <f>1070+1370</f>
        <v>2440</v>
      </c>
      <c r="G24" s="23"/>
      <c r="H24" s="23"/>
      <c r="I24" s="23">
        <v>2300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24</v>
      </c>
      <c r="D25" s="23"/>
      <c r="E25" s="23"/>
      <c r="F25" s="23">
        <v>24</v>
      </c>
      <c r="G25" s="23"/>
      <c r="H25" s="23"/>
      <c r="I25" s="23">
        <v>23</v>
      </c>
      <c r="J25" s="23"/>
      <c r="K25" s="23"/>
    </row>
    <row r="26" ht="21.95" customHeight="1" spans="1:11">
      <c r="A26" s="24"/>
      <c r="B26" s="25" t="s">
        <v>31</v>
      </c>
      <c r="C26" s="23">
        <v>712</v>
      </c>
      <c r="D26" s="23"/>
      <c r="E26" s="23"/>
      <c r="F26" s="23">
        <v>812</v>
      </c>
      <c r="G26" s="23"/>
      <c r="H26" s="23"/>
      <c r="I26" s="23">
        <v>812</v>
      </c>
      <c r="J26" s="23"/>
      <c r="K26" s="23"/>
    </row>
    <row r="27" ht="21.95" customHeight="1" spans="1:11">
      <c r="A27" s="24"/>
      <c r="B27" s="25" t="s">
        <v>32</v>
      </c>
      <c r="C27" s="23">
        <v>2</v>
      </c>
      <c r="D27" s="23"/>
      <c r="E27" s="23"/>
      <c r="F27" s="23">
        <v>2</v>
      </c>
      <c r="G27" s="23"/>
      <c r="H27" s="23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251</v>
      </c>
      <c r="D28" s="36"/>
      <c r="E28" s="37"/>
      <c r="F28" s="35" t="s">
        <v>252</v>
      </c>
      <c r="G28" s="36"/>
      <c r="H28" s="37"/>
      <c r="I28" s="35" t="s">
        <v>253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124</v>
      </c>
      <c r="D31" s="51"/>
      <c r="E31" s="52"/>
      <c r="F31" s="50" t="s">
        <v>175</v>
      </c>
      <c r="G31" s="51"/>
      <c r="H31" s="52"/>
      <c r="I31" s="50" t="s">
        <v>154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9.4</v>
      </c>
      <c r="F35" s="23">
        <v>9.42</v>
      </c>
      <c r="G35" s="23">
        <v>9.37</v>
      </c>
      <c r="H35" s="23">
        <v>9.4</v>
      </c>
      <c r="I35" s="23">
        <v>9.39</v>
      </c>
      <c r="J35" s="98">
        <v>9.36</v>
      </c>
    </row>
    <row r="36" ht="15.75" spans="1:10">
      <c r="A36" s="61"/>
      <c r="B36" s="55"/>
      <c r="C36" s="62" t="s">
        <v>47</v>
      </c>
      <c r="D36" s="62" t="s">
        <v>48</v>
      </c>
      <c r="E36" s="23">
        <v>6.21</v>
      </c>
      <c r="F36" s="23">
        <v>6.11</v>
      </c>
      <c r="G36" s="23">
        <v>6.4</v>
      </c>
      <c r="H36" s="23">
        <v>6.1</v>
      </c>
      <c r="I36" s="23">
        <v>6.3</v>
      </c>
      <c r="J36" s="98">
        <v>6.55</v>
      </c>
    </row>
    <row r="37" ht="19.5" spans="1:10">
      <c r="A37" s="61"/>
      <c r="B37" s="55"/>
      <c r="C37" s="63" t="s">
        <v>49</v>
      </c>
      <c r="D37" s="62" t="s">
        <v>50</v>
      </c>
      <c r="E37" s="23">
        <v>17.1</v>
      </c>
      <c r="F37" s="23">
        <v>15.8</v>
      </c>
      <c r="G37" s="64">
        <v>17.3</v>
      </c>
      <c r="H37" s="23">
        <v>17.9</v>
      </c>
      <c r="I37" s="23">
        <v>14.8</v>
      </c>
      <c r="J37" s="98">
        <v>15</v>
      </c>
    </row>
    <row r="38" ht="16.5" spans="1:10">
      <c r="A38" s="61"/>
      <c r="B38" s="55"/>
      <c r="C38" s="65" t="s">
        <v>51</v>
      </c>
      <c r="D38" s="62" t="s">
        <v>52</v>
      </c>
      <c r="E38" s="64">
        <v>4.8</v>
      </c>
      <c r="F38" s="64">
        <v>5.3</v>
      </c>
      <c r="G38" s="64">
        <v>7.6</v>
      </c>
      <c r="H38" s="64">
        <v>5.9</v>
      </c>
      <c r="I38" s="23">
        <v>5.45</v>
      </c>
      <c r="J38" s="98">
        <v>4.81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0.5</v>
      </c>
      <c r="F39" s="23">
        <v>0.5</v>
      </c>
      <c r="G39" s="23">
        <v>0.6</v>
      </c>
      <c r="H39" s="23">
        <v>0.6</v>
      </c>
      <c r="I39" s="23">
        <v>0.6</v>
      </c>
      <c r="J39" s="98">
        <v>0.6</v>
      </c>
    </row>
    <row r="40" ht="15.75" spans="1:10">
      <c r="A40" s="61"/>
      <c r="B40" s="55"/>
      <c r="C40" s="63" t="s">
        <v>45</v>
      </c>
      <c r="D40" s="63" t="s">
        <v>54</v>
      </c>
      <c r="E40" s="23">
        <v>10.25</v>
      </c>
      <c r="F40" s="23">
        <v>10.22</v>
      </c>
      <c r="G40" s="23">
        <v>10.25</v>
      </c>
      <c r="H40" s="23">
        <v>10.23</v>
      </c>
      <c r="I40" s="23">
        <v>10.25</v>
      </c>
      <c r="J40" s="98">
        <v>10.26</v>
      </c>
    </row>
    <row r="41" ht="15.75" spans="1:10">
      <c r="A41" s="61"/>
      <c r="B41" s="55"/>
      <c r="C41" s="62" t="s">
        <v>47</v>
      </c>
      <c r="D41" s="62" t="s">
        <v>55</v>
      </c>
      <c r="E41" s="23">
        <v>23.52</v>
      </c>
      <c r="F41" s="23">
        <v>24.08</v>
      </c>
      <c r="G41" s="23">
        <v>27.2</v>
      </c>
      <c r="H41" s="23">
        <v>27.3</v>
      </c>
      <c r="I41" s="23">
        <v>25.9</v>
      </c>
      <c r="J41" s="98">
        <v>26.6</v>
      </c>
    </row>
    <row r="42" ht="15.75" spans="1:10">
      <c r="A42" s="61"/>
      <c r="B42" s="55"/>
      <c r="C42" s="66" t="s">
        <v>56</v>
      </c>
      <c r="D42" s="67" t="s">
        <v>57</v>
      </c>
      <c r="E42" s="23">
        <v>5.56</v>
      </c>
      <c r="F42" s="23">
        <v>5.94</v>
      </c>
      <c r="G42" s="23">
        <v>5.44</v>
      </c>
      <c r="H42" s="23">
        <v>5.75</v>
      </c>
      <c r="I42" s="23">
        <v>5.88</v>
      </c>
      <c r="J42" s="98">
        <v>5.65</v>
      </c>
    </row>
    <row r="43" ht="16.5" spans="1:10">
      <c r="A43" s="61"/>
      <c r="B43" s="55"/>
      <c r="C43" s="66" t="s">
        <v>58</v>
      </c>
      <c r="D43" s="68" t="s">
        <v>59</v>
      </c>
      <c r="E43" s="23">
        <v>8.69</v>
      </c>
      <c r="F43" s="23">
        <v>7.98</v>
      </c>
      <c r="G43" s="23">
        <v>8.6</v>
      </c>
      <c r="H43" s="23">
        <v>8.4</v>
      </c>
      <c r="I43" s="23">
        <v>8.35</v>
      </c>
      <c r="J43" s="98">
        <v>8.32</v>
      </c>
    </row>
    <row r="44" ht="19.5" spans="1:10">
      <c r="A44" s="61"/>
      <c r="B44" s="55"/>
      <c r="C44" s="63" t="s">
        <v>49</v>
      </c>
      <c r="D44" s="62" t="s">
        <v>60</v>
      </c>
      <c r="E44" s="23">
        <v>1159</v>
      </c>
      <c r="F44" s="23">
        <v>1170</v>
      </c>
      <c r="G44" s="23">
        <v>1214</v>
      </c>
      <c r="H44" s="23">
        <v>1531</v>
      </c>
      <c r="I44" s="23">
        <v>1534</v>
      </c>
      <c r="J44" s="98">
        <v>1530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5.84</v>
      </c>
      <c r="F45" s="23">
        <v>6.38</v>
      </c>
      <c r="G45" s="23">
        <v>6.1</v>
      </c>
      <c r="H45" s="23">
        <v>6.5</v>
      </c>
      <c r="I45" s="23">
        <v>6.36</v>
      </c>
      <c r="J45" s="98">
        <v>6.17</v>
      </c>
    </row>
    <row r="46" ht="19.5" spans="1:10">
      <c r="A46" s="61"/>
      <c r="B46" s="55"/>
      <c r="C46" s="63" t="s">
        <v>49</v>
      </c>
      <c r="D46" s="62" t="s">
        <v>50</v>
      </c>
      <c r="E46" s="23">
        <v>52.3</v>
      </c>
      <c r="F46" s="23">
        <v>48.67</v>
      </c>
      <c r="G46" s="23">
        <v>50.5</v>
      </c>
      <c r="H46" s="23">
        <v>58.3</v>
      </c>
      <c r="I46" s="23">
        <v>68.1</v>
      </c>
      <c r="J46" s="98">
        <v>78.1</v>
      </c>
    </row>
    <row r="47" ht="16.5" spans="1:10">
      <c r="A47" s="61"/>
      <c r="B47" s="55"/>
      <c r="C47" s="65" t="s">
        <v>51</v>
      </c>
      <c r="D47" s="62" t="s">
        <v>64</v>
      </c>
      <c r="E47" s="23">
        <v>3.99</v>
      </c>
      <c r="F47" s="23">
        <v>4.03</v>
      </c>
      <c r="G47" s="23">
        <v>1.9</v>
      </c>
      <c r="H47" s="23">
        <v>0.7</v>
      </c>
      <c r="I47" s="23">
        <v>0.64</v>
      </c>
      <c r="J47" s="98">
        <v>1.86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6.63</v>
      </c>
      <c r="F48" s="23">
        <v>6.21</v>
      </c>
      <c r="G48" s="23">
        <v>6.3</v>
      </c>
      <c r="H48" s="23">
        <v>6.11</v>
      </c>
      <c r="I48" s="23">
        <v>6.29</v>
      </c>
      <c r="J48" s="98">
        <v>5.98</v>
      </c>
    </row>
    <row r="49" ht="19.5" spans="1:10">
      <c r="A49" s="61"/>
      <c r="B49" s="55"/>
      <c r="C49" s="63" t="s">
        <v>49</v>
      </c>
      <c r="D49" s="62" t="s">
        <v>50</v>
      </c>
      <c r="E49" s="23">
        <v>12.2</v>
      </c>
      <c r="F49" s="23">
        <v>13.8</v>
      </c>
      <c r="G49" s="23">
        <v>14.7</v>
      </c>
      <c r="H49" s="23">
        <v>14.3</v>
      </c>
      <c r="I49" s="23">
        <v>18.5</v>
      </c>
      <c r="J49" s="98">
        <v>23.6</v>
      </c>
    </row>
    <row r="50" ht="16.5" spans="1:10">
      <c r="A50" s="61"/>
      <c r="B50" s="55"/>
      <c r="C50" s="65" t="s">
        <v>51</v>
      </c>
      <c r="D50" s="62" t="s">
        <v>64</v>
      </c>
      <c r="E50" s="23">
        <v>4.41</v>
      </c>
      <c r="F50" s="23">
        <v>5.02</v>
      </c>
      <c r="G50" s="23">
        <v>1.4</v>
      </c>
      <c r="H50" s="23">
        <v>0.91</v>
      </c>
      <c r="I50" s="23">
        <v>4.35</v>
      </c>
      <c r="J50" s="98">
        <v>4.45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9.24</v>
      </c>
      <c r="F52" s="23">
        <v>9.32</v>
      </c>
      <c r="G52" s="23">
        <v>9.2</v>
      </c>
      <c r="H52" s="23">
        <v>9.22</v>
      </c>
      <c r="I52" s="23">
        <v>9.28</v>
      </c>
      <c r="J52" s="98">
        <v>9.26</v>
      </c>
    </row>
    <row r="53" ht="15.75" spans="1:10">
      <c r="A53" s="61"/>
      <c r="B53" s="55"/>
      <c r="C53" s="62" t="s">
        <v>47</v>
      </c>
      <c r="D53" s="62" t="s">
        <v>48</v>
      </c>
      <c r="E53" s="23">
        <v>6.03</v>
      </c>
      <c r="F53" s="23">
        <v>5.98</v>
      </c>
      <c r="G53" s="23">
        <v>5.84</v>
      </c>
      <c r="H53" s="23">
        <v>6.2</v>
      </c>
      <c r="I53" s="23">
        <v>5.91</v>
      </c>
      <c r="J53" s="98">
        <v>5.88</v>
      </c>
    </row>
    <row r="54" ht="19.5" spans="1:10">
      <c r="A54" s="61"/>
      <c r="B54" s="55"/>
      <c r="C54" s="63" t="s">
        <v>49</v>
      </c>
      <c r="D54" s="62" t="s">
        <v>50</v>
      </c>
      <c r="E54" s="23">
        <v>16.7</v>
      </c>
      <c r="F54" s="23">
        <v>14.32</v>
      </c>
      <c r="G54" s="23">
        <v>10.4</v>
      </c>
      <c r="H54" s="23">
        <v>12.8</v>
      </c>
      <c r="I54" s="23">
        <v>13.1</v>
      </c>
      <c r="J54" s="98">
        <v>13.9</v>
      </c>
    </row>
    <row r="55" ht="16.5" spans="1:10">
      <c r="A55" s="61"/>
      <c r="B55" s="69"/>
      <c r="C55" s="70" t="s">
        <v>51</v>
      </c>
      <c r="D55" s="62" t="s">
        <v>69</v>
      </c>
      <c r="E55" s="71">
        <v>4.33</v>
      </c>
      <c r="F55" s="71">
        <v>5.68</v>
      </c>
      <c r="G55" s="71">
        <v>5.2</v>
      </c>
      <c r="H55" s="23">
        <v>3.4</v>
      </c>
      <c r="I55" s="23">
        <v>3.92</v>
      </c>
      <c r="J55" s="98">
        <v>4.46</v>
      </c>
    </row>
    <row r="56" ht="14.25" spans="1:10">
      <c r="A56" s="72" t="s">
        <v>70</v>
      </c>
      <c r="B56" s="72" t="s">
        <v>71</v>
      </c>
      <c r="C56" s="73">
        <v>7.92</v>
      </c>
      <c r="D56" s="72" t="s">
        <v>43</v>
      </c>
      <c r="E56" s="73">
        <v>76</v>
      </c>
      <c r="F56" s="72" t="s">
        <v>72</v>
      </c>
      <c r="G56" s="73">
        <v>81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/>
      <c r="C59" s="81"/>
      <c r="D59" s="82"/>
      <c r="E59" s="81"/>
      <c r="F59" s="81">
        <v>21.8</v>
      </c>
      <c r="G59" s="83"/>
      <c r="H59" s="81">
        <v>23.3</v>
      </c>
      <c r="I59" s="81"/>
      <c r="J59" s="98">
        <v>30</v>
      </c>
      <c r="K59" s="98"/>
      <c r="L59" s="98"/>
      <c r="M59" s="98"/>
    </row>
    <row r="60" ht="18.75" spans="1:13">
      <c r="A60" s="79" t="s">
        <v>77</v>
      </c>
      <c r="B60" s="80">
        <v>39.12</v>
      </c>
      <c r="C60" s="81"/>
      <c r="D60" s="82">
        <v>44.68</v>
      </c>
      <c r="E60" s="81"/>
      <c r="F60" s="81"/>
      <c r="G60" s="83"/>
      <c r="H60" s="81"/>
      <c r="I60" s="81"/>
      <c r="J60" s="98">
        <v>64</v>
      </c>
      <c r="K60" s="98"/>
      <c r="L60" s="98">
        <v>40.5</v>
      </c>
      <c r="M60" s="98"/>
    </row>
    <row r="61" ht="18.75" spans="1:13">
      <c r="A61" s="79" t="s">
        <v>78</v>
      </c>
      <c r="B61" s="80">
        <v>4.33</v>
      </c>
      <c r="C61" s="81"/>
      <c r="D61" s="82">
        <v>24.07</v>
      </c>
      <c r="E61" s="81"/>
      <c r="F61" s="81">
        <v>25.5</v>
      </c>
      <c r="G61" s="83"/>
      <c r="H61" s="81">
        <v>37.4</v>
      </c>
      <c r="I61" s="81"/>
      <c r="J61" s="98"/>
      <c r="K61" s="98"/>
      <c r="L61" s="98"/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54.42</v>
      </c>
      <c r="D63" s="82"/>
      <c r="E63" s="81">
        <v>53.24</v>
      </c>
      <c r="F63" s="81"/>
      <c r="G63" s="83">
        <v>54.02</v>
      </c>
      <c r="H63" s="81"/>
      <c r="I63" s="81">
        <v>54.1</v>
      </c>
      <c r="J63" s="98"/>
      <c r="K63" s="98">
        <v>56</v>
      </c>
      <c r="M63" s="98">
        <v>78.8</v>
      </c>
    </row>
    <row r="64" ht="18.75" spans="1:13">
      <c r="A64" s="86" t="s">
        <v>80</v>
      </c>
      <c r="B64" s="81"/>
      <c r="C64" s="81">
        <v>50.6</v>
      </c>
      <c r="D64" s="82"/>
      <c r="E64" s="81"/>
      <c r="F64" s="81"/>
      <c r="G64" s="87">
        <v>42.9</v>
      </c>
      <c r="H64" s="81"/>
      <c r="I64" s="81">
        <v>46</v>
      </c>
      <c r="J64" s="98"/>
      <c r="K64" s="98">
        <v>46.3</v>
      </c>
      <c r="L64" s="98"/>
      <c r="M64" s="98">
        <v>52.4</v>
      </c>
    </row>
    <row r="65" ht="18.75" spans="1:13">
      <c r="A65" s="86" t="s">
        <v>81</v>
      </c>
      <c r="B65" s="81"/>
      <c r="C65" s="81">
        <v>40.7</v>
      </c>
      <c r="D65" s="82"/>
      <c r="E65" s="81"/>
      <c r="F65" s="81"/>
      <c r="G65" s="83">
        <v>30.2</v>
      </c>
      <c r="H65" s="81"/>
      <c r="I65" s="81">
        <v>33.3</v>
      </c>
      <c r="J65" s="98"/>
      <c r="K65" s="98">
        <v>29.7</v>
      </c>
      <c r="M65" s="98">
        <v>95.1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4.61</v>
      </c>
      <c r="C67" s="81">
        <v>8.88</v>
      </c>
      <c r="D67" s="82">
        <v>4.72</v>
      </c>
      <c r="E67" s="81">
        <v>10.68</v>
      </c>
      <c r="F67" s="81">
        <v>1.8</v>
      </c>
      <c r="G67" s="83">
        <v>8.97</v>
      </c>
      <c r="H67" s="81">
        <v>1.7</v>
      </c>
      <c r="I67" s="81">
        <v>8.9</v>
      </c>
      <c r="J67" s="98">
        <v>1.92</v>
      </c>
      <c r="K67" s="98">
        <v>8.5</v>
      </c>
      <c r="L67" s="98">
        <v>2.32</v>
      </c>
      <c r="M67" s="98">
        <v>8.7</v>
      </c>
    </row>
    <row r="68" ht="18.75" spans="1:13">
      <c r="A68" s="104" t="s">
        <v>83</v>
      </c>
      <c r="B68" s="105">
        <v>2.37</v>
      </c>
      <c r="C68" s="81">
        <v>8.22</v>
      </c>
      <c r="D68" s="82">
        <v>3.33</v>
      </c>
      <c r="E68" s="81">
        <v>8.02</v>
      </c>
      <c r="F68" s="81">
        <v>2.1</v>
      </c>
      <c r="G68" s="83">
        <v>8.1</v>
      </c>
      <c r="H68" s="81">
        <v>2.3</v>
      </c>
      <c r="I68" s="81">
        <v>8.3</v>
      </c>
      <c r="J68" s="98">
        <v>2.61</v>
      </c>
      <c r="K68" s="98">
        <v>7.7</v>
      </c>
      <c r="L68" s="98">
        <v>2.17</v>
      </c>
      <c r="M68" s="98">
        <v>7.9</v>
      </c>
    </row>
    <row r="69" ht="18.75" spans="1:13">
      <c r="A69" s="104" t="s">
        <v>84</v>
      </c>
      <c r="B69" s="105">
        <v>12.1</v>
      </c>
      <c r="C69" s="81">
        <v>25.87</v>
      </c>
      <c r="D69" s="82"/>
      <c r="E69" s="81"/>
      <c r="F69" s="81">
        <v>4.4</v>
      </c>
      <c r="G69" s="83">
        <v>19.5</v>
      </c>
      <c r="H69" s="81">
        <v>1.5</v>
      </c>
      <c r="I69" s="81">
        <v>15.1</v>
      </c>
      <c r="J69" s="98">
        <v>3.3</v>
      </c>
      <c r="K69" s="98">
        <v>14</v>
      </c>
      <c r="L69" s="98">
        <v>3.9</v>
      </c>
      <c r="M69" s="98">
        <v>14.6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C46" sqref="$A46:$XFD4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144</v>
      </c>
      <c r="D2" s="6"/>
      <c r="E2" s="6"/>
      <c r="F2" s="7" t="s">
        <v>254</v>
      </c>
      <c r="G2" s="7"/>
      <c r="H2" s="7"/>
      <c r="I2" s="89" t="s">
        <v>146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68600</v>
      </c>
      <c r="D4" s="13"/>
      <c r="E4" s="13"/>
      <c r="F4" s="13">
        <v>69900</v>
      </c>
      <c r="G4" s="13"/>
      <c r="H4" s="13"/>
      <c r="I4" s="13">
        <v>70980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97960</v>
      </c>
      <c r="D5" s="13"/>
      <c r="E5" s="13"/>
      <c r="F5" s="13">
        <v>99330</v>
      </c>
      <c r="G5" s="13"/>
      <c r="H5" s="13"/>
      <c r="I5" s="13">
        <v>100560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C4-'23日'!I4</f>
        <v>700</v>
      </c>
      <c r="D6" s="15"/>
      <c r="E6" s="15"/>
      <c r="F6" s="16">
        <f>F4-C4</f>
        <v>1300</v>
      </c>
      <c r="G6" s="17"/>
      <c r="H6" s="18"/>
      <c r="I6" s="16">
        <f>I4-F4</f>
        <v>1080</v>
      </c>
      <c r="J6" s="17"/>
      <c r="K6" s="18"/>
      <c r="L6" s="93">
        <f>C6+F6+I6</f>
        <v>3080</v>
      </c>
      <c r="M6" s="93">
        <f>C7+F7+I7</f>
        <v>3860</v>
      </c>
    </row>
    <row r="7" ht="21.95" customHeight="1" spans="1:13">
      <c r="A7" s="11"/>
      <c r="B7" s="14" t="s">
        <v>8</v>
      </c>
      <c r="C7" s="15">
        <f>C5-'23日'!I5</f>
        <v>1260</v>
      </c>
      <c r="D7" s="15"/>
      <c r="E7" s="15"/>
      <c r="F7" s="16">
        <f>F5-C5</f>
        <v>1370</v>
      </c>
      <c r="G7" s="17"/>
      <c r="H7" s="18"/>
      <c r="I7" s="16">
        <f>I5-F5</f>
        <v>1230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46</v>
      </c>
      <c r="G9" s="13"/>
      <c r="H9" s="13"/>
      <c r="I9" s="13">
        <v>47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46</v>
      </c>
      <c r="G10" s="13"/>
      <c r="H10" s="13"/>
      <c r="I10" s="13">
        <v>47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500</v>
      </c>
      <c r="D15" s="23">
        <v>470</v>
      </c>
      <c r="E15" s="23">
        <v>440</v>
      </c>
      <c r="F15" s="23">
        <v>440</v>
      </c>
      <c r="G15" s="23">
        <v>410</v>
      </c>
      <c r="H15" s="23">
        <v>380</v>
      </c>
      <c r="I15" s="23">
        <v>380</v>
      </c>
      <c r="J15" s="23">
        <v>350</v>
      </c>
      <c r="K15" s="23">
        <v>320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360</v>
      </c>
      <c r="D21" s="23">
        <v>290</v>
      </c>
      <c r="E21" s="23">
        <v>220</v>
      </c>
      <c r="F21" s="23">
        <v>500</v>
      </c>
      <c r="G21" s="23">
        <v>420</v>
      </c>
      <c r="H21" s="23">
        <v>350</v>
      </c>
      <c r="I21" s="23">
        <v>350</v>
      </c>
      <c r="J21" s="23">
        <v>270</v>
      </c>
      <c r="K21" s="23">
        <v>500</v>
      </c>
    </row>
    <row r="22" ht="21.95" customHeight="1" spans="1:11">
      <c r="A22" s="30"/>
      <c r="B22" s="26" t="s">
        <v>24</v>
      </c>
      <c r="C22" s="27" t="s">
        <v>25</v>
      </c>
      <c r="D22" s="27"/>
      <c r="E22" s="27"/>
      <c r="F22" s="27" t="s">
        <v>255</v>
      </c>
      <c r="G22" s="27"/>
      <c r="H22" s="27"/>
      <c r="I22" s="27" t="s">
        <v>256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1990</v>
      </c>
      <c r="D23" s="23"/>
      <c r="E23" s="23"/>
      <c r="F23" s="23">
        <f>950+930</f>
        <v>1880</v>
      </c>
      <c r="G23" s="23"/>
      <c r="H23" s="23"/>
      <c r="I23" s="23">
        <v>1780</v>
      </c>
      <c r="J23" s="23"/>
      <c r="K23" s="23"/>
    </row>
    <row r="24" ht="21.95" customHeight="1" spans="1:11">
      <c r="A24" s="31"/>
      <c r="B24" s="32" t="s">
        <v>28</v>
      </c>
      <c r="C24" s="23">
        <v>2220</v>
      </c>
      <c r="D24" s="23"/>
      <c r="E24" s="23"/>
      <c r="F24" s="23">
        <f>1070+1040</f>
        <v>2110</v>
      </c>
      <c r="G24" s="23"/>
      <c r="H24" s="23"/>
      <c r="I24" s="23">
        <v>2110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23</v>
      </c>
      <c r="D25" s="23"/>
      <c r="E25" s="23"/>
      <c r="F25" s="23">
        <v>23</v>
      </c>
      <c r="G25" s="23"/>
      <c r="H25" s="23"/>
      <c r="I25" s="23">
        <v>23</v>
      </c>
      <c r="J25" s="23"/>
      <c r="K25" s="23"/>
    </row>
    <row r="26" ht="21.95" customHeight="1" spans="1:11">
      <c r="A26" s="24"/>
      <c r="B26" s="25" t="s">
        <v>31</v>
      </c>
      <c r="C26" s="23">
        <v>812</v>
      </c>
      <c r="D26" s="23"/>
      <c r="E26" s="23"/>
      <c r="F26" s="23">
        <v>812</v>
      </c>
      <c r="G26" s="23"/>
      <c r="H26" s="23"/>
      <c r="I26" s="23">
        <v>810</v>
      </c>
      <c r="J26" s="23"/>
      <c r="K26" s="23"/>
    </row>
    <row r="27" ht="21.95" customHeight="1" spans="1:11">
      <c r="A27" s="24"/>
      <c r="B27" s="25" t="s">
        <v>32</v>
      </c>
      <c r="C27" s="23">
        <v>2</v>
      </c>
      <c r="D27" s="23"/>
      <c r="E27" s="23"/>
      <c r="F27" s="23">
        <v>2</v>
      </c>
      <c r="G27" s="23"/>
      <c r="H27" s="23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257</v>
      </c>
      <c r="D28" s="36"/>
      <c r="E28" s="37"/>
      <c r="F28" s="35" t="s">
        <v>258</v>
      </c>
      <c r="G28" s="36"/>
      <c r="H28" s="37"/>
      <c r="I28" s="35" t="s">
        <v>259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119</v>
      </c>
      <c r="D31" s="51"/>
      <c r="E31" s="52"/>
      <c r="F31" s="50" t="s">
        <v>183</v>
      </c>
      <c r="G31" s="51"/>
      <c r="H31" s="52"/>
      <c r="I31" s="50" t="s">
        <v>154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9.41</v>
      </c>
      <c r="F35" s="23">
        <v>9.4</v>
      </c>
      <c r="G35" s="23">
        <v>9.37</v>
      </c>
      <c r="H35" s="23">
        <v>9.31</v>
      </c>
      <c r="I35" s="23">
        <v>9.33</v>
      </c>
      <c r="J35" s="98">
        <v>9.3</v>
      </c>
    </row>
    <row r="36" ht="15.75" spans="1:10">
      <c r="A36" s="61"/>
      <c r="B36" s="55"/>
      <c r="C36" s="62" t="s">
        <v>47</v>
      </c>
      <c r="D36" s="62" t="s">
        <v>48</v>
      </c>
      <c r="E36" s="23">
        <v>6.21</v>
      </c>
      <c r="F36" s="23">
        <v>6.11</v>
      </c>
      <c r="G36" s="23">
        <v>6.1</v>
      </c>
      <c r="H36" s="23">
        <v>5.61</v>
      </c>
      <c r="I36" s="23">
        <v>6.15</v>
      </c>
      <c r="J36" s="98">
        <v>5.91</v>
      </c>
    </row>
    <row r="37" ht="19.5" spans="1:10">
      <c r="A37" s="61"/>
      <c r="B37" s="55"/>
      <c r="C37" s="63" t="s">
        <v>49</v>
      </c>
      <c r="D37" s="62" t="s">
        <v>50</v>
      </c>
      <c r="E37" s="23">
        <v>5.6</v>
      </c>
      <c r="F37" s="23">
        <v>15.2</v>
      </c>
      <c r="G37" s="64">
        <v>14.4</v>
      </c>
      <c r="H37" s="23">
        <v>14.4</v>
      </c>
      <c r="I37" s="23">
        <v>12.9</v>
      </c>
      <c r="J37" s="98">
        <v>13.1</v>
      </c>
    </row>
    <row r="38" ht="16.5" spans="1:10">
      <c r="A38" s="61"/>
      <c r="B38" s="55"/>
      <c r="C38" s="65" t="s">
        <v>51</v>
      </c>
      <c r="D38" s="62" t="s">
        <v>52</v>
      </c>
      <c r="E38" s="64">
        <v>4.77</v>
      </c>
      <c r="F38" s="64">
        <v>5.3</v>
      </c>
      <c r="G38" s="64">
        <v>4.4</v>
      </c>
      <c r="H38" s="64">
        <v>4.4</v>
      </c>
      <c r="I38" s="23">
        <v>6.82</v>
      </c>
      <c r="J38" s="98">
        <v>5.36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0.6</v>
      </c>
      <c r="F39" s="23">
        <v>0.6</v>
      </c>
      <c r="G39" s="23">
        <v>0.7</v>
      </c>
      <c r="H39" s="23">
        <v>0.7</v>
      </c>
      <c r="I39" s="23">
        <v>0.6</v>
      </c>
      <c r="J39" s="98">
        <v>0.6</v>
      </c>
    </row>
    <row r="40" ht="15.75" spans="1:10">
      <c r="A40" s="61"/>
      <c r="B40" s="55"/>
      <c r="C40" s="63" t="s">
        <v>45</v>
      </c>
      <c r="D40" s="63" t="s">
        <v>54</v>
      </c>
      <c r="E40" s="23">
        <v>10.27</v>
      </c>
      <c r="F40" s="23">
        <v>10.33</v>
      </c>
      <c r="G40" s="23">
        <v>10.35</v>
      </c>
      <c r="H40" s="23">
        <v>10.3</v>
      </c>
      <c r="I40" s="23">
        <v>10.32</v>
      </c>
      <c r="J40" s="98">
        <v>10.31</v>
      </c>
    </row>
    <row r="41" ht="15.75" spans="1:10">
      <c r="A41" s="61"/>
      <c r="B41" s="55"/>
      <c r="C41" s="62" t="s">
        <v>47</v>
      </c>
      <c r="D41" s="62" t="s">
        <v>55</v>
      </c>
      <c r="E41" s="23">
        <v>25.65</v>
      </c>
      <c r="F41" s="23">
        <v>26.37</v>
      </c>
      <c r="G41" s="23">
        <v>26.8</v>
      </c>
      <c r="H41" s="23">
        <v>26.5</v>
      </c>
      <c r="I41" s="23">
        <v>25.7</v>
      </c>
      <c r="J41" s="98">
        <v>26.6</v>
      </c>
    </row>
    <row r="42" ht="15.75" spans="1:10">
      <c r="A42" s="61"/>
      <c r="B42" s="55"/>
      <c r="C42" s="66" t="s">
        <v>56</v>
      </c>
      <c r="D42" s="67" t="s">
        <v>57</v>
      </c>
      <c r="E42" s="23">
        <v>5.79</v>
      </c>
      <c r="F42" s="23">
        <v>5.99</v>
      </c>
      <c r="G42" s="23">
        <v>5.89</v>
      </c>
      <c r="H42" s="23">
        <v>5.69</v>
      </c>
      <c r="I42" s="23">
        <v>5.67</v>
      </c>
      <c r="J42" s="98">
        <v>5.7</v>
      </c>
    </row>
    <row r="43" ht="16.5" spans="1:10">
      <c r="A43" s="61"/>
      <c r="B43" s="55"/>
      <c r="C43" s="66" t="s">
        <v>58</v>
      </c>
      <c r="D43" s="68" t="s">
        <v>59</v>
      </c>
      <c r="E43" s="23">
        <v>8.83</v>
      </c>
      <c r="F43" s="23">
        <v>8.65</v>
      </c>
      <c r="G43" s="23">
        <v>8.71</v>
      </c>
      <c r="H43" s="23">
        <v>8.14</v>
      </c>
      <c r="I43" s="23">
        <v>8.21</v>
      </c>
      <c r="J43" s="98">
        <v>8.13</v>
      </c>
    </row>
    <row r="44" ht="19.5" spans="1:10">
      <c r="A44" s="61"/>
      <c r="B44" s="55"/>
      <c r="C44" s="63" t="s">
        <v>49</v>
      </c>
      <c r="D44" s="62" t="s">
        <v>60</v>
      </c>
      <c r="E44" s="23">
        <v>1534</v>
      </c>
      <c r="F44" s="23">
        <v>1526</v>
      </c>
      <c r="G44" s="23">
        <v>1536</v>
      </c>
      <c r="H44" s="23">
        <v>1533</v>
      </c>
      <c r="I44" s="23">
        <v>1530</v>
      </c>
      <c r="J44" s="98">
        <v>1532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5.76</v>
      </c>
      <c r="F45" s="23">
        <v>6.32</v>
      </c>
      <c r="G45" s="23">
        <v>5.6</v>
      </c>
      <c r="H45" s="23">
        <v>5.46</v>
      </c>
      <c r="I45" s="23">
        <v>5.22</v>
      </c>
      <c r="J45" s="98">
        <v>5.41</v>
      </c>
    </row>
    <row r="46" ht="19.5" spans="1:10">
      <c r="A46" s="61"/>
      <c r="B46" s="55"/>
      <c r="C46" s="63" t="s">
        <v>49</v>
      </c>
      <c r="D46" s="62" t="s">
        <v>50</v>
      </c>
      <c r="E46" s="23">
        <v>70.2</v>
      </c>
      <c r="F46" s="23">
        <v>63.3</v>
      </c>
      <c r="G46" s="23">
        <v>56.9</v>
      </c>
      <c r="H46" s="23">
        <v>63.7</v>
      </c>
      <c r="I46" s="23">
        <v>77.9</v>
      </c>
      <c r="J46" s="98">
        <v>66.2</v>
      </c>
    </row>
    <row r="47" ht="16.5" spans="1:10">
      <c r="A47" s="61"/>
      <c r="B47" s="55"/>
      <c r="C47" s="65" t="s">
        <v>51</v>
      </c>
      <c r="D47" s="62" t="s">
        <v>64</v>
      </c>
      <c r="E47" s="23">
        <v>2.45</v>
      </c>
      <c r="F47" s="23">
        <v>3.32</v>
      </c>
      <c r="G47" s="23">
        <v>3</v>
      </c>
      <c r="H47" s="23">
        <v>1.9</v>
      </c>
      <c r="I47" s="23">
        <v>2.13</v>
      </c>
      <c r="J47" s="98">
        <v>2.11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6.02</v>
      </c>
      <c r="F48" s="23">
        <v>6.13</v>
      </c>
      <c r="G48" s="23">
        <v>5.8</v>
      </c>
      <c r="H48" s="23">
        <v>5.7</v>
      </c>
      <c r="I48" s="23">
        <v>5.53</v>
      </c>
      <c r="J48" s="98">
        <v>5.6</v>
      </c>
    </row>
    <row r="49" ht="19.5" spans="1:10">
      <c r="A49" s="61"/>
      <c r="B49" s="55"/>
      <c r="C49" s="63" t="s">
        <v>49</v>
      </c>
      <c r="D49" s="62" t="s">
        <v>50</v>
      </c>
      <c r="E49" s="23">
        <v>22.8</v>
      </c>
      <c r="F49" s="23">
        <v>20</v>
      </c>
      <c r="G49" s="23">
        <v>17.3</v>
      </c>
      <c r="H49" s="23">
        <v>18.3</v>
      </c>
      <c r="I49" s="23">
        <v>21.6</v>
      </c>
      <c r="J49" s="98">
        <v>16.9</v>
      </c>
    </row>
    <row r="50" ht="16.5" spans="1:10">
      <c r="A50" s="61"/>
      <c r="B50" s="55"/>
      <c r="C50" s="65" t="s">
        <v>51</v>
      </c>
      <c r="D50" s="62" t="s">
        <v>64</v>
      </c>
      <c r="E50" s="23">
        <v>4.57</v>
      </c>
      <c r="F50" s="23">
        <v>5.03</v>
      </c>
      <c r="G50" s="23">
        <v>1.8</v>
      </c>
      <c r="H50" s="23">
        <v>1.8</v>
      </c>
      <c r="I50" s="23">
        <v>6.26</v>
      </c>
      <c r="J50" s="98">
        <v>6.52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9.13</v>
      </c>
      <c r="F52" s="23">
        <v>9.31</v>
      </c>
      <c r="G52" s="23">
        <v>9.35</v>
      </c>
      <c r="H52" s="23">
        <v>9.32</v>
      </c>
      <c r="I52" s="23">
        <v>9.35</v>
      </c>
      <c r="J52" s="98">
        <v>9.34</v>
      </c>
    </row>
    <row r="53" ht="15.75" spans="1:10">
      <c r="A53" s="61"/>
      <c r="B53" s="55"/>
      <c r="C53" s="62" t="s">
        <v>47</v>
      </c>
      <c r="D53" s="62" t="s">
        <v>48</v>
      </c>
      <c r="E53" s="23">
        <v>6.03</v>
      </c>
      <c r="F53" s="23">
        <v>5.99</v>
      </c>
      <c r="G53" s="23">
        <v>5.94</v>
      </c>
      <c r="H53" s="23">
        <v>5.9</v>
      </c>
      <c r="I53" s="23">
        <v>5.82</v>
      </c>
      <c r="J53" s="98">
        <v>5.71</v>
      </c>
    </row>
    <row r="54" ht="19.5" spans="1:10">
      <c r="A54" s="61"/>
      <c r="B54" s="55"/>
      <c r="C54" s="63" t="s">
        <v>49</v>
      </c>
      <c r="D54" s="62" t="s">
        <v>50</v>
      </c>
      <c r="E54" s="23">
        <v>8.48</v>
      </c>
      <c r="F54" s="23">
        <v>9.32</v>
      </c>
      <c r="G54" s="23">
        <v>10.5</v>
      </c>
      <c r="H54" s="23">
        <v>10.9</v>
      </c>
      <c r="I54" s="23">
        <v>12.1</v>
      </c>
      <c r="J54" s="98">
        <v>11.6</v>
      </c>
    </row>
    <row r="55" ht="16.5" spans="1:10">
      <c r="A55" s="61"/>
      <c r="B55" s="69"/>
      <c r="C55" s="70" t="s">
        <v>51</v>
      </c>
      <c r="D55" s="62" t="s">
        <v>69</v>
      </c>
      <c r="E55" s="71">
        <v>6.5</v>
      </c>
      <c r="F55" s="71">
        <v>6.77</v>
      </c>
      <c r="G55" s="71">
        <v>5.9</v>
      </c>
      <c r="H55" s="23">
        <v>3.1</v>
      </c>
      <c r="I55" s="23">
        <v>3.62</v>
      </c>
      <c r="J55" s="98">
        <v>4.05</v>
      </c>
    </row>
    <row r="56" ht="14.25" spans="1:10">
      <c r="A56" s="72" t="s">
        <v>70</v>
      </c>
      <c r="B56" s="72" t="s">
        <v>71</v>
      </c>
      <c r="C56" s="73">
        <v>7.84</v>
      </c>
      <c r="D56" s="72" t="s">
        <v>43</v>
      </c>
      <c r="E56" s="73">
        <v>76</v>
      </c>
      <c r="F56" s="72" t="s">
        <v>72</v>
      </c>
      <c r="G56" s="73">
        <v>81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12.39</v>
      </c>
      <c r="C59" s="81"/>
      <c r="D59" s="82">
        <v>13.01</v>
      </c>
      <c r="E59" s="81"/>
      <c r="F59" s="81">
        <v>13.7</v>
      </c>
      <c r="G59" s="83"/>
      <c r="H59" s="81"/>
      <c r="I59" s="81"/>
      <c r="J59" s="98"/>
      <c r="K59" s="98"/>
      <c r="L59" s="98"/>
      <c r="M59" s="98"/>
    </row>
    <row r="60" ht="18.75" spans="1:13">
      <c r="A60" s="79" t="s">
        <v>77</v>
      </c>
      <c r="B60" s="80">
        <v>44.54</v>
      </c>
      <c r="C60" s="81"/>
      <c r="D60" s="82"/>
      <c r="E60" s="81"/>
      <c r="F60" s="81"/>
      <c r="G60" s="83"/>
      <c r="H60" s="81">
        <v>68.2</v>
      </c>
      <c r="I60" s="81"/>
      <c r="J60" s="98">
        <v>37.4</v>
      </c>
      <c r="K60" s="98"/>
      <c r="L60" s="98">
        <v>66.8</v>
      </c>
      <c r="M60" s="98"/>
    </row>
    <row r="61" ht="18.75" spans="1:13">
      <c r="A61" s="79" t="s">
        <v>78</v>
      </c>
      <c r="B61" s="80"/>
      <c r="C61" s="81"/>
      <c r="D61" s="82">
        <v>18.22</v>
      </c>
      <c r="E61" s="81"/>
      <c r="F61" s="81">
        <v>19.3</v>
      </c>
      <c r="G61" s="83"/>
      <c r="H61" s="81">
        <v>20.5</v>
      </c>
      <c r="I61" s="81"/>
      <c r="J61" s="98">
        <v>21.7</v>
      </c>
      <c r="K61" s="98"/>
      <c r="L61" s="98">
        <v>23.1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54.42</v>
      </c>
      <c r="D63" s="82"/>
      <c r="E63" s="81">
        <v>54.62</v>
      </c>
      <c r="F63" s="81"/>
      <c r="G63" s="83">
        <v>78.9</v>
      </c>
      <c r="H63" s="81"/>
      <c r="I63" s="81">
        <v>61.7</v>
      </c>
      <c r="J63" s="98"/>
      <c r="K63" s="98">
        <v>60</v>
      </c>
      <c r="M63" s="98">
        <v>69.4</v>
      </c>
    </row>
    <row r="64" ht="18.75" spans="1:13">
      <c r="A64" s="86" t="s">
        <v>80</v>
      </c>
      <c r="B64" s="81"/>
      <c r="C64" s="81">
        <v>48.4</v>
      </c>
      <c r="D64" s="82"/>
      <c r="E64" s="81">
        <v>46.2</v>
      </c>
      <c r="F64" s="81"/>
      <c r="G64" s="87">
        <v>48.7</v>
      </c>
      <c r="H64" s="81"/>
      <c r="I64" s="81">
        <v>51.5</v>
      </c>
      <c r="J64" s="98"/>
      <c r="K64" s="98">
        <v>53.3</v>
      </c>
      <c r="L64" s="98"/>
      <c r="M64" s="98">
        <v>58.8</v>
      </c>
    </row>
    <row r="65" ht="18.75" spans="1:13">
      <c r="A65" s="86" t="s">
        <v>81</v>
      </c>
      <c r="B65" s="81"/>
      <c r="C65" s="81"/>
      <c r="D65" s="82"/>
      <c r="E65" s="81"/>
      <c r="F65" s="81"/>
      <c r="G65" s="83">
        <v>22.4</v>
      </c>
      <c r="H65" s="81"/>
      <c r="I65" s="81"/>
      <c r="J65" s="98"/>
      <c r="K65" s="98">
        <v>87.8</v>
      </c>
      <c r="M65" s="98">
        <v>71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2.98</v>
      </c>
      <c r="C67" s="81">
        <v>8.65</v>
      </c>
      <c r="D67" s="82">
        <v>3.03</v>
      </c>
      <c r="E67" s="81">
        <v>8.65</v>
      </c>
      <c r="F67" s="81">
        <v>1.2</v>
      </c>
      <c r="G67" s="83">
        <v>8.6</v>
      </c>
      <c r="H67" s="81">
        <v>1.3</v>
      </c>
      <c r="I67" s="81">
        <v>8.1</v>
      </c>
      <c r="J67" s="98">
        <v>1.51</v>
      </c>
      <c r="K67" s="98">
        <v>8.6</v>
      </c>
      <c r="L67" s="98">
        <v>1.63</v>
      </c>
      <c r="M67" s="98">
        <v>8.5</v>
      </c>
    </row>
    <row r="68" ht="18.75" spans="1:13">
      <c r="A68" s="104" t="s">
        <v>83</v>
      </c>
      <c r="B68" s="105">
        <v>1.35</v>
      </c>
      <c r="C68" s="81">
        <v>7.79</v>
      </c>
      <c r="D68" s="82">
        <v>1.67</v>
      </c>
      <c r="E68" s="81">
        <v>7.84</v>
      </c>
      <c r="F68" s="81">
        <v>1.7</v>
      </c>
      <c r="G68" s="83">
        <v>8</v>
      </c>
      <c r="H68" s="81">
        <v>2.6</v>
      </c>
      <c r="I68" s="81">
        <v>7.76</v>
      </c>
      <c r="J68" s="98">
        <v>2.38</v>
      </c>
      <c r="K68" s="98">
        <v>7.8</v>
      </c>
      <c r="L68" s="98">
        <v>2.5</v>
      </c>
      <c r="M68" s="98">
        <v>7.7</v>
      </c>
    </row>
    <row r="69" ht="18.75" spans="1:13">
      <c r="A69" s="104" t="s">
        <v>84</v>
      </c>
      <c r="B69" s="105"/>
      <c r="C69" s="81"/>
      <c r="D69" s="82"/>
      <c r="E69" s="81"/>
      <c r="F69" s="81">
        <v>2.3</v>
      </c>
      <c r="G69" s="83">
        <v>10.8</v>
      </c>
      <c r="H69" s="81">
        <v>1.5</v>
      </c>
      <c r="I69" s="81">
        <v>10.24</v>
      </c>
      <c r="J69" s="98">
        <v>2.27</v>
      </c>
      <c r="K69" s="98">
        <v>10</v>
      </c>
      <c r="L69" s="98">
        <v>3.1</v>
      </c>
      <c r="M69" s="98">
        <v>9.9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7" workbookViewId="0">
      <selection activeCell="I26" sqref="I26:K2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86</v>
      </c>
      <c r="D2" s="6"/>
      <c r="E2" s="6"/>
      <c r="F2" s="7" t="s">
        <v>87</v>
      </c>
      <c r="G2" s="7"/>
      <c r="H2" s="7"/>
      <c r="I2" s="89" t="s">
        <v>88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71820</v>
      </c>
      <c r="D4" s="13"/>
      <c r="E4" s="13"/>
      <c r="F4" s="13">
        <v>72460</v>
      </c>
      <c r="G4" s="13"/>
      <c r="H4" s="13"/>
      <c r="I4" s="13">
        <v>73730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101830</v>
      </c>
      <c r="D5" s="13"/>
      <c r="E5" s="13"/>
      <c r="F5" s="13">
        <v>103150</v>
      </c>
      <c r="G5" s="13"/>
      <c r="H5" s="13"/>
      <c r="I5" s="13">
        <v>104680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C4-'24日'!I4</f>
        <v>840</v>
      </c>
      <c r="D6" s="15"/>
      <c r="E6" s="15"/>
      <c r="F6" s="16">
        <f>F4-C4</f>
        <v>640</v>
      </c>
      <c r="G6" s="17"/>
      <c r="H6" s="18"/>
      <c r="I6" s="16">
        <f>I4-F4</f>
        <v>1270</v>
      </c>
      <c r="J6" s="17"/>
      <c r="K6" s="18"/>
      <c r="L6" s="93">
        <f>C6+F6+I6</f>
        <v>2750</v>
      </c>
      <c r="M6" s="93">
        <f>C7+F7+I7</f>
        <v>4120</v>
      </c>
    </row>
    <row r="7" ht="21.95" customHeight="1" spans="1:13">
      <c r="A7" s="11"/>
      <c r="B7" s="14" t="s">
        <v>8</v>
      </c>
      <c r="C7" s="15">
        <f>C5-'24日'!I5</f>
        <v>1270</v>
      </c>
      <c r="D7" s="15"/>
      <c r="E7" s="15"/>
      <c r="F7" s="16">
        <f>F5-C5</f>
        <v>1320</v>
      </c>
      <c r="G7" s="17"/>
      <c r="H7" s="18"/>
      <c r="I7" s="16">
        <f>I5-F5</f>
        <v>1530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46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44</v>
      </c>
      <c r="D9" s="13"/>
      <c r="E9" s="13"/>
      <c r="F9" s="13">
        <v>46</v>
      </c>
      <c r="G9" s="13"/>
      <c r="H9" s="13"/>
      <c r="I9" s="13">
        <v>46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43</v>
      </c>
      <c r="D10" s="13"/>
      <c r="E10" s="13"/>
      <c r="F10" s="13">
        <v>30</v>
      </c>
      <c r="G10" s="13"/>
      <c r="H10" s="13"/>
      <c r="I10" s="13">
        <v>0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>
        <v>60</v>
      </c>
      <c r="J11" s="23">
        <v>60</v>
      </c>
      <c r="K11" s="23">
        <v>60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320</v>
      </c>
      <c r="D15" s="23">
        <v>270</v>
      </c>
      <c r="E15" s="23">
        <v>530</v>
      </c>
      <c r="F15" s="23">
        <v>530</v>
      </c>
      <c r="G15" s="23">
        <v>500</v>
      </c>
      <c r="H15" s="23">
        <v>480</v>
      </c>
      <c r="I15" s="23">
        <v>470</v>
      </c>
      <c r="J15" s="23">
        <v>440</v>
      </c>
      <c r="K15" s="23">
        <v>410</v>
      </c>
    </row>
    <row r="16" ht="21.95" customHeight="1" spans="1:11">
      <c r="A16" s="24"/>
      <c r="B16" s="26" t="s">
        <v>19</v>
      </c>
      <c r="C16" s="27" t="s">
        <v>260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500</v>
      </c>
      <c r="D21" s="23">
        <v>440</v>
      </c>
      <c r="E21" s="23">
        <v>370</v>
      </c>
      <c r="F21" s="23">
        <v>370</v>
      </c>
      <c r="G21" s="23">
        <v>300</v>
      </c>
      <c r="H21" s="23">
        <v>480</v>
      </c>
      <c r="I21" s="23">
        <v>470</v>
      </c>
      <c r="J21" s="23">
        <v>400</v>
      </c>
      <c r="K21" s="23">
        <v>300</v>
      </c>
    </row>
    <row r="22" ht="21.95" customHeight="1" spans="1:11">
      <c r="A22" s="30"/>
      <c r="B22" s="26" t="s">
        <v>24</v>
      </c>
      <c r="C22" s="27" t="s">
        <v>25</v>
      </c>
      <c r="D22" s="27"/>
      <c r="E22" s="27"/>
      <c r="F22" s="27" t="s">
        <v>261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1660</v>
      </c>
      <c r="D23" s="23"/>
      <c r="E23" s="23"/>
      <c r="F23" s="23">
        <f>800+760</f>
        <v>1560</v>
      </c>
      <c r="G23" s="23"/>
      <c r="H23" s="23"/>
      <c r="I23" s="23">
        <v>1350</v>
      </c>
      <c r="J23" s="23"/>
      <c r="K23" s="23"/>
    </row>
    <row r="24" ht="21.95" customHeight="1" spans="1:11">
      <c r="A24" s="31"/>
      <c r="B24" s="32" t="s">
        <v>28</v>
      </c>
      <c r="C24" s="23">
        <f>1000+1010</f>
        <v>2010</v>
      </c>
      <c r="D24" s="23"/>
      <c r="E24" s="23"/>
      <c r="F24" s="23">
        <f>970+950</f>
        <v>1920</v>
      </c>
      <c r="G24" s="23"/>
      <c r="H24" s="23"/>
      <c r="I24" s="23">
        <f>850+950</f>
        <v>1800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22</v>
      </c>
      <c r="D25" s="23"/>
      <c r="E25" s="23"/>
      <c r="F25" s="23">
        <v>22</v>
      </c>
      <c r="G25" s="23"/>
      <c r="H25" s="23"/>
      <c r="I25" s="23">
        <v>22</v>
      </c>
      <c r="J25" s="23"/>
      <c r="K25" s="23"/>
    </row>
    <row r="26" ht="21.95" customHeight="1" spans="1:11">
      <c r="A26" s="24"/>
      <c r="B26" s="25" t="s">
        <v>31</v>
      </c>
      <c r="C26" s="23">
        <v>811</v>
      </c>
      <c r="D26" s="23"/>
      <c r="E26" s="23"/>
      <c r="F26" s="23">
        <v>821</v>
      </c>
      <c r="G26" s="23"/>
      <c r="H26" s="23"/>
      <c r="I26" s="23">
        <v>821</v>
      </c>
      <c r="J26" s="23"/>
      <c r="K26" s="23"/>
    </row>
    <row r="27" ht="21.95" customHeight="1" spans="1:11">
      <c r="A27" s="24"/>
      <c r="B27" s="25" t="s">
        <v>32</v>
      </c>
      <c r="C27" s="23">
        <v>1</v>
      </c>
      <c r="D27" s="23"/>
      <c r="E27" s="23"/>
      <c r="F27" s="23">
        <v>1</v>
      </c>
      <c r="G27" s="23"/>
      <c r="H27" s="23"/>
      <c r="I27" s="23">
        <v>1</v>
      </c>
      <c r="J27" s="23"/>
      <c r="K27" s="23"/>
    </row>
    <row r="28" ht="76.5" customHeight="1" spans="1:11">
      <c r="A28" s="33" t="s">
        <v>33</v>
      </c>
      <c r="B28" s="34"/>
      <c r="C28" s="35" t="s">
        <v>262</v>
      </c>
      <c r="D28" s="36"/>
      <c r="E28" s="37"/>
      <c r="F28" s="35" t="s">
        <v>263</v>
      </c>
      <c r="G28" s="36"/>
      <c r="H28" s="37"/>
      <c r="I28" s="35" t="s">
        <v>264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99</v>
      </c>
      <c r="D31" s="51"/>
      <c r="E31" s="52"/>
      <c r="F31" s="50" t="s">
        <v>183</v>
      </c>
      <c r="G31" s="51"/>
      <c r="H31" s="52"/>
      <c r="I31" s="50" t="s">
        <v>265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/>
      <c r="J34" s="98"/>
    </row>
    <row r="35" ht="15.75" spans="1:10">
      <c r="A35" s="61"/>
      <c r="B35" s="55"/>
      <c r="C35" s="63" t="s">
        <v>45</v>
      </c>
      <c r="D35" s="63" t="s">
        <v>46</v>
      </c>
      <c r="E35" s="23">
        <v>9.4</v>
      </c>
      <c r="F35" s="23">
        <v>9.31</v>
      </c>
      <c r="G35" s="23">
        <v>9.32</v>
      </c>
      <c r="H35" s="23">
        <v>9.27</v>
      </c>
      <c r="I35" s="23"/>
      <c r="J35" s="98"/>
    </row>
    <row r="36" ht="15.75" spans="1:10">
      <c r="A36" s="61"/>
      <c r="B36" s="55"/>
      <c r="C36" s="62" t="s">
        <v>47</v>
      </c>
      <c r="D36" s="62" t="s">
        <v>48</v>
      </c>
      <c r="E36" s="23">
        <v>5.95</v>
      </c>
      <c r="F36" s="23">
        <v>5.91</v>
      </c>
      <c r="G36" s="23">
        <v>5.74</v>
      </c>
      <c r="H36" s="23">
        <v>6.4</v>
      </c>
      <c r="I36" s="23"/>
      <c r="J36" s="98"/>
    </row>
    <row r="37" ht="19.5" spans="1:10">
      <c r="A37" s="61"/>
      <c r="B37" s="55"/>
      <c r="C37" s="63" t="s">
        <v>49</v>
      </c>
      <c r="D37" s="62" t="s">
        <v>50</v>
      </c>
      <c r="E37" s="23">
        <v>13.4</v>
      </c>
      <c r="F37" s="23">
        <v>13.1</v>
      </c>
      <c r="G37" s="64">
        <v>12.9</v>
      </c>
      <c r="H37" s="23">
        <v>12.1</v>
      </c>
      <c r="I37" s="23"/>
      <c r="J37" s="98"/>
    </row>
    <row r="38" ht="16.5" spans="1:10">
      <c r="A38" s="61"/>
      <c r="B38" s="55"/>
      <c r="C38" s="65" t="s">
        <v>51</v>
      </c>
      <c r="D38" s="62" t="s">
        <v>52</v>
      </c>
      <c r="E38" s="64">
        <v>3.96</v>
      </c>
      <c r="F38" s="64">
        <v>4.13</v>
      </c>
      <c r="G38" s="64">
        <v>6.2</v>
      </c>
      <c r="H38" s="64">
        <v>5.2</v>
      </c>
      <c r="I38" s="23"/>
      <c r="J38" s="98"/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0.5</v>
      </c>
      <c r="F39" s="23">
        <v>0.5</v>
      </c>
      <c r="G39" s="23">
        <v>0.7</v>
      </c>
      <c r="H39" s="23">
        <v>0.7</v>
      </c>
      <c r="I39" s="23"/>
      <c r="J39" s="98"/>
    </row>
    <row r="40" ht="15.75" spans="1:10">
      <c r="A40" s="61"/>
      <c r="B40" s="55"/>
      <c r="C40" s="63" t="s">
        <v>45</v>
      </c>
      <c r="D40" s="63" t="s">
        <v>54</v>
      </c>
      <c r="E40" s="23">
        <v>10.32</v>
      </c>
      <c r="F40" s="23">
        <v>10.25</v>
      </c>
      <c r="G40" s="23">
        <v>10.29</v>
      </c>
      <c r="H40" s="23">
        <v>10.3</v>
      </c>
      <c r="I40" s="23"/>
      <c r="J40" s="98"/>
    </row>
    <row r="41" ht="15.75" spans="1:10">
      <c r="A41" s="61"/>
      <c r="B41" s="55"/>
      <c r="C41" s="62" t="s">
        <v>47</v>
      </c>
      <c r="D41" s="62" t="s">
        <v>55</v>
      </c>
      <c r="E41" s="23">
        <v>26.3</v>
      </c>
      <c r="F41" s="23">
        <v>25.8</v>
      </c>
      <c r="G41" s="23">
        <v>26.9</v>
      </c>
      <c r="H41" s="23">
        <v>27.7</v>
      </c>
      <c r="I41" s="23"/>
      <c r="J41" s="98"/>
    </row>
    <row r="42" ht="15.75" spans="1:10">
      <c r="A42" s="61"/>
      <c r="B42" s="55"/>
      <c r="C42" s="66" t="s">
        <v>56</v>
      </c>
      <c r="D42" s="67" t="s">
        <v>57</v>
      </c>
      <c r="E42" s="23">
        <v>5.79</v>
      </c>
      <c r="F42" s="23">
        <v>6.08</v>
      </c>
      <c r="G42" s="23">
        <v>6.19</v>
      </c>
      <c r="H42" s="23">
        <v>6.19</v>
      </c>
      <c r="I42" s="23"/>
      <c r="J42" s="98"/>
    </row>
    <row r="43" ht="16.5" spans="1:10">
      <c r="A43" s="61"/>
      <c r="B43" s="55"/>
      <c r="C43" s="66" t="s">
        <v>58</v>
      </c>
      <c r="D43" s="68" t="s">
        <v>59</v>
      </c>
      <c r="E43" s="23">
        <v>8.34</v>
      </c>
      <c r="F43" s="23">
        <v>7.87</v>
      </c>
      <c r="G43" s="23">
        <v>7.93</v>
      </c>
      <c r="H43" s="23">
        <v>8.2</v>
      </c>
      <c r="I43" s="23"/>
      <c r="J43" s="98"/>
    </row>
    <row r="44" ht="19.5" spans="1:10">
      <c r="A44" s="61"/>
      <c r="B44" s="55"/>
      <c r="C44" s="63" t="s">
        <v>49</v>
      </c>
      <c r="D44" s="62" t="s">
        <v>60</v>
      </c>
      <c r="E44" s="23">
        <v>1533</v>
      </c>
      <c r="F44" s="23">
        <v>1445</v>
      </c>
      <c r="G44" s="23">
        <v>1248</v>
      </c>
      <c r="H44" s="23">
        <v>1114</v>
      </c>
      <c r="I44" s="23"/>
      <c r="J44" s="98"/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5.83</v>
      </c>
      <c r="F45" s="23">
        <v>5.76</v>
      </c>
      <c r="G45" s="23">
        <v>5.95</v>
      </c>
      <c r="H45" s="23">
        <v>6.42</v>
      </c>
      <c r="I45" s="23"/>
      <c r="J45" s="98"/>
    </row>
    <row r="46" ht="19.5" spans="1:10">
      <c r="A46" s="61"/>
      <c r="B46" s="55"/>
      <c r="C46" s="63" t="s">
        <v>49</v>
      </c>
      <c r="D46" s="62" t="s">
        <v>50</v>
      </c>
      <c r="E46" s="23">
        <v>67</v>
      </c>
      <c r="F46" s="23">
        <v>67.8</v>
      </c>
      <c r="G46" s="23">
        <v>58.3</v>
      </c>
      <c r="H46" s="23">
        <v>41.4</v>
      </c>
      <c r="I46" s="23"/>
      <c r="J46" s="98"/>
    </row>
    <row r="47" ht="16.5" spans="1:10">
      <c r="A47" s="61"/>
      <c r="B47" s="55"/>
      <c r="C47" s="65" t="s">
        <v>51</v>
      </c>
      <c r="D47" s="62" t="s">
        <v>64</v>
      </c>
      <c r="E47" s="23">
        <v>5.1</v>
      </c>
      <c r="F47" s="23">
        <v>4.93</v>
      </c>
      <c r="G47" s="23">
        <v>3.5</v>
      </c>
      <c r="H47" s="23">
        <v>2.5</v>
      </c>
      <c r="I47" s="23"/>
      <c r="J47" s="98"/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5.57</v>
      </c>
      <c r="F48" s="23">
        <v>5.79</v>
      </c>
      <c r="G48" s="23">
        <v>6.22</v>
      </c>
      <c r="H48" s="23">
        <v>6.3</v>
      </c>
      <c r="I48" s="23"/>
      <c r="J48" s="98"/>
    </row>
    <row r="49" ht="19.5" spans="1:10">
      <c r="A49" s="61"/>
      <c r="B49" s="55"/>
      <c r="C49" s="63" t="s">
        <v>49</v>
      </c>
      <c r="D49" s="62" t="s">
        <v>50</v>
      </c>
      <c r="E49" s="23">
        <v>21.5</v>
      </c>
      <c r="F49" s="23">
        <v>19.6</v>
      </c>
      <c r="G49" s="23">
        <v>16.6</v>
      </c>
      <c r="H49" s="23">
        <v>15.5</v>
      </c>
      <c r="I49" s="23"/>
      <c r="J49" s="98"/>
    </row>
    <row r="50" ht="16.5" spans="1:10">
      <c r="A50" s="61"/>
      <c r="B50" s="55"/>
      <c r="C50" s="65" t="s">
        <v>51</v>
      </c>
      <c r="D50" s="62" t="s">
        <v>64</v>
      </c>
      <c r="E50" s="23">
        <v>4.29</v>
      </c>
      <c r="F50" s="23">
        <v>3.89</v>
      </c>
      <c r="G50" s="23">
        <v>1.3</v>
      </c>
      <c r="H50" s="23">
        <v>1.3</v>
      </c>
      <c r="I50" s="23"/>
      <c r="J50" s="98"/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/>
      <c r="J51" s="98"/>
    </row>
    <row r="52" ht="15.75" spans="1:10">
      <c r="A52" s="61"/>
      <c r="B52" s="55"/>
      <c r="C52" s="63" t="s">
        <v>45</v>
      </c>
      <c r="D52" s="62" t="s">
        <v>68</v>
      </c>
      <c r="E52" s="23">
        <v>9.25</v>
      </c>
      <c r="F52" s="23">
        <v>9.28</v>
      </c>
      <c r="G52" s="23">
        <v>9.31</v>
      </c>
      <c r="H52" s="23">
        <v>9.29</v>
      </c>
      <c r="I52" s="23"/>
      <c r="J52" s="98"/>
    </row>
    <row r="53" ht="15.75" spans="1:10">
      <c r="A53" s="61"/>
      <c r="B53" s="55"/>
      <c r="C53" s="62" t="s">
        <v>47</v>
      </c>
      <c r="D53" s="62" t="s">
        <v>48</v>
      </c>
      <c r="E53" s="23">
        <v>5.89</v>
      </c>
      <c r="F53" s="23">
        <v>5.91</v>
      </c>
      <c r="G53" s="23">
        <v>6.1</v>
      </c>
      <c r="H53" s="23">
        <v>5.7</v>
      </c>
      <c r="I53" s="23"/>
      <c r="J53" s="98"/>
    </row>
    <row r="54" ht="19.5" spans="1:10">
      <c r="A54" s="61"/>
      <c r="B54" s="55"/>
      <c r="C54" s="63" t="s">
        <v>49</v>
      </c>
      <c r="D54" s="62" t="s">
        <v>50</v>
      </c>
      <c r="E54" s="23">
        <v>10.9</v>
      </c>
      <c r="F54" s="23">
        <v>11.2</v>
      </c>
      <c r="G54" s="23">
        <v>10.4</v>
      </c>
      <c r="H54" s="23">
        <v>11.5</v>
      </c>
      <c r="I54" s="23"/>
      <c r="J54" s="98"/>
    </row>
    <row r="55" ht="16.5" spans="1:10">
      <c r="A55" s="61"/>
      <c r="B55" s="69"/>
      <c r="C55" s="70" t="s">
        <v>51</v>
      </c>
      <c r="D55" s="62" t="s">
        <v>69</v>
      </c>
      <c r="E55" s="71">
        <v>4.15</v>
      </c>
      <c r="F55" s="71">
        <v>6.67</v>
      </c>
      <c r="G55" s="71">
        <v>5.1</v>
      </c>
      <c r="H55" s="23">
        <v>5.4</v>
      </c>
      <c r="I55" s="23"/>
      <c r="J55" s="98"/>
    </row>
    <row r="56" ht="14.25" spans="1:10">
      <c r="A56" s="72" t="s">
        <v>70</v>
      </c>
      <c r="B56" s="72" t="s">
        <v>71</v>
      </c>
      <c r="C56" s="73">
        <v>7.64</v>
      </c>
      <c r="D56" s="72" t="s">
        <v>43</v>
      </c>
      <c r="E56" s="73">
        <v>79</v>
      </c>
      <c r="F56" s="72" t="s">
        <v>72</v>
      </c>
      <c r="G56" s="73">
        <v>85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16.5</v>
      </c>
      <c r="C59" s="81"/>
      <c r="D59" s="82">
        <v>25.7</v>
      </c>
      <c r="E59" s="81"/>
      <c r="F59" s="81">
        <v>23.4</v>
      </c>
      <c r="G59" s="83"/>
      <c r="H59" s="81">
        <v>14.7</v>
      </c>
      <c r="I59" s="81"/>
      <c r="J59" s="98">
        <v>17.71</v>
      </c>
      <c r="K59" s="98"/>
      <c r="L59" s="98">
        <v>17.7</v>
      </c>
      <c r="M59" s="98"/>
    </row>
    <row r="60" ht="18.75" spans="1:13">
      <c r="A60" s="79" t="s">
        <v>77</v>
      </c>
      <c r="B60" s="80"/>
      <c r="C60" s="81"/>
      <c r="D60" s="82"/>
      <c r="E60" s="81"/>
      <c r="F60" s="81"/>
      <c r="G60" s="83"/>
      <c r="H60" s="81">
        <v>29.4</v>
      </c>
      <c r="I60" s="81"/>
      <c r="J60" s="98">
        <v>34.55</v>
      </c>
      <c r="K60" s="98"/>
      <c r="L60" s="98"/>
      <c r="M60" s="98"/>
    </row>
    <row r="61" ht="18.75" spans="1:13">
      <c r="A61" s="79" t="s">
        <v>78</v>
      </c>
      <c r="B61" s="80">
        <v>23.5</v>
      </c>
      <c r="C61" s="81"/>
      <c r="D61" s="82">
        <v>22.3</v>
      </c>
      <c r="E61" s="81"/>
      <c r="F61" s="81">
        <v>50.6</v>
      </c>
      <c r="G61" s="83"/>
      <c r="H61" s="81"/>
      <c r="I61" s="81"/>
      <c r="J61" s="98"/>
      <c r="K61" s="98"/>
      <c r="L61" s="98">
        <v>24.83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64.4</v>
      </c>
      <c r="D63" s="82"/>
      <c r="E63" s="81">
        <v>65.1</v>
      </c>
      <c r="F63" s="81"/>
      <c r="G63" s="83">
        <v>63.1</v>
      </c>
      <c r="H63" s="81"/>
      <c r="I63" s="81">
        <v>63.2</v>
      </c>
      <c r="J63" s="98"/>
      <c r="K63" s="98">
        <v>65.1</v>
      </c>
      <c r="M63" s="98">
        <v>70.89</v>
      </c>
    </row>
    <row r="64" ht="18.75" spans="1:13">
      <c r="A64" s="86" t="s">
        <v>80</v>
      </c>
      <c r="B64" s="81"/>
      <c r="C64" s="81">
        <v>68.7</v>
      </c>
      <c r="D64" s="82"/>
      <c r="E64" s="81"/>
      <c r="F64" s="81"/>
      <c r="G64" s="87">
        <v>54.7</v>
      </c>
      <c r="H64" s="81"/>
      <c r="I64" s="81">
        <v>64.9</v>
      </c>
      <c r="J64" s="98"/>
      <c r="K64" s="98">
        <v>67.7</v>
      </c>
      <c r="L64" s="98"/>
      <c r="M64" s="98">
        <v>69.16</v>
      </c>
    </row>
    <row r="65" ht="18.75" spans="1:13">
      <c r="A65" s="86" t="s">
        <v>81</v>
      </c>
      <c r="B65" s="81"/>
      <c r="C65" s="81">
        <v>58.1</v>
      </c>
      <c r="D65" s="82"/>
      <c r="E65" s="81">
        <v>51.7</v>
      </c>
      <c r="F65" s="81"/>
      <c r="G65" s="83">
        <v>68.6</v>
      </c>
      <c r="H65" s="81"/>
      <c r="I65" s="81"/>
      <c r="J65" s="98"/>
      <c r="K65" s="98"/>
      <c r="M65" s="98">
        <v>24.59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2.96</v>
      </c>
      <c r="C67" s="81">
        <v>8.49</v>
      </c>
      <c r="D67" s="82">
        <v>3.27</v>
      </c>
      <c r="E67" s="81">
        <v>8.65</v>
      </c>
      <c r="F67" s="81">
        <v>1.3</v>
      </c>
      <c r="G67" s="83">
        <v>8.68</v>
      </c>
      <c r="H67" s="81">
        <v>1.3</v>
      </c>
      <c r="I67" s="81">
        <v>8.51</v>
      </c>
      <c r="J67" s="98">
        <v>2.24</v>
      </c>
      <c r="K67" s="98">
        <v>8.8</v>
      </c>
      <c r="L67" s="98">
        <v>1.91</v>
      </c>
      <c r="M67" s="98">
        <v>8.56</v>
      </c>
    </row>
    <row r="68" ht="18.75" spans="1:13">
      <c r="A68" s="104" t="s">
        <v>83</v>
      </c>
      <c r="B68" s="105">
        <v>3.16</v>
      </c>
      <c r="C68" s="81">
        <v>7.72</v>
      </c>
      <c r="D68" s="82">
        <v>2.8</v>
      </c>
      <c r="E68" s="81">
        <v>7.78</v>
      </c>
      <c r="F68" s="81">
        <v>2.5</v>
      </c>
      <c r="G68" s="83">
        <v>7.7</v>
      </c>
      <c r="H68" s="81">
        <v>1.21</v>
      </c>
      <c r="I68" s="81">
        <v>7.7</v>
      </c>
      <c r="J68" s="98">
        <v>3.05</v>
      </c>
      <c r="K68" s="98">
        <v>7.73</v>
      </c>
      <c r="L68" s="98">
        <v>2.67</v>
      </c>
      <c r="M68" s="98">
        <v>7.7</v>
      </c>
    </row>
    <row r="69" ht="18.75" spans="1:13">
      <c r="A69" s="104" t="s">
        <v>84</v>
      </c>
      <c r="B69" s="105">
        <v>2.7</v>
      </c>
      <c r="C69" s="81">
        <v>9.96</v>
      </c>
      <c r="D69" s="82">
        <v>3.81</v>
      </c>
      <c r="E69" s="81">
        <v>9.78</v>
      </c>
      <c r="F69" s="81">
        <v>2.8</v>
      </c>
      <c r="G69" s="83">
        <v>9.66</v>
      </c>
      <c r="H69" s="81">
        <v>3.2</v>
      </c>
      <c r="I69" s="81">
        <v>9.62</v>
      </c>
      <c r="J69" s="98"/>
      <c r="K69" s="98"/>
      <c r="L69" s="98">
        <v>3.46</v>
      </c>
      <c r="M69" s="98">
        <v>9.61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I26" sqref="I26:K2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86</v>
      </c>
      <c r="D2" s="6"/>
      <c r="E2" s="6"/>
      <c r="F2" s="7" t="s">
        <v>87</v>
      </c>
      <c r="G2" s="7"/>
      <c r="H2" s="7"/>
      <c r="I2" s="89" t="s">
        <v>88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74380</v>
      </c>
      <c r="D4" s="13"/>
      <c r="E4" s="13"/>
      <c r="F4" s="13">
        <v>74750</v>
      </c>
      <c r="G4" s="13"/>
      <c r="H4" s="13"/>
      <c r="I4" s="13">
        <v>76100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106080</v>
      </c>
      <c r="D5" s="13"/>
      <c r="E5" s="13"/>
      <c r="F5" s="13">
        <v>107050</v>
      </c>
      <c r="G5" s="13"/>
      <c r="H5" s="13"/>
      <c r="I5" s="13">
        <v>108100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C4-'25日'!I4</f>
        <v>650</v>
      </c>
      <c r="D6" s="15"/>
      <c r="E6" s="15"/>
      <c r="F6" s="16">
        <f>F4-C4</f>
        <v>370</v>
      </c>
      <c r="G6" s="17"/>
      <c r="H6" s="18"/>
      <c r="I6" s="16">
        <f>I4-F4</f>
        <v>1350</v>
      </c>
      <c r="J6" s="17"/>
      <c r="K6" s="18"/>
      <c r="L6" s="93">
        <f>C6+F6+I6</f>
        <v>2370</v>
      </c>
      <c r="M6" s="93">
        <f>C7+F7+I7</f>
        <v>3420</v>
      </c>
    </row>
    <row r="7" ht="21.95" customHeight="1" spans="1:13">
      <c r="A7" s="11"/>
      <c r="B7" s="14" t="s">
        <v>8</v>
      </c>
      <c r="C7" s="15">
        <f>C5-'25日'!I5</f>
        <v>1400</v>
      </c>
      <c r="D7" s="15"/>
      <c r="E7" s="15"/>
      <c r="F7" s="16">
        <f>F5-C5</f>
        <v>970</v>
      </c>
      <c r="G7" s="17"/>
      <c r="H7" s="18"/>
      <c r="I7" s="16">
        <f>I5-F5</f>
        <v>1050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45</v>
      </c>
      <c r="D9" s="13"/>
      <c r="E9" s="13"/>
      <c r="F9" s="13">
        <v>48</v>
      </c>
      <c r="G9" s="13"/>
      <c r="H9" s="13"/>
      <c r="I9" s="13">
        <v>46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45</v>
      </c>
      <c r="D10" s="13"/>
      <c r="E10" s="13"/>
      <c r="F10" s="13">
        <v>45</v>
      </c>
      <c r="G10" s="13"/>
      <c r="H10" s="13"/>
      <c r="I10" s="13">
        <v>46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410</v>
      </c>
      <c r="D15" s="23">
        <v>380</v>
      </c>
      <c r="E15" s="23">
        <v>350</v>
      </c>
      <c r="F15" s="23">
        <v>350</v>
      </c>
      <c r="G15" s="23">
        <v>320</v>
      </c>
      <c r="H15" s="23">
        <v>290</v>
      </c>
      <c r="I15" s="23">
        <v>280</v>
      </c>
      <c r="J15" s="23">
        <v>250</v>
      </c>
      <c r="K15" s="23">
        <v>510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266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267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300</v>
      </c>
      <c r="D21" s="23">
        <v>230</v>
      </c>
      <c r="E21" s="23">
        <v>570</v>
      </c>
      <c r="F21" s="23">
        <v>570</v>
      </c>
      <c r="G21" s="23">
        <v>510</v>
      </c>
      <c r="H21" s="23">
        <v>540</v>
      </c>
      <c r="I21" s="23">
        <v>530</v>
      </c>
      <c r="J21" s="23">
        <v>470</v>
      </c>
      <c r="K21" s="23">
        <v>400</v>
      </c>
    </row>
    <row r="22" ht="21.95" customHeight="1" spans="1:11">
      <c r="A22" s="30"/>
      <c r="B22" s="26" t="s">
        <v>24</v>
      </c>
      <c r="C22" s="27" t="s">
        <v>268</v>
      </c>
      <c r="D22" s="27"/>
      <c r="E22" s="27"/>
      <c r="F22" s="27" t="s">
        <v>25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f>650+700</f>
        <v>1350</v>
      </c>
      <c r="D23" s="23"/>
      <c r="E23" s="23"/>
      <c r="F23" s="23">
        <v>1150</v>
      </c>
      <c r="G23" s="23"/>
      <c r="H23" s="23"/>
      <c r="I23" s="23">
        <v>910</v>
      </c>
      <c r="J23" s="23"/>
      <c r="K23" s="23"/>
    </row>
    <row r="24" ht="21.95" customHeight="1" spans="1:11">
      <c r="A24" s="31"/>
      <c r="B24" s="32" t="s">
        <v>28</v>
      </c>
      <c r="C24" s="23">
        <f>850+950</f>
        <v>1800</v>
      </c>
      <c r="D24" s="23"/>
      <c r="E24" s="23"/>
      <c r="F24" s="23">
        <v>1700</v>
      </c>
      <c r="G24" s="23"/>
      <c r="H24" s="23"/>
      <c r="I24" s="23">
        <v>1500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22</v>
      </c>
      <c r="D25" s="23"/>
      <c r="E25" s="23"/>
      <c r="F25" s="23">
        <v>22</v>
      </c>
      <c r="G25" s="23"/>
      <c r="H25" s="23"/>
      <c r="I25" s="23">
        <v>21</v>
      </c>
      <c r="J25" s="23"/>
      <c r="K25" s="23"/>
    </row>
    <row r="26" ht="21.95" customHeight="1" spans="1:11">
      <c r="A26" s="24"/>
      <c r="B26" s="25" t="s">
        <v>31</v>
      </c>
      <c r="C26" s="23">
        <v>817</v>
      </c>
      <c r="D26" s="23"/>
      <c r="E26" s="23"/>
      <c r="F26" s="23">
        <v>817</v>
      </c>
      <c r="G26" s="23"/>
      <c r="H26" s="23"/>
      <c r="I26" s="23">
        <v>817</v>
      </c>
      <c r="J26" s="23"/>
      <c r="K26" s="23"/>
    </row>
    <row r="27" ht="21.95" customHeight="1" spans="1:11">
      <c r="A27" s="24"/>
      <c r="B27" s="25" t="s">
        <v>32</v>
      </c>
      <c r="C27" s="23">
        <v>1</v>
      </c>
      <c r="D27" s="23"/>
      <c r="E27" s="23"/>
      <c r="F27" s="23">
        <v>1</v>
      </c>
      <c r="G27" s="23"/>
      <c r="H27" s="23"/>
      <c r="I27" s="23">
        <v>1</v>
      </c>
      <c r="J27" s="23"/>
      <c r="K27" s="23"/>
    </row>
    <row r="28" ht="76.5" customHeight="1" spans="1:11">
      <c r="A28" s="33" t="s">
        <v>33</v>
      </c>
      <c r="B28" s="34"/>
      <c r="C28" s="35" t="s">
        <v>269</v>
      </c>
      <c r="D28" s="36"/>
      <c r="E28" s="37"/>
      <c r="F28" s="35" t="s">
        <v>270</v>
      </c>
      <c r="G28" s="36"/>
      <c r="H28" s="37"/>
      <c r="I28" s="35" t="s">
        <v>271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143</v>
      </c>
      <c r="D31" s="51"/>
      <c r="E31" s="52"/>
      <c r="F31" s="50" t="s">
        <v>272</v>
      </c>
      <c r="G31" s="51"/>
      <c r="H31" s="52"/>
      <c r="I31" s="50" t="s">
        <v>176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9.4</v>
      </c>
      <c r="F35" s="23">
        <v>9.35</v>
      </c>
      <c r="G35" s="23">
        <v>9.44</v>
      </c>
      <c r="H35" s="23">
        <v>9.37</v>
      </c>
      <c r="I35" s="23">
        <v>9.28</v>
      </c>
      <c r="J35" s="98">
        <v>9.25</v>
      </c>
    </row>
    <row r="36" ht="15.75" spans="1:10">
      <c r="A36" s="61"/>
      <c r="B36" s="55"/>
      <c r="C36" s="62" t="s">
        <v>47</v>
      </c>
      <c r="D36" s="62" t="s">
        <v>48</v>
      </c>
      <c r="E36" s="23">
        <v>5.73</v>
      </c>
      <c r="F36" s="23">
        <v>5.61</v>
      </c>
      <c r="G36" s="23">
        <v>5.81</v>
      </c>
      <c r="H36" s="23">
        <v>5.77</v>
      </c>
      <c r="I36" s="23">
        <v>6.34</v>
      </c>
      <c r="J36" s="98">
        <v>5.92</v>
      </c>
    </row>
    <row r="37" ht="19.5" spans="1:10">
      <c r="A37" s="61"/>
      <c r="B37" s="55"/>
      <c r="C37" s="63" t="s">
        <v>49</v>
      </c>
      <c r="D37" s="62" t="s">
        <v>50</v>
      </c>
      <c r="E37" s="23">
        <v>11.9</v>
      </c>
      <c r="F37" s="23">
        <v>12.3</v>
      </c>
      <c r="G37" s="64">
        <v>12.5</v>
      </c>
      <c r="H37" s="23">
        <v>12.2</v>
      </c>
      <c r="I37" s="23">
        <v>11.6</v>
      </c>
      <c r="J37" s="98">
        <v>11.8</v>
      </c>
    </row>
    <row r="38" ht="16.5" spans="1:10">
      <c r="A38" s="61"/>
      <c r="B38" s="55"/>
      <c r="C38" s="65" t="s">
        <v>51</v>
      </c>
      <c r="D38" s="62" t="s">
        <v>52</v>
      </c>
      <c r="E38" s="64">
        <v>4.36</v>
      </c>
      <c r="F38" s="64">
        <v>4.52</v>
      </c>
      <c r="G38" s="64">
        <v>4.34</v>
      </c>
      <c r="H38" s="64">
        <v>4.45</v>
      </c>
      <c r="I38" s="23">
        <v>4.28</v>
      </c>
      <c r="J38" s="98">
        <v>4.85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0.2</v>
      </c>
      <c r="F39" s="23">
        <v>0.2</v>
      </c>
      <c r="G39" s="23">
        <v>0.5</v>
      </c>
      <c r="H39" s="23">
        <v>0.5</v>
      </c>
      <c r="I39" s="23">
        <v>0.6</v>
      </c>
      <c r="J39" s="98">
        <v>0.6</v>
      </c>
    </row>
    <row r="40" ht="15.75" spans="1:10">
      <c r="A40" s="61"/>
      <c r="B40" s="55"/>
      <c r="C40" s="63" t="s">
        <v>45</v>
      </c>
      <c r="D40" s="63" t="s">
        <v>54</v>
      </c>
      <c r="E40" s="23">
        <v>10.3</v>
      </c>
      <c r="F40" s="23">
        <v>10.23</v>
      </c>
      <c r="G40" s="23">
        <v>10.33</v>
      </c>
      <c r="H40" s="23">
        <v>10.25</v>
      </c>
      <c r="I40" s="23">
        <v>10.04</v>
      </c>
      <c r="J40" s="98">
        <v>10.11</v>
      </c>
    </row>
    <row r="41" ht="15.75" spans="1:10">
      <c r="A41" s="61"/>
      <c r="B41" s="55"/>
      <c r="C41" s="62" t="s">
        <v>47</v>
      </c>
      <c r="D41" s="62" t="s">
        <v>55</v>
      </c>
      <c r="E41" s="23">
        <v>25.7</v>
      </c>
      <c r="F41" s="23">
        <v>23.5</v>
      </c>
      <c r="G41" s="23">
        <v>24.2</v>
      </c>
      <c r="H41" s="23">
        <v>24.1</v>
      </c>
      <c r="I41" s="23">
        <v>25.2</v>
      </c>
      <c r="J41" s="98">
        <v>24.3</v>
      </c>
    </row>
    <row r="42" ht="15.75" spans="1:10">
      <c r="A42" s="61"/>
      <c r="B42" s="55"/>
      <c r="C42" s="66" t="s">
        <v>56</v>
      </c>
      <c r="D42" s="67" t="s">
        <v>57</v>
      </c>
      <c r="E42" s="23">
        <v>5.48</v>
      </c>
      <c r="F42" s="23">
        <v>5.56</v>
      </c>
      <c r="G42" s="23">
        <v>5.38</v>
      </c>
      <c r="H42" s="23">
        <v>4.27</v>
      </c>
      <c r="I42" s="23">
        <v>4.19</v>
      </c>
      <c r="J42" s="98">
        <v>3.37</v>
      </c>
    </row>
    <row r="43" ht="16.5" spans="1:10">
      <c r="A43" s="61"/>
      <c r="B43" s="55"/>
      <c r="C43" s="66" t="s">
        <v>58</v>
      </c>
      <c r="D43" s="68" t="s">
        <v>59</v>
      </c>
      <c r="E43" s="23">
        <v>7.08</v>
      </c>
      <c r="F43" s="23">
        <v>6.83</v>
      </c>
      <c r="G43" s="23">
        <v>6.66</v>
      </c>
      <c r="H43" s="23">
        <v>6.82</v>
      </c>
      <c r="I43" s="23">
        <v>6.75</v>
      </c>
      <c r="J43" s="98">
        <v>7.24</v>
      </c>
    </row>
    <row r="44" ht="19.5" spans="1:10">
      <c r="A44" s="61"/>
      <c r="B44" s="55"/>
      <c r="C44" s="63" t="s">
        <v>49</v>
      </c>
      <c r="D44" s="62" t="s">
        <v>60</v>
      </c>
      <c r="E44" s="23">
        <v>932</v>
      </c>
      <c r="F44" s="23">
        <v>871</v>
      </c>
      <c r="G44" s="23">
        <v>785</v>
      </c>
      <c r="H44" s="23">
        <v>694</v>
      </c>
      <c r="I44" s="23">
        <v>725</v>
      </c>
      <c r="J44" s="98">
        <v>775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6.15</v>
      </c>
      <c r="F45" s="23">
        <v>5.96</v>
      </c>
      <c r="G45" s="23">
        <v>6.01</v>
      </c>
      <c r="H45" s="23">
        <v>6.14</v>
      </c>
      <c r="I45" s="23">
        <v>6.58</v>
      </c>
      <c r="J45" s="98">
        <v>6.24</v>
      </c>
    </row>
    <row r="46" ht="19.5" spans="1:10">
      <c r="A46" s="61"/>
      <c r="B46" s="55"/>
      <c r="C46" s="63" t="s">
        <v>49</v>
      </c>
      <c r="D46" s="62" t="s">
        <v>50</v>
      </c>
      <c r="E46" s="23">
        <v>40.7</v>
      </c>
      <c r="F46" s="23">
        <v>36.6</v>
      </c>
      <c r="G46" s="23">
        <v>34.4</v>
      </c>
      <c r="H46" s="23">
        <v>29.3</v>
      </c>
      <c r="I46" s="23">
        <v>30.2</v>
      </c>
      <c r="J46" s="98">
        <v>33.2</v>
      </c>
    </row>
    <row r="47" ht="16.5" spans="1:10">
      <c r="A47" s="61"/>
      <c r="B47" s="55"/>
      <c r="C47" s="65" t="s">
        <v>51</v>
      </c>
      <c r="D47" s="62" t="s">
        <v>64</v>
      </c>
      <c r="E47" s="23">
        <v>5.4</v>
      </c>
      <c r="F47" s="23">
        <v>4.97</v>
      </c>
      <c r="G47" s="23">
        <v>5.87</v>
      </c>
      <c r="H47" s="23">
        <v>5.18</v>
      </c>
      <c r="I47" s="23">
        <v>1.29</v>
      </c>
      <c r="J47" s="98">
        <v>2.28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5.87</v>
      </c>
      <c r="F48" s="23">
        <v>5.63</v>
      </c>
      <c r="G48" s="23">
        <v>6.11</v>
      </c>
      <c r="H48" s="23">
        <v>5.88</v>
      </c>
      <c r="I48" s="23">
        <v>5.71</v>
      </c>
      <c r="J48" s="98">
        <v>5.67</v>
      </c>
    </row>
    <row r="49" ht="19.5" spans="1:10">
      <c r="A49" s="61"/>
      <c r="B49" s="55"/>
      <c r="C49" s="63" t="s">
        <v>49</v>
      </c>
      <c r="D49" s="62" t="s">
        <v>50</v>
      </c>
      <c r="E49" s="23">
        <v>17.9</v>
      </c>
      <c r="F49" s="23">
        <v>17.5</v>
      </c>
      <c r="G49" s="23">
        <v>17.43</v>
      </c>
      <c r="H49" s="23">
        <v>17.5</v>
      </c>
      <c r="I49" s="23">
        <v>17.4</v>
      </c>
      <c r="J49" s="98">
        <v>18.5</v>
      </c>
    </row>
    <row r="50" ht="16.5" spans="1:10">
      <c r="A50" s="61"/>
      <c r="B50" s="55"/>
      <c r="C50" s="65" t="s">
        <v>51</v>
      </c>
      <c r="D50" s="62" t="s">
        <v>64</v>
      </c>
      <c r="E50" s="2">
        <v>4.79</v>
      </c>
      <c r="F50" s="2">
        <v>3.81</v>
      </c>
      <c r="G50" s="23">
        <v>3.86</v>
      </c>
      <c r="H50" s="23">
        <v>3.9</v>
      </c>
      <c r="I50" s="23">
        <v>4.34</v>
      </c>
      <c r="J50" s="98">
        <v>1.41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98">
        <v>0</v>
      </c>
      <c r="H51" s="98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9.32</v>
      </c>
      <c r="F52" s="23">
        <v>9.3</v>
      </c>
      <c r="G52" s="98">
        <v>9.32</v>
      </c>
      <c r="H52" s="98">
        <v>9.45</v>
      </c>
      <c r="I52" s="23">
        <v>9.16</v>
      </c>
      <c r="J52" s="98">
        <v>9.23</v>
      </c>
    </row>
    <row r="53" ht="15.75" spans="1:10">
      <c r="A53" s="61"/>
      <c r="B53" s="55"/>
      <c r="C53" s="62" t="s">
        <v>47</v>
      </c>
      <c r="D53" s="62" t="s">
        <v>48</v>
      </c>
      <c r="E53" s="23">
        <v>6.2</v>
      </c>
      <c r="F53" s="23">
        <v>5.92</v>
      </c>
      <c r="G53" s="98">
        <v>6</v>
      </c>
      <c r="H53" s="98">
        <v>6.02</v>
      </c>
      <c r="I53" s="23">
        <v>6.26</v>
      </c>
      <c r="J53" s="98">
        <v>6.35</v>
      </c>
    </row>
    <row r="54" ht="19.5" spans="1:10">
      <c r="A54" s="61"/>
      <c r="B54" s="55"/>
      <c r="C54" s="63" t="s">
        <v>49</v>
      </c>
      <c r="D54" s="62" t="s">
        <v>50</v>
      </c>
      <c r="E54" s="23">
        <v>13.1</v>
      </c>
      <c r="F54" s="23">
        <v>12.8</v>
      </c>
      <c r="G54" s="98">
        <v>12</v>
      </c>
      <c r="H54" s="98">
        <v>12.1</v>
      </c>
      <c r="I54" s="23">
        <v>12.5</v>
      </c>
      <c r="J54" s="98">
        <v>12.3</v>
      </c>
    </row>
    <row r="55" ht="16.5" spans="1:10">
      <c r="A55" s="61"/>
      <c r="B55" s="69"/>
      <c r="C55" s="70" t="s">
        <v>51</v>
      </c>
      <c r="D55" s="62" t="s">
        <v>69</v>
      </c>
      <c r="E55" s="23">
        <v>4.32</v>
      </c>
      <c r="F55" s="23">
        <v>3.74</v>
      </c>
      <c r="G55" s="98">
        <v>4.7</v>
      </c>
      <c r="H55" s="98">
        <v>4.51</v>
      </c>
      <c r="I55" s="23">
        <v>8.76</v>
      </c>
      <c r="J55" s="98">
        <v>6.57</v>
      </c>
    </row>
    <row r="56" ht="14.25" spans="1:10">
      <c r="A56" s="72" t="s">
        <v>70</v>
      </c>
      <c r="B56" s="72" t="s">
        <v>71</v>
      </c>
      <c r="C56" s="73"/>
      <c r="D56" s="72" t="s">
        <v>43</v>
      </c>
      <c r="E56" s="73"/>
      <c r="F56" s="72" t="s">
        <v>72</v>
      </c>
      <c r="G56" s="73"/>
      <c r="H56" s="72" t="s">
        <v>73</v>
      </c>
      <c r="I56" s="73"/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/>
      <c r="C59" s="81"/>
      <c r="D59" s="82"/>
      <c r="E59" s="81"/>
      <c r="F59" s="81">
        <v>9.93</v>
      </c>
      <c r="G59" s="83"/>
      <c r="H59" s="81">
        <v>12.15</v>
      </c>
      <c r="I59" s="81"/>
      <c r="J59" s="98">
        <v>13.48</v>
      </c>
      <c r="K59" s="98"/>
      <c r="L59" s="98"/>
      <c r="M59" s="98"/>
    </row>
    <row r="60" ht="18.75" spans="1:13">
      <c r="A60" s="79" t="s">
        <v>77</v>
      </c>
      <c r="B60" s="80">
        <v>51.8</v>
      </c>
      <c r="C60" s="81"/>
      <c r="D60" s="82">
        <v>30.2</v>
      </c>
      <c r="E60" s="81"/>
      <c r="F60" s="81">
        <v>33.2</v>
      </c>
      <c r="G60" s="83"/>
      <c r="H60" s="81"/>
      <c r="I60" s="81"/>
      <c r="J60" s="98"/>
      <c r="K60" s="98"/>
      <c r="L60" s="98"/>
      <c r="M60" s="98"/>
    </row>
    <row r="61" ht="18.75" spans="1:13">
      <c r="A61" s="79" t="s">
        <v>78</v>
      </c>
      <c r="B61" s="80">
        <v>25.9</v>
      </c>
      <c r="C61" s="81"/>
      <c r="D61" s="82">
        <v>22.4</v>
      </c>
      <c r="E61" s="81"/>
      <c r="F61" s="81"/>
      <c r="G61" s="83"/>
      <c r="H61" s="81">
        <v>23.8</v>
      </c>
      <c r="I61" s="81"/>
      <c r="J61" s="98">
        <v>9.52</v>
      </c>
      <c r="K61" s="98"/>
      <c r="L61" s="98">
        <v>16.1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72.1</v>
      </c>
      <c r="D63" s="82"/>
      <c r="E63" s="81">
        <v>68.3</v>
      </c>
      <c r="F63" s="81"/>
      <c r="G63" s="83"/>
      <c r="H63" s="81"/>
      <c r="I63" s="81">
        <v>55.68</v>
      </c>
      <c r="J63" s="98"/>
      <c r="K63" s="98">
        <v>55.92</v>
      </c>
      <c r="M63" s="98">
        <v>79.09</v>
      </c>
    </row>
    <row r="64" ht="18.75" spans="1:13">
      <c r="A64" s="86" t="s">
        <v>80</v>
      </c>
      <c r="B64" s="81"/>
      <c r="C64" s="81">
        <v>67.2</v>
      </c>
      <c r="D64" s="82"/>
      <c r="E64" s="81">
        <v>64.6</v>
      </c>
      <c r="F64" s="81"/>
      <c r="G64" s="87">
        <v>73.65</v>
      </c>
      <c r="H64" s="81"/>
      <c r="I64" s="81"/>
      <c r="J64" s="98"/>
      <c r="K64" s="98"/>
      <c r="L64" s="98"/>
      <c r="M64" s="98">
        <v>38.86</v>
      </c>
    </row>
    <row r="65" ht="18.75" spans="1:13">
      <c r="A65" s="86" t="s">
        <v>81</v>
      </c>
      <c r="B65" s="81"/>
      <c r="C65" s="81">
        <v>58.79</v>
      </c>
      <c r="D65" s="82"/>
      <c r="E65" s="81">
        <v>32.9</v>
      </c>
      <c r="F65" s="81"/>
      <c r="G65" s="83">
        <v>29.73</v>
      </c>
      <c r="H65" s="81"/>
      <c r="I65" s="81">
        <v>28.32</v>
      </c>
      <c r="J65" s="98"/>
      <c r="K65" s="98">
        <v>29.67</v>
      </c>
      <c r="M65" s="98">
        <v>28.74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3.8</v>
      </c>
      <c r="C67" s="81">
        <v>8.28</v>
      </c>
      <c r="D67" s="82">
        <v>1.94</v>
      </c>
      <c r="E67" s="81">
        <v>8.75</v>
      </c>
      <c r="F67" s="81">
        <v>1.67</v>
      </c>
      <c r="G67" s="83">
        <v>8.42</v>
      </c>
      <c r="H67" s="81">
        <v>1.74</v>
      </c>
      <c r="I67" s="81">
        <v>8.63</v>
      </c>
      <c r="J67" s="98">
        <v>2.43</v>
      </c>
      <c r="K67" s="98">
        <v>8.43</v>
      </c>
      <c r="L67" s="98">
        <v>1.96</v>
      </c>
      <c r="M67" s="98">
        <v>8.58</v>
      </c>
    </row>
    <row r="68" ht="18.75" spans="1:13">
      <c r="A68" s="104" t="s">
        <v>83</v>
      </c>
      <c r="B68" s="105">
        <v>3.1</v>
      </c>
      <c r="C68" s="81">
        <v>8.15</v>
      </c>
      <c r="D68" s="82">
        <v>2.57</v>
      </c>
      <c r="E68" s="81">
        <v>7.98</v>
      </c>
      <c r="F68" s="81">
        <v>2.47</v>
      </c>
      <c r="G68" s="83">
        <v>8</v>
      </c>
      <c r="H68" s="81">
        <v>2.48</v>
      </c>
      <c r="I68" s="81">
        <v>7.94</v>
      </c>
      <c r="J68" s="98">
        <v>2.91</v>
      </c>
      <c r="K68" s="98">
        <v>7.95</v>
      </c>
      <c r="L68" s="98">
        <v>2.38</v>
      </c>
      <c r="M68" s="98">
        <v>8.02</v>
      </c>
    </row>
    <row r="69" ht="18.75" spans="1:13">
      <c r="A69" s="104" t="s">
        <v>84</v>
      </c>
      <c r="B69" s="105">
        <v>5.31</v>
      </c>
      <c r="C69" s="81">
        <v>10.39</v>
      </c>
      <c r="D69" s="82">
        <v>3.24</v>
      </c>
      <c r="E69" s="81">
        <v>9.84</v>
      </c>
      <c r="F69" s="81">
        <v>3.32</v>
      </c>
      <c r="G69" s="83">
        <v>9.78</v>
      </c>
      <c r="H69" s="81">
        <v>3.41</v>
      </c>
      <c r="I69" s="81">
        <v>9.61</v>
      </c>
      <c r="J69" s="98">
        <v>3.64</v>
      </c>
      <c r="K69" s="98">
        <v>9.85</v>
      </c>
      <c r="L69" s="98">
        <v>3.25</v>
      </c>
      <c r="M69" s="98">
        <v>10.17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9" workbookViewId="0">
      <selection activeCell="I26" sqref="I26:K2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273</v>
      </c>
      <c r="D2" s="6"/>
      <c r="E2" s="6"/>
      <c r="F2" s="7" t="s">
        <v>111</v>
      </c>
      <c r="G2" s="7"/>
      <c r="H2" s="7"/>
      <c r="I2" s="89" t="s">
        <v>112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77560</v>
      </c>
      <c r="D4" s="13"/>
      <c r="E4" s="13"/>
      <c r="F4" s="13">
        <v>78010</v>
      </c>
      <c r="G4" s="13"/>
      <c r="H4" s="13"/>
      <c r="I4" s="13">
        <v>78600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109060</v>
      </c>
      <c r="D5" s="13"/>
      <c r="E5" s="13"/>
      <c r="F5" s="13">
        <v>110300</v>
      </c>
      <c r="G5" s="13"/>
      <c r="H5" s="13"/>
      <c r="I5" s="13">
        <v>111500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C4-'26日'!I4</f>
        <v>1460</v>
      </c>
      <c r="D6" s="15"/>
      <c r="E6" s="15"/>
      <c r="F6" s="16">
        <f>F4-C4</f>
        <v>450</v>
      </c>
      <c r="G6" s="17"/>
      <c r="H6" s="18"/>
      <c r="I6" s="16">
        <f>I4-F4</f>
        <v>590</v>
      </c>
      <c r="J6" s="17"/>
      <c r="K6" s="18"/>
      <c r="L6" s="93">
        <f>C6+F6+I6</f>
        <v>2500</v>
      </c>
      <c r="M6" s="93">
        <f>C7+F7+I7</f>
        <v>3400</v>
      </c>
    </row>
    <row r="7" ht="21.95" customHeight="1" spans="1:13">
      <c r="A7" s="11"/>
      <c r="B7" s="14" t="s">
        <v>8</v>
      </c>
      <c r="C7" s="15">
        <f>C5-'26日'!I5</f>
        <v>960</v>
      </c>
      <c r="D7" s="15"/>
      <c r="E7" s="15"/>
      <c r="F7" s="16">
        <f>F5-C5</f>
        <v>1240</v>
      </c>
      <c r="G7" s="17"/>
      <c r="H7" s="18"/>
      <c r="I7" s="16">
        <f>I5-F5</f>
        <v>1200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45</v>
      </c>
      <c r="D9" s="13"/>
      <c r="E9" s="13"/>
      <c r="F9" s="13">
        <v>49</v>
      </c>
      <c r="G9" s="13"/>
      <c r="H9" s="13"/>
      <c r="I9" s="13">
        <v>45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f>45-6</f>
        <v>39</v>
      </c>
      <c r="D10" s="13"/>
      <c r="E10" s="13"/>
      <c r="F10" s="13">
        <v>49</v>
      </c>
      <c r="G10" s="13"/>
      <c r="H10" s="13"/>
      <c r="I10" s="13">
        <v>45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510</v>
      </c>
      <c r="D15" s="23">
        <v>480</v>
      </c>
      <c r="E15" s="23">
        <v>460</v>
      </c>
      <c r="F15" s="23">
        <v>460</v>
      </c>
      <c r="G15" s="23">
        <v>430</v>
      </c>
      <c r="H15" s="23">
        <v>390</v>
      </c>
      <c r="I15" s="23">
        <v>390</v>
      </c>
      <c r="J15" s="23">
        <v>360</v>
      </c>
      <c r="K15" s="23">
        <v>330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267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400</v>
      </c>
      <c r="D21" s="23">
        <v>320</v>
      </c>
      <c r="E21" s="23">
        <v>260</v>
      </c>
      <c r="F21" s="23">
        <v>500</v>
      </c>
      <c r="G21" s="23">
        <v>440</v>
      </c>
      <c r="H21" s="23">
        <v>360</v>
      </c>
      <c r="I21" s="23">
        <v>360</v>
      </c>
      <c r="J21" s="23">
        <v>280</v>
      </c>
      <c r="K21" s="23">
        <v>550</v>
      </c>
    </row>
    <row r="22" ht="21.95" customHeight="1" spans="1:11">
      <c r="A22" s="30"/>
      <c r="B22" s="26" t="s">
        <v>24</v>
      </c>
      <c r="C22" s="27" t="s">
        <v>25</v>
      </c>
      <c r="D22" s="27"/>
      <c r="E22" s="27"/>
      <c r="F22" s="27" t="s">
        <v>274</v>
      </c>
      <c r="G22" s="27"/>
      <c r="H22" s="27"/>
      <c r="I22" s="27" t="s">
        <v>275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810</v>
      </c>
      <c r="D23" s="23"/>
      <c r="E23" s="23"/>
      <c r="F23" s="23">
        <v>2830</v>
      </c>
      <c r="G23" s="23"/>
      <c r="H23" s="23"/>
      <c r="I23" s="23">
        <v>2830</v>
      </c>
      <c r="J23" s="23"/>
      <c r="K23" s="23"/>
    </row>
    <row r="24" ht="21.95" customHeight="1" spans="1:11">
      <c r="A24" s="31"/>
      <c r="B24" s="32" t="s">
        <v>28</v>
      </c>
      <c r="C24" s="23">
        <f>710+600</f>
        <v>1310</v>
      </c>
      <c r="D24" s="23"/>
      <c r="E24" s="23"/>
      <c r="F24" s="23">
        <f>600+650</f>
        <v>1250</v>
      </c>
      <c r="G24" s="23"/>
      <c r="H24" s="23"/>
      <c r="I24" s="23">
        <f>600+650</f>
        <v>1250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21</v>
      </c>
      <c r="D25" s="23"/>
      <c r="E25" s="23"/>
      <c r="F25" s="23">
        <v>21</v>
      </c>
      <c r="G25" s="23"/>
      <c r="H25" s="23"/>
      <c r="I25" s="23">
        <v>21</v>
      </c>
      <c r="J25" s="23"/>
      <c r="K25" s="23"/>
    </row>
    <row r="26" ht="21.95" customHeight="1" spans="1:11">
      <c r="A26" s="24"/>
      <c r="B26" s="25" t="s">
        <v>31</v>
      </c>
      <c r="C26" s="23">
        <v>817</v>
      </c>
      <c r="D26" s="23"/>
      <c r="E26" s="23"/>
      <c r="F26" s="23">
        <v>815</v>
      </c>
      <c r="G26" s="23"/>
      <c r="H26" s="23"/>
      <c r="I26" s="23">
        <v>813</v>
      </c>
      <c r="J26" s="23"/>
      <c r="K26" s="23"/>
    </row>
    <row r="27" ht="21.95" customHeight="1" spans="1:11">
      <c r="A27" s="24"/>
      <c r="B27" s="25" t="s">
        <v>32</v>
      </c>
      <c r="C27" s="23">
        <v>1</v>
      </c>
      <c r="D27" s="23"/>
      <c r="E27" s="23"/>
      <c r="F27" s="23">
        <v>1</v>
      </c>
      <c r="G27" s="23"/>
      <c r="H27" s="23"/>
      <c r="I27" s="23">
        <v>1</v>
      </c>
      <c r="J27" s="23"/>
      <c r="K27" s="23"/>
    </row>
    <row r="28" ht="76.5" customHeight="1" spans="1:11">
      <c r="A28" s="33" t="s">
        <v>33</v>
      </c>
      <c r="B28" s="34"/>
      <c r="C28" s="35" t="s">
        <v>276</v>
      </c>
      <c r="D28" s="36"/>
      <c r="E28" s="37"/>
      <c r="F28" s="35" t="s">
        <v>277</v>
      </c>
      <c r="G28" s="36"/>
      <c r="H28" s="37"/>
      <c r="I28" s="35" t="s">
        <v>278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279</v>
      </c>
      <c r="D31" s="51"/>
      <c r="E31" s="52"/>
      <c r="F31" s="50" t="s">
        <v>107</v>
      </c>
      <c r="G31" s="51"/>
      <c r="H31" s="52"/>
      <c r="I31" s="50" t="s">
        <v>100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/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9.3</v>
      </c>
      <c r="F35" s="23">
        <v>9.32</v>
      </c>
      <c r="G35" s="23"/>
      <c r="H35" s="23">
        <v>9.16</v>
      </c>
      <c r="I35" s="23">
        <v>9.09</v>
      </c>
      <c r="J35" s="98">
        <v>9.12</v>
      </c>
    </row>
    <row r="36" ht="15.75" spans="1:10">
      <c r="A36" s="61"/>
      <c r="B36" s="55"/>
      <c r="C36" s="62" t="s">
        <v>47</v>
      </c>
      <c r="D36" s="62" t="s">
        <v>48</v>
      </c>
      <c r="E36" s="23">
        <v>6.04</v>
      </c>
      <c r="F36" s="23">
        <v>6.12</v>
      </c>
      <c r="G36" s="23"/>
      <c r="H36" s="23">
        <v>5.97</v>
      </c>
      <c r="I36" s="23">
        <v>6.54</v>
      </c>
      <c r="J36" s="98">
        <v>6.34</v>
      </c>
    </row>
    <row r="37" ht="19.5" spans="1:10">
      <c r="A37" s="61"/>
      <c r="B37" s="55"/>
      <c r="C37" s="63" t="s">
        <v>49</v>
      </c>
      <c r="D37" s="62" t="s">
        <v>50</v>
      </c>
      <c r="E37" s="23">
        <v>11.6</v>
      </c>
      <c r="F37" s="23">
        <v>11.9</v>
      </c>
      <c r="G37" s="64"/>
      <c r="H37" s="23">
        <v>11.4</v>
      </c>
      <c r="I37" s="23">
        <v>10.5</v>
      </c>
      <c r="J37" s="98">
        <v>9.2</v>
      </c>
    </row>
    <row r="38" ht="16.5" spans="1:10">
      <c r="A38" s="61"/>
      <c r="B38" s="55"/>
      <c r="C38" s="65" t="s">
        <v>51</v>
      </c>
      <c r="D38" s="62" t="s">
        <v>52</v>
      </c>
      <c r="E38" s="64">
        <v>4.2</v>
      </c>
      <c r="F38" s="64">
        <v>3.4</v>
      </c>
      <c r="G38" s="64"/>
      <c r="H38" s="64">
        <v>3.43</v>
      </c>
      <c r="I38" s="23">
        <v>3.68</v>
      </c>
      <c r="J38" s="98">
        <v>3.06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0.7</v>
      </c>
      <c r="F39" s="23">
        <v>0.7</v>
      </c>
      <c r="G39" s="23"/>
      <c r="H39" s="23">
        <v>0.2</v>
      </c>
      <c r="I39" s="23">
        <v>0.6</v>
      </c>
      <c r="J39" s="98">
        <v>0.6</v>
      </c>
    </row>
    <row r="40" ht="15.75" spans="1:10">
      <c r="A40" s="61"/>
      <c r="B40" s="55"/>
      <c r="C40" s="63" t="s">
        <v>45</v>
      </c>
      <c r="D40" s="63" t="s">
        <v>54</v>
      </c>
      <c r="E40" s="23">
        <v>10.14</v>
      </c>
      <c r="F40" s="23">
        <v>10.11</v>
      </c>
      <c r="G40" s="23"/>
      <c r="H40" s="23">
        <v>10.15</v>
      </c>
      <c r="I40" s="23">
        <v>10.16</v>
      </c>
      <c r="J40" s="98">
        <v>10.13</v>
      </c>
    </row>
    <row r="41" ht="15.75" spans="1:10">
      <c r="A41" s="61"/>
      <c r="B41" s="55"/>
      <c r="C41" s="62" t="s">
        <v>47</v>
      </c>
      <c r="D41" s="62" t="s">
        <v>55</v>
      </c>
      <c r="E41" s="23">
        <v>22.65</v>
      </c>
      <c r="F41" s="23">
        <v>23.54</v>
      </c>
      <c r="G41" s="23"/>
      <c r="H41" s="23">
        <v>24.27</v>
      </c>
      <c r="I41" s="23">
        <v>24.56</v>
      </c>
      <c r="J41" s="98">
        <v>25.32</v>
      </c>
    </row>
    <row r="42" ht="15.75" spans="1:10">
      <c r="A42" s="61"/>
      <c r="B42" s="55"/>
      <c r="C42" s="66" t="s">
        <v>56</v>
      </c>
      <c r="D42" s="67" t="s">
        <v>57</v>
      </c>
      <c r="E42" s="23">
        <v>3.78</v>
      </c>
      <c r="F42" s="23">
        <v>4.14</v>
      </c>
      <c r="G42" s="23"/>
      <c r="H42" s="23">
        <v>4.81</v>
      </c>
      <c r="I42" s="23">
        <v>4.63</v>
      </c>
      <c r="J42" s="98">
        <v>4.45</v>
      </c>
    </row>
    <row r="43" ht="16.5" spans="1:10">
      <c r="A43" s="61"/>
      <c r="B43" s="55"/>
      <c r="C43" s="66" t="s">
        <v>58</v>
      </c>
      <c r="D43" s="68" t="s">
        <v>59</v>
      </c>
      <c r="E43" s="23">
        <v>6.85</v>
      </c>
      <c r="F43" s="23">
        <v>6.34</v>
      </c>
      <c r="G43" s="23"/>
      <c r="H43" s="23">
        <v>7.88</v>
      </c>
      <c r="I43" s="23">
        <v>5.83</v>
      </c>
      <c r="J43" s="98">
        <v>5.04</v>
      </c>
    </row>
    <row r="44" ht="19.5" spans="1:10">
      <c r="A44" s="61"/>
      <c r="B44" s="55"/>
      <c r="C44" s="63" t="s">
        <v>49</v>
      </c>
      <c r="D44" s="62" t="s">
        <v>60</v>
      </c>
      <c r="E44" s="23">
        <v>727</v>
      </c>
      <c r="F44" s="23">
        <v>730</v>
      </c>
      <c r="G44" s="23"/>
      <c r="H44" s="23">
        <v>781</v>
      </c>
      <c r="I44" s="23">
        <v>730</v>
      </c>
      <c r="J44" s="98">
        <v>664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5.72</v>
      </c>
      <c r="F45" s="23">
        <v>5.68</v>
      </c>
      <c r="G45" s="23"/>
      <c r="H45" s="23">
        <v>5.83</v>
      </c>
      <c r="I45" s="23">
        <v>6.47</v>
      </c>
      <c r="J45" s="98">
        <v>6.37</v>
      </c>
    </row>
    <row r="46" ht="19.5" spans="1:10">
      <c r="A46" s="61"/>
      <c r="B46" s="55"/>
      <c r="C46" s="63" t="s">
        <v>49</v>
      </c>
      <c r="D46" s="62" t="s">
        <v>50</v>
      </c>
      <c r="E46" s="23">
        <v>30</v>
      </c>
      <c r="F46" s="23">
        <v>21.2</v>
      </c>
      <c r="G46" s="23"/>
      <c r="H46" s="23">
        <v>33.8</v>
      </c>
      <c r="I46" s="23">
        <v>32.5</v>
      </c>
      <c r="J46" s="98">
        <v>27.6</v>
      </c>
    </row>
    <row r="47" ht="16.5" spans="1:10">
      <c r="A47" s="61"/>
      <c r="B47" s="55"/>
      <c r="C47" s="65" t="s">
        <v>51</v>
      </c>
      <c r="D47" s="62" t="s">
        <v>64</v>
      </c>
      <c r="E47" s="23">
        <v>1.98</v>
      </c>
      <c r="F47" s="23">
        <v>2.06</v>
      </c>
      <c r="G47" s="23"/>
      <c r="H47" s="23">
        <v>3.61</v>
      </c>
      <c r="I47" s="23">
        <v>1.63</v>
      </c>
      <c r="J47" s="98">
        <v>1.87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5.69</v>
      </c>
      <c r="F48" s="23">
        <v>6.06</v>
      </c>
      <c r="G48" s="23"/>
      <c r="H48" s="23">
        <v>5.79</v>
      </c>
      <c r="I48" s="23">
        <v>4.99</v>
      </c>
      <c r="J48" s="98">
        <v>6.01</v>
      </c>
    </row>
    <row r="49" ht="19.5" spans="1:10">
      <c r="A49" s="61"/>
      <c r="B49" s="55"/>
      <c r="C49" s="63" t="s">
        <v>49</v>
      </c>
      <c r="D49" s="62" t="s">
        <v>50</v>
      </c>
      <c r="E49" s="23">
        <v>16.4</v>
      </c>
      <c r="F49" s="23">
        <v>17.8</v>
      </c>
      <c r="G49" s="23"/>
      <c r="H49" s="23">
        <v>18.3</v>
      </c>
      <c r="I49" s="23">
        <v>13.7</v>
      </c>
      <c r="J49" s="98">
        <v>13.26</v>
      </c>
    </row>
    <row r="50" ht="16.5" spans="1:10">
      <c r="A50" s="61"/>
      <c r="B50" s="55"/>
      <c r="C50" s="65" t="s">
        <v>51</v>
      </c>
      <c r="D50" s="62" t="s">
        <v>64</v>
      </c>
      <c r="E50" s="23">
        <v>2.05</v>
      </c>
      <c r="F50" s="23">
        <v>2.12</v>
      </c>
      <c r="G50" s="23"/>
      <c r="H50" s="23">
        <v>3.7</v>
      </c>
      <c r="I50" s="23">
        <v>13.1</v>
      </c>
      <c r="J50" s="98">
        <v>14.09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9.27</v>
      </c>
      <c r="F52" s="23">
        <v>9.28</v>
      </c>
      <c r="G52" s="23">
        <v>9.1</v>
      </c>
      <c r="H52" s="23">
        <v>9.07</v>
      </c>
      <c r="I52" s="23">
        <v>9.07</v>
      </c>
      <c r="J52" s="98">
        <v>9.14</v>
      </c>
    </row>
    <row r="53" ht="15.75" spans="1:10">
      <c r="A53" s="61"/>
      <c r="B53" s="55"/>
      <c r="C53" s="62" t="s">
        <v>47</v>
      </c>
      <c r="D53" s="62" t="s">
        <v>48</v>
      </c>
      <c r="E53" s="23">
        <v>6.11</v>
      </c>
      <c r="F53" s="23">
        <v>5.93</v>
      </c>
      <c r="G53" s="23">
        <v>6.07</v>
      </c>
      <c r="H53" s="23">
        <v>6.2</v>
      </c>
      <c r="I53" s="23">
        <v>7.34</v>
      </c>
      <c r="J53" s="98">
        <v>6.95</v>
      </c>
    </row>
    <row r="54" ht="19.5" spans="1:10">
      <c r="A54" s="61"/>
      <c r="B54" s="55"/>
      <c r="C54" s="63" t="s">
        <v>49</v>
      </c>
      <c r="D54" s="62" t="s">
        <v>50</v>
      </c>
      <c r="E54" s="23">
        <v>11.8</v>
      </c>
      <c r="F54" s="23">
        <v>12.4</v>
      </c>
      <c r="G54" s="23">
        <v>12.6</v>
      </c>
      <c r="H54" s="23">
        <v>15.4</v>
      </c>
      <c r="I54" s="23">
        <v>11.7</v>
      </c>
      <c r="J54" s="98">
        <v>9.34</v>
      </c>
    </row>
    <row r="55" ht="16.5" spans="1:10">
      <c r="A55" s="61"/>
      <c r="B55" s="69"/>
      <c r="C55" s="70" t="s">
        <v>51</v>
      </c>
      <c r="D55" s="62" t="s">
        <v>69</v>
      </c>
      <c r="E55" s="71">
        <v>4.1</v>
      </c>
      <c r="F55" s="71">
        <v>3.9</v>
      </c>
      <c r="G55" s="71">
        <v>2.78</v>
      </c>
      <c r="H55" s="23">
        <v>4.79</v>
      </c>
      <c r="I55" s="23">
        <v>4.12</v>
      </c>
      <c r="J55" s="98">
        <v>5.06</v>
      </c>
    </row>
    <row r="56" ht="14.25" spans="1:10">
      <c r="A56" s="72" t="s">
        <v>70</v>
      </c>
      <c r="B56" s="72" t="s">
        <v>71</v>
      </c>
      <c r="C56" s="73">
        <v>7.9</v>
      </c>
      <c r="D56" s="72" t="s">
        <v>43</v>
      </c>
      <c r="E56" s="73">
        <v>80</v>
      </c>
      <c r="F56" s="72" t="s">
        <v>72</v>
      </c>
      <c r="G56" s="73">
        <v>85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9.78</v>
      </c>
      <c r="C59" s="81"/>
      <c r="D59" s="82">
        <v>16.09</v>
      </c>
      <c r="E59" s="81"/>
      <c r="F59" s="81">
        <v>14.6</v>
      </c>
      <c r="G59" s="83"/>
      <c r="H59" s="81"/>
      <c r="I59" s="81"/>
      <c r="J59" s="98"/>
      <c r="K59" s="98"/>
      <c r="L59" s="98"/>
      <c r="M59" s="98"/>
    </row>
    <row r="60" ht="18.75" spans="1:13">
      <c r="A60" s="79" t="s">
        <v>77</v>
      </c>
      <c r="B60" s="80"/>
      <c r="C60" s="81"/>
      <c r="D60" s="82"/>
      <c r="E60" s="81"/>
      <c r="F60" s="81">
        <v>86</v>
      </c>
      <c r="G60" s="83"/>
      <c r="H60" s="81">
        <v>31.6</v>
      </c>
      <c r="I60" s="81"/>
      <c r="J60" s="98">
        <v>30.97</v>
      </c>
      <c r="K60" s="98"/>
      <c r="L60" s="98">
        <v>34.03</v>
      </c>
      <c r="M60" s="98"/>
    </row>
    <row r="61" ht="18.75" spans="1:13">
      <c r="A61" s="79" t="s">
        <v>78</v>
      </c>
      <c r="B61" s="80">
        <v>12.6</v>
      </c>
      <c r="C61" s="81"/>
      <c r="D61" s="82">
        <v>24.7</v>
      </c>
      <c r="E61" s="81"/>
      <c r="F61" s="81"/>
      <c r="G61" s="83"/>
      <c r="H61" s="81">
        <v>21.5</v>
      </c>
      <c r="I61" s="81"/>
      <c r="J61" s="98">
        <v>22.7</v>
      </c>
      <c r="K61" s="98"/>
      <c r="L61" s="98">
        <v>29.15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57</v>
      </c>
      <c r="D63" s="82"/>
      <c r="E63" s="81">
        <v>65.51</v>
      </c>
      <c r="F63" s="81"/>
      <c r="G63" s="83">
        <v>64.5</v>
      </c>
      <c r="H63" s="81"/>
      <c r="I63" s="81">
        <v>65.7</v>
      </c>
      <c r="J63" s="98"/>
      <c r="K63" s="98">
        <v>30.83</v>
      </c>
      <c r="M63" s="98">
        <v>32.8</v>
      </c>
    </row>
    <row r="64" ht="18.75" spans="1:13">
      <c r="A64" s="86" t="s">
        <v>80</v>
      </c>
      <c r="B64" s="81"/>
      <c r="C64" s="81">
        <v>43</v>
      </c>
      <c r="D64" s="82"/>
      <c r="E64" s="81">
        <v>42.57</v>
      </c>
      <c r="F64" s="81"/>
      <c r="G64" s="87">
        <v>43.2</v>
      </c>
      <c r="H64" s="81"/>
      <c r="I64" s="81">
        <v>44.78</v>
      </c>
      <c r="J64" s="98"/>
      <c r="K64" s="98">
        <v>44.81</v>
      </c>
      <c r="L64" s="98"/>
      <c r="M64" s="98">
        <v>45.08</v>
      </c>
    </row>
    <row r="65" ht="18.75" spans="1:13">
      <c r="A65" s="86" t="s">
        <v>81</v>
      </c>
      <c r="B65" s="81"/>
      <c r="C65" s="81">
        <v>30</v>
      </c>
      <c r="D65" s="82"/>
      <c r="E65" s="81"/>
      <c r="F65" s="81"/>
      <c r="G65" s="83"/>
      <c r="H65" s="81"/>
      <c r="I65" s="81"/>
      <c r="J65" s="98"/>
      <c r="K65" s="98"/>
      <c r="M65" s="98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1.42</v>
      </c>
      <c r="C67" s="81">
        <v>8.85</v>
      </c>
      <c r="D67" s="82">
        <v>1.61</v>
      </c>
      <c r="E67" s="81">
        <v>8.54</v>
      </c>
      <c r="F67" s="81">
        <v>2.43</v>
      </c>
      <c r="G67" s="83">
        <v>8.43</v>
      </c>
      <c r="H67" s="81">
        <v>3.27</v>
      </c>
      <c r="I67" s="81">
        <v>8.55</v>
      </c>
      <c r="J67" s="98">
        <v>2.42</v>
      </c>
      <c r="K67" s="98">
        <v>8.35</v>
      </c>
      <c r="L67" s="98">
        <v>3.42</v>
      </c>
      <c r="M67" s="98">
        <v>8.35</v>
      </c>
    </row>
    <row r="68" ht="18.75" spans="1:13">
      <c r="A68" s="104" t="s">
        <v>83</v>
      </c>
      <c r="B68" s="105">
        <v>2.63</v>
      </c>
      <c r="C68" s="81">
        <v>7.78</v>
      </c>
      <c r="D68" s="82">
        <v>2.43</v>
      </c>
      <c r="E68" s="81">
        <v>7.77</v>
      </c>
      <c r="F68" s="81">
        <v>3.46</v>
      </c>
      <c r="G68" s="83">
        <v>7.78</v>
      </c>
      <c r="H68" s="81">
        <v>4.19</v>
      </c>
      <c r="I68" s="81">
        <v>7.76</v>
      </c>
      <c r="J68" s="98">
        <v>1.92</v>
      </c>
      <c r="K68" s="98">
        <v>7.5</v>
      </c>
      <c r="L68" s="98">
        <v>2.53</v>
      </c>
      <c r="M68" s="98">
        <v>7.55</v>
      </c>
    </row>
    <row r="69" ht="18.75" spans="1:13">
      <c r="A69" s="104" t="s">
        <v>84</v>
      </c>
      <c r="B69" s="105">
        <v>2.97</v>
      </c>
      <c r="C69" s="81">
        <v>9.61</v>
      </c>
      <c r="D69" s="82"/>
      <c r="E69" s="81"/>
      <c r="F69" s="81"/>
      <c r="G69" s="83"/>
      <c r="H69" s="81"/>
      <c r="I69" s="81"/>
      <c r="J69" s="98"/>
      <c r="K69" s="98"/>
      <c r="L69" s="98"/>
      <c r="M69" s="98"/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abSelected="1" topLeftCell="A7" workbookViewId="0">
      <selection activeCell="L25" sqref="L2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110</v>
      </c>
      <c r="D2" s="6"/>
      <c r="E2" s="6"/>
      <c r="F2" s="7" t="s">
        <v>111</v>
      </c>
      <c r="G2" s="7"/>
      <c r="H2" s="7"/>
      <c r="I2" s="89" t="s">
        <v>3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79100</v>
      </c>
      <c r="D4" s="13"/>
      <c r="E4" s="13"/>
      <c r="F4" s="13"/>
      <c r="G4" s="13"/>
      <c r="H4" s="13"/>
      <c r="I4" s="13"/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112680</v>
      </c>
      <c r="D5" s="13"/>
      <c r="E5" s="13"/>
      <c r="F5" s="13"/>
      <c r="G5" s="13"/>
      <c r="H5" s="13"/>
      <c r="I5" s="13"/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C4-'27日'!I4</f>
        <v>500</v>
      </c>
      <c r="D6" s="15"/>
      <c r="E6" s="15"/>
      <c r="F6" s="16">
        <f>F4-C4</f>
        <v>-79100</v>
      </c>
      <c r="G6" s="17"/>
      <c r="H6" s="18"/>
      <c r="I6" s="16">
        <f>I4-F4</f>
        <v>0</v>
      </c>
      <c r="J6" s="17"/>
      <c r="K6" s="18"/>
      <c r="L6" s="93">
        <f>C6+F6+I6</f>
        <v>-78600</v>
      </c>
      <c r="M6" s="93">
        <f>C7+F7+I7</f>
        <v>-111500</v>
      </c>
    </row>
    <row r="7" ht="21.95" customHeight="1" spans="1:13">
      <c r="A7" s="11"/>
      <c r="B7" s="14" t="s">
        <v>8</v>
      </c>
      <c r="C7" s="15">
        <f>C5-'27日'!I5</f>
        <v>1180</v>
      </c>
      <c r="D7" s="15"/>
      <c r="E7" s="15"/>
      <c r="F7" s="16">
        <f>F5-C5</f>
        <v>-112680</v>
      </c>
      <c r="G7" s="17"/>
      <c r="H7" s="18"/>
      <c r="I7" s="16">
        <f>I5-F5</f>
        <v>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/>
      <c r="G8" s="13"/>
      <c r="H8" s="13"/>
      <c r="I8" s="13"/>
      <c r="J8" s="13"/>
      <c r="K8" s="13"/>
    </row>
    <row r="9" ht="21.95" customHeight="1" spans="1:15">
      <c r="A9" s="19" t="s">
        <v>10</v>
      </c>
      <c r="B9" s="20" t="s">
        <v>11</v>
      </c>
      <c r="C9" s="13">
        <v>46</v>
      </c>
      <c r="D9" s="13"/>
      <c r="E9" s="13"/>
      <c r="F9" s="13"/>
      <c r="G9" s="13"/>
      <c r="H9" s="13"/>
      <c r="I9" s="13"/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46</v>
      </c>
      <c r="D10" s="13"/>
      <c r="E10" s="13"/>
      <c r="F10" s="13"/>
      <c r="G10" s="13"/>
      <c r="H10" s="13"/>
      <c r="I10" s="13"/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/>
      <c r="J11" s="23"/>
      <c r="K11" s="23"/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/>
      <c r="J12" s="23"/>
      <c r="K12" s="23"/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330</v>
      </c>
      <c r="D15" s="23">
        <v>300</v>
      </c>
      <c r="E15" s="23">
        <v>270</v>
      </c>
      <c r="F15" s="23">
        <v>270</v>
      </c>
      <c r="G15" s="23"/>
      <c r="H15" s="23"/>
      <c r="I15" s="23"/>
      <c r="J15" s="23"/>
      <c r="K15" s="23"/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/>
      <c r="J17" s="23"/>
      <c r="K17" s="23"/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/>
      <c r="J18" s="23"/>
      <c r="K18" s="23"/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550</v>
      </c>
      <c r="D21" s="23">
        <v>570</v>
      </c>
      <c r="E21" s="23">
        <v>400</v>
      </c>
      <c r="F21" s="23">
        <v>400</v>
      </c>
      <c r="G21" s="23"/>
      <c r="H21" s="23"/>
      <c r="I21" s="23"/>
      <c r="J21" s="23"/>
      <c r="K21" s="23"/>
    </row>
    <row r="22" ht="21.95" customHeight="1" spans="1:11">
      <c r="A22" s="30"/>
      <c r="B22" s="26" t="s">
        <v>24</v>
      </c>
      <c r="C22" s="27" t="s">
        <v>25</v>
      </c>
      <c r="D22" s="27"/>
      <c r="E22" s="27"/>
      <c r="F22" s="27" t="s">
        <v>25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2560</v>
      </c>
      <c r="D23" s="23"/>
      <c r="E23" s="23"/>
      <c r="F23" s="23"/>
      <c r="G23" s="23"/>
      <c r="H23" s="23"/>
      <c r="I23" s="23"/>
      <c r="J23" s="23"/>
      <c r="K23" s="23"/>
    </row>
    <row r="24" ht="21.95" customHeight="1" spans="1:11">
      <c r="A24" s="31"/>
      <c r="B24" s="32" t="s">
        <v>28</v>
      </c>
      <c r="C24" s="23">
        <v>940</v>
      </c>
      <c r="D24" s="23"/>
      <c r="E24" s="23"/>
      <c r="F24" s="23"/>
      <c r="G24" s="23"/>
      <c r="H24" s="23"/>
      <c r="I24" s="23"/>
      <c r="J24" s="23"/>
      <c r="K24" s="23"/>
    </row>
    <row r="25" ht="21.95" customHeight="1" spans="1:11">
      <c r="A25" s="24" t="s">
        <v>29</v>
      </c>
      <c r="B25" s="25" t="s">
        <v>30</v>
      </c>
      <c r="C25" s="23">
        <v>21</v>
      </c>
      <c r="D25" s="23"/>
      <c r="E25" s="23"/>
      <c r="F25" s="23"/>
      <c r="G25" s="23"/>
      <c r="H25" s="23"/>
      <c r="I25" s="23"/>
      <c r="J25" s="23"/>
      <c r="K25" s="23"/>
    </row>
    <row r="26" ht="21.95" customHeight="1" spans="1:11">
      <c r="A26" s="24"/>
      <c r="B26" s="25" t="s">
        <v>31</v>
      </c>
      <c r="C26" s="23">
        <v>813</v>
      </c>
      <c r="D26" s="23"/>
      <c r="E26" s="23"/>
      <c r="F26" s="23"/>
      <c r="G26" s="23"/>
      <c r="H26" s="23"/>
      <c r="I26" s="23"/>
      <c r="J26" s="23"/>
      <c r="K26" s="23"/>
    </row>
    <row r="27" ht="21.95" customHeight="1" spans="1:11">
      <c r="A27" s="24"/>
      <c r="B27" s="25" t="s">
        <v>32</v>
      </c>
      <c r="C27" s="23">
        <v>1</v>
      </c>
      <c r="D27" s="23"/>
      <c r="E27" s="23"/>
      <c r="F27" s="23"/>
      <c r="G27" s="23"/>
      <c r="H27" s="23"/>
      <c r="I27" s="23"/>
      <c r="J27" s="23"/>
      <c r="K27" s="23"/>
    </row>
    <row r="28" ht="76.5" customHeight="1" spans="1:11">
      <c r="A28" s="33" t="s">
        <v>33</v>
      </c>
      <c r="B28" s="34"/>
      <c r="C28" s="35" t="s">
        <v>280</v>
      </c>
      <c r="D28" s="36"/>
      <c r="E28" s="37"/>
      <c r="F28" s="35" t="s">
        <v>281</v>
      </c>
      <c r="G28" s="36"/>
      <c r="H28" s="37"/>
      <c r="I28" s="35"/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182</v>
      </c>
      <c r="D31" s="51"/>
      <c r="E31" s="52"/>
      <c r="F31" s="50" t="s">
        <v>282</v>
      </c>
      <c r="G31" s="51"/>
      <c r="H31" s="52"/>
      <c r="I31" s="50" t="s">
        <v>35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/>
      <c r="J34" s="98"/>
    </row>
    <row r="35" ht="15.75" spans="1:10">
      <c r="A35" s="61"/>
      <c r="B35" s="55"/>
      <c r="C35" s="63" t="s">
        <v>45</v>
      </c>
      <c r="D35" s="63" t="s">
        <v>46</v>
      </c>
      <c r="E35" s="23">
        <v>9.23</v>
      </c>
      <c r="F35" s="23">
        <v>9.25</v>
      </c>
      <c r="G35" s="23">
        <v>9.15</v>
      </c>
      <c r="H35" s="23">
        <v>9.17</v>
      </c>
      <c r="I35" s="23"/>
      <c r="J35" s="98"/>
    </row>
    <row r="36" ht="15.75" spans="1:10">
      <c r="A36" s="61"/>
      <c r="B36" s="55"/>
      <c r="C36" s="62" t="s">
        <v>47</v>
      </c>
      <c r="D36" s="62" t="s">
        <v>48</v>
      </c>
      <c r="E36" s="23">
        <v>6.12</v>
      </c>
      <c r="F36" s="23">
        <v>6.11</v>
      </c>
      <c r="G36" s="23">
        <v>5.6</v>
      </c>
      <c r="H36" s="23">
        <v>6.2</v>
      </c>
      <c r="I36" s="23"/>
      <c r="J36" s="98"/>
    </row>
    <row r="37" ht="19.5" spans="1:10">
      <c r="A37" s="61"/>
      <c r="B37" s="55"/>
      <c r="C37" s="63" t="s">
        <v>49</v>
      </c>
      <c r="D37" s="62" t="s">
        <v>50</v>
      </c>
      <c r="E37" s="23">
        <v>10</v>
      </c>
      <c r="F37" s="23">
        <v>11.1</v>
      </c>
      <c r="G37" s="23">
        <v>11.4</v>
      </c>
      <c r="H37" s="23">
        <v>11.4</v>
      </c>
      <c r="I37" s="23"/>
      <c r="J37" s="98"/>
    </row>
    <row r="38" ht="16.5" spans="1:10">
      <c r="A38" s="61"/>
      <c r="B38" s="55"/>
      <c r="C38" s="65" t="s">
        <v>51</v>
      </c>
      <c r="D38" s="62" t="s">
        <v>52</v>
      </c>
      <c r="E38" s="23">
        <v>3.35</v>
      </c>
      <c r="F38" s="23">
        <v>2.62</v>
      </c>
      <c r="G38" s="23">
        <v>3.5</v>
      </c>
      <c r="H38" s="64">
        <v>3.9</v>
      </c>
      <c r="I38" s="23"/>
      <c r="J38" s="98"/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0.6</v>
      </c>
      <c r="F39" s="23">
        <v>0.6</v>
      </c>
      <c r="G39" s="23">
        <v>0.7</v>
      </c>
      <c r="H39" s="23">
        <v>0.7</v>
      </c>
      <c r="I39" s="23"/>
      <c r="J39" s="98"/>
    </row>
    <row r="40" ht="15.75" spans="1:10">
      <c r="A40" s="61"/>
      <c r="B40" s="55"/>
      <c r="C40" s="63" t="s">
        <v>45</v>
      </c>
      <c r="D40" s="63" t="s">
        <v>54</v>
      </c>
      <c r="E40" s="23">
        <v>10.09</v>
      </c>
      <c r="F40" s="23">
        <v>10.06</v>
      </c>
      <c r="G40" s="23">
        <v>10.07</v>
      </c>
      <c r="H40" s="23">
        <v>10.09</v>
      </c>
      <c r="I40" s="23"/>
      <c r="J40" s="98"/>
    </row>
    <row r="41" ht="15.75" spans="1:10">
      <c r="A41" s="61"/>
      <c r="B41" s="55"/>
      <c r="C41" s="62" t="s">
        <v>47</v>
      </c>
      <c r="D41" s="62" t="s">
        <v>55</v>
      </c>
      <c r="E41" s="23">
        <v>23.77</v>
      </c>
      <c r="F41" s="23">
        <v>23.37</v>
      </c>
      <c r="G41" s="23">
        <v>26.1</v>
      </c>
      <c r="H41" s="23">
        <v>25.5</v>
      </c>
      <c r="I41" s="23"/>
      <c r="J41" s="98"/>
    </row>
    <row r="42" ht="15.75" spans="1:10">
      <c r="A42" s="61"/>
      <c r="B42" s="55"/>
      <c r="C42" s="66" t="s">
        <v>56</v>
      </c>
      <c r="D42" s="67" t="s">
        <v>57</v>
      </c>
      <c r="E42" s="23">
        <v>4.11</v>
      </c>
      <c r="F42" s="23">
        <v>3.72</v>
      </c>
      <c r="G42" s="23">
        <v>3.64</v>
      </c>
      <c r="H42" s="23">
        <v>3.71</v>
      </c>
      <c r="I42" s="23"/>
      <c r="J42" s="98"/>
    </row>
    <row r="43" ht="16.5" spans="1:10">
      <c r="A43" s="61"/>
      <c r="B43" s="55"/>
      <c r="C43" s="66" t="s">
        <v>58</v>
      </c>
      <c r="D43" s="68" t="s">
        <v>59</v>
      </c>
      <c r="E43" s="23">
        <v>4.95</v>
      </c>
      <c r="F43" s="23">
        <v>4.83</v>
      </c>
      <c r="G43" s="23">
        <v>6.9</v>
      </c>
      <c r="H43" s="23">
        <v>6.4</v>
      </c>
      <c r="I43" s="23"/>
      <c r="J43" s="98"/>
    </row>
    <row r="44" ht="19.5" spans="1:10">
      <c r="A44" s="61"/>
      <c r="B44" s="55"/>
      <c r="C44" s="63" t="s">
        <v>49</v>
      </c>
      <c r="D44" s="62" t="s">
        <v>60</v>
      </c>
      <c r="E44" s="23">
        <v>610</v>
      </c>
      <c r="F44" s="23">
        <v>646</v>
      </c>
      <c r="G44" s="23">
        <v>675</v>
      </c>
      <c r="H44" s="23">
        <v>685</v>
      </c>
      <c r="I44" s="23"/>
      <c r="J44" s="98"/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6.43</v>
      </c>
      <c r="F45" s="23">
        <v>6.72</v>
      </c>
      <c r="G45" s="23">
        <v>5.44</v>
      </c>
      <c r="H45" s="23">
        <v>5.84</v>
      </c>
      <c r="I45" s="23"/>
      <c r="J45" s="98"/>
    </row>
    <row r="46" ht="19.5" spans="1:10">
      <c r="A46" s="61"/>
      <c r="B46" s="55"/>
      <c r="C46" s="63" t="s">
        <v>49</v>
      </c>
      <c r="D46" s="62" t="s">
        <v>50</v>
      </c>
      <c r="E46" s="23">
        <v>27.6</v>
      </c>
      <c r="F46" s="23">
        <v>30.6</v>
      </c>
      <c r="G46" s="23">
        <v>30.6</v>
      </c>
      <c r="H46" s="23">
        <v>33</v>
      </c>
      <c r="I46" s="23"/>
      <c r="J46" s="98"/>
    </row>
    <row r="47" ht="16.5" spans="1:10">
      <c r="A47" s="61"/>
      <c r="B47" s="55"/>
      <c r="C47" s="65" t="s">
        <v>51</v>
      </c>
      <c r="D47" s="62" t="s">
        <v>64</v>
      </c>
      <c r="E47" s="23">
        <v>1.47</v>
      </c>
      <c r="F47" s="23">
        <v>2.02</v>
      </c>
      <c r="G47" s="23">
        <v>2.2</v>
      </c>
      <c r="H47" s="23">
        <v>2.9</v>
      </c>
      <c r="I47" s="23"/>
      <c r="J47" s="98"/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5.64</v>
      </c>
      <c r="F48" s="23">
        <v>5.79</v>
      </c>
      <c r="G48" s="23">
        <v>5.72</v>
      </c>
      <c r="H48" s="23">
        <v>5.66</v>
      </c>
      <c r="I48" s="23"/>
      <c r="J48" s="98"/>
    </row>
    <row r="49" ht="19.5" spans="1:10">
      <c r="A49" s="61"/>
      <c r="B49" s="55"/>
      <c r="C49" s="63" t="s">
        <v>49</v>
      </c>
      <c r="D49" s="62" t="s">
        <v>50</v>
      </c>
      <c r="E49" s="23">
        <v>15.9</v>
      </c>
      <c r="F49" s="23">
        <v>16.6</v>
      </c>
      <c r="G49" s="23">
        <v>13.7</v>
      </c>
      <c r="H49" s="23">
        <v>13.7</v>
      </c>
      <c r="I49" s="23"/>
      <c r="J49" s="98"/>
    </row>
    <row r="50" ht="16.5" spans="1:10">
      <c r="A50" s="61"/>
      <c r="B50" s="55"/>
      <c r="C50" s="65" t="s">
        <v>51</v>
      </c>
      <c r="D50" s="62" t="s">
        <v>64</v>
      </c>
      <c r="E50" s="23">
        <v>3.66</v>
      </c>
      <c r="F50" s="23">
        <v>2.69</v>
      </c>
      <c r="G50" s="23">
        <v>3.9</v>
      </c>
      <c r="H50" s="23">
        <v>2.5</v>
      </c>
      <c r="I50" s="23"/>
      <c r="J50" s="98"/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/>
      <c r="J51" s="98"/>
    </row>
    <row r="52" ht="15.75" spans="1:10">
      <c r="A52" s="61"/>
      <c r="B52" s="55"/>
      <c r="C52" s="63" t="s">
        <v>45</v>
      </c>
      <c r="D52" s="62" t="s">
        <v>68</v>
      </c>
      <c r="E52" s="23">
        <v>9.16</v>
      </c>
      <c r="F52" s="23">
        <v>9.14</v>
      </c>
      <c r="G52" s="23">
        <v>8.96</v>
      </c>
      <c r="H52" s="23">
        <v>8.97</v>
      </c>
      <c r="I52" s="23"/>
      <c r="J52" s="98"/>
    </row>
    <row r="53" ht="15.75" spans="1:10">
      <c r="A53" s="61"/>
      <c r="B53" s="55"/>
      <c r="C53" s="62" t="s">
        <v>47</v>
      </c>
      <c r="D53" s="62" t="s">
        <v>48</v>
      </c>
      <c r="E53" s="23">
        <v>6.35</v>
      </c>
      <c r="F53" s="23">
        <v>6.04</v>
      </c>
      <c r="G53" s="23">
        <v>5.92</v>
      </c>
      <c r="H53" s="23">
        <v>5.71</v>
      </c>
      <c r="I53" s="23"/>
      <c r="J53" s="98"/>
    </row>
    <row r="54" ht="19.5" spans="1:10">
      <c r="A54" s="61"/>
      <c r="B54" s="55"/>
      <c r="C54" s="63" t="s">
        <v>49</v>
      </c>
      <c r="D54" s="62" t="s">
        <v>50</v>
      </c>
      <c r="E54" s="23">
        <v>12.7</v>
      </c>
      <c r="F54" s="23">
        <v>12.2</v>
      </c>
      <c r="G54" s="23">
        <v>12.6</v>
      </c>
      <c r="H54" s="23">
        <v>12.2</v>
      </c>
      <c r="I54" s="23"/>
      <c r="J54" s="98"/>
    </row>
    <row r="55" ht="16.5" spans="1:10">
      <c r="A55" s="61"/>
      <c r="B55" s="69"/>
      <c r="C55" s="70" t="s">
        <v>51</v>
      </c>
      <c r="D55" s="62" t="s">
        <v>69</v>
      </c>
      <c r="E55" s="23">
        <v>4.81</v>
      </c>
      <c r="F55" s="23">
        <v>4.39</v>
      </c>
      <c r="G55" s="23">
        <v>2.8</v>
      </c>
      <c r="H55" s="23">
        <v>3.1</v>
      </c>
      <c r="I55" s="23"/>
      <c r="J55" s="98"/>
    </row>
    <row r="56" ht="14.25" spans="1:10">
      <c r="A56" s="72" t="s">
        <v>70</v>
      </c>
      <c r="B56" s="72" t="s">
        <v>71</v>
      </c>
      <c r="C56" s="73">
        <v>7.75</v>
      </c>
      <c r="D56" s="72" t="s">
        <v>43</v>
      </c>
      <c r="E56" s="73">
        <v>76</v>
      </c>
      <c r="F56" s="72" t="s">
        <v>72</v>
      </c>
      <c r="G56" s="73">
        <v>82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9.38</v>
      </c>
      <c r="C59" s="80"/>
      <c r="D59" s="80">
        <v>12.31</v>
      </c>
      <c r="E59" s="80"/>
      <c r="F59" s="80">
        <v>12.7</v>
      </c>
      <c r="G59" s="80"/>
      <c r="H59" s="81">
        <v>23.2</v>
      </c>
      <c r="I59" s="81"/>
      <c r="J59" s="98"/>
      <c r="K59" s="98"/>
      <c r="L59" s="98"/>
      <c r="M59" s="98"/>
    </row>
    <row r="60" ht="18.75" spans="1:13">
      <c r="A60" s="79" t="s">
        <v>77</v>
      </c>
      <c r="B60" s="80"/>
      <c r="C60" s="80"/>
      <c r="D60" s="80">
        <v>42.3</v>
      </c>
      <c r="E60" s="80"/>
      <c r="F60" s="80">
        <v>29.8</v>
      </c>
      <c r="G60" s="80"/>
      <c r="H60" s="81">
        <v>28.8</v>
      </c>
      <c r="I60" s="81"/>
      <c r="J60" s="98"/>
      <c r="K60" s="98"/>
      <c r="L60" s="98"/>
      <c r="M60" s="98"/>
    </row>
    <row r="61" ht="18.75" spans="1:13">
      <c r="A61" s="79" t="s">
        <v>78</v>
      </c>
      <c r="B61" s="80">
        <v>30.96</v>
      </c>
      <c r="C61" s="80"/>
      <c r="D61" s="80"/>
      <c r="E61" s="80"/>
      <c r="F61" s="80"/>
      <c r="G61" s="80"/>
      <c r="H61" s="81"/>
      <c r="I61" s="81"/>
      <c r="J61" s="98"/>
      <c r="K61" s="98"/>
      <c r="L61" s="98"/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34.72</v>
      </c>
      <c r="D63" s="81"/>
      <c r="E63" s="81">
        <v>35.1</v>
      </c>
      <c r="F63" s="81"/>
      <c r="G63" s="81">
        <v>34.6</v>
      </c>
      <c r="H63" s="81"/>
      <c r="I63" s="81">
        <v>34.3</v>
      </c>
      <c r="J63" s="98"/>
      <c r="K63" s="98"/>
      <c r="M63" s="98"/>
    </row>
    <row r="64" ht="18.75" spans="1:13">
      <c r="A64" s="86" t="s">
        <v>80</v>
      </c>
      <c r="B64" s="81"/>
      <c r="C64" s="81">
        <v>49.19</v>
      </c>
      <c r="D64" s="81"/>
      <c r="E64" s="81">
        <v>48.5</v>
      </c>
      <c r="F64" s="81"/>
      <c r="G64" s="81">
        <v>50.1</v>
      </c>
      <c r="H64" s="81"/>
      <c r="I64" s="81">
        <v>51.08</v>
      </c>
      <c r="J64" s="98"/>
      <c r="K64" s="98"/>
      <c r="L64" s="98"/>
      <c r="M64" s="98"/>
    </row>
    <row r="65" ht="18.75" spans="1:13">
      <c r="A65" s="86" t="s">
        <v>81</v>
      </c>
      <c r="B65" s="81"/>
      <c r="C65" s="81"/>
      <c r="D65" s="81"/>
      <c r="E65" s="81"/>
      <c r="F65" s="81"/>
      <c r="G65" s="81"/>
      <c r="H65" s="81"/>
      <c r="I65" s="81">
        <v>26.2</v>
      </c>
      <c r="J65" s="98"/>
      <c r="K65" s="98"/>
      <c r="M65" s="98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1.73</v>
      </c>
      <c r="C67" s="81">
        <v>8.65</v>
      </c>
      <c r="D67" s="81">
        <v>1.24</v>
      </c>
      <c r="E67" s="81">
        <v>8.61</v>
      </c>
      <c r="F67" s="81">
        <v>1.41</v>
      </c>
      <c r="G67" s="81">
        <v>8.67</v>
      </c>
      <c r="H67" s="81">
        <v>0.75</v>
      </c>
      <c r="I67" s="81">
        <v>8.4</v>
      </c>
      <c r="J67" s="98"/>
      <c r="K67" s="98"/>
      <c r="L67" s="98"/>
      <c r="M67" s="98"/>
    </row>
    <row r="68" ht="18.75" spans="1:13">
      <c r="A68" s="104" t="s">
        <v>83</v>
      </c>
      <c r="B68" s="81">
        <v>8.84</v>
      </c>
      <c r="C68" s="81">
        <v>7.64</v>
      </c>
      <c r="D68" s="81">
        <v>2.36</v>
      </c>
      <c r="E68" s="81">
        <v>7.67</v>
      </c>
      <c r="F68" s="81">
        <v>0.92</v>
      </c>
      <c r="G68" s="81">
        <v>7.7</v>
      </c>
      <c r="H68" s="81">
        <v>0.82</v>
      </c>
      <c r="I68" s="81">
        <v>7.5</v>
      </c>
      <c r="J68" s="98"/>
      <c r="K68" s="98"/>
      <c r="L68" s="98"/>
      <c r="M68" s="98"/>
    </row>
    <row r="69" ht="18.75" spans="1:13">
      <c r="A69" s="104" t="s">
        <v>84</v>
      </c>
      <c r="B69" s="105"/>
      <c r="C69" s="81"/>
      <c r="D69" s="82"/>
      <c r="E69" s="81"/>
      <c r="F69" s="81"/>
      <c r="G69" s="83"/>
      <c r="H69" s="81">
        <v>0.93</v>
      </c>
      <c r="I69" s="81">
        <v>9.94</v>
      </c>
      <c r="J69" s="98"/>
      <c r="K69" s="98"/>
      <c r="L69" s="98"/>
      <c r="M69" s="98"/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8" workbookViewId="0">
      <selection activeCell="C46" sqref="$A46:$XFD4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86</v>
      </c>
      <c r="D2" s="6"/>
      <c r="E2" s="6"/>
      <c r="F2" s="7" t="s">
        <v>87</v>
      </c>
      <c r="G2" s="7"/>
      <c r="H2" s="7"/>
      <c r="I2" s="89" t="s">
        <v>88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2320</v>
      </c>
      <c r="D4" s="13"/>
      <c r="E4" s="13"/>
      <c r="F4" s="13">
        <v>2890</v>
      </c>
      <c r="G4" s="13"/>
      <c r="H4" s="13"/>
      <c r="I4" s="13">
        <v>3650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4300</v>
      </c>
      <c r="D5" s="13"/>
      <c r="E5" s="13"/>
      <c r="F5" s="13">
        <v>5100</v>
      </c>
      <c r="G5" s="13"/>
      <c r="H5" s="13"/>
      <c r="I5" s="13">
        <v>6230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C4-'1日'!I4</f>
        <v>520</v>
      </c>
      <c r="D6" s="15"/>
      <c r="E6" s="15"/>
      <c r="F6" s="16">
        <f>F4-C4</f>
        <v>570</v>
      </c>
      <c r="G6" s="17"/>
      <c r="H6" s="18"/>
      <c r="I6" s="16">
        <f>I4-F4</f>
        <v>760</v>
      </c>
      <c r="J6" s="17"/>
      <c r="K6" s="18"/>
      <c r="L6" s="93">
        <f>C6+F6+I6</f>
        <v>1850</v>
      </c>
      <c r="M6" s="93">
        <f>C7+F7+I7</f>
        <v>3410</v>
      </c>
    </row>
    <row r="7" ht="21.95" customHeight="1" spans="1:13">
      <c r="A7" s="11"/>
      <c r="B7" s="14" t="s">
        <v>8</v>
      </c>
      <c r="C7" s="15">
        <f>C5-'1日'!I5</f>
        <v>1480</v>
      </c>
      <c r="D7" s="15"/>
      <c r="E7" s="15"/>
      <c r="F7" s="16">
        <f>F5-C5</f>
        <v>800</v>
      </c>
      <c r="G7" s="17"/>
      <c r="H7" s="18"/>
      <c r="I7" s="16">
        <f>I5-F5</f>
        <v>1130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48</v>
      </c>
      <c r="G9" s="13"/>
      <c r="H9" s="13"/>
      <c r="I9" s="13">
        <v>44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48</v>
      </c>
      <c r="G10" s="13"/>
      <c r="H10" s="13"/>
      <c r="I10" s="13">
        <v>44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340</v>
      </c>
      <c r="D15" s="23">
        <v>310</v>
      </c>
      <c r="E15" s="23">
        <v>280</v>
      </c>
      <c r="F15" s="23">
        <v>280</v>
      </c>
      <c r="G15" s="23">
        <v>240</v>
      </c>
      <c r="H15" s="23">
        <v>500</v>
      </c>
      <c r="I15" s="23">
        <v>490</v>
      </c>
      <c r="J15" s="23">
        <v>460</v>
      </c>
      <c r="K15" s="23">
        <v>430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102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500</v>
      </c>
      <c r="D21" s="23">
        <v>430</v>
      </c>
      <c r="E21" s="23">
        <v>350</v>
      </c>
      <c r="F21" s="23">
        <v>350</v>
      </c>
      <c r="G21" s="23">
        <v>550</v>
      </c>
      <c r="H21" s="23">
        <v>500</v>
      </c>
      <c r="I21" s="23">
        <v>490</v>
      </c>
      <c r="J21" s="23">
        <v>400</v>
      </c>
      <c r="K21" s="23">
        <v>330</v>
      </c>
    </row>
    <row r="22" ht="21.95" customHeight="1" spans="1:11">
      <c r="A22" s="30"/>
      <c r="B22" s="26" t="s">
        <v>24</v>
      </c>
      <c r="C22" s="27" t="s">
        <v>25</v>
      </c>
      <c r="D22" s="27"/>
      <c r="E22" s="27"/>
      <c r="F22" s="27" t="s">
        <v>103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f>1430+1390</f>
        <v>2820</v>
      </c>
      <c r="D23" s="23"/>
      <c r="E23" s="23"/>
      <c r="F23" s="23">
        <v>2740</v>
      </c>
      <c r="G23" s="23"/>
      <c r="H23" s="23"/>
      <c r="I23" s="23">
        <v>2740</v>
      </c>
      <c r="J23" s="23"/>
      <c r="K23" s="23"/>
    </row>
    <row r="24" ht="21.95" customHeight="1" spans="1:11">
      <c r="A24" s="31"/>
      <c r="B24" s="32" t="s">
        <v>28</v>
      </c>
      <c r="C24" s="23">
        <v>2060</v>
      </c>
      <c r="D24" s="23"/>
      <c r="E24" s="23"/>
      <c r="F24" s="23">
        <v>2060</v>
      </c>
      <c r="G24" s="23"/>
      <c r="H24" s="23"/>
      <c r="I24" s="23">
        <v>2060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39</v>
      </c>
      <c r="D25" s="23"/>
      <c r="E25" s="23"/>
      <c r="F25" s="23">
        <v>38</v>
      </c>
      <c r="G25" s="23"/>
      <c r="H25" s="23"/>
      <c r="I25" s="23">
        <v>38</v>
      </c>
      <c r="J25" s="23"/>
      <c r="K25" s="23"/>
    </row>
    <row r="26" ht="21.95" customHeight="1" spans="1:11">
      <c r="A26" s="24"/>
      <c r="B26" s="25" t="s">
        <v>31</v>
      </c>
      <c r="C26" s="23">
        <v>889</v>
      </c>
      <c r="D26" s="23"/>
      <c r="E26" s="23"/>
      <c r="F26" s="23">
        <v>887</v>
      </c>
      <c r="G26" s="23"/>
      <c r="H26" s="23"/>
      <c r="I26" s="23">
        <v>887</v>
      </c>
      <c r="J26" s="23"/>
      <c r="K26" s="23"/>
    </row>
    <row r="27" ht="21.95" customHeight="1" spans="1:11">
      <c r="A27" s="24"/>
      <c r="B27" s="25" t="s">
        <v>32</v>
      </c>
      <c r="C27" s="23">
        <v>2</v>
      </c>
      <c r="D27" s="23"/>
      <c r="E27" s="23"/>
      <c r="F27" s="23">
        <v>2</v>
      </c>
      <c r="G27" s="23"/>
      <c r="H27" s="23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104</v>
      </c>
      <c r="D28" s="36"/>
      <c r="E28" s="37"/>
      <c r="F28" s="35" t="s">
        <v>105</v>
      </c>
      <c r="G28" s="36"/>
      <c r="H28" s="37"/>
      <c r="I28" s="35" t="s">
        <v>106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spans="1:11">
      <c r="A31" s="48" t="s">
        <v>34</v>
      </c>
      <c r="B31" s="49"/>
      <c r="C31" s="50" t="s">
        <v>107</v>
      </c>
      <c r="D31" s="51"/>
      <c r="E31" s="52"/>
      <c r="F31" s="50" t="s">
        <v>108</v>
      </c>
      <c r="G31" s="51"/>
      <c r="H31" s="52"/>
      <c r="I31" s="50" t="s">
        <v>109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9.21</v>
      </c>
      <c r="F35" s="23">
        <v>9.24</v>
      </c>
      <c r="G35" s="23">
        <v>9.25</v>
      </c>
      <c r="H35" s="23">
        <v>9.24</v>
      </c>
      <c r="I35" s="23">
        <v>9.27</v>
      </c>
      <c r="J35" s="98">
        <v>9.25</v>
      </c>
    </row>
    <row r="36" ht="15.75" spans="1:10">
      <c r="A36" s="61"/>
      <c r="B36" s="55"/>
      <c r="C36" s="62" t="s">
        <v>47</v>
      </c>
      <c r="D36" s="62" t="s">
        <v>48</v>
      </c>
      <c r="E36" s="23">
        <v>6.15</v>
      </c>
      <c r="F36" s="23">
        <v>5.87</v>
      </c>
      <c r="G36" s="23">
        <v>6.12</v>
      </c>
      <c r="H36" s="23">
        <v>6.21</v>
      </c>
      <c r="I36" s="23">
        <v>6.05</v>
      </c>
      <c r="J36" s="98">
        <v>6.33</v>
      </c>
    </row>
    <row r="37" ht="19.5" spans="1:10">
      <c r="A37" s="61"/>
      <c r="B37" s="55"/>
      <c r="C37" s="63" t="s">
        <v>49</v>
      </c>
      <c r="D37" s="62" t="s">
        <v>50</v>
      </c>
      <c r="E37" s="23">
        <v>13.5</v>
      </c>
      <c r="F37" s="23">
        <v>13.1</v>
      </c>
      <c r="G37" s="64">
        <v>12.8</v>
      </c>
      <c r="H37" s="23">
        <v>11.4</v>
      </c>
      <c r="I37" s="23">
        <v>13.1</v>
      </c>
      <c r="J37" s="98">
        <v>12.7</v>
      </c>
    </row>
    <row r="38" ht="16.5" spans="1:10">
      <c r="A38" s="61"/>
      <c r="B38" s="55"/>
      <c r="C38" s="65" t="s">
        <v>51</v>
      </c>
      <c r="D38" s="62" t="s">
        <v>52</v>
      </c>
      <c r="E38" s="64">
        <v>3.91</v>
      </c>
      <c r="F38" s="64">
        <v>7.29</v>
      </c>
      <c r="G38" s="64">
        <v>2.69</v>
      </c>
      <c r="H38" s="64">
        <v>3.24</v>
      </c>
      <c r="I38" s="23">
        <v>3.07</v>
      </c>
      <c r="J38" s="98">
        <v>2.89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0.5</v>
      </c>
      <c r="F39" s="23">
        <v>0.5</v>
      </c>
      <c r="G39" s="23">
        <v>0.5</v>
      </c>
      <c r="H39" s="23">
        <v>0.5</v>
      </c>
      <c r="I39" s="23">
        <v>0.6</v>
      </c>
      <c r="J39" s="98">
        <v>0.6</v>
      </c>
    </row>
    <row r="40" ht="15.75" spans="1:10">
      <c r="A40" s="61"/>
      <c r="B40" s="55"/>
      <c r="C40" s="63" t="s">
        <v>45</v>
      </c>
      <c r="D40" s="63" t="s">
        <v>54</v>
      </c>
      <c r="E40" s="23">
        <v>10.34</v>
      </c>
      <c r="F40" s="23">
        <v>10.24</v>
      </c>
      <c r="G40" s="23">
        <v>10.36</v>
      </c>
      <c r="H40" s="23">
        <v>10.32</v>
      </c>
      <c r="I40" s="23">
        <v>10.28</v>
      </c>
      <c r="J40" s="98">
        <v>10.25</v>
      </c>
    </row>
    <row r="41" ht="15.75" spans="1:10">
      <c r="A41" s="61"/>
      <c r="B41" s="55"/>
      <c r="C41" s="62" t="s">
        <v>47</v>
      </c>
      <c r="D41" s="62" t="s">
        <v>55</v>
      </c>
      <c r="E41" s="23">
        <v>24.1</v>
      </c>
      <c r="F41" s="23">
        <v>23.8</v>
      </c>
      <c r="G41" s="23">
        <v>23.1</v>
      </c>
      <c r="H41" s="23">
        <v>23.2</v>
      </c>
      <c r="I41" s="23">
        <v>22.9</v>
      </c>
      <c r="J41" s="98">
        <v>23.6</v>
      </c>
    </row>
    <row r="42" ht="15.75" spans="1:10">
      <c r="A42" s="61"/>
      <c r="B42" s="55"/>
      <c r="C42" s="66" t="s">
        <v>56</v>
      </c>
      <c r="D42" s="67" t="s">
        <v>57</v>
      </c>
      <c r="E42" s="23">
        <v>4.66</v>
      </c>
      <c r="F42" s="23">
        <v>4.65</v>
      </c>
      <c r="G42" s="23">
        <v>4.74</v>
      </c>
      <c r="H42" s="23">
        <v>4.68</v>
      </c>
      <c r="I42" s="23">
        <v>4.87</v>
      </c>
      <c r="J42" s="98">
        <v>5</v>
      </c>
    </row>
    <row r="43" ht="16.5" spans="1:10">
      <c r="A43" s="61"/>
      <c r="B43" s="55"/>
      <c r="C43" s="66" t="s">
        <v>58</v>
      </c>
      <c r="D43" s="68" t="s">
        <v>59</v>
      </c>
      <c r="E43" s="23">
        <v>7.12</v>
      </c>
      <c r="F43" s="23">
        <v>8.54</v>
      </c>
      <c r="G43" s="23">
        <v>7.76</v>
      </c>
      <c r="H43" s="23">
        <v>4.87</v>
      </c>
      <c r="I43" s="23">
        <v>5.65</v>
      </c>
      <c r="J43" s="98">
        <v>5.24</v>
      </c>
    </row>
    <row r="44" ht="19.5" spans="1:10">
      <c r="A44" s="61"/>
      <c r="B44" s="55"/>
      <c r="C44" s="63" t="s">
        <v>49</v>
      </c>
      <c r="D44" s="62" t="s">
        <v>60</v>
      </c>
      <c r="E44" s="23">
        <v>428</v>
      </c>
      <c r="F44" s="23">
        <v>399</v>
      </c>
      <c r="G44" s="23">
        <v>314</v>
      </c>
      <c r="H44" s="23">
        <v>257</v>
      </c>
      <c r="I44" s="23">
        <v>366</v>
      </c>
      <c r="J44" s="98">
        <v>406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5.55</v>
      </c>
      <c r="F45" s="23">
        <v>5.71</v>
      </c>
      <c r="G45" s="23">
        <v>5.63</v>
      </c>
      <c r="H45" s="23">
        <v>5.68</v>
      </c>
      <c r="I45" s="23">
        <v>5.92</v>
      </c>
      <c r="J45" s="98">
        <v>5.74</v>
      </c>
    </row>
    <row r="46" ht="19.5" spans="1:10">
      <c r="A46" s="61"/>
      <c r="B46" s="55"/>
      <c r="C46" s="63" t="s">
        <v>49</v>
      </c>
      <c r="D46" s="62" t="s">
        <v>50</v>
      </c>
      <c r="E46" s="23">
        <v>18.9</v>
      </c>
      <c r="F46" s="23">
        <v>18.5</v>
      </c>
      <c r="G46" s="23">
        <v>18.9</v>
      </c>
      <c r="H46" s="23">
        <v>19.3</v>
      </c>
      <c r="I46" s="23">
        <v>19</v>
      </c>
      <c r="J46" s="98">
        <v>19.4</v>
      </c>
    </row>
    <row r="47" ht="16.5" spans="1:10">
      <c r="A47" s="61"/>
      <c r="B47" s="55"/>
      <c r="C47" s="65" t="s">
        <v>51</v>
      </c>
      <c r="D47" s="62" t="s">
        <v>64</v>
      </c>
      <c r="E47" s="23">
        <v>4.2</v>
      </c>
      <c r="F47" s="23">
        <v>3.9</v>
      </c>
      <c r="G47" s="23">
        <v>1.21</v>
      </c>
      <c r="H47" s="23">
        <v>2.21</v>
      </c>
      <c r="I47" s="23">
        <v>2.74</v>
      </c>
      <c r="J47" s="98">
        <v>2.18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5.39</v>
      </c>
      <c r="F48" s="23">
        <v>5.5</v>
      </c>
      <c r="G48" s="23">
        <v>5.27</v>
      </c>
      <c r="H48" s="23">
        <v>5.32</v>
      </c>
      <c r="I48" s="23">
        <v>5.83</v>
      </c>
      <c r="J48" s="98">
        <v>6.11</v>
      </c>
    </row>
    <row r="49" ht="19.5" spans="1:10">
      <c r="A49" s="61"/>
      <c r="B49" s="55"/>
      <c r="C49" s="63" t="s">
        <v>49</v>
      </c>
      <c r="D49" s="62" t="s">
        <v>50</v>
      </c>
      <c r="E49" s="23">
        <v>4.9</v>
      </c>
      <c r="F49" s="23">
        <v>5.3</v>
      </c>
      <c r="G49" s="23">
        <v>4.7</v>
      </c>
      <c r="H49" s="23">
        <v>3.1</v>
      </c>
      <c r="I49" s="23">
        <v>3.4</v>
      </c>
      <c r="J49" s="98">
        <v>2.9</v>
      </c>
    </row>
    <row r="50" ht="16.5" spans="1:10">
      <c r="A50" s="61"/>
      <c r="B50" s="55"/>
      <c r="C50" s="65" t="s">
        <v>51</v>
      </c>
      <c r="D50" s="62" t="s">
        <v>64</v>
      </c>
      <c r="E50" s="23">
        <v>3.16</v>
      </c>
      <c r="F50" s="23">
        <v>2.64</v>
      </c>
      <c r="G50" s="23">
        <v>0.52</v>
      </c>
      <c r="H50" s="23">
        <v>1.22</v>
      </c>
      <c r="I50" s="23">
        <v>1.93</v>
      </c>
      <c r="J50" s="98">
        <v>1.73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9.45</v>
      </c>
      <c r="F52" s="23">
        <v>9.4</v>
      </c>
      <c r="G52" s="23">
        <v>9.49</v>
      </c>
      <c r="H52" s="23">
        <v>9.45</v>
      </c>
      <c r="I52" s="23">
        <v>9.45</v>
      </c>
      <c r="J52" s="98">
        <v>9.42</v>
      </c>
    </row>
    <row r="53" ht="15.75" spans="1:10">
      <c r="A53" s="61"/>
      <c r="B53" s="55"/>
      <c r="C53" s="62" t="s">
        <v>47</v>
      </c>
      <c r="D53" s="62" t="s">
        <v>48</v>
      </c>
      <c r="E53" s="23">
        <v>6.3</v>
      </c>
      <c r="F53" s="23">
        <v>5.93</v>
      </c>
      <c r="G53" s="23">
        <v>5.88</v>
      </c>
      <c r="H53" s="23">
        <v>5.92</v>
      </c>
      <c r="I53" s="23">
        <v>6.12</v>
      </c>
      <c r="J53" s="98">
        <v>6.28</v>
      </c>
    </row>
    <row r="54" ht="19.5" spans="1:10">
      <c r="A54" s="61"/>
      <c r="B54" s="55"/>
      <c r="C54" s="63" t="s">
        <v>49</v>
      </c>
      <c r="D54" s="62" t="s">
        <v>50</v>
      </c>
      <c r="E54" s="23">
        <v>8.9</v>
      </c>
      <c r="F54" s="23">
        <v>9.1</v>
      </c>
      <c r="G54" s="23">
        <v>9</v>
      </c>
      <c r="H54" s="23">
        <v>9.1</v>
      </c>
      <c r="I54" s="23">
        <v>9.6</v>
      </c>
      <c r="J54" s="98">
        <v>8.2</v>
      </c>
    </row>
    <row r="55" ht="16.5" spans="1:10">
      <c r="A55" s="61"/>
      <c r="B55" s="69"/>
      <c r="C55" s="70" t="s">
        <v>51</v>
      </c>
      <c r="D55" s="62" t="s">
        <v>69</v>
      </c>
      <c r="E55" s="71">
        <v>4.64</v>
      </c>
      <c r="F55" s="71">
        <v>5.36</v>
      </c>
      <c r="G55" s="71">
        <v>7.53</v>
      </c>
      <c r="H55" s="23">
        <v>6.52</v>
      </c>
      <c r="I55" s="23">
        <v>6.32</v>
      </c>
      <c r="J55" s="98">
        <v>6.13</v>
      </c>
    </row>
    <row r="56" ht="14.25" spans="1:10">
      <c r="A56" s="72" t="s">
        <v>70</v>
      </c>
      <c r="B56" s="72" t="s">
        <v>71</v>
      </c>
      <c r="C56" s="73">
        <v>8.1</v>
      </c>
      <c r="D56" s="72" t="s">
        <v>43</v>
      </c>
      <c r="E56" s="73">
        <v>80</v>
      </c>
      <c r="F56" s="72" t="s">
        <v>72</v>
      </c>
      <c r="G56" s="73">
        <v>79</v>
      </c>
      <c r="H56" s="72" t="s">
        <v>73</v>
      </c>
      <c r="I56" s="73">
        <v>0.01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30</v>
      </c>
      <c r="C59" s="81"/>
      <c r="D59" s="82">
        <v>26.2</v>
      </c>
      <c r="E59" s="81"/>
      <c r="F59" s="81">
        <v>29.84</v>
      </c>
      <c r="G59" s="83"/>
      <c r="H59" s="81">
        <v>31.52</v>
      </c>
      <c r="I59" s="81"/>
      <c r="J59" s="98">
        <v>32.6</v>
      </c>
      <c r="K59" s="98"/>
      <c r="L59" s="98">
        <v>37.8</v>
      </c>
      <c r="M59" s="98"/>
    </row>
    <row r="60" ht="18.75" spans="1:13">
      <c r="A60" s="79" t="s">
        <v>77</v>
      </c>
      <c r="B60" s="80">
        <v>50.8</v>
      </c>
      <c r="C60" s="81"/>
      <c r="D60" s="82">
        <v>58</v>
      </c>
      <c r="E60" s="81"/>
      <c r="F60" s="81">
        <v>69.59</v>
      </c>
      <c r="G60" s="83"/>
      <c r="H60" s="81"/>
      <c r="I60" s="81"/>
      <c r="J60" s="98"/>
      <c r="K60" s="98"/>
      <c r="L60" s="98"/>
      <c r="M60" s="98"/>
    </row>
    <row r="61" ht="18.75" spans="1:13">
      <c r="A61" s="79" t="s">
        <v>78</v>
      </c>
      <c r="B61" s="80"/>
      <c r="C61" s="81"/>
      <c r="D61" s="82"/>
      <c r="E61" s="81"/>
      <c r="F61" s="81"/>
      <c r="G61" s="83"/>
      <c r="H61" s="81">
        <v>26.51</v>
      </c>
      <c r="I61" s="81"/>
      <c r="J61" s="98">
        <v>31</v>
      </c>
      <c r="K61" s="98"/>
      <c r="L61" s="98">
        <v>33.6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58.03</v>
      </c>
      <c r="D63" s="82"/>
      <c r="E63" s="82">
        <v>56.41</v>
      </c>
      <c r="F63" s="81"/>
      <c r="G63" s="83">
        <v>55.11</v>
      </c>
      <c r="H63" s="81"/>
      <c r="I63" s="81">
        <v>54.66</v>
      </c>
      <c r="J63" s="98"/>
      <c r="K63" s="98">
        <v>55.8</v>
      </c>
      <c r="M63" s="98">
        <v>57.6</v>
      </c>
    </row>
    <row r="64" ht="18.75" spans="1:13">
      <c r="A64" s="86" t="s">
        <v>80</v>
      </c>
      <c r="B64" s="81"/>
      <c r="C64" s="81">
        <v>38.88</v>
      </c>
      <c r="D64" s="82"/>
      <c r="E64" s="82">
        <v>41.22</v>
      </c>
      <c r="F64" s="81"/>
      <c r="G64" s="87">
        <v>37.48</v>
      </c>
      <c r="H64" s="81"/>
      <c r="I64" s="81">
        <v>38.36</v>
      </c>
      <c r="J64" s="98"/>
      <c r="K64" s="98">
        <v>84.3</v>
      </c>
      <c r="L64" s="98"/>
      <c r="M64" s="98">
        <v>62.5</v>
      </c>
    </row>
    <row r="65" ht="18.75" spans="1:13">
      <c r="A65" s="86" t="s">
        <v>81</v>
      </c>
      <c r="B65" s="81"/>
      <c r="C65" s="81">
        <v>28.47</v>
      </c>
      <c r="D65" s="82"/>
      <c r="E65" s="82">
        <v>27.33</v>
      </c>
      <c r="F65" s="81"/>
      <c r="G65" s="83">
        <v>27.95</v>
      </c>
      <c r="H65" s="81"/>
      <c r="I65" s="81">
        <v>27.15</v>
      </c>
      <c r="J65" s="98"/>
      <c r="K65" s="98">
        <v>28.7</v>
      </c>
      <c r="M65" s="98">
        <v>31.4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3.13</v>
      </c>
      <c r="C67" s="81">
        <v>9.83</v>
      </c>
      <c r="D67" s="82">
        <v>2.56</v>
      </c>
      <c r="E67" s="81">
        <v>10.12</v>
      </c>
      <c r="F67" s="81">
        <v>2.25</v>
      </c>
      <c r="G67" s="83">
        <v>10.36</v>
      </c>
      <c r="H67" s="81">
        <v>2.44</v>
      </c>
      <c r="I67" s="81">
        <v>10.09</v>
      </c>
      <c r="J67" s="98">
        <v>2.81</v>
      </c>
      <c r="K67" s="98">
        <v>10.4</v>
      </c>
      <c r="L67" s="98">
        <v>2.61</v>
      </c>
      <c r="M67" s="98">
        <v>10</v>
      </c>
    </row>
    <row r="68" ht="18.75" spans="1:13">
      <c r="A68" s="104" t="s">
        <v>83</v>
      </c>
      <c r="B68" s="105">
        <v>1.5</v>
      </c>
      <c r="C68" s="81">
        <v>7.84</v>
      </c>
      <c r="D68" s="82">
        <v>0.93</v>
      </c>
      <c r="E68" s="81">
        <v>7.64</v>
      </c>
      <c r="F68" s="81">
        <v>2</v>
      </c>
      <c r="G68" s="83">
        <v>7.92</v>
      </c>
      <c r="H68" s="81">
        <v>1.25</v>
      </c>
      <c r="I68" s="81">
        <v>7.86</v>
      </c>
      <c r="J68" s="98">
        <v>1.56</v>
      </c>
      <c r="K68" s="98">
        <v>8</v>
      </c>
      <c r="L68" s="98">
        <v>1.43</v>
      </c>
      <c r="M68" s="98">
        <v>7.8</v>
      </c>
    </row>
    <row r="69" ht="18.75" spans="1:13">
      <c r="A69" s="104" t="s">
        <v>84</v>
      </c>
      <c r="B69" s="105">
        <v>5.57</v>
      </c>
      <c r="C69" s="81">
        <v>11.48</v>
      </c>
      <c r="D69" s="82">
        <v>4.74</v>
      </c>
      <c r="E69" s="81">
        <v>11.6</v>
      </c>
      <c r="F69" s="81">
        <v>6.04</v>
      </c>
      <c r="G69" s="83">
        <v>11.62</v>
      </c>
      <c r="H69" s="81">
        <v>4.87</v>
      </c>
      <c r="I69" s="81">
        <v>11.54</v>
      </c>
      <c r="J69" s="98">
        <v>5.13</v>
      </c>
      <c r="K69" s="98">
        <v>11.8</v>
      </c>
      <c r="L69" s="98">
        <v>4.85</v>
      </c>
      <c r="M69" s="98">
        <v>11.2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1" workbookViewId="0">
      <selection activeCell="A57" sqref="$A57:$XFD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89" t="s">
        <v>3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/>
      <c r="D5" s="13"/>
      <c r="E5" s="13"/>
      <c r="F5" s="13"/>
      <c r="G5" s="13"/>
      <c r="H5" s="13"/>
      <c r="I5" s="13"/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C4-'28日'!I4</f>
        <v>0</v>
      </c>
      <c r="D6" s="15"/>
      <c r="E6" s="15"/>
      <c r="F6" s="16">
        <f>F4-C4</f>
        <v>0</v>
      </c>
      <c r="G6" s="17"/>
      <c r="H6" s="18"/>
      <c r="I6" s="16">
        <f>I4-F4</f>
        <v>0</v>
      </c>
      <c r="J6" s="17"/>
      <c r="K6" s="18"/>
      <c r="L6" s="93">
        <f>C6+F6+I6</f>
        <v>0</v>
      </c>
      <c r="M6" s="93">
        <f>C7+F7+I7</f>
        <v>0</v>
      </c>
    </row>
    <row r="7" ht="21.95" customHeight="1" spans="1:13">
      <c r="A7" s="11"/>
      <c r="B7" s="14" t="s">
        <v>8</v>
      </c>
      <c r="C7" s="15">
        <f>C5-'28日'!I5</f>
        <v>0</v>
      </c>
      <c r="D7" s="15"/>
      <c r="E7" s="15"/>
      <c r="F7" s="16">
        <f>F5-C5</f>
        <v>0</v>
      </c>
      <c r="G7" s="17"/>
      <c r="H7" s="18"/>
      <c r="I7" s="16">
        <f>I5-F5</f>
        <v>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/>
      <c r="D8" s="13"/>
      <c r="E8" s="13"/>
      <c r="F8" s="13"/>
      <c r="G8" s="13"/>
      <c r="H8" s="13"/>
      <c r="I8" s="13"/>
      <c r="J8" s="13"/>
      <c r="K8" s="13"/>
    </row>
    <row r="9" ht="21.95" customHeight="1" spans="1:15">
      <c r="A9" s="19" t="s">
        <v>10</v>
      </c>
      <c r="B9" s="20" t="s">
        <v>11</v>
      </c>
      <c r="C9" s="13"/>
      <c r="D9" s="13"/>
      <c r="E9" s="13"/>
      <c r="F9" s="13"/>
      <c r="G9" s="13"/>
      <c r="H9" s="13"/>
      <c r="I9" s="13"/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/>
      <c r="D10" s="13"/>
      <c r="E10" s="13"/>
      <c r="F10" s="13"/>
      <c r="G10" s="13"/>
      <c r="H10" s="13"/>
      <c r="I10" s="13"/>
      <c r="J10" s="13"/>
      <c r="K10" s="13"/>
    </row>
    <row r="11" ht="21.95" customHeight="1" spans="1:11">
      <c r="A11" s="21" t="s">
        <v>13</v>
      </c>
      <c r="B11" s="22" t="s">
        <v>14</v>
      </c>
      <c r="C11" s="23"/>
      <c r="D11" s="23"/>
      <c r="E11" s="23"/>
      <c r="F11" s="23"/>
      <c r="G11" s="23"/>
      <c r="H11" s="23"/>
      <c r="I11" s="23"/>
      <c r="J11" s="23"/>
      <c r="K11" s="23"/>
    </row>
    <row r="12" ht="21.95" customHeight="1" spans="1:11">
      <c r="A12" s="21"/>
      <c r="B12" s="22" t="s">
        <v>15</v>
      </c>
      <c r="C12" s="23"/>
      <c r="D12" s="23"/>
      <c r="E12" s="23"/>
      <c r="F12" s="23"/>
      <c r="G12" s="23"/>
      <c r="H12" s="23"/>
      <c r="I12" s="23"/>
      <c r="J12" s="23"/>
      <c r="K12" s="23"/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/>
      <c r="D15" s="23"/>
      <c r="E15" s="23"/>
      <c r="F15" s="23"/>
      <c r="G15" s="23"/>
      <c r="H15" s="23"/>
      <c r="I15" s="23"/>
      <c r="J15" s="23"/>
      <c r="K15" s="23"/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/>
      <c r="D17" s="23"/>
      <c r="E17" s="23"/>
      <c r="F17" s="23"/>
      <c r="G17" s="23"/>
      <c r="H17" s="23"/>
      <c r="I17" s="23"/>
      <c r="J17" s="23"/>
      <c r="K17" s="23"/>
    </row>
    <row r="18" ht="21.95" customHeight="1" spans="1:11">
      <c r="A18" s="28"/>
      <c r="B18" s="29" t="s">
        <v>15</v>
      </c>
      <c r="C18" s="23"/>
      <c r="D18" s="23"/>
      <c r="E18" s="23"/>
      <c r="F18" s="23"/>
      <c r="G18" s="23"/>
      <c r="H18" s="23"/>
      <c r="I18" s="23"/>
      <c r="J18" s="23"/>
      <c r="K18" s="23"/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/>
      <c r="D21" s="23"/>
      <c r="E21" s="23"/>
      <c r="F21" s="23"/>
      <c r="G21" s="23"/>
      <c r="H21" s="23"/>
      <c r="I21" s="23"/>
      <c r="J21" s="23"/>
      <c r="K21" s="23"/>
    </row>
    <row r="22" ht="21.95" customHeight="1" spans="1:11">
      <c r="A22" s="30"/>
      <c r="B22" s="26" t="s">
        <v>24</v>
      </c>
      <c r="C22" s="27" t="s">
        <v>25</v>
      </c>
      <c r="D22" s="27"/>
      <c r="E22" s="27"/>
      <c r="F22" s="27" t="s">
        <v>25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/>
      <c r="D23" s="23"/>
      <c r="E23" s="23"/>
      <c r="F23" s="23"/>
      <c r="G23" s="23"/>
      <c r="H23" s="23"/>
      <c r="I23" s="23"/>
      <c r="J23" s="23"/>
      <c r="K23" s="23"/>
    </row>
    <row r="24" ht="21.95" customHeight="1" spans="1:11">
      <c r="A24" s="31"/>
      <c r="B24" s="32" t="s">
        <v>28</v>
      </c>
      <c r="C24" s="23"/>
      <c r="D24" s="23"/>
      <c r="E24" s="23"/>
      <c r="F24" s="23"/>
      <c r="G24" s="23"/>
      <c r="H24" s="23"/>
      <c r="I24" s="23"/>
      <c r="J24" s="23"/>
      <c r="K24" s="23"/>
    </row>
    <row r="25" ht="21.95" customHeight="1" spans="1:11">
      <c r="A25" s="24" t="s">
        <v>29</v>
      </c>
      <c r="B25" s="25" t="s">
        <v>30</v>
      </c>
      <c r="C25" s="23"/>
      <c r="D25" s="23"/>
      <c r="E25" s="23"/>
      <c r="F25" s="23"/>
      <c r="G25" s="23"/>
      <c r="H25" s="23"/>
      <c r="I25" s="23"/>
      <c r="J25" s="23"/>
      <c r="K25" s="23"/>
    </row>
    <row r="26" ht="21.95" customHeight="1" spans="1:11">
      <c r="A26" s="24"/>
      <c r="B26" s="25" t="s">
        <v>31</v>
      </c>
      <c r="C26" s="23"/>
      <c r="D26" s="23"/>
      <c r="E26" s="23"/>
      <c r="F26" s="23"/>
      <c r="G26" s="23"/>
      <c r="H26" s="23"/>
      <c r="I26" s="23"/>
      <c r="J26" s="23"/>
      <c r="K26" s="23"/>
    </row>
    <row r="27" ht="21.95" customHeight="1" spans="1:11">
      <c r="A27" s="24"/>
      <c r="B27" s="25" t="s">
        <v>32</v>
      </c>
      <c r="C27" s="23"/>
      <c r="D27" s="23"/>
      <c r="E27" s="23"/>
      <c r="F27" s="23"/>
      <c r="G27" s="23"/>
      <c r="H27" s="23"/>
      <c r="I27" s="23"/>
      <c r="J27" s="23"/>
      <c r="K27" s="23"/>
    </row>
    <row r="28" ht="76.5" customHeight="1" spans="1:11">
      <c r="A28" s="33" t="s">
        <v>33</v>
      </c>
      <c r="B28" s="34"/>
      <c r="C28" s="35"/>
      <c r="D28" s="36"/>
      <c r="E28" s="37"/>
      <c r="F28" s="35"/>
      <c r="G28" s="36"/>
      <c r="H28" s="37"/>
      <c r="I28" s="35"/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35</v>
      </c>
      <c r="D31" s="51"/>
      <c r="E31" s="52"/>
      <c r="F31" s="50" t="s">
        <v>35</v>
      </c>
      <c r="G31" s="51"/>
      <c r="H31" s="52"/>
      <c r="I31" s="50" t="s">
        <v>35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/>
      <c r="F34" s="23"/>
      <c r="G34" s="23"/>
      <c r="H34" s="23"/>
      <c r="I34" s="23"/>
      <c r="J34" s="98"/>
    </row>
    <row r="35" ht="15.75" spans="1:10">
      <c r="A35" s="61"/>
      <c r="B35" s="55"/>
      <c r="C35" s="63" t="s">
        <v>45</v>
      </c>
      <c r="D35" s="63" t="s">
        <v>46</v>
      </c>
      <c r="E35" s="23"/>
      <c r="F35" s="23"/>
      <c r="G35" s="23"/>
      <c r="H35" s="23"/>
      <c r="I35" s="23"/>
      <c r="J35" s="98"/>
    </row>
    <row r="36" ht="15.75" spans="1:10">
      <c r="A36" s="61"/>
      <c r="B36" s="55"/>
      <c r="C36" s="62" t="s">
        <v>47</v>
      </c>
      <c r="D36" s="62" t="s">
        <v>48</v>
      </c>
      <c r="E36" s="23"/>
      <c r="F36" s="23"/>
      <c r="G36" s="23"/>
      <c r="H36" s="23"/>
      <c r="I36" s="23"/>
      <c r="J36" s="98"/>
    </row>
    <row r="37" ht="19.5" spans="1:10">
      <c r="A37" s="61"/>
      <c r="B37" s="55"/>
      <c r="C37" s="63" t="s">
        <v>49</v>
      </c>
      <c r="D37" s="62" t="s">
        <v>50</v>
      </c>
      <c r="E37" s="23"/>
      <c r="F37" s="23"/>
      <c r="G37" s="64"/>
      <c r="H37" s="23"/>
      <c r="I37" s="23"/>
      <c r="J37" s="98"/>
    </row>
    <row r="38" ht="16.5" spans="1:10">
      <c r="A38" s="61"/>
      <c r="B38" s="55"/>
      <c r="C38" s="65" t="s">
        <v>51</v>
      </c>
      <c r="D38" s="62" t="s">
        <v>52</v>
      </c>
      <c r="E38" s="64"/>
      <c r="F38" s="64"/>
      <c r="G38" s="64"/>
      <c r="H38" s="64"/>
      <c r="I38" s="23"/>
      <c r="J38" s="98"/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/>
      <c r="F39" s="23"/>
      <c r="G39" s="23"/>
      <c r="H39" s="23"/>
      <c r="I39" s="23"/>
      <c r="J39" s="98"/>
    </row>
    <row r="40" ht="15.75" spans="1:10">
      <c r="A40" s="61"/>
      <c r="B40" s="55"/>
      <c r="C40" s="63" t="s">
        <v>45</v>
      </c>
      <c r="D40" s="63" t="s">
        <v>54</v>
      </c>
      <c r="E40" s="23"/>
      <c r="F40" s="23"/>
      <c r="G40" s="23"/>
      <c r="H40" s="23"/>
      <c r="I40" s="23"/>
      <c r="J40" s="98"/>
    </row>
    <row r="41" ht="15.75" spans="1:10">
      <c r="A41" s="61"/>
      <c r="B41" s="55"/>
      <c r="C41" s="62" t="s">
        <v>47</v>
      </c>
      <c r="D41" s="62" t="s">
        <v>55</v>
      </c>
      <c r="E41" s="23"/>
      <c r="F41" s="23"/>
      <c r="G41" s="23"/>
      <c r="H41" s="23"/>
      <c r="I41" s="23"/>
      <c r="J41" s="98"/>
    </row>
    <row r="42" ht="15.75" spans="1:10">
      <c r="A42" s="61"/>
      <c r="B42" s="55"/>
      <c r="C42" s="66" t="s">
        <v>56</v>
      </c>
      <c r="D42" s="67" t="s">
        <v>57</v>
      </c>
      <c r="E42" s="23"/>
      <c r="F42" s="23"/>
      <c r="G42" s="23"/>
      <c r="H42" s="23"/>
      <c r="I42" s="23"/>
      <c r="J42" s="98"/>
    </row>
    <row r="43" ht="16.5" spans="1:10">
      <c r="A43" s="61"/>
      <c r="B43" s="55"/>
      <c r="C43" s="66" t="s">
        <v>58</v>
      </c>
      <c r="D43" s="68" t="s">
        <v>59</v>
      </c>
      <c r="E43" s="23"/>
      <c r="F43" s="23"/>
      <c r="G43" s="23"/>
      <c r="H43" s="23"/>
      <c r="I43" s="23"/>
      <c r="J43" s="98"/>
    </row>
    <row r="44" ht="19.5" spans="1:10">
      <c r="A44" s="61"/>
      <c r="B44" s="55"/>
      <c r="C44" s="63" t="s">
        <v>49</v>
      </c>
      <c r="D44" s="62" t="s">
        <v>60</v>
      </c>
      <c r="E44" s="23"/>
      <c r="F44" s="23"/>
      <c r="G44" s="23"/>
      <c r="H44" s="23"/>
      <c r="I44" s="23"/>
      <c r="J44" s="98"/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/>
      <c r="F45" s="23"/>
      <c r="G45" s="23"/>
      <c r="H45" s="23"/>
      <c r="I45" s="23"/>
      <c r="J45" s="98"/>
    </row>
    <row r="46" ht="19.5" spans="1:10">
      <c r="A46" s="61"/>
      <c r="B46" s="55"/>
      <c r="C46" s="63" t="s">
        <v>49</v>
      </c>
      <c r="D46" s="62" t="s">
        <v>50</v>
      </c>
      <c r="E46" s="23"/>
      <c r="F46" s="23"/>
      <c r="G46" s="23"/>
      <c r="H46" s="23"/>
      <c r="I46" s="23"/>
      <c r="J46" s="98"/>
    </row>
    <row r="47" ht="16.5" spans="1:10">
      <c r="A47" s="61"/>
      <c r="B47" s="55"/>
      <c r="C47" s="65" t="s">
        <v>51</v>
      </c>
      <c r="D47" s="62" t="s">
        <v>64</v>
      </c>
      <c r="E47" s="23"/>
      <c r="F47" s="23"/>
      <c r="G47" s="23"/>
      <c r="H47" s="23"/>
      <c r="I47" s="23"/>
      <c r="J47" s="98"/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/>
      <c r="F48" s="23"/>
      <c r="G48" s="23"/>
      <c r="H48" s="23"/>
      <c r="I48" s="23"/>
      <c r="J48" s="98"/>
    </row>
    <row r="49" ht="19.5" spans="1:10">
      <c r="A49" s="61"/>
      <c r="B49" s="55"/>
      <c r="C49" s="63" t="s">
        <v>49</v>
      </c>
      <c r="D49" s="62" t="s">
        <v>50</v>
      </c>
      <c r="E49" s="23"/>
      <c r="F49" s="23"/>
      <c r="G49" s="23"/>
      <c r="H49" s="23"/>
      <c r="I49" s="23"/>
      <c r="J49" s="98"/>
    </row>
    <row r="50" ht="16.5" spans="1:10">
      <c r="A50" s="61"/>
      <c r="B50" s="55"/>
      <c r="C50" s="65" t="s">
        <v>51</v>
      </c>
      <c r="D50" s="62" t="s">
        <v>64</v>
      </c>
      <c r="E50" s="23"/>
      <c r="F50" s="23"/>
      <c r="G50" s="23"/>
      <c r="H50" s="23"/>
      <c r="I50" s="23"/>
      <c r="J50" s="98"/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/>
      <c r="F51" s="23"/>
      <c r="G51" s="23"/>
      <c r="H51" s="23"/>
      <c r="I51" s="23"/>
      <c r="J51" s="98"/>
    </row>
    <row r="52" ht="15.75" spans="1:10">
      <c r="A52" s="61"/>
      <c r="B52" s="55"/>
      <c r="C52" s="63" t="s">
        <v>45</v>
      </c>
      <c r="D52" s="62" t="s">
        <v>68</v>
      </c>
      <c r="E52" s="23"/>
      <c r="F52" s="23"/>
      <c r="G52" s="23"/>
      <c r="H52" s="23"/>
      <c r="I52" s="23"/>
      <c r="J52" s="98"/>
    </row>
    <row r="53" ht="15.75" spans="1:10">
      <c r="A53" s="61"/>
      <c r="B53" s="55"/>
      <c r="C53" s="62" t="s">
        <v>47</v>
      </c>
      <c r="D53" s="62" t="s">
        <v>48</v>
      </c>
      <c r="E53" s="23"/>
      <c r="F53" s="23"/>
      <c r="G53" s="23"/>
      <c r="H53" s="23"/>
      <c r="I53" s="23"/>
      <c r="J53" s="98"/>
    </row>
    <row r="54" ht="19.5" spans="1:10">
      <c r="A54" s="61"/>
      <c r="B54" s="55"/>
      <c r="C54" s="63" t="s">
        <v>49</v>
      </c>
      <c r="D54" s="62" t="s">
        <v>50</v>
      </c>
      <c r="E54" s="23"/>
      <c r="F54" s="23"/>
      <c r="G54" s="23"/>
      <c r="H54" s="23"/>
      <c r="I54" s="23"/>
      <c r="J54" s="98"/>
    </row>
    <row r="55" ht="16.5" spans="1:10">
      <c r="A55" s="61"/>
      <c r="B55" s="69"/>
      <c r="C55" s="70" t="s">
        <v>51</v>
      </c>
      <c r="D55" s="62" t="s">
        <v>69</v>
      </c>
      <c r="E55" s="71"/>
      <c r="F55" s="71"/>
      <c r="G55" s="71"/>
      <c r="H55" s="23"/>
      <c r="I55" s="23"/>
      <c r="J55" s="98"/>
    </row>
    <row r="56" ht="14.25" spans="1:10">
      <c r="A56" s="72" t="s">
        <v>70</v>
      </c>
      <c r="B56" s="72" t="s">
        <v>71</v>
      </c>
      <c r="C56" s="73"/>
      <c r="D56" s="72" t="s">
        <v>43</v>
      </c>
      <c r="E56" s="73"/>
      <c r="F56" s="72" t="s">
        <v>72</v>
      </c>
      <c r="G56" s="73"/>
      <c r="H56" s="72" t="s">
        <v>73</v>
      </c>
      <c r="I56" s="73"/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/>
      <c r="C59" s="81"/>
      <c r="D59" s="82"/>
      <c r="E59" s="81"/>
      <c r="F59" s="81"/>
      <c r="G59" s="83"/>
      <c r="H59" s="81"/>
      <c r="I59" s="81"/>
      <c r="J59" s="98"/>
      <c r="K59" s="98"/>
      <c r="L59" s="98"/>
      <c r="M59" s="98"/>
    </row>
    <row r="60" ht="18.75" spans="1:13">
      <c r="A60" s="79" t="s">
        <v>77</v>
      </c>
      <c r="B60" s="80"/>
      <c r="C60" s="81"/>
      <c r="D60" s="82"/>
      <c r="E60" s="81"/>
      <c r="F60" s="81"/>
      <c r="G60" s="83"/>
      <c r="H60" s="81"/>
      <c r="I60" s="81"/>
      <c r="J60" s="98"/>
      <c r="K60" s="98"/>
      <c r="L60" s="98"/>
      <c r="M60" s="98"/>
    </row>
    <row r="61" ht="18.75" spans="1:13">
      <c r="A61" s="79" t="s">
        <v>78</v>
      </c>
      <c r="B61" s="80"/>
      <c r="C61" s="81"/>
      <c r="D61" s="82"/>
      <c r="E61" s="81"/>
      <c r="F61" s="81"/>
      <c r="G61" s="83"/>
      <c r="H61" s="81"/>
      <c r="I61" s="81"/>
      <c r="J61" s="98"/>
      <c r="K61" s="98"/>
      <c r="L61" s="98"/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/>
      <c r="D63" s="82"/>
      <c r="E63" s="81"/>
      <c r="F63" s="81"/>
      <c r="G63" s="83"/>
      <c r="H63" s="81"/>
      <c r="I63" s="81"/>
      <c r="J63" s="98"/>
      <c r="K63" s="98"/>
      <c r="M63" s="98"/>
    </row>
    <row r="64" ht="18.75" spans="1:13">
      <c r="A64" s="86" t="s">
        <v>80</v>
      </c>
      <c r="B64" s="81"/>
      <c r="C64" s="81"/>
      <c r="D64" s="82"/>
      <c r="E64" s="81"/>
      <c r="F64" s="81"/>
      <c r="G64" s="87"/>
      <c r="H64" s="81"/>
      <c r="I64" s="81"/>
      <c r="J64" s="98"/>
      <c r="K64" s="98"/>
      <c r="L64" s="98"/>
      <c r="M64" s="98"/>
    </row>
    <row r="65" ht="18.75" spans="1:13">
      <c r="A65" s="86" t="s">
        <v>81</v>
      </c>
      <c r="B65" s="81"/>
      <c r="C65" s="81"/>
      <c r="D65" s="82"/>
      <c r="E65" s="81"/>
      <c r="F65" s="81"/>
      <c r="G65" s="83"/>
      <c r="H65" s="81"/>
      <c r="I65" s="81"/>
      <c r="J65" s="98"/>
      <c r="K65" s="98"/>
      <c r="M65" s="98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/>
      <c r="C67" s="81"/>
      <c r="D67" s="82"/>
      <c r="E67" s="81"/>
      <c r="F67" s="81"/>
      <c r="G67" s="83"/>
      <c r="H67" s="81"/>
      <c r="I67" s="81"/>
      <c r="J67" s="98"/>
      <c r="K67" s="98"/>
      <c r="L67" s="98"/>
      <c r="M67" s="98"/>
    </row>
    <row r="68" ht="18.75" spans="1:13">
      <c r="A68" s="104" t="s">
        <v>83</v>
      </c>
      <c r="B68" s="105"/>
      <c r="C68" s="81"/>
      <c r="D68" s="82"/>
      <c r="E68" s="81"/>
      <c r="F68" s="81"/>
      <c r="G68" s="83"/>
      <c r="H68" s="81"/>
      <c r="I68" s="81"/>
      <c r="J68" s="98"/>
      <c r="K68" s="98"/>
      <c r="L68" s="98"/>
      <c r="M68" s="98"/>
    </row>
    <row r="69" ht="18.75" spans="1:13">
      <c r="A69" s="104" t="s">
        <v>84</v>
      </c>
      <c r="B69" s="105"/>
      <c r="C69" s="81"/>
      <c r="D69" s="82"/>
      <c r="E69" s="81"/>
      <c r="F69" s="81"/>
      <c r="G69" s="83"/>
      <c r="H69" s="81"/>
      <c r="I69" s="81"/>
      <c r="J69" s="98"/>
      <c r="K69" s="98"/>
      <c r="L69" s="98"/>
      <c r="M69" s="98"/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8" workbookViewId="0">
      <selection activeCell="A57" sqref="$A57:$XFD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89" t="s">
        <v>3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/>
      <c r="D5" s="13"/>
      <c r="E5" s="13"/>
      <c r="F5" s="13"/>
      <c r="G5" s="13"/>
      <c r="H5" s="13"/>
      <c r="I5" s="13"/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C4-'29日'!I4</f>
        <v>0</v>
      </c>
      <c r="D6" s="15"/>
      <c r="E6" s="15"/>
      <c r="F6" s="16">
        <f>F4-C4</f>
        <v>0</v>
      </c>
      <c r="G6" s="17"/>
      <c r="H6" s="18"/>
      <c r="I6" s="16">
        <f>I4-F4</f>
        <v>0</v>
      </c>
      <c r="J6" s="17"/>
      <c r="K6" s="18"/>
      <c r="L6" s="93">
        <f>C6+F6+I6</f>
        <v>0</v>
      </c>
      <c r="M6" s="93">
        <f>C7+F7+I7</f>
        <v>0</v>
      </c>
    </row>
    <row r="7" ht="21.95" customHeight="1" spans="1:13">
      <c r="A7" s="11"/>
      <c r="B7" s="14" t="s">
        <v>8</v>
      </c>
      <c r="C7" s="15">
        <f>C5-'29日'!I5</f>
        <v>0</v>
      </c>
      <c r="D7" s="15"/>
      <c r="E7" s="15"/>
      <c r="F7" s="16">
        <f>F5-C5</f>
        <v>0</v>
      </c>
      <c r="G7" s="17"/>
      <c r="H7" s="18"/>
      <c r="I7" s="16">
        <f>I5-F5</f>
        <v>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/>
      <c r="D8" s="13"/>
      <c r="E8" s="13"/>
      <c r="F8" s="13"/>
      <c r="G8" s="13"/>
      <c r="H8" s="13"/>
      <c r="I8" s="13"/>
      <c r="J8" s="13"/>
      <c r="K8" s="13"/>
    </row>
    <row r="9" ht="21.95" customHeight="1" spans="1:15">
      <c r="A9" s="19" t="s">
        <v>10</v>
      </c>
      <c r="B9" s="20" t="s">
        <v>11</v>
      </c>
      <c r="C9" s="13"/>
      <c r="D9" s="13"/>
      <c r="E9" s="13"/>
      <c r="F9" s="13"/>
      <c r="G9" s="13"/>
      <c r="H9" s="13"/>
      <c r="I9" s="13"/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/>
      <c r="D10" s="13"/>
      <c r="E10" s="13"/>
      <c r="F10" s="13"/>
      <c r="G10" s="13"/>
      <c r="H10" s="13"/>
      <c r="I10" s="13"/>
      <c r="J10" s="13"/>
      <c r="K10" s="13"/>
    </row>
    <row r="11" ht="21.95" customHeight="1" spans="1:11">
      <c r="A11" s="21" t="s">
        <v>13</v>
      </c>
      <c r="B11" s="22" t="s">
        <v>14</v>
      </c>
      <c r="C11" s="23"/>
      <c r="D11" s="23"/>
      <c r="E11" s="23"/>
      <c r="F11" s="23"/>
      <c r="G11" s="23"/>
      <c r="H11" s="23"/>
      <c r="I11" s="23"/>
      <c r="J11" s="23"/>
      <c r="K11" s="23"/>
    </row>
    <row r="12" ht="21.95" customHeight="1" spans="1:11">
      <c r="A12" s="21"/>
      <c r="B12" s="22" t="s">
        <v>15</v>
      </c>
      <c r="C12" s="23"/>
      <c r="D12" s="23"/>
      <c r="E12" s="23"/>
      <c r="F12" s="23"/>
      <c r="G12" s="23"/>
      <c r="H12" s="23"/>
      <c r="I12" s="23"/>
      <c r="J12" s="23"/>
      <c r="K12" s="23"/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/>
      <c r="D15" s="23"/>
      <c r="E15" s="23"/>
      <c r="F15" s="23"/>
      <c r="G15" s="23"/>
      <c r="H15" s="23"/>
      <c r="I15" s="23"/>
      <c r="J15" s="23"/>
      <c r="K15" s="23"/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/>
      <c r="D17" s="23"/>
      <c r="E17" s="23"/>
      <c r="F17" s="23"/>
      <c r="G17" s="23"/>
      <c r="H17" s="23"/>
      <c r="I17" s="23"/>
      <c r="J17" s="23"/>
      <c r="K17" s="23"/>
    </row>
    <row r="18" ht="21.95" customHeight="1" spans="1:11">
      <c r="A18" s="28"/>
      <c r="B18" s="29" t="s">
        <v>15</v>
      </c>
      <c r="C18" s="23"/>
      <c r="D18" s="23"/>
      <c r="E18" s="23"/>
      <c r="F18" s="23"/>
      <c r="G18" s="23"/>
      <c r="H18" s="23"/>
      <c r="I18" s="23"/>
      <c r="J18" s="23"/>
      <c r="K18" s="23"/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/>
      <c r="D21" s="23"/>
      <c r="E21" s="23"/>
      <c r="F21" s="23"/>
      <c r="G21" s="23"/>
      <c r="H21" s="23"/>
      <c r="I21" s="23"/>
      <c r="J21" s="23"/>
      <c r="K21" s="23"/>
    </row>
    <row r="22" ht="21.95" customHeight="1" spans="1:11">
      <c r="A22" s="30"/>
      <c r="B22" s="26" t="s">
        <v>24</v>
      </c>
      <c r="C22" s="27" t="s">
        <v>25</v>
      </c>
      <c r="D22" s="27"/>
      <c r="E22" s="27"/>
      <c r="F22" s="27" t="s">
        <v>25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/>
      <c r="D23" s="23"/>
      <c r="E23" s="23"/>
      <c r="F23" s="23"/>
      <c r="G23" s="23"/>
      <c r="H23" s="23"/>
      <c r="I23" s="23"/>
      <c r="J23" s="23"/>
      <c r="K23" s="23"/>
    </row>
    <row r="24" ht="21.95" customHeight="1" spans="1:11">
      <c r="A24" s="31"/>
      <c r="B24" s="32" t="s">
        <v>28</v>
      </c>
      <c r="C24" s="23"/>
      <c r="D24" s="23"/>
      <c r="E24" s="23"/>
      <c r="F24" s="23"/>
      <c r="G24" s="23"/>
      <c r="H24" s="23"/>
      <c r="I24" s="23"/>
      <c r="J24" s="23"/>
      <c r="K24" s="23"/>
    </row>
    <row r="25" ht="21.95" customHeight="1" spans="1:11">
      <c r="A25" s="24" t="s">
        <v>29</v>
      </c>
      <c r="B25" s="25" t="s">
        <v>30</v>
      </c>
      <c r="C25" s="23"/>
      <c r="D25" s="23"/>
      <c r="E25" s="23"/>
      <c r="F25" s="23"/>
      <c r="G25" s="23"/>
      <c r="H25" s="23"/>
      <c r="I25" s="23"/>
      <c r="J25" s="23"/>
      <c r="K25" s="23"/>
    </row>
    <row r="26" ht="21.95" customHeight="1" spans="1:11">
      <c r="A26" s="24"/>
      <c r="B26" s="25" t="s">
        <v>31</v>
      </c>
      <c r="C26" s="23"/>
      <c r="D26" s="23"/>
      <c r="E26" s="23"/>
      <c r="F26" s="23"/>
      <c r="G26" s="23"/>
      <c r="H26" s="23"/>
      <c r="I26" s="23"/>
      <c r="J26" s="23"/>
      <c r="K26" s="23"/>
    </row>
    <row r="27" ht="21.95" customHeight="1" spans="1:11">
      <c r="A27" s="24"/>
      <c r="B27" s="25" t="s">
        <v>32</v>
      </c>
      <c r="C27" s="23"/>
      <c r="D27" s="23"/>
      <c r="E27" s="23"/>
      <c r="F27" s="23"/>
      <c r="G27" s="23"/>
      <c r="H27" s="23"/>
      <c r="I27" s="23"/>
      <c r="J27" s="23"/>
      <c r="K27" s="23"/>
    </row>
    <row r="28" ht="76.5" customHeight="1" spans="1:11">
      <c r="A28" s="33" t="s">
        <v>33</v>
      </c>
      <c r="B28" s="34"/>
      <c r="C28" s="35"/>
      <c r="D28" s="36"/>
      <c r="E28" s="37"/>
      <c r="F28" s="35"/>
      <c r="G28" s="36"/>
      <c r="H28" s="37"/>
      <c r="I28" s="35"/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35</v>
      </c>
      <c r="D31" s="51"/>
      <c r="E31" s="52"/>
      <c r="F31" s="50" t="s">
        <v>35</v>
      </c>
      <c r="G31" s="51"/>
      <c r="H31" s="52"/>
      <c r="I31" s="50" t="s">
        <v>35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/>
      <c r="F34" s="23"/>
      <c r="G34" s="23"/>
      <c r="H34" s="23"/>
      <c r="I34" s="23"/>
      <c r="J34" s="98"/>
    </row>
    <row r="35" ht="15.75" spans="1:10">
      <c r="A35" s="61"/>
      <c r="B35" s="55"/>
      <c r="C35" s="63" t="s">
        <v>45</v>
      </c>
      <c r="D35" s="63" t="s">
        <v>46</v>
      </c>
      <c r="E35" s="23"/>
      <c r="F35" s="23"/>
      <c r="G35" s="23"/>
      <c r="H35" s="23"/>
      <c r="I35" s="23"/>
      <c r="J35" s="98"/>
    </row>
    <row r="36" ht="15.75" spans="1:10">
      <c r="A36" s="61"/>
      <c r="B36" s="55"/>
      <c r="C36" s="62" t="s">
        <v>47</v>
      </c>
      <c r="D36" s="62" t="s">
        <v>48</v>
      </c>
      <c r="E36" s="23"/>
      <c r="F36" s="23"/>
      <c r="G36" s="23"/>
      <c r="H36" s="23"/>
      <c r="I36" s="23"/>
      <c r="J36" s="98"/>
    </row>
    <row r="37" ht="19.5" spans="1:10">
      <c r="A37" s="61"/>
      <c r="B37" s="55"/>
      <c r="C37" s="63" t="s">
        <v>49</v>
      </c>
      <c r="D37" s="62" t="s">
        <v>50</v>
      </c>
      <c r="E37" s="23"/>
      <c r="F37" s="23"/>
      <c r="G37" s="64"/>
      <c r="H37" s="23"/>
      <c r="I37" s="23"/>
      <c r="J37" s="98"/>
    </row>
    <row r="38" ht="16.5" spans="1:10">
      <c r="A38" s="61"/>
      <c r="B38" s="55"/>
      <c r="C38" s="65" t="s">
        <v>51</v>
      </c>
      <c r="D38" s="62" t="s">
        <v>52</v>
      </c>
      <c r="E38" s="64"/>
      <c r="F38" s="64"/>
      <c r="G38" s="64"/>
      <c r="H38" s="64"/>
      <c r="I38" s="23"/>
      <c r="J38" s="98"/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/>
      <c r="F39" s="23"/>
      <c r="G39" s="23"/>
      <c r="H39" s="23"/>
      <c r="I39" s="23"/>
      <c r="J39" s="98"/>
    </row>
    <row r="40" ht="15.75" spans="1:10">
      <c r="A40" s="61"/>
      <c r="B40" s="55"/>
      <c r="C40" s="63" t="s">
        <v>45</v>
      </c>
      <c r="D40" s="63" t="s">
        <v>54</v>
      </c>
      <c r="E40" s="23"/>
      <c r="F40" s="23"/>
      <c r="G40" s="23"/>
      <c r="H40" s="23"/>
      <c r="I40" s="23"/>
      <c r="J40" s="98"/>
    </row>
    <row r="41" ht="15.75" spans="1:10">
      <c r="A41" s="61"/>
      <c r="B41" s="55"/>
      <c r="C41" s="62" t="s">
        <v>47</v>
      </c>
      <c r="D41" s="62" t="s">
        <v>55</v>
      </c>
      <c r="E41" s="23"/>
      <c r="F41" s="23"/>
      <c r="G41" s="23"/>
      <c r="H41" s="23"/>
      <c r="I41" s="23"/>
      <c r="J41" s="98"/>
    </row>
    <row r="42" ht="15.75" spans="1:10">
      <c r="A42" s="61"/>
      <c r="B42" s="55"/>
      <c r="C42" s="66" t="s">
        <v>56</v>
      </c>
      <c r="D42" s="67" t="s">
        <v>57</v>
      </c>
      <c r="E42" s="23"/>
      <c r="F42" s="23"/>
      <c r="G42" s="23"/>
      <c r="H42" s="23"/>
      <c r="I42" s="23"/>
      <c r="J42" s="98"/>
    </row>
    <row r="43" ht="16.5" spans="1:10">
      <c r="A43" s="61"/>
      <c r="B43" s="55"/>
      <c r="C43" s="66" t="s">
        <v>58</v>
      </c>
      <c r="D43" s="68" t="s">
        <v>59</v>
      </c>
      <c r="E43" s="23"/>
      <c r="F43" s="23"/>
      <c r="G43" s="23"/>
      <c r="H43" s="23"/>
      <c r="I43" s="23"/>
      <c r="J43" s="98"/>
    </row>
    <row r="44" ht="19.5" spans="1:10">
      <c r="A44" s="61"/>
      <c r="B44" s="55"/>
      <c r="C44" s="63" t="s">
        <v>49</v>
      </c>
      <c r="D44" s="62" t="s">
        <v>60</v>
      </c>
      <c r="E44" s="23"/>
      <c r="F44" s="23"/>
      <c r="G44" s="23"/>
      <c r="H44" s="23"/>
      <c r="I44" s="23"/>
      <c r="J44" s="98"/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/>
      <c r="F45" s="23"/>
      <c r="G45" s="23"/>
      <c r="H45" s="23"/>
      <c r="I45" s="23"/>
      <c r="J45" s="98"/>
    </row>
    <row r="46" ht="19.5" spans="1:10">
      <c r="A46" s="61"/>
      <c r="B46" s="55"/>
      <c r="C46" s="63" t="s">
        <v>49</v>
      </c>
      <c r="D46" s="62" t="s">
        <v>50</v>
      </c>
      <c r="E46" s="23"/>
      <c r="F46" s="23"/>
      <c r="G46" s="23"/>
      <c r="H46" s="23"/>
      <c r="I46" s="23"/>
      <c r="J46" s="98"/>
    </row>
    <row r="47" ht="16.5" spans="1:10">
      <c r="A47" s="61"/>
      <c r="B47" s="55"/>
      <c r="C47" s="65" t="s">
        <v>51</v>
      </c>
      <c r="D47" s="62" t="s">
        <v>64</v>
      </c>
      <c r="E47" s="23"/>
      <c r="F47" s="23"/>
      <c r="G47" s="23"/>
      <c r="H47" s="23"/>
      <c r="I47" s="23"/>
      <c r="J47" s="98"/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/>
      <c r="F48" s="23"/>
      <c r="G48" s="23"/>
      <c r="H48" s="23"/>
      <c r="I48" s="23"/>
      <c r="J48" s="98"/>
    </row>
    <row r="49" ht="19.5" spans="1:10">
      <c r="A49" s="61"/>
      <c r="B49" s="55"/>
      <c r="C49" s="63" t="s">
        <v>49</v>
      </c>
      <c r="D49" s="62" t="s">
        <v>50</v>
      </c>
      <c r="E49" s="23"/>
      <c r="F49" s="23"/>
      <c r="G49" s="23"/>
      <c r="H49" s="23"/>
      <c r="I49" s="23"/>
      <c r="J49" s="98"/>
    </row>
    <row r="50" ht="16.5" spans="1:10">
      <c r="A50" s="61"/>
      <c r="B50" s="55"/>
      <c r="C50" s="65" t="s">
        <v>51</v>
      </c>
      <c r="D50" s="62" t="s">
        <v>64</v>
      </c>
      <c r="E50" s="23"/>
      <c r="F50" s="23"/>
      <c r="G50" s="23"/>
      <c r="H50" s="23"/>
      <c r="I50" s="23"/>
      <c r="J50" s="98"/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/>
      <c r="F51" s="23"/>
      <c r="G51" s="23"/>
      <c r="H51" s="23"/>
      <c r="I51" s="23"/>
      <c r="J51" s="98"/>
    </row>
    <row r="52" ht="15.75" spans="1:10">
      <c r="A52" s="61"/>
      <c r="B52" s="55"/>
      <c r="C52" s="63" t="s">
        <v>45</v>
      </c>
      <c r="D52" s="62" t="s">
        <v>68</v>
      </c>
      <c r="E52" s="23"/>
      <c r="F52" s="23"/>
      <c r="G52" s="23"/>
      <c r="H52" s="23"/>
      <c r="I52" s="23"/>
      <c r="J52" s="98"/>
    </row>
    <row r="53" ht="15.75" spans="1:10">
      <c r="A53" s="61"/>
      <c r="B53" s="55"/>
      <c r="C53" s="62" t="s">
        <v>47</v>
      </c>
      <c r="D53" s="62" t="s">
        <v>48</v>
      </c>
      <c r="E53" s="23"/>
      <c r="F53" s="23"/>
      <c r="G53" s="23"/>
      <c r="H53" s="23"/>
      <c r="I53" s="23"/>
      <c r="J53" s="98"/>
    </row>
    <row r="54" ht="19.5" spans="1:10">
      <c r="A54" s="61"/>
      <c r="B54" s="55"/>
      <c r="C54" s="63" t="s">
        <v>49</v>
      </c>
      <c r="D54" s="62" t="s">
        <v>50</v>
      </c>
      <c r="E54" s="23"/>
      <c r="F54" s="23"/>
      <c r="G54" s="23"/>
      <c r="H54" s="23"/>
      <c r="I54" s="23"/>
      <c r="J54" s="98"/>
    </row>
    <row r="55" ht="16.5" spans="1:10">
      <c r="A55" s="61"/>
      <c r="B55" s="69"/>
      <c r="C55" s="70" t="s">
        <v>51</v>
      </c>
      <c r="D55" s="62" t="s">
        <v>69</v>
      </c>
      <c r="E55" s="71"/>
      <c r="F55" s="71"/>
      <c r="G55" s="71"/>
      <c r="H55" s="23"/>
      <c r="I55" s="23"/>
      <c r="J55" s="98"/>
    </row>
    <row r="56" ht="14.25" spans="1:10">
      <c r="A56" s="72" t="s">
        <v>70</v>
      </c>
      <c r="B56" s="72" t="s">
        <v>71</v>
      </c>
      <c r="C56" s="73"/>
      <c r="D56" s="72" t="s">
        <v>43</v>
      </c>
      <c r="E56" s="73"/>
      <c r="F56" s="72" t="s">
        <v>72</v>
      </c>
      <c r="G56" s="73"/>
      <c r="H56" s="72" t="s">
        <v>73</v>
      </c>
      <c r="I56" s="73"/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/>
      <c r="C59" s="81"/>
      <c r="D59" s="82"/>
      <c r="E59" s="81"/>
      <c r="F59" s="81"/>
      <c r="G59" s="83"/>
      <c r="H59" s="81"/>
      <c r="I59" s="81"/>
      <c r="J59" s="98"/>
      <c r="K59" s="98"/>
      <c r="L59" s="98"/>
      <c r="M59" s="98"/>
    </row>
    <row r="60" ht="18.75" spans="1:13">
      <c r="A60" s="79" t="s">
        <v>77</v>
      </c>
      <c r="B60" s="80"/>
      <c r="C60" s="81"/>
      <c r="D60" s="82"/>
      <c r="E60" s="81"/>
      <c r="F60" s="81"/>
      <c r="G60" s="83"/>
      <c r="H60" s="81"/>
      <c r="I60" s="81"/>
      <c r="J60" s="98"/>
      <c r="K60" s="98"/>
      <c r="L60" s="98"/>
      <c r="M60" s="98"/>
    </row>
    <row r="61" ht="18.75" spans="1:13">
      <c r="A61" s="79" t="s">
        <v>78</v>
      </c>
      <c r="B61" s="80"/>
      <c r="C61" s="81"/>
      <c r="D61" s="82"/>
      <c r="E61" s="81"/>
      <c r="F61" s="81"/>
      <c r="G61" s="83"/>
      <c r="H61" s="81"/>
      <c r="I61" s="81"/>
      <c r="J61" s="98"/>
      <c r="K61" s="98"/>
      <c r="L61" s="98"/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/>
      <c r="D63" s="82"/>
      <c r="E63" s="81"/>
      <c r="F63" s="81"/>
      <c r="G63" s="83"/>
      <c r="H63" s="81"/>
      <c r="I63" s="81"/>
      <c r="J63" s="98"/>
      <c r="K63" s="98"/>
      <c r="M63" s="98"/>
    </row>
    <row r="64" ht="18.75" spans="1:13">
      <c r="A64" s="86" t="s">
        <v>80</v>
      </c>
      <c r="B64" s="81"/>
      <c r="C64" s="81"/>
      <c r="D64" s="82"/>
      <c r="E64" s="81"/>
      <c r="F64" s="81"/>
      <c r="G64" s="87"/>
      <c r="H64" s="81"/>
      <c r="I64" s="81"/>
      <c r="J64" s="98"/>
      <c r="K64" s="98"/>
      <c r="L64" s="98"/>
      <c r="M64" s="98"/>
    </row>
    <row r="65" ht="18.75" spans="1:13">
      <c r="A65" s="86" t="s">
        <v>81</v>
      </c>
      <c r="B65" s="81"/>
      <c r="C65" s="81"/>
      <c r="D65" s="82"/>
      <c r="E65" s="81"/>
      <c r="F65" s="81"/>
      <c r="G65" s="83"/>
      <c r="H65" s="81"/>
      <c r="I65" s="81"/>
      <c r="J65" s="98"/>
      <c r="K65" s="98"/>
      <c r="M65" s="98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/>
      <c r="C67" s="81"/>
      <c r="D67" s="82"/>
      <c r="E67" s="81"/>
      <c r="F67" s="81"/>
      <c r="G67" s="83"/>
      <c r="H67" s="81"/>
      <c r="I67" s="81"/>
      <c r="J67" s="98"/>
      <c r="K67" s="98"/>
      <c r="L67" s="98"/>
      <c r="M67" s="98"/>
    </row>
    <row r="68" ht="18.75" spans="1:13">
      <c r="A68" s="104" t="s">
        <v>83</v>
      </c>
      <c r="B68" s="105"/>
      <c r="C68" s="81"/>
      <c r="D68" s="82"/>
      <c r="E68" s="81"/>
      <c r="F68" s="81"/>
      <c r="G68" s="83"/>
      <c r="H68" s="81"/>
      <c r="I68" s="81"/>
      <c r="J68" s="98"/>
      <c r="K68" s="98"/>
      <c r="L68" s="98"/>
      <c r="M68" s="98"/>
    </row>
    <row r="69" ht="18.75" spans="1:13">
      <c r="A69" s="104" t="s">
        <v>84</v>
      </c>
      <c r="B69" s="105"/>
      <c r="C69" s="81"/>
      <c r="D69" s="82"/>
      <c r="E69" s="81"/>
      <c r="F69" s="81"/>
      <c r="G69" s="83"/>
      <c r="H69" s="81"/>
      <c r="I69" s="81"/>
      <c r="J69" s="98"/>
      <c r="K69" s="98"/>
      <c r="L69" s="98"/>
      <c r="M69" s="98"/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M47" sqref="M4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89" t="s">
        <v>3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/>
      <c r="D5" s="13"/>
      <c r="E5" s="13"/>
      <c r="F5" s="13"/>
      <c r="G5" s="13"/>
      <c r="H5" s="13"/>
      <c r="I5" s="13"/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C4-'30日'!I4</f>
        <v>0</v>
      </c>
      <c r="D6" s="15"/>
      <c r="E6" s="15"/>
      <c r="F6" s="16">
        <f>F4-C4</f>
        <v>0</v>
      </c>
      <c r="G6" s="17"/>
      <c r="H6" s="18"/>
      <c r="I6" s="16">
        <f>I4-F4</f>
        <v>0</v>
      </c>
      <c r="J6" s="17"/>
      <c r="K6" s="18"/>
      <c r="L6" s="93">
        <f>C6+F6+I6</f>
        <v>0</v>
      </c>
      <c r="M6" s="93">
        <f>C7+F7+I7</f>
        <v>0</v>
      </c>
    </row>
    <row r="7" ht="21.95" customHeight="1" spans="1:13">
      <c r="A7" s="11"/>
      <c r="B7" s="14" t="s">
        <v>8</v>
      </c>
      <c r="C7" s="15">
        <f>C5-'30日'!I5</f>
        <v>0</v>
      </c>
      <c r="D7" s="15"/>
      <c r="E7" s="15"/>
      <c r="F7" s="16">
        <f>F5-C5</f>
        <v>0</v>
      </c>
      <c r="G7" s="17"/>
      <c r="H7" s="18"/>
      <c r="I7" s="16">
        <f>I5-F5</f>
        <v>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/>
      <c r="D8" s="13"/>
      <c r="E8" s="13"/>
      <c r="F8" s="13"/>
      <c r="G8" s="13"/>
      <c r="H8" s="13"/>
      <c r="I8" s="13"/>
      <c r="J8" s="13"/>
      <c r="K8" s="13"/>
    </row>
    <row r="9" ht="21.95" customHeight="1" spans="1:15">
      <c r="A9" s="19" t="s">
        <v>10</v>
      </c>
      <c r="B9" s="20" t="s">
        <v>11</v>
      </c>
      <c r="C9" s="13"/>
      <c r="D9" s="13"/>
      <c r="E9" s="13"/>
      <c r="F9" s="13"/>
      <c r="G9" s="13"/>
      <c r="H9" s="13"/>
      <c r="I9" s="13"/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/>
      <c r="D10" s="13"/>
      <c r="E10" s="13"/>
      <c r="F10" s="13"/>
      <c r="G10" s="13"/>
      <c r="H10" s="13"/>
      <c r="I10" s="13"/>
      <c r="J10" s="13"/>
      <c r="K10" s="13"/>
    </row>
    <row r="11" ht="21.95" customHeight="1" spans="1:11">
      <c r="A11" s="21" t="s">
        <v>13</v>
      </c>
      <c r="B11" s="22" t="s">
        <v>14</v>
      </c>
      <c r="C11" s="23"/>
      <c r="D11" s="23"/>
      <c r="E11" s="23"/>
      <c r="F11" s="23"/>
      <c r="G11" s="23"/>
      <c r="H11" s="23"/>
      <c r="I11" s="23"/>
      <c r="J11" s="23"/>
      <c r="K11" s="23"/>
    </row>
    <row r="12" ht="21.95" customHeight="1" spans="1:11">
      <c r="A12" s="21"/>
      <c r="B12" s="22" t="s">
        <v>15</v>
      </c>
      <c r="C12" s="23"/>
      <c r="D12" s="23"/>
      <c r="E12" s="23"/>
      <c r="F12" s="23"/>
      <c r="G12" s="23"/>
      <c r="H12" s="23"/>
      <c r="I12" s="23"/>
      <c r="J12" s="23"/>
      <c r="K12" s="23"/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/>
      <c r="D15" s="23"/>
      <c r="E15" s="23"/>
      <c r="F15" s="23"/>
      <c r="G15" s="23"/>
      <c r="H15" s="23"/>
      <c r="I15" s="23"/>
      <c r="J15" s="23"/>
      <c r="K15" s="23"/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/>
      <c r="D17" s="23"/>
      <c r="E17" s="23"/>
      <c r="F17" s="23"/>
      <c r="G17" s="23"/>
      <c r="H17" s="23"/>
      <c r="I17" s="23"/>
      <c r="J17" s="23"/>
      <c r="K17" s="23"/>
    </row>
    <row r="18" ht="21.95" customHeight="1" spans="1:11">
      <c r="A18" s="28"/>
      <c r="B18" s="29" t="s">
        <v>15</v>
      </c>
      <c r="C18" s="23"/>
      <c r="D18" s="23"/>
      <c r="E18" s="23"/>
      <c r="F18" s="23"/>
      <c r="G18" s="23"/>
      <c r="H18" s="23"/>
      <c r="I18" s="23"/>
      <c r="J18" s="23"/>
      <c r="K18" s="23"/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/>
      <c r="D21" s="23"/>
      <c r="E21" s="23"/>
      <c r="F21" s="23"/>
      <c r="G21" s="23"/>
      <c r="H21" s="23"/>
      <c r="I21" s="23"/>
      <c r="J21" s="23"/>
      <c r="K21" s="23"/>
    </row>
    <row r="22" ht="21.95" customHeight="1" spans="1:11">
      <c r="A22" s="30"/>
      <c r="B22" s="26" t="s">
        <v>24</v>
      </c>
      <c r="C22" s="27" t="s">
        <v>25</v>
      </c>
      <c r="D22" s="27"/>
      <c r="E22" s="27"/>
      <c r="F22" s="27" t="s">
        <v>25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/>
      <c r="D23" s="23"/>
      <c r="E23" s="23"/>
      <c r="F23" s="23"/>
      <c r="G23" s="23"/>
      <c r="H23" s="23"/>
      <c r="I23" s="23"/>
      <c r="J23" s="23"/>
      <c r="K23" s="23"/>
    </row>
    <row r="24" ht="21.95" customHeight="1" spans="1:11">
      <c r="A24" s="31"/>
      <c r="B24" s="32" t="s">
        <v>28</v>
      </c>
      <c r="C24" s="23"/>
      <c r="D24" s="23"/>
      <c r="E24" s="23"/>
      <c r="F24" s="23"/>
      <c r="G24" s="23"/>
      <c r="H24" s="23"/>
      <c r="I24" s="23"/>
      <c r="J24" s="23"/>
      <c r="K24" s="23"/>
    </row>
    <row r="25" ht="21.95" customHeight="1" spans="1:11">
      <c r="A25" s="24" t="s">
        <v>29</v>
      </c>
      <c r="B25" s="25" t="s">
        <v>30</v>
      </c>
      <c r="C25" s="23"/>
      <c r="D25" s="23"/>
      <c r="E25" s="23"/>
      <c r="F25" s="23"/>
      <c r="G25" s="23"/>
      <c r="H25" s="23"/>
      <c r="I25" s="23"/>
      <c r="J25" s="23"/>
      <c r="K25" s="23"/>
    </row>
    <row r="26" ht="21.95" customHeight="1" spans="1:11">
      <c r="A26" s="24"/>
      <c r="B26" s="25" t="s">
        <v>31</v>
      </c>
      <c r="C26" s="23"/>
      <c r="D26" s="23"/>
      <c r="E26" s="23"/>
      <c r="F26" s="23"/>
      <c r="G26" s="23"/>
      <c r="H26" s="23"/>
      <c r="I26" s="23"/>
      <c r="J26" s="23"/>
      <c r="K26" s="23"/>
    </row>
    <row r="27" ht="21.95" customHeight="1" spans="1:11">
      <c r="A27" s="24"/>
      <c r="B27" s="25" t="s">
        <v>32</v>
      </c>
      <c r="C27" s="23"/>
      <c r="D27" s="23"/>
      <c r="E27" s="23"/>
      <c r="F27" s="23"/>
      <c r="G27" s="23"/>
      <c r="H27" s="23"/>
      <c r="I27" s="23"/>
      <c r="J27" s="23"/>
      <c r="K27" s="23"/>
    </row>
    <row r="28" ht="76.5" customHeight="1" spans="1:11">
      <c r="A28" s="33" t="s">
        <v>33</v>
      </c>
      <c r="B28" s="34"/>
      <c r="C28" s="35"/>
      <c r="D28" s="36"/>
      <c r="E28" s="37"/>
      <c r="F28" s="35"/>
      <c r="G28" s="36"/>
      <c r="H28" s="37"/>
      <c r="I28" s="35"/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ht="20.25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customHeight="1" spans="1:11">
      <c r="A31" s="48" t="s">
        <v>34</v>
      </c>
      <c r="B31" s="49"/>
      <c r="C31" s="50" t="s">
        <v>35</v>
      </c>
      <c r="D31" s="51"/>
      <c r="E31" s="52"/>
      <c r="F31" s="50" t="s">
        <v>35</v>
      </c>
      <c r="G31" s="51"/>
      <c r="H31" s="52"/>
      <c r="I31" s="50" t="s">
        <v>35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/>
      <c r="F34" s="23"/>
      <c r="G34" s="23"/>
      <c r="H34" s="23"/>
      <c r="I34" s="23"/>
      <c r="J34" s="98"/>
    </row>
    <row r="35" ht="15.75" spans="1:10">
      <c r="A35" s="61"/>
      <c r="B35" s="55"/>
      <c r="C35" s="63" t="s">
        <v>45</v>
      </c>
      <c r="D35" s="63" t="s">
        <v>46</v>
      </c>
      <c r="E35" s="23"/>
      <c r="F35" s="23"/>
      <c r="G35" s="23"/>
      <c r="H35" s="23"/>
      <c r="I35" s="23"/>
      <c r="J35" s="98"/>
    </row>
    <row r="36" ht="15.75" spans="1:10">
      <c r="A36" s="61"/>
      <c r="B36" s="55"/>
      <c r="C36" s="62" t="s">
        <v>47</v>
      </c>
      <c r="D36" s="62" t="s">
        <v>48</v>
      </c>
      <c r="E36" s="23"/>
      <c r="F36" s="23"/>
      <c r="G36" s="23"/>
      <c r="H36" s="23"/>
      <c r="I36" s="23"/>
      <c r="J36" s="98"/>
    </row>
    <row r="37" ht="19.5" spans="1:10">
      <c r="A37" s="61"/>
      <c r="B37" s="55"/>
      <c r="C37" s="63" t="s">
        <v>49</v>
      </c>
      <c r="D37" s="62" t="s">
        <v>50</v>
      </c>
      <c r="E37" s="23"/>
      <c r="F37" s="23"/>
      <c r="G37" s="64"/>
      <c r="H37" s="23"/>
      <c r="I37" s="23"/>
      <c r="J37" s="98"/>
    </row>
    <row r="38" ht="16.5" spans="1:10">
      <c r="A38" s="61"/>
      <c r="B38" s="55"/>
      <c r="C38" s="65" t="s">
        <v>51</v>
      </c>
      <c r="D38" s="62" t="s">
        <v>52</v>
      </c>
      <c r="E38" s="64"/>
      <c r="F38" s="64"/>
      <c r="G38" s="64"/>
      <c r="H38" s="64"/>
      <c r="I38" s="23"/>
      <c r="J38" s="98"/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/>
      <c r="F39" s="23"/>
      <c r="G39" s="23"/>
      <c r="H39" s="23"/>
      <c r="I39" s="23"/>
      <c r="J39" s="98"/>
    </row>
    <row r="40" ht="15.75" spans="1:10">
      <c r="A40" s="61"/>
      <c r="B40" s="55"/>
      <c r="C40" s="63" t="s">
        <v>45</v>
      </c>
      <c r="D40" s="63" t="s">
        <v>54</v>
      </c>
      <c r="E40" s="23"/>
      <c r="F40" s="23"/>
      <c r="G40" s="23"/>
      <c r="H40" s="23"/>
      <c r="I40" s="23"/>
      <c r="J40" s="98"/>
    </row>
    <row r="41" ht="15.75" spans="1:10">
      <c r="A41" s="61"/>
      <c r="B41" s="55"/>
      <c r="C41" s="62" t="s">
        <v>47</v>
      </c>
      <c r="D41" s="62" t="s">
        <v>55</v>
      </c>
      <c r="E41" s="23"/>
      <c r="F41" s="23"/>
      <c r="G41" s="23"/>
      <c r="H41" s="23"/>
      <c r="I41" s="23"/>
      <c r="J41" s="98"/>
    </row>
    <row r="42" ht="15.75" spans="1:10">
      <c r="A42" s="61"/>
      <c r="B42" s="55"/>
      <c r="C42" s="66" t="s">
        <v>56</v>
      </c>
      <c r="D42" s="67" t="s">
        <v>57</v>
      </c>
      <c r="E42" s="23"/>
      <c r="F42" s="23"/>
      <c r="G42" s="23"/>
      <c r="H42" s="23"/>
      <c r="I42" s="23"/>
      <c r="J42" s="98"/>
    </row>
    <row r="43" ht="16.5" spans="1:10">
      <c r="A43" s="61"/>
      <c r="B43" s="55"/>
      <c r="C43" s="66" t="s">
        <v>58</v>
      </c>
      <c r="D43" s="68" t="s">
        <v>59</v>
      </c>
      <c r="E43" s="23"/>
      <c r="F43" s="23"/>
      <c r="G43" s="23"/>
      <c r="H43" s="23"/>
      <c r="I43" s="23"/>
      <c r="J43" s="98"/>
    </row>
    <row r="44" ht="19.5" spans="1:10">
      <c r="A44" s="61"/>
      <c r="B44" s="55"/>
      <c r="C44" s="63" t="s">
        <v>49</v>
      </c>
      <c r="D44" s="62" t="s">
        <v>60</v>
      </c>
      <c r="E44" s="23"/>
      <c r="F44" s="23"/>
      <c r="G44" s="23"/>
      <c r="H44" s="23"/>
      <c r="I44" s="23"/>
      <c r="J44" s="98"/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/>
      <c r="F45" s="23"/>
      <c r="G45" s="23"/>
      <c r="H45" s="23"/>
      <c r="I45" s="23"/>
      <c r="J45" s="98"/>
    </row>
    <row r="46" ht="19.5" spans="1:10">
      <c r="A46" s="61"/>
      <c r="B46" s="55"/>
      <c r="C46" s="63" t="s">
        <v>49</v>
      </c>
      <c r="D46" s="62" t="s">
        <v>50</v>
      </c>
      <c r="E46" s="23"/>
      <c r="F46" s="23"/>
      <c r="G46" s="23"/>
      <c r="H46" s="23"/>
      <c r="I46" s="23"/>
      <c r="J46" s="98"/>
    </row>
    <row r="47" ht="16.5" spans="1:10">
      <c r="A47" s="61"/>
      <c r="B47" s="55"/>
      <c r="C47" s="65" t="s">
        <v>51</v>
      </c>
      <c r="D47" s="62" t="s">
        <v>64</v>
      </c>
      <c r="E47" s="23"/>
      <c r="F47" s="23"/>
      <c r="G47" s="23"/>
      <c r="H47" s="23"/>
      <c r="I47" s="23"/>
      <c r="J47" s="98"/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/>
      <c r="F48" s="23"/>
      <c r="G48" s="23"/>
      <c r="H48" s="23"/>
      <c r="I48" s="23"/>
      <c r="J48" s="98"/>
    </row>
    <row r="49" ht="19.5" spans="1:10">
      <c r="A49" s="61"/>
      <c r="B49" s="55"/>
      <c r="C49" s="63" t="s">
        <v>49</v>
      </c>
      <c r="D49" s="62" t="s">
        <v>50</v>
      </c>
      <c r="E49" s="23"/>
      <c r="F49" s="23"/>
      <c r="G49" s="23"/>
      <c r="H49" s="23"/>
      <c r="I49" s="23"/>
      <c r="J49" s="98"/>
    </row>
    <row r="50" ht="16.5" spans="1:10">
      <c r="A50" s="61"/>
      <c r="B50" s="55"/>
      <c r="C50" s="65" t="s">
        <v>51</v>
      </c>
      <c r="D50" s="62" t="s">
        <v>64</v>
      </c>
      <c r="E50" s="23"/>
      <c r="F50" s="23"/>
      <c r="G50" s="23"/>
      <c r="H50" s="23"/>
      <c r="I50" s="23"/>
      <c r="J50" s="98"/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/>
      <c r="F51" s="23"/>
      <c r="G51" s="23"/>
      <c r="H51" s="23"/>
      <c r="I51" s="23"/>
      <c r="J51" s="98"/>
    </row>
    <row r="52" ht="15.75" spans="1:10">
      <c r="A52" s="61"/>
      <c r="B52" s="55"/>
      <c r="C52" s="63" t="s">
        <v>45</v>
      </c>
      <c r="D52" s="62" t="s">
        <v>68</v>
      </c>
      <c r="E52" s="23"/>
      <c r="F52" s="23"/>
      <c r="G52" s="23"/>
      <c r="H52" s="23"/>
      <c r="I52" s="23"/>
      <c r="J52" s="98"/>
    </row>
    <row r="53" ht="15.75" spans="1:10">
      <c r="A53" s="61"/>
      <c r="B53" s="55"/>
      <c r="C53" s="62" t="s">
        <v>47</v>
      </c>
      <c r="D53" s="62" t="s">
        <v>48</v>
      </c>
      <c r="E53" s="23"/>
      <c r="F53" s="23"/>
      <c r="G53" s="23"/>
      <c r="H53" s="23"/>
      <c r="I53" s="23"/>
      <c r="J53" s="98"/>
    </row>
    <row r="54" ht="19.5" spans="1:10">
      <c r="A54" s="61"/>
      <c r="B54" s="55"/>
      <c r="C54" s="63" t="s">
        <v>49</v>
      </c>
      <c r="D54" s="62" t="s">
        <v>50</v>
      </c>
      <c r="E54" s="23"/>
      <c r="F54" s="23"/>
      <c r="G54" s="23"/>
      <c r="H54" s="23"/>
      <c r="I54" s="23"/>
      <c r="J54" s="98"/>
    </row>
    <row r="55" ht="16.5" spans="1:10">
      <c r="A55" s="61"/>
      <c r="B55" s="69"/>
      <c r="C55" s="70" t="s">
        <v>51</v>
      </c>
      <c r="D55" s="62" t="s">
        <v>69</v>
      </c>
      <c r="E55" s="71"/>
      <c r="F55" s="71"/>
      <c r="G55" s="71"/>
      <c r="H55" s="23"/>
      <c r="I55" s="23"/>
      <c r="J55" s="98"/>
    </row>
    <row r="56" ht="14.25" spans="1:10">
      <c r="A56" s="72" t="s">
        <v>70</v>
      </c>
      <c r="B56" s="72" t="s">
        <v>71</v>
      </c>
      <c r="C56" s="73"/>
      <c r="D56" s="72" t="s">
        <v>43</v>
      </c>
      <c r="E56" s="73"/>
      <c r="F56" s="72" t="s">
        <v>72</v>
      </c>
      <c r="G56" s="73"/>
      <c r="H56" s="72" t="s">
        <v>73</v>
      </c>
      <c r="I56" s="73"/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/>
      <c r="C59" s="81"/>
      <c r="D59" s="82"/>
      <c r="E59" s="81"/>
      <c r="F59" s="81"/>
      <c r="G59" s="83"/>
      <c r="H59" s="81"/>
      <c r="I59" s="81"/>
      <c r="J59" s="98"/>
      <c r="K59" s="98"/>
      <c r="L59" s="98"/>
      <c r="M59" s="98"/>
    </row>
    <row r="60" ht="18.75" spans="1:13">
      <c r="A60" s="79" t="s">
        <v>77</v>
      </c>
      <c r="B60" s="80"/>
      <c r="C60" s="81"/>
      <c r="D60" s="82"/>
      <c r="E60" s="81"/>
      <c r="F60" s="81"/>
      <c r="G60" s="83"/>
      <c r="H60" s="81"/>
      <c r="I60" s="81"/>
      <c r="J60" s="98"/>
      <c r="K60" s="98"/>
      <c r="L60" s="98"/>
      <c r="M60" s="98"/>
    </row>
    <row r="61" ht="18.75" spans="1:13">
      <c r="A61" s="79" t="s">
        <v>78</v>
      </c>
      <c r="B61" s="80"/>
      <c r="C61" s="81"/>
      <c r="D61" s="82"/>
      <c r="E61" s="81"/>
      <c r="F61" s="81"/>
      <c r="G61" s="83"/>
      <c r="H61" s="81"/>
      <c r="I61" s="81"/>
      <c r="J61" s="98"/>
      <c r="K61" s="98"/>
      <c r="L61" s="98"/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/>
      <c r="D63" s="82"/>
      <c r="E63" s="81"/>
      <c r="F63" s="81"/>
      <c r="G63" s="83"/>
      <c r="H63" s="81"/>
      <c r="I63" s="81"/>
      <c r="J63" s="98"/>
      <c r="K63" s="98"/>
      <c r="M63" s="98"/>
    </row>
    <row r="64" ht="18.75" spans="1:13">
      <c r="A64" s="86" t="s">
        <v>80</v>
      </c>
      <c r="B64" s="81"/>
      <c r="C64" s="81"/>
      <c r="D64" s="82"/>
      <c r="E64" s="81"/>
      <c r="F64" s="81"/>
      <c r="G64" s="87"/>
      <c r="H64" s="81"/>
      <c r="I64" s="81"/>
      <c r="J64" s="98"/>
      <c r="K64" s="98"/>
      <c r="L64" s="98"/>
      <c r="M64" s="98"/>
    </row>
    <row r="65" ht="18.75" spans="1:13">
      <c r="A65" s="86" t="s">
        <v>81</v>
      </c>
      <c r="B65" s="81"/>
      <c r="C65" s="81"/>
      <c r="D65" s="82"/>
      <c r="E65" s="81"/>
      <c r="F65" s="81"/>
      <c r="G65" s="83"/>
      <c r="H65" s="81"/>
      <c r="I65" s="81"/>
      <c r="J65" s="98"/>
      <c r="K65" s="98"/>
      <c r="M65" s="98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/>
      <c r="C67" s="81"/>
      <c r="D67" s="82"/>
      <c r="E67" s="81"/>
      <c r="F67" s="81"/>
      <c r="G67" s="83"/>
      <c r="H67" s="81"/>
      <c r="I67" s="81"/>
      <c r="J67" s="98"/>
      <c r="K67" s="98"/>
      <c r="L67" s="98"/>
      <c r="M67" s="98"/>
    </row>
    <row r="68" ht="18.75" spans="1:13">
      <c r="A68" s="104" t="s">
        <v>83</v>
      </c>
      <c r="B68" s="105"/>
      <c r="C68" s="81"/>
      <c r="D68" s="82"/>
      <c r="E68" s="81"/>
      <c r="F68" s="81"/>
      <c r="G68" s="83"/>
      <c r="H68" s="81"/>
      <c r="I68" s="81"/>
      <c r="J68" s="98"/>
      <c r="K68" s="98"/>
      <c r="L68" s="98"/>
      <c r="M68" s="98"/>
    </row>
    <row r="69" ht="18.75" spans="1:13">
      <c r="A69" s="104" t="s">
        <v>84</v>
      </c>
      <c r="B69" s="105"/>
      <c r="C69" s="81"/>
      <c r="D69" s="82"/>
      <c r="E69" s="81"/>
      <c r="F69" s="81"/>
      <c r="G69" s="83"/>
      <c r="H69" s="81"/>
      <c r="I69" s="81"/>
      <c r="J69" s="98"/>
      <c r="K69" s="98"/>
      <c r="L69" s="98"/>
      <c r="M69" s="98"/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110</v>
      </c>
      <c r="D2" s="6"/>
      <c r="E2" s="6"/>
      <c r="F2" s="7" t="s">
        <v>111</v>
      </c>
      <c r="G2" s="7"/>
      <c r="H2" s="7"/>
      <c r="I2" s="89" t="s">
        <v>112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4680</v>
      </c>
      <c r="D4" s="13"/>
      <c r="E4" s="13"/>
      <c r="F4" s="13">
        <v>4780</v>
      </c>
      <c r="G4" s="13"/>
      <c r="H4" s="13"/>
      <c r="I4" s="13">
        <v>5300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7500</v>
      </c>
      <c r="D5" s="13"/>
      <c r="E5" s="13"/>
      <c r="F5" s="13">
        <v>8750</v>
      </c>
      <c r="G5" s="13"/>
      <c r="H5" s="13"/>
      <c r="I5" s="13">
        <v>9650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C4-'2日'!I4</f>
        <v>1030</v>
      </c>
      <c r="D6" s="15"/>
      <c r="E6" s="15"/>
      <c r="F6" s="16">
        <f>F4-C4</f>
        <v>100</v>
      </c>
      <c r="G6" s="17"/>
      <c r="H6" s="18"/>
      <c r="I6" s="16">
        <f>I4-F4</f>
        <v>520</v>
      </c>
      <c r="J6" s="17"/>
      <c r="K6" s="18"/>
      <c r="L6" s="93">
        <f>C6+F6+I6</f>
        <v>1650</v>
      </c>
      <c r="M6" s="93">
        <f>C7+F7+I7</f>
        <v>3420</v>
      </c>
    </row>
    <row r="7" ht="21.95" customHeight="1" spans="1:13">
      <c r="A7" s="11"/>
      <c r="B7" s="14" t="s">
        <v>8</v>
      </c>
      <c r="C7" s="15">
        <f>C5-'2日'!I5</f>
        <v>1270</v>
      </c>
      <c r="D7" s="15"/>
      <c r="E7" s="15"/>
      <c r="F7" s="16">
        <f>F5-C5</f>
        <v>1250</v>
      </c>
      <c r="G7" s="17"/>
      <c r="H7" s="18"/>
      <c r="I7" s="16">
        <f>I5-F5</f>
        <v>900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46</v>
      </c>
      <c r="D9" s="13"/>
      <c r="E9" s="13"/>
      <c r="F9" s="13">
        <v>48</v>
      </c>
      <c r="G9" s="13"/>
      <c r="H9" s="13"/>
      <c r="I9" s="13">
        <v>46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46</v>
      </c>
      <c r="D10" s="13"/>
      <c r="E10" s="13"/>
      <c r="F10" s="13">
        <v>48</v>
      </c>
      <c r="G10" s="13"/>
      <c r="H10" s="13"/>
      <c r="I10" s="13">
        <v>46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430</v>
      </c>
      <c r="D15" s="23">
        <v>400</v>
      </c>
      <c r="E15" s="23">
        <v>370</v>
      </c>
      <c r="F15" s="23">
        <v>370</v>
      </c>
      <c r="G15" s="23">
        <v>340</v>
      </c>
      <c r="H15" s="23">
        <v>300</v>
      </c>
      <c r="I15" s="23">
        <v>300</v>
      </c>
      <c r="J15" s="23">
        <v>500</v>
      </c>
      <c r="K15" s="23">
        <v>470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113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330</v>
      </c>
      <c r="D21" s="23">
        <v>260</v>
      </c>
      <c r="E21" s="23">
        <v>500</v>
      </c>
      <c r="F21" s="23">
        <v>500</v>
      </c>
      <c r="G21" s="23">
        <v>430</v>
      </c>
      <c r="H21" s="23">
        <v>350</v>
      </c>
      <c r="I21" s="23">
        <v>350</v>
      </c>
      <c r="J21" s="23">
        <v>500</v>
      </c>
      <c r="K21" s="23">
        <v>440</v>
      </c>
    </row>
    <row r="22" ht="21.95" customHeight="1" spans="1:11">
      <c r="A22" s="30"/>
      <c r="B22" s="26" t="s">
        <v>24</v>
      </c>
      <c r="C22" s="27" t="s">
        <v>114</v>
      </c>
      <c r="D22" s="27"/>
      <c r="E22" s="27"/>
      <c r="F22" s="27" t="s">
        <v>25</v>
      </c>
      <c r="G22" s="27"/>
      <c r="H22" s="27"/>
      <c r="I22" s="27" t="s">
        <v>115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2600</v>
      </c>
      <c r="D23" s="23"/>
      <c r="E23" s="23"/>
      <c r="F23" s="23">
        <v>2450</v>
      </c>
      <c r="G23" s="23"/>
      <c r="H23" s="23"/>
      <c r="I23" s="23">
        <v>2450</v>
      </c>
      <c r="J23" s="23"/>
      <c r="K23" s="23"/>
    </row>
    <row r="24" ht="21.95" customHeight="1" spans="1:11">
      <c r="A24" s="31"/>
      <c r="B24" s="32" t="s">
        <v>28</v>
      </c>
      <c r="C24" s="23">
        <v>2060</v>
      </c>
      <c r="D24" s="23"/>
      <c r="E24" s="23"/>
      <c r="F24" s="23">
        <f>960+920</f>
        <v>1880</v>
      </c>
      <c r="G24" s="23"/>
      <c r="H24" s="23"/>
      <c r="I24" s="23">
        <f>960+920</f>
        <v>1880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38</v>
      </c>
      <c r="D25" s="23"/>
      <c r="E25" s="23"/>
      <c r="F25" s="23">
        <v>38</v>
      </c>
      <c r="G25" s="23"/>
      <c r="H25" s="23"/>
      <c r="I25" s="23">
        <v>37</v>
      </c>
      <c r="J25" s="23"/>
      <c r="K25" s="23"/>
    </row>
    <row r="26" ht="21.95" customHeight="1" spans="1:11">
      <c r="A26" s="24"/>
      <c r="B26" s="25" t="s">
        <v>31</v>
      </c>
      <c r="C26" s="23">
        <v>885</v>
      </c>
      <c r="D26" s="23"/>
      <c r="E26" s="23"/>
      <c r="F26" s="23">
        <v>885</v>
      </c>
      <c r="G26" s="23"/>
      <c r="H26" s="23"/>
      <c r="I26" s="23">
        <v>884</v>
      </c>
      <c r="J26" s="23"/>
      <c r="K26" s="23"/>
    </row>
    <row r="27" ht="21.95" customHeight="1" spans="1:11">
      <c r="A27" s="24"/>
      <c r="B27" s="25" t="s">
        <v>32</v>
      </c>
      <c r="C27" s="23">
        <v>2</v>
      </c>
      <c r="D27" s="23"/>
      <c r="E27" s="23"/>
      <c r="F27" s="23">
        <v>2</v>
      </c>
      <c r="G27" s="23"/>
      <c r="H27" s="23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116</v>
      </c>
      <c r="D28" s="36"/>
      <c r="E28" s="37"/>
      <c r="F28" s="35" t="s">
        <v>117</v>
      </c>
      <c r="G28" s="36"/>
      <c r="H28" s="37"/>
      <c r="I28" s="35"/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spans="1:11">
      <c r="A31" s="48" t="s">
        <v>34</v>
      </c>
      <c r="B31" s="49"/>
      <c r="C31" s="50" t="s">
        <v>118</v>
      </c>
      <c r="D31" s="51"/>
      <c r="E31" s="52"/>
      <c r="F31" s="50" t="s">
        <v>99</v>
      </c>
      <c r="G31" s="51"/>
      <c r="H31" s="52"/>
      <c r="I31" s="50" t="s">
        <v>119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9.36</v>
      </c>
      <c r="F35" s="23">
        <v>9.35</v>
      </c>
      <c r="G35" s="23">
        <v>9.27</v>
      </c>
      <c r="H35" s="23">
        <v>9.18</v>
      </c>
      <c r="I35" s="23">
        <v>9.28</v>
      </c>
      <c r="J35" s="98">
        <v>9.3</v>
      </c>
    </row>
    <row r="36" ht="15.75" spans="1:10">
      <c r="A36" s="61"/>
      <c r="B36" s="55"/>
      <c r="C36" s="62" t="s">
        <v>47</v>
      </c>
      <c r="D36" s="62" t="s">
        <v>48</v>
      </c>
      <c r="E36" s="23">
        <v>5.77</v>
      </c>
      <c r="F36" s="23">
        <v>5.68</v>
      </c>
      <c r="G36" s="23">
        <v>5.9</v>
      </c>
      <c r="H36" s="23">
        <v>5.75</v>
      </c>
      <c r="I36" s="23">
        <v>6.32</v>
      </c>
      <c r="J36" s="98">
        <v>6.03</v>
      </c>
    </row>
    <row r="37" ht="19.5" spans="1:10">
      <c r="A37" s="61"/>
      <c r="B37" s="55"/>
      <c r="C37" s="63" t="s">
        <v>49</v>
      </c>
      <c r="D37" s="62" t="s">
        <v>50</v>
      </c>
      <c r="E37" s="23">
        <v>11.9</v>
      </c>
      <c r="F37" s="23">
        <v>11.1</v>
      </c>
      <c r="G37" s="64">
        <v>13.1</v>
      </c>
      <c r="H37" s="23">
        <v>12.6</v>
      </c>
      <c r="I37" s="23">
        <v>10.97</v>
      </c>
      <c r="J37" s="98">
        <v>12.5</v>
      </c>
    </row>
    <row r="38" ht="16.5" spans="1:10">
      <c r="A38" s="61"/>
      <c r="B38" s="55"/>
      <c r="C38" s="65" t="s">
        <v>51</v>
      </c>
      <c r="D38" s="62" t="s">
        <v>52</v>
      </c>
      <c r="E38" s="64">
        <v>3.69</v>
      </c>
      <c r="F38" s="64">
        <v>2.76</v>
      </c>
      <c r="G38" s="64">
        <v>3.82</v>
      </c>
      <c r="H38" s="64">
        <v>3.54</v>
      </c>
      <c r="I38" s="23">
        <v>3.02</v>
      </c>
      <c r="J38" s="98">
        <v>3.4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0.6</v>
      </c>
      <c r="F39" s="23">
        <v>0.6</v>
      </c>
      <c r="G39" s="23">
        <v>0.5</v>
      </c>
      <c r="H39" s="23">
        <v>0.5</v>
      </c>
      <c r="I39" s="23">
        <v>0.5</v>
      </c>
      <c r="J39" s="98">
        <v>0.5</v>
      </c>
    </row>
    <row r="40" ht="15.75" spans="1:10">
      <c r="A40" s="61"/>
      <c r="B40" s="55"/>
      <c r="C40" s="63" t="s">
        <v>45</v>
      </c>
      <c r="D40" s="63" t="s">
        <v>54</v>
      </c>
      <c r="E40" s="23">
        <v>10.24</v>
      </c>
      <c r="F40" s="23">
        <v>10.26</v>
      </c>
      <c r="G40" s="23">
        <v>10.28</v>
      </c>
      <c r="H40" s="23">
        <v>10.34</v>
      </c>
      <c r="I40" s="23">
        <v>10.35</v>
      </c>
      <c r="J40" s="98">
        <v>10.32</v>
      </c>
    </row>
    <row r="41" ht="15.75" spans="1:10">
      <c r="A41" s="61"/>
      <c r="B41" s="55"/>
      <c r="C41" s="62" t="s">
        <v>47</v>
      </c>
      <c r="D41" s="62" t="s">
        <v>55</v>
      </c>
      <c r="E41" s="23">
        <v>22.6</v>
      </c>
      <c r="F41" s="23">
        <v>23.3</v>
      </c>
      <c r="G41" s="23">
        <v>22.6</v>
      </c>
      <c r="H41" s="23">
        <v>21.9</v>
      </c>
      <c r="I41" s="23">
        <v>21.78</v>
      </c>
      <c r="J41" s="98">
        <v>23.06</v>
      </c>
    </row>
    <row r="42" ht="15.75" spans="1:10">
      <c r="A42" s="61"/>
      <c r="B42" s="55"/>
      <c r="C42" s="66" t="s">
        <v>56</v>
      </c>
      <c r="D42" s="67" t="s">
        <v>57</v>
      </c>
      <c r="E42" s="23">
        <v>5.16</v>
      </c>
      <c r="F42" s="23">
        <v>5.21</v>
      </c>
      <c r="G42" s="23">
        <v>5.27</v>
      </c>
      <c r="H42" s="23">
        <v>5.53</v>
      </c>
      <c r="I42" s="23">
        <v>5.68</v>
      </c>
      <c r="J42" s="98">
        <v>5.78</v>
      </c>
    </row>
    <row r="43" ht="16.5" spans="1:10">
      <c r="A43" s="61"/>
      <c r="B43" s="55"/>
      <c r="C43" s="66" t="s">
        <v>58</v>
      </c>
      <c r="D43" s="68" t="s">
        <v>59</v>
      </c>
      <c r="E43" s="23">
        <v>5.53</v>
      </c>
      <c r="F43" s="23">
        <v>5.66</v>
      </c>
      <c r="G43" s="23">
        <v>7.27</v>
      </c>
      <c r="H43" s="23">
        <v>7.48</v>
      </c>
      <c r="I43" s="23">
        <v>4.27</v>
      </c>
      <c r="J43" s="98">
        <v>4.55</v>
      </c>
    </row>
    <row r="44" ht="19.5" spans="1:10">
      <c r="A44" s="61"/>
      <c r="B44" s="55"/>
      <c r="C44" s="63" t="s">
        <v>49</v>
      </c>
      <c r="D44" s="62" t="s">
        <v>60</v>
      </c>
      <c r="E44" s="23">
        <v>413</v>
      </c>
      <c r="F44" s="23">
        <v>376</v>
      </c>
      <c r="G44" s="23">
        <v>333</v>
      </c>
      <c r="H44" s="23">
        <v>339</v>
      </c>
      <c r="I44" s="23">
        <v>361</v>
      </c>
      <c r="J44" s="98">
        <v>390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5.65</v>
      </c>
      <c r="F45" s="23">
        <v>5.51</v>
      </c>
      <c r="G45" s="23">
        <v>5.68</v>
      </c>
      <c r="H45" s="23">
        <v>5.5</v>
      </c>
      <c r="I45" s="23">
        <v>6.73</v>
      </c>
      <c r="J45" s="98">
        <v>5.88</v>
      </c>
    </row>
    <row r="46" ht="19.5" spans="1:10">
      <c r="A46" s="61"/>
      <c r="B46" s="55"/>
      <c r="C46" s="63" t="s">
        <v>49</v>
      </c>
      <c r="D46" s="62" t="s">
        <v>50</v>
      </c>
      <c r="E46" s="23">
        <v>18.9</v>
      </c>
      <c r="F46" s="23">
        <v>18.3</v>
      </c>
      <c r="G46" s="23">
        <v>18</v>
      </c>
      <c r="H46" s="23">
        <v>16.6</v>
      </c>
      <c r="I46" s="23">
        <v>17.8</v>
      </c>
      <c r="J46" s="98">
        <v>19.2</v>
      </c>
    </row>
    <row r="47" ht="16.5" spans="1:10">
      <c r="A47" s="61"/>
      <c r="B47" s="55"/>
      <c r="C47" s="65" t="s">
        <v>51</v>
      </c>
      <c r="D47" s="62" t="s">
        <v>64</v>
      </c>
      <c r="E47" s="23">
        <v>1.67</v>
      </c>
      <c r="F47" s="23">
        <v>1.35</v>
      </c>
      <c r="G47" s="23">
        <v>2.56</v>
      </c>
      <c r="H47" s="23">
        <v>3.61</v>
      </c>
      <c r="I47" s="23">
        <v>7.1</v>
      </c>
      <c r="J47" s="98">
        <v>6.6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5.59</v>
      </c>
      <c r="F48" s="23">
        <v>5.43</v>
      </c>
      <c r="G48" s="23">
        <v>5.37</v>
      </c>
      <c r="H48" s="23">
        <v>5.2</v>
      </c>
      <c r="I48" s="23">
        <v>7.83</v>
      </c>
      <c r="J48" s="98">
        <v>6.37</v>
      </c>
    </row>
    <row r="49" ht="19.5" spans="1:10">
      <c r="A49" s="61"/>
      <c r="B49" s="55"/>
      <c r="C49" s="63" t="s">
        <v>49</v>
      </c>
      <c r="D49" s="62" t="s">
        <v>50</v>
      </c>
      <c r="E49" s="23">
        <v>4.7</v>
      </c>
      <c r="F49" s="23">
        <v>3.9</v>
      </c>
      <c r="G49" s="23">
        <v>7.6</v>
      </c>
      <c r="H49" s="23">
        <v>3.6</v>
      </c>
      <c r="I49" s="23">
        <v>12.7</v>
      </c>
      <c r="J49" s="98">
        <v>14.7</v>
      </c>
    </row>
    <row r="50" ht="16.5" spans="1:10">
      <c r="A50" s="61"/>
      <c r="B50" s="55"/>
      <c r="C50" s="65" t="s">
        <v>51</v>
      </c>
      <c r="D50" s="62" t="s">
        <v>64</v>
      </c>
      <c r="E50" s="23">
        <v>4.37</v>
      </c>
      <c r="F50" s="23">
        <v>4.21</v>
      </c>
      <c r="G50" s="23">
        <v>2.63</v>
      </c>
      <c r="H50" s="23">
        <v>2.03</v>
      </c>
      <c r="I50" s="23">
        <v>4.59</v>
      </c>
      <c r="J50" s="98">
        <v>5.07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9.41</v>
      </c>
      <c r="F52" s="23">
        <v>9.43</v>
      </c>
      <c r="G52" s="23">
        <v>9.45</v>
      </c>
      <c r="H52" s="23">
        <v>9.43</v>
      </c>
      <c r="I52" s="23">
        <v>9.12</v>
      </c>
      <c r="J52" s="98">
        <v>9.14</v>
      </c>
    </row>
    <row r="53" ht="15.75" spans="1:10">
      <c r="A53" s="61"/>
      <c r="B53" s="55"/>
      <c r="C53" s="62" t="s">
        <v>47</v>
      </c>
      <c r="D53" s="62" t="s">
        <v>48</v>
      </c>
      <c r="E53" s="23">
        <v>5.92</v>
      </c>
      <c r="F53" s="23">
        <v>5.88</v>
      </c>
      <c r="G53" s="23">
        <v>5.89</v>
      </c>
      <c r="H53" s="23">
        <v>5.97</v>
      </c>
      <c r="I53" s="23">
        <v>6.03</v>
      </c>
      <c r="J53" s="98">
        <v>5.78</v>
      </c>
    </row>
    <row r="54" ht="19.5" spans="1:10">
      <c r="A54" s="61"/>
      <c r="B54" s="55"/>
      <c r="C54" s="63" t="s">
        <v>49</v>
      </c>
      <c r="D54" s="62" t="s">
        <v>50</v>
      </c>
      <c r="E54" s="23">
        <v>7.9</v>
      </c>
      <c r="F54" s="23">
        <v>8.1</v>
      </c>
      <c r="G54" s="23">
        <v>10.5</v>
      </c>
      <c r="H54" s="23">
        <v>11.2</v>
      </c>
      <c r="I54" s="23">
        <v>17.39</v>
      </c>
      <c r="J54" s="98">
        <v>14.32</v>
      </c>
    </row>
    <row r="55" ht="16.5" spans="1:10">
      <c r="A55" s="61"/>
      <c r="B55" s="69"/>
      <c r="C55" s="70" t="s">
        <v>51</v>
      </c>
      <c r="D55" s="62" t="s">
        <v>69</v>
      </c>
      <c r="E55" s="71">
        <v>5.11</v>
      </c>
      <c r="F55" s="71">
        <v>4.96</v>
      </c>
      <c r="G55" s="71">
        <v>5.27</v>
      </c>
      <c r="H55" s="23">
        <v>4.39</v>
      </c>
      <c r="I55" s="23">
        <v>6.79</v>
      </c>
      <c r="J55" s="98">
        <v>5.96</v>
      </c>
    </row>
    <row r="56" ht="14.25" spans="1:10">
      <c r="A56" s="72" t="s">
        <v>70</v>
      </c>
      <c r="B56" s="72" t="s">
        <v>71</v>
      </c>
      <c r="C56" s="73">
        <v>7.9</v>
      </c>
      <c r="D56" s="72" t="s">
        <v>43</v>
      </c>
      <c r="E56" s="73">
        <v>79</v>
      </c>
      <c r="F56" s="72" t="s">
        <v>72</v>
      </c>
      <c r="G56" s="73">
        <v>76</v>
      </c>
      <c r="H56" s="72" t="s">
        <v>73</v>
      </c>
      <c r="I56" s="73">
        <v>0.02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/>
      <c r="C59" s="81"/>
      <c r="D59" s="82"/>
      <c r="E59" s="81"/>
      <c r="F59" s="81"/>
      <c r="G59" s="83"/>
      <c r="H59" s="81">
        <v>22.9</v>
      </c>
      <c r="I59" s="81"/>
      <c r="J59" s="98">
        <v>46.7</v>
      </c>
      <c r="K59" s="98"/>
      <c r="L59" s="98">
        <v>50</v>
      </c>
      <c r="M59" s="98"/>
    </row>
    <row r="60" ht="18.75" spans="1:13">
      <c r="A60" s="79" t="s">
        <v>77</v>
      </c>
      <c r="B60" s="80">
        <v>94.3</v>
      </c>
      <c r="C60" s="81"/>
      <c r="D60" s="82">
        <v>60.7</v>
      </c>
      <c r="E60" s="81"/>
      <c r="F60" s="81">
        <v>59</v>
      </c>
      <c r="G60" s="83"/>
      <c r="H60" s="81"/>
      <c r="I60" s="81"/>
      <c r="J60" s="98"/>
      <c r="K60" s="98"/>
      <c r="L60" s="98"/>
      <c r="M60" s="98"/>
    </row>
    <row r="61" ht="18.75" spans="1:13">
      <c r="A61" s="79" t="s">
        <v>78</v>
      </c>
      <c r="B61" s="80">
        <v>39.5</v>
      </c>
      <c r="C61" s="81"/>
      <c r="D61" s="82">
        <v>42.7</v>
      </c>
      <c r="E61" s="81"/>
      <c r="F61" s="81">
        <v>31.9</v>
      </c>
      <c r="G61" s="83"/>
      <c r="H61" s="81">
        <v>34.5</v>
      </c>
      <c r="I61" s="81"/>
      <c r="J61" s="98">
        <v>38.48</v>
      </c>
      <c r="K61" s="98"/>
      <c r="L61" s="98">
        <v>45.54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60.7</v>
      </c>
      <c r="D63" s="82"/>
      <c r="E63" s="81">
        <v>53.6</v>
      </c>
      <c r="F63" s="81"/>
      <c r="G63" s="83">
        <v>53.65</v>
      </c>
      <c r="H63" s="81"/>
      <c r="I63" s="81">
        <v>58.76</v>
      </c>
      <c r="J63" s="98"/>
      <c r="K63" s="98">
        <v>57.58</v>
      </c>
      <c r="M63" s="98">
        <v>58.16</v>
      </c>
    </row>
    <row r="64" ht="18.75" spans="1:13">
      <c r="A64" s="86" t="s">
        <v>80</v>
      </c>
      <c r="B64" s="81"/>
      <c r="C64" s="81">
        <v>52.1</v>
      </c>
      <c r="D64" s="82"/>
      <c r="E64" s="81">
        <v>63.8</v>
      </c>
      <c r="F64" s="81"/>
      <c r="G64" s="87">
        <v>73.22</v>
      </c>
      <c r="H64" s="81"/>
      <c r="I64" s="81"/>
      <c r="J64" s="98"/>
      <c r="K64" s="98">
        <v>41.96</v>
      </c>
      <c r="L64" s="98"/>
      <c r="M64" s="98">
        <v>43.98</v>
      </c>
    </row>
    <row r="65" ht="18.75" spans="1:13">
      <c r="A65" s="86" t="s">
        <v>81</v>
      </c>
      <c r="B65" s="81"/>
      <c r="C65" s="81"/>
      <c r="D65" s="82"/>
      <c r="E65" s="81">
        <v>20.4</v>
      </c>
      <c r="F65" s="81"/>
      <c r="G65" s="83">
        <v>20.82</v>
      </c>
      <c r="H65" s="81"/>
      <c r="I65" s="81">
        <v>21.17</v>
      </c>
      <c r="J65" s="98"/>
      <c r="K65" s="98">
        <v>21.99</v>
      </c>
      <c r="M65" s="98">
        <v>39.58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2.77</v>
      </c>
      <c r="C67" s="81">
        <v>10.2</v>
      </c>
      <c r="D67" s="82">
        <v>2.91</v>
      </c>
      <c r="E67" s="81">
        <v>9.9</v>
      </c>
      <c r="F67" s="81">
        <v>1.28</v>
      </c>
      <c r="G67" s="83">
        <v>10</v>
      </c>
      <c r="H67" s="81">
        <v>2.31</v>
      </c>
      <c r="I67" s="81">
        <v>10.25</v>
      </c>
      <c r="J67" s="98">
        <v>5.65</v>
      </c>
      <c r="K67" s="98">
        <v>10.1</v>
      </c>
      <c r="L67" s="98">
        <v>5.32</v>
      </c>
      <c r="M67" s="98">
        <v>9.84</v>
      </c>
    </row>
    <row r="68" ht="18.75" spans="1:13">
      <c r="A68" s="104" t="s">
        <v>83</v>
      </c>
      <c r="B68" s="105">
        <v>1.67</v>
      </c>
      <c r="C68" s="81">
        <v>8</v>
      </c>
      <c r="D68" s="82">
        <v>1.72</v>
      </c>
      <c r="E68" s="81">
        <v>7.8</v>
      </c>
      <c r="F68" s="81">
        <v>0.6</v>
      </c>
      <c r="G68" s="83">
        <v>7.8</v>
      </c>
      <c r="H68" s="81">
        <v>1.74</v>
      </c>
      <c r="I68" s="81">
        <v>7.82</v>
      </c>
      <c r="J68" s="98">
        <v>1.51</v>
      </c>
      <c r="K68" s="98">
        <v>8.22</v>
      </c>
      <c r="L68" s="98">
        <v>2.31</v>
      </c>
      <c r="M68" s="98">
        <v>8.54</v>
      </c>
    </row>
    <row r="69" ht="18.75" spans="1:13">
      <c r="A69" s="104" t="s">
        <v>84</v>
      </c>
      <c r="B69" s="105"/>
      <c r="C69" s="81"/>
      <c r="D69" s="82">
        <v>5.15</v>
      </c>
      <c r="E69" s="81">
        <v>11.2</v>
      </c>
      <c r="F69" s="81">
        <v>4.41</v>
      </c>
      <c r="G69" s="83">
        <v>11.6</v>
      </c>
      <c r="H69" s="81">
        <v>3.96</v>
      </c>
      <c r="I69" s="81">
        <v>11.42</v>
      </c>
      <c r="J69" s="98">
        <v>3.1</v>
      </c>
      <c r="K69" s="98">
        <v>11.43</v>
      </c>
      <c r="L69" s="98">
        <v>3.23</v>
      </c>
      <c r="M69" s="98">
        <v>11.72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110</v>
      </c>
      <c r="D2" s="6"/>
      <c r="E2" s="6"/>
      <c r="F2" s="7" t="s">
        <v>111</v>
      </c>
      <c r="G2" s="7"/>
      <c r="H2" s="7"/>
      <c r="I2" s="89" t="s">
        <v>112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5400</v>
      </c>
      <c r="D4" s="13"/>
      <c r="E4" s="13"/>
      <c r="F4" s="13">
        <v>5480</v>
      </c>
      <c r="G4" s="13"/>
      <c r="H4" s="13"/>
      <c r="I4" s="13">
        <v>5800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10950</v>
      </c>
      <c r="D5" s="13"/>
      <c r="E5" s="13"/>
      <c r="F5" s="13">
        <v>12270</v>
      </c>
      <c r="G5" s="13"/>
      <c r="H5" s="13"/>
      <c r="I5" s="13">
        <v>13250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C4-'3日'!I4</f>
        <v>100</v>
      </c>
      <c r="D6" s="15"/>
      <c r="E6" s="15"/>
      <c r="F6" s="16">
        <f>F4-C4</f>
        <v>80</v>
      </c>
      <c r="G6" s="17"/>
      <c r="H6" s="18"/>
      <c r="I6" s="16">
        <f>I4-F4</f>
        <v>320</v>
      </c>
      <c r="J6" s="17"/>
      <c r="K6" s="18"/>
      <c r="L6" s="93">
        <f>C6+F6+I6</f>
        <v>500</v>
      </c>
      <c r="M6" s="93">
        <f>C7+F7+I7</f>
        <v>3600</v>
      </c>
    </row>
    <row r="7" ht="21.95" customHeight="1" spans="1:13">
      <c r="A7" s="11"/>
      <c r="B7" s="14" t="s">
        <v>8</v>
      </c>
      <c r="C7" s="15">
        <f>C5-'3日'!I5</f>
        <v>1300</v>
      </c>
      <c r="D7" s="15"/>
      <c r="E7" s="15"/>
      <c r="F7" s="16">
        <f>F5-C5</f>
        <v>1320</v>
      </c>
      <c r="G7" s="17"/>
      <c r="H7" s="18"/>
      <c r="I7" s="16">
        <f>I5-F5</f>
        <v>980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44</v>
      </c>
      <c r="D9" s="13"/>
      <c r="E9" s="13"/>
      <c r="F9" s="13">
        <v>49</v>
      </c>
      <c r="G9" s="13"/>
      <c r="H9" s="13"/>
      <c r="I9" s="13">
        <v>48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44</v>
      </c>
      <c r="D10" s="13"/>
      <c r="E10" s="13"/>
      <c r="F10" s="13">
        <v>49</v>
      </c>
      <c r="G10" s="13"/>
      <c r="H10" s="13"/>
      <c r="I10" s="13">
        <v>48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470</v>
      </c>
      <c r="D15" s="23">
        <v>440</v>
      </c>
      <c r="E15" s="23">
        <v>420</v>
      </c>
      <c r="F15" s="23">
        <v>420</v>
      </c>
      <c r="G15" s="23">
        <v>380</v>
      </c>
      <c r="H15" s="23">
        <v>350</v>
      </c>
      <c r="I15" s="23">
        <v>350</v>
      </c>
      <c r="J15" s="23">
        <v>320</v>
      </c>
      <c r="K15" s="23">
        <v>290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440</v>
      </c>
      <c r="D21" s="23">
        <v>370</v>
      </c>
      <c r="E21" s="23">
        <v>310</v>
      </c>
      <c r="F21" s="23">
        <v>310</v>
      </c>
      <c r="G21" s="23">
        <v>510</v>
      </c>
      <c r="H21" s="23">
        <v>470</v>
      </c>
      <c r="I21" s="23">
        <v>470</v>
      </c>
      <c r="J21" s="23">
        <v>410</v>
      </c>
      <c r="K21" s="23">
        <v>350</v>
      </c>
    </row>
    <row r="22" ht="46.5" customHeight="1" spans="1:11">
      <c r="A22" s="30"/>
      <c r="B22" s="26" t="s">
        <v>24</v>
      </c>
      <c r="C22" s="27" t="s">
        <v>25</v>
      </c>
      <c r="D22" s="27"/>
      <c r="E22" s="27"/>
      <c r="F22" s="27" t="s">
        <v>120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2270</v>
      </c>
      <c r="D23" s="23"/>
      <c r="E23" s="23"/>
      <c r="F23" s="23">
        <v>2130</v>
      </c>
      <c r="G23" s="23"/>
      <c r="H23" s="23"/>
      <c r="I23" s="23">
        <f>1070+1010</f>
        <v>2080</v>
      </c>
      <c r="J23" s="23"/>
      <c r="K23" s="23"/>
    </row>
    <row r="24" ht="21.95" customHeight="1" spans="1:11">
      <c r="A24" s="31"/>
      <c r="B24" s="32" t="s">
        <v>28</v>
      </c>
      <c r="C24" s="23">
        <v>1720</v>
      </c>
      <c r="D24" s="23"/>
      <c r="E24" s="23"/>
      <c r="F24" s="23">
        <f>860+820</f>
        <v>1680</v>
      </c>
      <c r="G24" s="23"/>
      <c r="H24" s="23"/>
      <c r="I24" s="23">
        <f>800+780</f>
        <v>1580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37</v>
      </c>
      <c r="D25" s="23"/>
      <c r="E25" s="23"/>
      <c r="F25" s="23">
        <v>37</v>
      </c>
      <c r="G25" s="23"/>
      <c r="H25" s="23"/>
      <c r="I25" s="23">
        <v>37</v>
      </c>
      <c r="J25" s="23"/>
      <c r="K25" s="23"/>
    </row>
    <row r="26" ht="21.95" customHeight="1" spans="1:11">
      <c r="A26" s="24"/>
      <c r="B26" s="25" t="s">
        <v>31</v>
      </c>
      <c r="C26" s="23">
        <v>884</v>
      </c>
      <c r="D26" s="23"/>
      <c r="E26" s="23"/>
      <c r="F26" s="23">
        <v>882</v>
      </c>
      <c r="G26" s="23"/>
      <c r="H26" s="23"/>
      <c r="I26" s="23">
        <v>882</v>
      </c>
      <c r="J26" s="23"/>
      <c r="K26" s="23"/>
    </row>
    <row r="27" ht="21.95" customHeight="1" spans="1:11">
      <c r="A27" s="24"/>
      <c r="B27" s="25" t="s">
        <v>32</v>
      </c>
      <c r="C27" s="23">
        <v>2</v>
      </c>
      <c r="D27" s="23"/>
      <c r="E27" s="23"/>
      <c r="F27" s="23">
        <v>2</v>
      </c>
      <c r="G27" s="23"/>
      <c r="H27" s="23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121</v>
      </c>
      <c r="D28" s="36"/>
      <c r="E28" s="37"/>
      <c r="F28" s="35" t="s">
        <v>122</v>
      </c>
      <c r="G28" s="36"/>
      <c r="H28" s="37"/>
      <c r="I28" s="35" t="s">
        <v>123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spans="1:11">
      <c r="A31" s="48" t="s">
        <v>34</v>
      </c>
      <c r="B31" s="49"/>
      <c r="C31" s="50" t="s">
        <v>118</v>
      </c>
      <c r="D31" s="51"/>
      <c r="E31" s="52"/>
      <c r="F31" s="50" t="s">
        <v>99</v>
      </c>
      <c r="G31" s="51"/>
      <c r="H31" s="52"/>
      <c r="I31" s="50" t="s">
        <v>124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9.32</v>
      </c>
      <c r="F35" s="23">
        <v>9.33</v>
      </c>
      <c r="G35" s="23">
        <v>9.38</v>
      </c>
      <c r="H35" s="23">
        <v>9.25</v>
      </c>
      <c r="I35" s="23">
        <v>9.15</v>
      </c>
      <c r="J35" s="98">
        <v>9.23</v>
      </c>
    </row>
    <row r="36" ht="15.75" spans="1:10">
      <c r="A36" s="61"/>
      <c r="B36" s="55"/>
      <c r="C36" s="62" t="s">
        <v>47</v>
      </c>
      <c r="D36" s="62" t="s">
        <v>48</v>
      </c>
      <c r="E36" s="23">
        <v>5.89</v>
      </c>
      <c r="F36" s="23">
        <v>5.71</v>
      </c>
      <c r="G36" s="23">
        <v>5.74</v>
      </c>
      <c r="H36" s="23">
        <v>5.9</v>
      </c>
      <c r="I36" s="23">
        <v>6.38</v>
      </c>
      <c r="J36" s="98">
        <v>6.88</v>
      </c>
    </row>
    <row r="37" ht="19.5" spans="1:10">
      <c r="A37" s="61"/>
      <c r="B37" s="55"/>
      <c r="C37" s="63" t="s">
        <v>49</v>
      </c>
      <c r="D37" s="62" t="s">
        <v>50</v>
      </c>
      <c r="E37" s="23">
        <v>12.2</v>
      </c>
      <c r="F37" s="23">
        <v>11.4</v>
      </c>
      <c r="G37" s="64">
        <v>9.63</v>
      </c>
      <c r="H37" s="23">
        <v>10.1</v>
      </c>
      <c r="I37" s="23">
        <v>8.83</v>
      </c>
      <c r="J37" s="98">
        <v>9.32</v>
      </c>
    </row>
    <row r="38" ht="16.5" spans="1:10">
      <c r="A38" s="61"/>
      <c r="B38" s="55"/>
      <c r="C38" s="65" t="s">
        <v>51</v>
      </c>
      <c r="D38" s="62" t="s">
        <v>52</v>
      </c>
      <c r="E38" s="64">
        <v>3.88</v>
      </c>
      <c r="F38" s="64">
        <v>4.26</v>
      </c>
      <c r="G38" s="64">
        <v>5.45</v>
      </c>
      <c r="H38" s="64">
        <v>3.98</v>
      </c>
      <c r="I38" s="23">
        <v>2.58</v>
      </c>
      <c r="J38" s="98">
        <v>2.78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0.6</v>
      </c>
      <c r="F39" s="23">
        <v>0.6</v>
      </c>
      <c r="G39" s="23">
        <v>0.3</v>
      </c>
      <c r="H39" s="23">
        <v>0.3</v>
      </c>
      <c r="I39" s="23">
        <v>0.5</v>
      </c>
      <c r="J39" s="98">
        <v>0.5</v>
      </c>
    </row>
    <row r="40" ht="15.75" spans="1:10">
      <c r="A40" s="61"/>
      <c r="B40" s="55"/>
      <c r="C40" s="63" t="s">
        <v>45</v>
      </c>
      <c r="D40" s="63" t="s">
        <v>54</v>
      </c>
      <c r="E40" s="23">
        <v>10.28</v>
      </c>
      <c r="F40" s="23">
        <v>10.3</v>
      </c>
      <c r="G40" s="23">
        <v>10.31</v>
      </c>
      <c r="H40" s="23">
        <v>10.32</v>
      </c>
      <c r="I40" s="23">
        <v>10.15</v>
      </c>
      <c r="J40" s="98">
        <v>10.05</v>
      </c>
    </row>
    <row r="41" ht="15.75" spans="1:10">
      <c r="A41" s="61"/>
      <c r="B41" s="55"/>
      <c r="C41" s="62" t="s">
        <v>47</v>
      </c>
      <c r="D41" s="62" t="s">
        <v>55</v>
      </c>
      <c r="E41" s="23">
        <v>21.9</v>
      </c>
      <c r="F41" s="23">
        <v>24.2</v>
      </c>
      <c r="G41" s="23">
        <v>21.97</v>
      </c>
      <c r="H41" s="23">
        <v>21.3</v>
      </c>
      <c r="I41" s="23">
        <v>23.17</v>
      </c>
      <c r="J41" s="98">
        <v>22.97</v>
      </c>
    </row>
    <row r="42" ht="15.75" spans="1:10">
      <c r="A42" s="61"/>
      <c r="B42" s="55"/>
      <c r="C42" s="66" t="s">
        <v>56</v>
      </c>
      <c r="D42" s="67" t="s">
        <v>57</v>
      </c>
      <c r="E42" s="23">
        <v>5.47</v>
      </c>
      <c r="F42" s="23">
        <v>5.49</v>
      </c>
      <c r="G42" s="23">
        <v>5.55</v>
      </c>
      <c r="H42" s="23">
        <v>5.56</v>
      </c>
      <c r="I42" s="23">
        <v>5.49</v>
      </c>
      <c r="J42" s="98">
        <v>5.73</v>
      </c>
    </row>
    <row r="43" ht="16.5" spans="1:10">
      <c r="A43" s="61"/>
      <c r="B43" s="55"/>
      <c r="C43" s="66" t="s">
        <v>58</v>
      </c>
      <c r="D43" s="68" t="s">
        <v>59</v>
      </c>
      <c r="E43" s="23">
        <v>4.59</v>
      </c>
      <c r="F43" s="23">
        <v>4.55</v>
      </c>
      <c r="G43" s="23">
        <v>8.54</v>
      </c>
      <c r="H43" s="23">
        <v>8.68</v>
      </c>
      <c r="I43" s="23">
        <v>4.65</v>
      </c>
      <c r="J43" s="98">
        <v>4.72</v>
      </c>
    </row>
    <row r="44" ht="19.5" spans="1:10">
      <c r="A44" s="61"/>
      <c r="B44" s="55"/>
      <c r="C44" s="63" t="s">
        <v>49</v>
      </c>
      <c r="D44" s="62" t="s">
        <v>60</v>
      </c>
      <c r="E44" s="23">
        <v>431</v>
      </c>
      <c r="F44" s="23">
        <v>417</v>
      </c>
      <c r="G44" s="23">
        <v>390</v>
      </c>
      <c r="H44" s="23">
        <v>363</v>
      </c>
      <c r="I44" s="23">
        <v>341</v>
      </c>
      <c r="J44" s="98">
        <v>363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5.83</v>
      </c>
      <c r="F45" s="23">
        <v>5.7</v>
      </c>
      <c r="G45" s="23">
        <v>5.55</v>
      </c>
      <c r="H45" s="23">
        <v>5.81</v>
      </c>
      <c r="I45" s="23">
        <v>6.37</v>
      </c>
      <c r="J45" s="98">
        <v>5.98</v>
      </c>
    </row>
    <row r="46" ht="19.5" spans="1:10">
      <c r="A46" s="61"/>
      <c r="B46" s="55"/>
      <c r="C46" s="63" t="s">
        <v>49</v>
      </c>
      <c r="D46" s="62" t="s">
        <v>50</v>
      </c>
      <c r="E46" s="23">
        <v>16.8</v>
      </c>
      <c r="F46" s="23">
        <v>18.3</v>
      </c>
      <c r="G46" s="23">
        <v>14.4</v>
      </c>
      <c r="H46" s="23">
        <v>17.6</v>
      </c>
      <c r="I46" s="23">
        <v>11.8</v>
      </c>
      <c r="J46" s="98">
        <v>10.2</v>
      </c>
    </row>
    <row r="47" ht="16.5" spans="1:10">
      <c r="A47" s="61"/>
      <c r="B47" s="55"/>
      <c r="C47" s="65" t="s">
        <v>51</v>
      </c>
      <c r="D47" s="62" t="s">
        <v>64</v>
      </c>
      <c r="E47" s="23">
        <v>1.26</v>
      </c>
      <c r="F47" s="23">
        <v>1.46</v>
      </c>
      <c r="G47" s="23">
        <v>4.32</v>
      </c>
      <c r="H47" s="23">
        <v>2.98</v>
      </c>
      <c r="I47" s="23">
        <v>1.95</v>
      </c>
      <c r="J47" s="98">
        <v>2.03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5.91</v>
      </c>
      <c r="F48" s="23">
        <v>5.82</v>
      </c>
      <c r="G48" s="23">
        <v>5.27</v>
      </c>
      <c r="H48" s="23">
        <v>5.41</v>
      </c>
      <c r="I48" s="23">
        <v>5.61</v>
      </c>
      <c r="J48" s="98">
        <v>6.31</v>
      </c>
    </row>
    <row r="49" ht="19.5" spans="1:10">
      <c r="A49" s="61"/>
      <c r="B49" s="55"/>
      <c r="C49" s="63" t="s">
        <v>49</v>
      </c>
      <c r="D49" s="62" t="s">
        <v>50</v>
      </c>
      <c r="E49" s="23">
        <v>4.5</v>
      </c>
      <c r="F49" s="23">
        <v>3.8</v>
      </c>
      <c r="G49" s="23">
        <v>4.4</v>
      </c>
      <c r="H49" s="23">
        <v>4</v>
      </c>
      <c r="I49" s="23">
        <v>15.3</v>
      </c>
      <c r="J49" s="98">
        <v>13.5</v>
      </c>
    </row>
    <row r="50" ht="16.5" spans="1:10">
      <c r="A50" s="61"/>
      <c r="B50" s="55"/>
      <c r="C50" s="65" t="s">
        <v>51</v>
      </c>
      <c r="D50" s="62" t="s">
        <v>64</v>
      </c>
      <c r="E50" s="23">
        <v>4.15</v>
      </c>
      <c r="F50" s="23">
        <v>2.55</v>
      </c>
      <c r="G50" s="23">
        <v>3.66</v>
      </c>
      <c r="H50" s="23">
        <v>4.93</v>
      </c>
      <c r="I50" s="23">
        <v>3.15</v>
      </c>
      <c r="J50" s="98">
        <v>2.98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9.36</v>
      </c>
      <c r="F52" s="23">
        <v>9.27</v>
      </c>
      <c r="G52" s="23">
        <v>9.43</v>
      </c>
      <c r="H52" s="23">
        <v>9.45</v>
      </c>
      <c r="I52" s="23">
        <v>9.03</v>
      </c>
      <c r="J52" s="98">
        <v>9.12</v>
      </c>
    </row>
    <row r="53" ht="15.75" spans="1:10">
      <c r="A53" s="61"/>
      <c r="B53" s="55"/>
      <c r="C53" s="62" t="s">
        <v>47</v>
      </c>
      <c r="D53" s="62" t="s">
        <v>48</v>
      </c>
      <c r="E53" s="23">
        <v>5.71</v>
      </c>
      <c r="F53" s="23">
        <v>5.66</v>
      </c>
      <c r="G53" s="23">
        <v>5.91</v>
      </c>
      <c r="H53" s="23">
        <v>6.1</v>
      </c>
      <c r="I53" s="23">
        <v>5.42</v>
      </c>
      <c r="J53" s="98">
        <v>6.33</v>
      </c>
    </row>
    <row r="54" ht="19.5" spans="1:10">
      <c r="A54" s="61"/>
      <c r="B54" s="55"/>
      <c r="C54" s="63" t="s">
        <v>49</v>
      </c>
      <c r="D54" s="62" t="s">
        <v>50</v>
      </c>
      <c r="E54" s="23">
        <v>15.1</v>
      </c>
      <c r="F54" s="23">
        <v>13.6</v>
      </c>
      <c r="G54" s="23">
        <v>10.7</v>
      </c>
      <c r="H54" s="23">
        <v>12.3</v>
      </c>
      <c r="I54" s="23">
        <v>18.6</v>
      </c>
      <c r="J54" s="98">
        <v>16.7</v>
      </c>
    </row>
    <row r="55" ht="16.5" spans="1:10">
      <c r="A55" s="61"/>
      <c r="B55" s="69"/>
      <c r="C55" s="70" t="s">
        <v>51</v>
      </c>
      <c r="D55" s="62" t="s">
        <v>69</v>
      </c>
      <c r="E55" s="71">
        <v>5.82</v>
      </c>
      <c r="F55" s="71">
        <v>4.63</v>
      </c>
      <c r="G55" s="71">
        <v>2.78</v>
      </c>
      <c r="H55" s="23">
        <v>3.42</v>
      </c>
      <c r="I55" s="23">
        <v>3.57</v>
      </c>
      <c r="J55" s="98">
        <v>3.23</v>
      </c>
    </row>
    <row r="56" ht="14.25" spans="1:10">
      <c r="A56" s="72" t="s">
        <v>70</v>
      </c>
      <c r="B56" s="72" t="s">
        <v>71</v>
      </c>
      <c r="C56" s="73">
        <v>8.2</v>
      </c>
      <c r="D56" s="72" t="s">
        <v>43</v>
      </c>
      <c r="E56" s="73">
        <v>82</v>
      </c>
      <c r="F56" s="72" t="s">
        <v>72</v>
      </c>
      <c r="G56" s="73">
        <v>79</v>
      </c>
      <c r="H56" s="72" t="s">
        <v>73</v>
      </c>
      <c r="I56" s="73">
        <v>0.02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46.6</v>
      </c>
      <c r="C59" s="81"/>
      <c r="D59" s="82">
        <v>64.4</v>
      </c>
      <c r="E59" s="81"/>
      <c r="F59" s="81"/>
      <c r="G59" s="83"/>
      <c r="H59" s="81"/>
      <c r="I59" s="81"/>
      <c r="J59" s="98"/>
      <c r="K59" s="98"/>
      <c r="L59" s="98">
        <v>35.88</v>
      </c>
      <c r="M59" s="98"/>
    </row>
    <row r="60" ht="18.75" spans="1:13">
      <c r="A60" s="79" t="s">
        <v>77</v>
      </c>
      <c r="B60" s="80">
        <v>81.9</v>
      </c>
      <c r="C60" s="81"/>
      <c r="D60" s="82">
        <v>49.2</v>
      </c>
      <c r="E60" s="81"/>
      <c r="F60" s="81">
        <v>54</v>
      </c>
      <c r="G60" s="83"/>
      <c r="H60" s="81">
        <v>57.3</v>
      </c>
      <c r="I60" s="81"/>
      <c r="J60" s="98">
        <v>94.3</v>
      </c>
      <c r="K60" s="98"/>
      <c r="L60" s="98"/>
      <c r="M60" s="98"/>
    </row>
    <row r="61" ht="18.75" spans="1:13">
      <c r="A61" s="79" t="s">
        <v>78</v>
      </c>
      <c r="B61" s="80"/>
      <c r="C61" s="81"/>
      <c r="D61" s="82"/>
      <c r="E61" s="81"/>
      <c r="F61" s="81">
        <v>35.4</v>
      </c>
      <c r="G61" s="83"/>
      <c r="H61" s="81">
        <v>29.9</v>
      </c>
      <c r="I61" s="81"/>
      <c r="J61" s="98">
        <v>23.3</v>
      </c>
      <c r="K61" s="98"/>
      <c r="L61" s="98">
        <v>49.77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60.5</v>
      </c>
      <c r="D63" s="82"/>
      <c r="E63" s="81">
        <v>49.6</v>
      </c>
      <c r="F63" s="81"/>
      <c r="G63" s="83">
        <v>38.41</v>
      </c>
      <c r="H63" s="81"/>
      <c r="I63" s="81">
        <v>32.85</v>
      </c>
      <c r="J63" s="98"/>
      <c r="K63" s="98">
        <v>33.5</v>
      </c>
      <c r="M63" s="98">
        <v>33.85</v>
      </c>
    </row>
    <row r="64" ht="18.75" spans="1:13">
      <c r="A64" s="86" t="s">
        <v>80</v>
      </c>
      <c r="B64" s="81"/>
      <c r="C64" s="81">
        <v>45.4</v>
      </c>
      <c r="D64" s="82"/>
      <c r="E64" s="81">
        <v>45.5</v>
      </c>
      <c r="F64" s="81"/>
      <c r="G64" s="87">
        <v>44.49</v>
      </c>
      <c r="H64" s="81"/>
      <c r="I64" s="81">
        <v>44.14</v>
      </c>
      <c r="J64" s="98"/>
      <c r="K64" s="98">
        <v>42.84</v>
      </c>
      <c r="L64" s="98"/>
      <c r="M64" s="98"/>
    </row>
    <row r="65" ht="18.75" spans="1:13">
      <c r="A65" s="86" t="s">
        <v>81</v>
      </c>
      <c r="B65" s="81"/>
      <c r="C65" s="81">
        <v>24</v>
      </c>
      <c r="D65" s="82"/>
      <c r="E65" s="81">
        <v>22.4</v>
      </c>
      <c r="F65" s="81"/>
      <c r="G65" s="83"/>
      <c r="H65" s="81"/>
      <c r="I65" s="81">
        <v>20.8</v>
      </c>
      <c r="J65" s="98"/>
      <c r="K65" s="98">
        <v>20.65</v>
      </c>
      <c r="M65" s="98">
        <v>22.86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4.62</v>
      </c>
      <c r="C67" s="81">
        <v>10.6</v>
      </c>
      <c r="D67" s="82">
        <v>4.27</v>
      </c>
      <c r="E67" s="81">
        <v>10.4</v>
      </c>
      <c r="F67" s="81">
        <v>3.87</v>
      </c>
      <c r="G67" s="83">
        <v>10.76</v>
      </c>
      <c r="H67" s="81">
        <v>2.69</v>
      </c>
      <c r="I67" s="81">
        <v>10.24</v>
      </c>
      <c r="J67" s="98">
        <v>1.43</v>
      </c>
      <c r="K67" s="98">
        <v>10.39</v>
      </c>
      <c r="L67" s="98">
        <v>1.32</v>
      </c>
      <c r="M67" s="98">
        <v>10.1</v>
      </c>
    </row>
    <row r="68" ht="18.75" spans="1:13">
      <c r="A68" s="104" t="s">
        <v>83</v>
      </c>
      <c r="B68" s="105">
        <v>3.12</v>
      </c>
      <c r="C68" s="81">
        <v>8.3</v>
      </c>
      <c r="D68" s="82">
        <v>2.62</v>
      </c>
      <c r="E68" s="81">
        <v>7.8</v>
      </c>
      <c r="F68" s="81">
        <v>0.96</v>
      </c>
      <c r="G68" s="83">
        <v>7.71</v>
      </c>
      <c r="H68" s="81">
        <v>2.18</v>
      </c>
      <c r="I68" s="81">
        <v>8.17</v>
      </c>
      <c r="J68" s="98">
        <v>2.03</v>
      </c>
      <c r="K68" s="98">
        <v>7.63</v>
      </c>
      <c r="L68" s="98">
        <v>1.94</v>
      </c>
      <c r="M68" s="98">
        <v>7.84</v>
      </c>
    </row>
    <row r="69" ht="18.75" spans="1:13">
      <c r="A69" s="104" t="s">
        <v>84</v>
      </c>
      <c r="B69" s="105">
        <v>3.6</v>
      </c>
      <c r="C69" s="81">
        <v>11.7</v>
      </c>
      <c r="D69" s="82">
        <v>3.11</v>
      </c>
      <c r="E69" s="81">
        <v>11.5</v>
      </c>
      <c r="F69" s="81"/>
      <c r="G69" s="83"/>
      <c r="H69" s="81">
        <v>3.27</v>
      </c>
      <c r="I69" s="81">
        <v>11.16</v>
      </c>
      <c r="J69" s="98">
        <v>3.34</v>
      </c>
      <c r="K69" s="98">
        <v>11.26</v>
      </c>
      <c r="L69" s="98">
        <v>3.65</v>
      </c>
      <c r="M69" s="98">
        <v>11.99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125</v>
      </c>
      <c r="D2" s="6"/>
      <c r="E2" s="6"/>
      <c r="F2" s="7" t="s">
        <v>126</v>
      </c>
      <c r="G2" s="7"/>
      <c r="H2" s="7"/>
      <c r="I2" s="89" t="s">
        <v>127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5888</v>
      </c>
      <c r="D4" s="13"/>
      <c r="E4" s="13"/>
      <c r="F4" s="13">
        <v>6050</v>
      </c>
      <c r="G4" s="13"/>
      <c r="H4" s="13"/>
      <c r="I4" s="13">
        <v>6530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14380</v>
      </c>
      <c r="D5" s="13"/>
      <c r="E5" s="13"/>
      <c r="F5" s="13">
        <v>15750</v>
      </c>
      <c r="G5" s="13"/>
      <c r="H5" s="13"/>
      <c r="I5" s="13">
        <v>16970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C4-'4日'!I4</f>
        <v>88</v>
      </c>
      <c r="D6" s="15"/>
      <c r="E6" s="15"/>
      <c r="F6" s="16">
        <f>F4-C4</f>
        <v>162</v>
      </c>
      <c r="G6" s="17"/>
      <c r="H6" s="18"/>
      <c r="I6" s="16">
        <f>I4-F4</f>
        <v>480</v>
      </c>
      <c r="J6" s="17"/>
      <c r="K6" s="18"/>
      <c r="L6" s="93">
        <f>C6+F6+I6</f>
        <v>730</v>
      </c>
      <c r="M6" s="93">
        <f>C7+F7+I7</f>
        <v>3720</v>
      </c>
    </row>
    <row r="7" ht="21.95" customHeight="1" spans="1:13">
      <c r="A7" s="11"/>
      <c r="B7" s="14" t="s">
        <v>8</v>
      </c>
      <c r="C7" s="15">
        <f>C5-'4日'!I5</f>
        <v>1130</v>
      </c>
      <c r="D7" s="15"/>
      <c r="E7" s="15"/>
      <c r="F7" s="16">
        <f>F5-C5</f>
        <v>1370</v>
      </c>
      <c r="G7" s="17"/>
      <c r="H7" s="18"/>
      <c r="I7" s="16">
        <f>I5-F5</f>
        <v>1220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43</v>
      </c>
      <c r="D9" s="13"/>
      <c r="E9" s="13"/>
      <c r="F9" s="13">
        <v>47</v>
      </c>
      <c r="G9" s="13"/>
      <c r="H9" s="13"/>
      <c r="I9" s="13">
        <v>49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43</v>
      </c>
      <c r="D10" s="13"/>
      <c r="E10" s="13"/>
      <c r="F10" s="13">
        <v>47</v>
      </c>
      <c r="G10" s="13"/>
      <c r="H10" s="13"/>
      <c r="I10" s="13">
        <v>49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290</v>
      </c>
      <c r="D15" s="23">
        <v>260</v>
      </c>
      <c r="E15" s="23">
        <v>500</v>
      </c>
      <c r="F15" s="23">
        <v>500</v>
      </c>
      <c r="G15" s="23">
        <v>470</v>
      </c>
      <c r="H15" s="23">
        <v>450</v>
      </c>
      <c r="I15" s="23">
        <v>450</v>
      </c>
      <c r="J15" s="23">
        <v>410</v>
      </c>
      <c r="K15" s="23">
        <v>370</v>
      </c>
    </row>
    <row r="16" ht="21.95" customHeight="1" spans="1:11">
      <c r="A16" s="24"/>
      <c r="B16" s="26" t="s">
        <v>19</v>
      </c>
      <c r="C16" s="27" t="s">
        <v>128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350</v>
      </c>
      <c r="D21" s="23">
        <v>280</v>
      </c>
      <c r="E21" s="23">
        <v>500</v>
      </c>
      <c r="F21" s="23">
        <v>490</v>
      </c>
      <c r="G21" s="23">
        <v>420</v>
      </c>
      <c r="H21" s="23">
        <v>350</v>
      </c>
      <c r="I21" s="23">
        <v>350</v>
      </c>
      <c r="J21" s="23">
        <v>250</v>
      </c>
      <c r="K21" s="23">
        <v>490</v>
      </c>
    </row>
    <row r="22" ht="21.95" customHeight="1" spans="1:11">
      <c r="A22" s="30"/>
      <c r="B22" s="26" t="s">
        <v>24</v>
      </c>
      <c r="C22" s="27" t="s">
        <v>129</v>
      </c>
      <c r="D22" s="27"/>
      <c r="E22" s="27"/>
      <c r="F22" s="27" t="s">
        <v>25</v>
      </c>
      <c r="G22" s="27"/>
      <c r="H22" s="27"/>
      <c r="I22" s="27" t="s">
        <v>130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2050</v>
      </c>
      <c r="D23" s="23"/>
      <c r="E23" s="23"/>
      <c r="F23" s="23">
        <v>2000</v>
      </c>
      <c r="G23" s="23"/>
      <c r="H23" s="23"/>
      <c r="I23" s="23">
        <f>950+900</f>
        <v>1850</v>
      </c>
      <c r="J23" s="23"/>
      <c r="K23" s="23"/>
    </row>
    <row r="24" ht="21.95" customHeight="1" spans="1:11">
      <c r="A24" s="31"/>
      <c r="B24" s="32" t="s">
        <v>28</v>
      </c>
      <c r="C24" s="23">
        <v>1500</v>
      </c>
      <c r="D24" s="23"/>
      <c r="E24" s="23"/>
      <c r="F24" s="23">
        <v>1500</v>
      </c>
      <c r="G24" s="23"/>
      <c r="H24" s="23"/>
      <c r="I24" s="23">
        <f>690+660</f>
        <v>1350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36</v>
      </c>
      <c r="D25" s="23"/>
      <c r="E25" s="23"/>
      <c r="F25" s="23">
        <v>36</v>
      </c>
      <c r="G25" s="23"/>
      <c r="H25" s="23"/>
      <c r="I25" s="23">
        <v>36</v>
      </c>
      <c r="J25" s="23"/>
      <c r="K25" s="23"/>
    </row>
    <row r="26" ht="21.95" customHeight="1" spans="1:11">
      <c r="A26" s="24"/>
      <c r="B26" s="25" t="s">
        <v>31</v>
      </c>
      <c r="C26" s="23">
        <v>880</v>
      </c>
      <c r="D26" s="23"/>
      <c r="E26" s="23"/>
      <c r="F26" s="23">
        <v>880</v>
      </c>
      <c r="G26" s="23"/>
      <c r="H26" s="23"/>
      <c r="I26" s="23">
        <v>860</v>
      </c>
      <c r="J26" s="23"/>
      <c r="K26" s="23"/>
    </row>
    <row r="27" ht="21.95" customHeight="1" spans="1:11">
      <c r="A27" s="24"/>
      <c r="B27" s="25" t="s">
        <v>32</v>
      </c>
      <c r="C27" s="23">
        <v>2</v>
      </c>
      <c r="D27" s="23"/>
      <c r="E27" s="23"/>
      <c r="F27" s="23">
        <v>2</v>
      </c>
      <c r="G27" s="23"/>
      <c r="H27" s="23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131</v>
      </c>
      <c r="D28" s="36"/>
      <c r="E28" s="37"/>
      <c r="F28" s="35"/>
      <c r="G28" s="36"/>
      <c r="H28" s="37"/>
      <c r="I28" s="35" t="s">
        <v>132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spans="1:11">
      <c r="A31" s="48" t="s">
        <v>34</v>
      </c>
      <c r="B31" s="49"/>
      <c r="C31" s="50" t="s">
        <v>133</v>
      </c>
      <c r="D31" s="51"/>
      <c r="E31" s="52"/>
      <c r="F31" s="50" t="s">
        <v>134</v>
      </c>
      <c r="G31" s="51"/>
      <c r="H31" s="52"/>
      <c r="I31" s="50" t="s">
        <v>135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9.21</v>
      </c>
      <c r="F35" s="23">
        <v>9.18</v>
      </c>
      <c r="G35" s="23">
        <v>9.13</v>
      </c>
      <c r="H35" s="23">
        <v>9.17</v>
      </c>
      <c r="I35" s="23">
        <v>9.32</v>
      </c>
      <c r="J35" s="98">
        <v>9.3</v>
      </c>
    </row>
    <row r="36" ht="15.75" spans="1:10">
      <c r="A36" s="61"/>
      <c r="B36" s="55"/>
      <c r="C36" s="62" t="s">
        <v>47</v>
      </c>
      <c r="D36" s="62" t="s">
        <v>48</v>
      </c>
      <c r="E36" s="23">
        <v>6.76</v>
      </c>
      <c r="F36" s="23">
        <v>6.93</v>
      </c>
      <c r="G36" s="23">
        <v>5.82</v>
      </c>
      <c r="H36" s="23">
        <v>6.28</v>
      </c>
      <c r="I36" s="23">
        <v>6.11</v>
      </c>
      <c r="J36" s="98">
        <v>6.2</v>
      </c>
    </row>
    <row r="37" ht="19.5" spans="1:10">
      <c r="A37" s="61"/>
      <c r="B37" s="55"/>
      <c r="C37" s="63" t="s">
        <v>49</v>
      </c>
      <c r="D37" s="62" t="s">
        <v>50</v>
      </c>
      <c r="E37" s="23">
        <v>10.3</v>
      </c>
      <c r="F37" s="23">
        <v>10.1</v>
      </c>
      <c r="G37" s="64">
        <v>10.8</v>
      </c>
      <c r="H37" s="23">
        <v>9.7</v>
      </c>
      <c r="I37" s="23">
        <v>10</v>
      </c>
      <c r="J37" s="98">
        <v>7.33</v>
      </c>
    </row>
    <row r="38" ht="16.5" spans="1:10">
      <c r="A38" s="61"/>
      <c r="B38" s="55"/>
      <c r="C38" s="65" t="s">
        <v>51</v>
      </c>
      <c r="D38" s="62" t="s">
        <v>52</v>
      </c>
      <c r="E38" s="64">
        <v>2.68</v>
      </c>
      <c r="F38" s="64">
        <v>3.32</v>
      </c>
      <c r="G38" s="64">
        <v>2.97</v>
      </c>
      <c r="H38" s="64">
        <v>3.42</v>
      </c>
      <c r="I38" s="23">
        <v>2.16</v>
      </c>
      <c r="J38" s="98">
        <v>2.11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0.7</v>
      </c>
      <c r="F39" s="23">
        <v>0.7</v>
      </c>
      <c r="G39" s="23">
        <v>0.5</v>
      </c>
      <c r="H39" s="23">
        <v>0.5</v>
      </c>
      <c r="I39" s="23">
        <v>0.6</v>
      </c>
      <c r="J39" s="98">
        <v>0.6</v>
      </c>
    </row>
    <row r="40" ht="15.75" spans="1:10">
      <c r="A40" s="61"/>
      <c r="B40" s="55"/>
      <c r="C40" s="63" t="s">
        <v>45</v>
      </c>
      <c r="D40" s="63" t="s">
        <v>54</v>
      </c>
      <c r="E40" s="23">
        <v>10.2</v>
      </c>
      <c r="F40" s="23">
        <v>10.23</v>
      </c>
      <c r="G40" s="23">
        <v>10.16</v>
      </c>
      <c r="H40" s="23">
        <v>10.18</v>
      </c>
      <c r="I40" s="23">
        <v>10.34</v>
      </c>
      <c r="J40" s="98">
        <v>10.28</v>
      </c>
    </row>
    <row r="41" ht="15.75" spans="1:10">
      <c r="A41" s="61"/>
      <c r="B41" s="55"/>
      <c r="C41" s="62" t="s">
        <v>47</v>
      </c>
      <c r="D41" s="62" t="s">
        <v>55</v>
      </c>
      <c r="E41" s="23">
        <v>23.9</v>
      </c>
      <c r="F41" s="23">
        <v>24.2</v>
      </c>
      <c r="G41" s="23">
        <v>22.38</v>
      </c>
      <c r="H41" s="23">
        <v>23.4</v>
      </c>
      <c r="I41" s="23">
        <v>23.23</v>
      </c>
      <c r="J41" s="98">
        <v>22.4</v>
      </c>
    </row>
    <row r="42" ht="15.75" spans="1:10">
      <c r="A42" s="61"/>
      <c r="B42" s="55"/>
      <c r="C42" s="66" t="s">
        <v>56</v>
      </c>
      <c r="D42" s="67" t="s">
        <v>57</v>
      </c>
      <c r="E42" s="23">
        <v>5.11</v>
      </c>
      <c r="F42" s="23">
        <v>5.07</v>
      </c>
      <c r="G42" s="23">
        <v>4.78</v>
      </c>
      <c r="H42" s="23">
        <v>5.32</v>
      </c>
      <c r="I42" s="23">
        <v>5.54</v>
      </c>
      <c r="J42" s="98">
        <v>5.68</v>
      </c>
    </row>
    <row r="43" ht="16.5" spans="1:10">
      <c r="A43" s="61"/>
      <c r="B43" s="55"/>
      <c r="C43" s="66" t="s">
        <v>58</v>
      </c>
      <c r="D43" s="68" t="s">
        <v>59</v>
      </c>
      <c r="E43" s="23">
        <v>3.12</v>
      </c>
      <c r="F43" s="23">
        <v>3.16</v>
      </c>
      <c r="G43" s="23">
        <v>9.2</v>
      </c>
      <c r="H43" s="23">
        <v>8.74</v>
      </c>
      <c r="I43" s="23">
        <v>9.24</v>
      </c>
      <c r="J43" s="98">
        <v>8.24</v>
      </c>
    </row>
    <row r="44" ht="19.5" spans="1:10">
      <c r="A44" s="61"/>
      <c r="B44" s="55"/>
      <c r="C44" s="63" t="s">
        <v>49</v>
      </c>
      <c r="D44" s="62" t="s">
        <v>60</v>
      </c>
      <c r="E44" s="23">
        <v>320</v>
      </c>
      <c r="F44" s="23">
        <v>310</v>
      </c>
      <c r="G44" s="23">
        <v>320</v>
      </c>
      <c r="H44" s="23">
        <v>340</v>
      </c>
      <c r="I44" s="23">
        <v>350</v>
      </c>
      <c r="J44" s="98">
        <v>350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6.68</v>
      </c>
      <c r="F45" s="23">
        <v>6.72</v>
      </c>
      <c r="G45" s="23">
        <v>5.64</v>
      </c>
      <c r="H45" s="23">
        <v>5.92</v>
      </c>
      <c r="I45" s="23">
        <v>5.78</v>
      </c>
      <c r="J45" s="98">
        <v>5.62</v>
      </c>
    </row>
    <row r="46" ht="19.5" spans="1:10">
      <c r="A46" s="61"/>
      <c r="B46" s="55"/>
      <c r="C46" s="63" t="s">
        <v>49</v>
      </c>
      <c r="D46" s="62" t="s">
        <v>50</v>
      </c>
      <c r="E46" s="23">
        <v>13.1</v>
      </c>
      <c r="F46" s="23">
        <v>12.8</v>
      </c>
      <c r="G46" s="23">
        <v>14.8</v>
      </c>
      <c r="H46" s="23">
        <v>16.4</v>
      </c>
      <c r="I46" s="23">
        <v>15.5</v>
      </c>
      <c r="J46" s="98">
        <v>14.6</v>
      </c>
    </row>
    <row r="47" ht="16.5" spans="1:10">
      <c r="A47" s="61"/>
      <c r="B47" s="55"/>
      <c r="C47" s="65" t="s">
        <v>51</v>
      </c>
      <c r="D47" s="62" t="s">
        <v>64</v>
      </c>
      <c r="E47" s="23">
        <v>2.94</v>
      </c>
      <c r="F47" s="23">
        <v>1.63</v>
      </c>
      <c r="G47" s="23">
        <v>4.96</v>
      </c>
      <c r="H47" s="23">
        <v>3.81</v>
      </c>
      <c r="I47" s="23">
        <v>2.27</v>
      </c>
      <c r="J47" s="98">
        <v>2.06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6.33</v>
      </c>
      <c r="F48" s="23">
        <v>6.35</v>
      </c>
      <c r="G48" s="23">
        <v>5.45</v>
      </c>
      <c r="H48" s="23">
        <v>5.73</v>
      </c>
      <c r="I48" s="23">
        <v>6.04</v>
      </c>
      <c r="J48" s="98">
        <v>5.35</v>
      </c>
    </row>
    <row r="49" ht="19.5" spans="1:10">
      <c r="A49" s="61"/>
      <c r="B49" s="55"/>
      <c r="C49" s="63" t="s">
        <v>49</v>
      </c>
      <c r="D49" s="62" t="s">
        <v>50</v>
      </c>
      <c r="E49" s="23">
        <v>3.6</v>
      </c>
      <c r="F49" s="23">
        <v>4</v>
      </c>
      <c r="G49" s="23">
        <v>5.7</v>
      </c>
      <c r="H49" s="23">
        <v>4.3</v>
      </c>
      <c r="I49" s="23">
        <v>3.4</v>
      </c>
      <c r="J49" s="98">
        <v>3.7</v>
      </c>
    </row>
    <row r="50" ht="16.5" spans="1:10">
      <c r="A50" s="61"/>
      <c r="B50" s="55"/>
      <c r="C50" s="65" t="s">
        <v>51</v>
      </c>
      <c r="D50" s="62" t="s">
        <v>64</v>
      </c>
      <c r="E50" s="23">
        <v>2.67</v>
      </c>
      <c r="F50" s="23">
        <v>1.48</v>
      </c>
      <c r="G50" s="23">
        <v>3.92</v>
      </c>
      <c r="H50" s="23">
        <v>4.22</v>
      </c>
      <c r="I50" s="23">
        <v>2.76</v>
      </c>
      <c r="J50" s="98">
        <v>2.43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9.36</v>
      </c>
      <c r="F52" s="23">
        <v>9.39</v>
      </c>
      <c r="G52" s="23">
        <v>9.16</v>
      </c>
      <c r="H52" s="23">
        <v>9.3</v>
      </c>
      <c r="I52" s="23">
        <v>9.44</v>
      </c>
      <c r="J52" s="98">
        <v>9.39</v>
      </c>
    </row>
    <row r="53" ht="15.75" spans="1:10">
      <c r="A53" s="61"/>
      <c r="B53" s="55"/>
      <c r="C53" s="62" t="s">
        <v>47</v>
      </c>
      <c r="D53" s="62" t="s">
        <v>48</v>
      </c>
      <c r="E53" s="23">
        <v>7.32</v>
      </c>
      <c r="F53" s="23">
        <v>7.26</v>
      </c>
      <c r="G53" s="23">
        <v>6.27</v>
      </c>
      <c r="H53" s="23">
        <v>6.4</v>
      </c>
      <c r="I53" s="23">
        <v>5.92</v>
      </c>
      <c r="J53" s="98">
        <v>5.87</v>
      </c>
    </row>
    <row r="54" ht="19.5" spans="1:10">
      <c r="A54" s="61"/>
      <c r="B54" s="55"/>
      <c r="C54" s="63" t="s">
        <v>49</v>
      </c>
      <c r="D54" s="62" t="s">
        <v>50</v>
      </c>
      <c r="E54" s="23">
        <v>8.3</v>
      </c>
      <c r="F54" s="23">
        <v>8.1</v>
      </c>
      <c r="G54" s="23">
        <v>15.8</v>
      </c>
      <c r="H54" s="23">
        <v>12.5</v>
      </c>
      <c r="I54" s="23">
        <v>11.2</v>
      </c>
      <c r="J54" s="98">
        <v>13.2</v>
      </c>
    </row>
    <row r="55" ht="16.5" spans="1:10">
      <c r="A55" s="61"/>
      <c r="B55" s="69"/>
      <c r="C55" s="70" t="s">
        <v>51</v>
      </c>
      <c r="D55" s="62" t="s">
        <v>69</v>
      </c>
      <c r="E55" s="71">
        <v>4.26</v>
      </c>
      <c r="F55" s="71">
        <v>3.18</v>
      </c>
      <c r="G55" s="71">
        <v>3.5</v>
      </c>
      <c r="H55" s="23">
        <v>4.39</v>
      </c>
      <c r="I55" s="23">
        <v>1.28</v>
      </c>
      <c r="J55" s="98">
        <v>1.43</v>
      </c>
    </row>
    <row r="56" ht="14.25" spans="1:10">
      <c r="A56" s="72" t="s">
        <v>70</v>
      </c>
      <c r="B56" s="72" t="s">
        <v>71</v>
      </c>
      <c r="C56" s="73">
        <v>8.14</v>
      </c>
      <c r="D56" s="72" t="s">
        <v>43</v>
      </c>
      <c r="E56" s="73">
        <v>87</v>
      </c>
      <c r="F56" s="72" t="s">
        <v>72</v>
      </c>
      <c r="G56" s="73">
        <v>72.65</v>
      </c>
      <c r="H56" s="72" t="s">
        <v>73</v>
      </c>
      <c r="I56" s="73">
        <v>0.12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29.7</v>
      </c>
      <c r="C59" s="81"/>
      <c r="D59" s="82">
        <v>33.7</v>
      </c>
      <c r="E59" s="81"/>
      <c r="F59" s="81"/>
      <c r="G59" s="83"/>
      <c r="H59" s="81"/>
      <c r="I59" s="81"/>
      <c r="J59" s="98"/>
      <c r="K59" s="98"/>
      <c r="L59" s="98">
        <v>37.01</v>
      </c>
      <c r="M59" s="98"/>
    </row>
    <row r="60" ht="18.75" spans="1:13">
      <c r="A60" s="79" t="s">
        <v>77</v>
      </c>
      <c r="B60" s="80"/>
      <c r="C60" s="81"/>
      <c r="D60" s="82"/>
      <c r="E60" s="81"/>
      <c r="F60" s="81">
        <v>70.5</v>
      </c>
      <c r="G60" s="83"/>
      <c r="H60" s="81">
        <v>51.46</v>
      </c>
      <c r="I60" s="81"/>
      <c r="J60" s="98">
        <v>59.03</v>
      </c>
      <c r="K60" s="98"/>
      <c r="L60" s="98"/>
      <c r="M60" s="98"/>
    </row>
    <row r="61" ht="18.75" spans="1:13">
      <c r="A61" s="79" t="s">
        <v>78</v>
      </c>
      <c r="B61" s="80">
        <v>39.1</v>
      </c>
      <c r="C61" s="81"/>
      <c r="D61" s="82">
        <v>40.6</v>
      </c>
      <c r="E61" s="81"/>
      <c r="F61" s="81">
        <v>43.2</v>
      </c>
      <c r="G61" s="83"/>
      <c r="H61" s="81">
        <v>47.83</v>
      </c>
      <c r="I61" s="81"/>
      <c r="J61" s="98">
        <v>44.62</v>
      </c>
      <c r="K61" s="98"/>
      <c r="L61" s="98">
        <v>44.57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12.7</v>
      </c>
      <c r="D63" s="82"/>
      <c r="E63" s="81">
        <v>17.9</v>
      </c>
      <c r="F63" s="81"/>
      <c r="G63" s="83">
        <v>38.2</v>
      </c>
      <c r="H63" s="81"/>
      <c r="I63" s="81">
        <v>32.5</v>
      </c>
      <c r="J63" s="98"/>
      <c r="K63" s="98">
        <v>34.43</v>
      </c>
      <c r="M63" s="98">
        <v>35.79</v>
      </c>
    </row>
    <row r="64" ht="18.75" spans="1:13">
      <c r="A64" s="86" t="s">
        <v>80</v>
      </c>
      <c r="B64" s="81"/>
      <c r="C64" s="81">
        <v>23.2</v>
      </c>
      <c r="D64" s="82"/>
      <c r="E64" s="81">
        <v>26.4</v>
      </c>
      <c r="F64" s="81"/>
      <c r="G64" s="87">
        <v>35.4</v>
      </c>
      <c r="H64" s="81"/>
      <c r="I64" s="81">
        <v>37.3</v>
      </c>
      <c r="J64" s="98"/>
      <c r="K64" s="98">
        <v>37.33</v>
      </c>
      <c r="L64" s="98"/>
      <c r="M64" s="98">
        <v>35.43</v>
      </c>
    </row>
    <row r="65" ht="18.75" spans="1:13">
      <c r="A65" s="86" t="s">
        <v>81</v>
      </c>
      <c r="B65" s="81"/>
      <c r="C65" s="81"/>
      <c r="D65" s="82"/>
      <c r="E65" s="81"/>
      <c r="F65" s="81"/>
      <c r="G65" s="83"/>
      <c r="H65" s="81"/>
      <c r="I65" s="81"/>
      <c r="J65" s="98"/>
      <c r="K65" s="98"/>
      <c r="M65" s="98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3.81</v>
      </c>
      <c r="C67" s="81">
        <v>10.8</v>
      </c>
      <c r="D67" s="82">
        <v>4.03</v>
      </c>
      <c r="E67" s="81">
        <v>9.2</v>
      </c>
      <c r="F67" s="81">
        <v>4.14</v>
      </c>
      <c r="G67" s="83">
        <v>10.9</v>
      </c>
      <c r="H67" s="81">
        <v>3.62</v>
      </c>
      <c r="I67" s="81">
        <v>10.1</v>
      </c>
      <c r="J67" s="98">
        <v>3.45</v>
      </c>
      <c r="K67" s="98">
        <v>9.29</v>
      </c>
      <c r="L67" s="98">
        <v>2.64</v>
      </c>
      <c r="M67" s="98">
        <v>10.36</v>
      </c>
    </row>
    <row r="68" ht="18.75" spans="1:13">
      <c r="A68" s="104" t="s">
        <v>83</v>
      </c>
      <c r="B68" s="105">
        <v>2.61</v>
      </c>
      <c r="C68" s="81">
        <v>10</v>
      </c>
      <c r="D68" s="82">
        <v>2.87</v>
      </c>
      <c r="E68" s="81">
        <v>10.7</v>
      </c>
      <c r="F68" s="81">
        <v>7.68</v>
      </c>
      <c r="G68" s="83">
        <v>7.7</v>
      </c>
      <c r="H68" s="81">
        <v>5.44</v>
      </c>
      <c r="I68" s="81">
        <v>7.3</v>
      </c>
      <c r="J68" s="98">
        <v>4.11</v>
      </c>
      <c r="K68" s="98">
        <v>7.58</v>
      </c>
      <c r="L68" s="98">
        <v>2.51</v>
      </c>
      <c r="M68" s="98">
        <v>7.64</v>
      </c>
    </row>
    <row r="69" ht="18.75" spans="1:13">
      <c r="A69" s="104" t="s">
        <v>84</v>
      </c>
      <c r="B69" s="105"/>
      <c r="C69" s="81"/>
      <c r="D69" s="82"/>
      <c r="E69" s="81"/>
      <c r="F69" s="81"/>
      <c r="G69" s="83"/>
      <c r="H69" s="81"/>
      <c r="I69" s="81"/>
      <c r="J69" s="98"/>
      <c r="K69" s="98"/>
      <c r="L69" s="98"/>
      <c r="M69" s="98"/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5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125</v>
      </c>
      <c r="D2" s="6"/>
      <c r="E2" s="6"/>
      <c r="F2" s="7" t="s">
        <v>136</v>
      </c>
      <c r="G2" s="7"/>
      <c r="H2" s="7"/>
      <c r="I2" s="89" t="s">
        <v>127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7080</v>
      </c>
      <c r="D4" s="13"/>
      <c r="E4" s="13"/>
      <c r="F4" s="13">
        <v>7230</v>
      </c>
      <c r="G4" s="13"/>
      <c r="H4" s="13"/>
      <c r="I4" s="13">
        <v>7600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18110</v>
      </c>
      <c r="D5" s="13"/>
      <c r="E5" s="13"/>
      <c r="F5" s="13">
        <v>19480</v>
      </c>
      <c r="G5" s="13"/>
      <c r="H5" s="13"/>
      <c r="I5" s="13">
        <v>20460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C4-'5日'!I4</f>
        <v>550</v>
      </c>
      <c r="D6" s="15"/>
      <c r="E6" s="15"/>
      <c r="F6" s="16">
        <f>F4-C4</f>
        <v>150</v>
      </c>
      <c r="G6" s="17"/>
      <c r="H6" s="18"/>
      <c r="I6" s="16">
        <f>I4-F4</f>
        <v>370</v>
      </c>
      <c r="J6" s="17"/>
      <c r="K6" s="18"/>
      <c r="L6" s="93">
        <f>C6+F6+I6</f>
        <v>1070</v>
      </c>
      <c r="M6" s="93">
        <f>C7+F7+I7</f>
        <v>3490</v>
      </c>
    </row>
    <row r="7" ht="21.95" customHeight="1" spans="1:13">
      <c r="A7" s="11"/>
      <c r="B7" s="14" t="s">
        <v>8</v>
      </c>
      <c r="C7" s="15">
        <f>C5-'5日'!I5</f>
        <v>1140</v>
      </c>
      <c r="D7" s="15"/>
      <c r="E7" s="15"/>
      <c r="F7" s="16">
        <f>F5-C5</f>
        <v>1370</v>
      </c>
      <c r="G7" s="17"/>
      <c r="H7" s="18"/>
      <c r="I7" s="16">
        <f>I5-F5</f>
        <v>980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43</v>
      </c>
      <c r="G9" s="13"/>
      <c r="H9" s="13"/>
      <c r="I9" s="13">
        <v>49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43</v>
      </c>
      <c r="G10" s="13"/>
      <c r="H10" s="13"/>
      <c r="I10" s="13">
        <v>49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360</v>
      </c>
      <c r="D15" s="23">
        <v>320</v>
      </c>
      <c r="E15" s="23">
        <v>290</v>
      </c>
      <c r="F15" s="23">
        <v>290</v>
      </c>
      <c r="G15" s="23">
        <v>250</v>
      </c>
      <c r="H15" s="23">
        <v>500</v>
      </c>
      <c r="I15" s="23">
        <v>500</v>
      </c>
      <c r="J15" s="23">
        <v>470</v>
      </c>
      <c r="K15" s="23">
        <v>440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27" t="s">
        <v>137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480</v>
      </c>
      <c r="D21" s="23">
        <v>410</v>
      </c>
      <c r="E21" s="23">
        <v>350</v>
      </c>
      <c r="F21" s="23">
        <v>350</v>
      </c>
      <c r="G21" s="23">
        <v>270</v>
      </c>
      <c r="H21" s="23">
        <v>520</v>
      </c>
      <c r="I21" s="23">
        <v>520</v>
      </c>
      <c r="J21" s="23">
        <v>440</v>
      </c>
      <c r="K21" s="23">
        <v>360</v>
      </c>
    </row>
    <row r="22" ht="21.95" customHeight="1" spans="1:11">
      <c r="A22" s="30"/>
      <c r="B22" s="26" t="s">
        <v>24</v>
      </c>
      <c r="C22" s="27" t="s">
        <v>25</v>
      </c>
      <c r="D22" s="27"/>
      <c r="E22" s="27"/>
      <c r="F22" s="27" t="s">
        <v>138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1750</v>
      </c>
      <c r="D23" s="23"/>
      <c r="E23" s="23"/>
      <c r="F23" s="23">
        <v>1690</v>
      </c>
      <c r="G23" s="23"/>
      <c r="H23" s="23"/>
      <c r="I23" s="23">
        <v>1580</v>
      </c>
      <c r="J23" s="23"/>
      <c r="K23" s="23"/>
    </row>
    <row r="24" ht="21.95" customHeight="1" spans="1:11">
      <c r="A24" s="31"/>
      <c r="B24" s="32" t="s">
        <v>28</v>
      </c>
      <c r="C24" s="23">
        <f>690+660</f>
        <v>1350</v>
      </c>
      <c r="D24" s="23"/>
      <c r="E24" s="23"/>
      <c r="F24" s="23">
        <v>1230</v>
      </c>
      <c r="G24" s="23"/>
      <c r="H24" s="23"/>
      <c r="I24" s="23">
        <v>1230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36</v>
      </c>
      <c r="D25" s="23"/>
      <c r="E25" s="23"/>
      <c r="F25" s="23">
        <v>35</v>
      </c>
      <c r="G25" s="23"/>
      <c r="H25" s="23"/>
      <c r="I25" s="23">
        <v>35</v>
      </c>
      <c r="J25" s="23"/>
      <c r="K25" s="23"/>
    </row>
    <row r="26" ht="21.95" customHeight="1" spans="1:11">
      <c r="A26" s="24"/>
      <c r="B26" s="25" t="s">
        <v>31</v>
      </c>
      <c r="C26" s="23">
        <v>860</v>
      </c>
      <c r="D26" s="23"/>
      <c r="E26" s="23"/>
      <c r="F26" s="23">
        <v>858</v>
      </c>
      <c r="G26" s="23"/>
      <c r="H26" s="23"/>
      <c r="I26" s="23">
        <v>858</v>
      </c>
      <c r="J26" s="23"/>
      <c r="K26" s="23"/>
    </row>
    <row r="27" ht="21.95" customHeight="1" spans="1:11">
      <c r="A27" s="24"/>
      <c r="B27" s="25" t="s">
        <v>32</v>
      </c>
      <c r="C27" s="23">
        <v>2</v>
      </c>
      <c r="D27" s="23"/>
      <c r="E27" s="23"/>
      <c r="F27" s="23">
        <v>2</v>
      </c>
      <c r="G27" s="23"/>
      <c r="H27" s="23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139</v>
      </c>
      <c r="D28" s="36"/>
      <c r="E28" s="37"/>
      <c r="F28" s="35" t="s">
        <v>140</v>
      </c>
      <c r="G28" s="36"/>
      <c r="H28" s="37"/>
      <c r="I28" s="35" t="s">
        <v>141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spans="1:11">
      <c r="A31" s="48" t="s">
        <v>34</v>
      </c>
      <c r="B31" s="49"/>
      <c r="C31" s="50" t="s">
        <v>142</v>
      </c>
      <c r="D31" s="51"/>
      <c r="E31" s="52"/>
      <c r="F31" s="50" t="s">
        <v>118</v>
      </c>
      <c r="G31" s="51"/>
      <c r="H31" s="52"/>
      <c r="I31" s="50" t="s">
        <v>143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9.23</v>
      </c>
      <c r="F35" s="23">
        <v>9.25</v>
      </c>
      <c r="G35" s="23">
        <v>9.27</v>
      </c>
      <c r="H35" s="23">
        <v>9.25</v>
      </c>
      <c r="I35" s="23">
        <v>9.22</v>
      </c>
      <c r="J35" s="98">
        <v>9.2</v>
      </c>
    </row>
    <row r="36" ht="15.75" spans="1:10">
      <c r="A36" s="61"/>
      <c r="B36" s="55"/>
      <c r="C36" s="62" t="s">
        <v>47</v>
      </c>
      <c r="D36" s="62" t="s">
        <v>48</v>
      </c>
      <c r="E36" s="23">
        <v>5.91</v>
      </c>
      <c r="F36" s="23">
        <v>6.12</v>
      </c>
      <c r="G36" s="23">
        <v>5.82</v>
      </c>
      <c r="H36" s="23">
        <v>5.73</v>
      </c>
      <c r="I36" s="23">
        <v>5.92</v>
      </c>
      <c r="J36" s="98">
        <v>5.81</v>
      </c>
    </row>
    <row r="37" ht="19.5" spans="1:10">
      <c r="A37" s="61"/>
      <c r="B37" s="55"/>
      <c r="C37" s="63" t="s">
        <v>49</v>
      </c>
      <c r="D37" s="62" t="s">
        <v>50</v>
      </c>
      <c r="E37" s="23">
        <v>8.22</v>
      </c>
      <c r="F37" s="23">
        <v>8.18</v>
      </c>
      <c r="G37" s="64">
        <v>11.7</v>
      </c>
      <c r="H37" s="23">
        <v>10.7</v>
      </c>
      <c r="I37" s="23">
        <v>9.56</v>
      </c>
      <c r="J37" s="98">
        <v>10.6</v>
      </c>
    </row>
    <row r="38" ht="16.5" spans="1:10">
      <c r="A38" s="61"/>
      <c r="B38" s="55"/>
      <c r="C38" s="65" t="s">
        <v>51</v>
      </c>
      <c r="D38" s="62" t="s">
        <v>52</v>
      </c>
      <c r="E38" s="64">
        <v>2.05</v>
      </c>
      <c r="F38" s="64">
        <v>2.18</v>
      </c>
      <c r="G38" s="64">
        <v>2.63</v>
      </c>
      <c r="H38" s="64">
        <v>2.41</v>
      </c>
      <c r="I38" s="2">
        <v>5.36</v>
      </c>
      <c r="J38" s="2">
        <v>8.36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0.6</v>
      </c>
      <c r="F39" s="23">
        <v>0.6</v>
      </c>
      <c r="G39" s="23">
        <v>0.5</v>
      </c>
      <c r="H39" s="23">
        <v>0.5</v>
      </c>
      <c r="I39" s="23">
        <v>0.2</v>
      </c>
      <c r="J39" s="98">
        <v>0.2</v>
      </c>
    </row>
    <row r="40" ht="15.75" spans="1:10">
      <c r="A40" s="61"/>
      <c r="B40" s="55"/>
      <c r="C40" s="63" t="s">
        <v>45</v>
      </c>
      <c r="D40" s="63" t="s">
        <v>54</v>
      </c>
      <c r="E40" s="23">
        <v>10.15</v>
      </c>
      <c r="F40" s="23">
        <v>10.18</v>
      </c>
      <c r="G40" s="23">
        <v>10.22</v>
      </c>
      <c r="H40" s="23">
        <v>10.24</v>
      </c>
      <c r="I40" s="23">
        <v>10.25</v>
      </c>
      <c r="J40" s="98">
        <v>10.24</v>
      </c>
    </row>
    <row r="41" ht="15.75" spans="1:10">
      <c r="A41" s="61"/>
      <c r="B41" s="55"/>
      <c r="C41" s="62" t="s">
        <v>47</v>
      </c>
      <c r="D41" s="62" t="s">
        <v>55</v>
      </c>
      <c r="E41" s="23">
        <v>23.6</v>
      </c>
      <c r="F41" s="23">
        <v>23.2</v>
      </c>
      <c r="G41" s="23">
        <v>23.6</v>
      </c>
      <c r="H41" s="23">
        <v>23.3</v>
      </c>
      <c r="I41" s="23">
        <v>22.4</v>
      </c>
      <c r="J41" s="98">
        <v>21.7</v>
      </c>
    </row>
    <row r="42" ht="15.75" spans="1:10">
      <c r="A42" s="61"/>
      <c r="B42" s="55"/>
      <c r="C42" s="66" t="s">
        <v>56</v>
      </c>
      <c r="D42" s="67" t="s">
        <v>57</v>
      </c>
      <c r="E42" s="23">
        <v>5.69</v>
      </c>
      <c r="F42" s="23">
        <v>6.53</v>
      </c>
      <c r="G42" s="23">
        <v>6.94</v>
      </c>
      <c r="H42" s="23">
        <v>7.25</v>
      </c>
      <c r="I42" s="23">
        <v>6.84</v>
      </c>
      <c r="J42" s="98">
        <v>6.5</v>
      </c>
    </row>
    <row r="43" ht="16.5" spans="1:10">
      <c r="A43" s="61"/>
      <c r="B43" s="55"/>
      <c r="C43" s="66" t="s">
        <v>58</v>
      </c>
      <c r="D43" s="68" t="s">
        <v>59</v>
      </c>
      <c r="E43" s="23">
        <v>7.53</v>
      </c>
      <c r="F43" s="23">
        <v>6.75</v>
      </c>
      <c r="G43" s="23">
        <v>6.67</v>
      </c>
      <c r="H43" s="23">
        <v>6.51</v>
      </c>
      <c r="I43" s="23">
        <v>8.54</v>
      </c>
      <c r="J43" s="98">
        <v>8.96</v>
      </c>
    </row>
    <row r="44" ht="19.5" spans="1:10">
      <c r="A44" s="61"/>
      <c r="B44" s="55"/>
      <c r="C44" s="63" t="s">
        <v>49</v>
      </c>
      <c r="D44" s="62" t="s">
        <v>60</v>
      </c>
      <c r="E44" s="23">
        <v>371</v>
      </c>
      <c r="F44" s="23">
        <v>379</v>
      </c>
      <c r="G44" s="23">
        <v>373</v>
      </c>
      <c r="H44" s="23">
        <v>3.64</v>
      </c>
      <c r="I44" s="23">
        <v>360</v>
      </c>
      <c r="J44" s="98">
        <v>358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6.12</v>
      </c>
      <c r="F45" s="23">
        <v>5.69</v>
      </c>
      <c r="G45" s="23">
        <v>5.73</v>
      </c>
      <c r="H45" s="23">
        <v>5.65</v>
      </c>
      <c r="I45" s="23">
        <v>5.76</v>
      </c>
      <c r="J45" s="98">
        <v>5.58</v>
      </c>
    </row>
    <row r="46" ht="19.5" spans="1:10">
      <c r="A46" s="61"/>
      <c r="B46" s="55"/>
      <c r="C46" s="63" t="s">
        <v>49</v>
      </c>
      <c r="D46" s="62" t="s">
        <v>50</v>
      </c>
      <c r="E46" s="23">
        <v>16.1</v>
      </c>
      <c r="F46" s="23">
        <v>18.6</v>
      </c>
      <c r="G46" s="23">
        <v>19.3</v>
      </c>
      <c r="H46" s="23">
        <v>18.1</v>
      </c>
      <c r="I46" s="23">
        <v>18.3</v>
      </c>
      <c r="J46" s="98">
        <v>18.6</v>
      </c>
    </row>
    <row r="47" ht="16.5" spans="1:10">
      <c r="A47" s="61"/>
      <c r="B47" s="55"/>
      <c r="C47" s="65" t="s">
        <v>51</v>
      </c>
      <c r="D47" s="62" t="s">
        <v>64</v>
      </c>
      <c r="E47" s="23">
        <v>1.86</v>
      </c>
      <c r="F47" s="23">
        <v>2.27</v>
      </c>
      <c r="G47" s="23">
        <v>2.45</v>
      </c>
      <c r="H47" s="23">
        <v>2.18</v>
      </c>
      <c r="I47" s="23">
        <v>8.26</v>
      </c>
      <c r="J47" s="98">
        <v>3.72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5.84</v>
      </c>
      <c r="F48" s="23">
        <v>5.91</v>
      </c>
      <c r="G48" s="23">
        <v>5.69</v>
      </c>
      <c r="H48" s="23">
        <v>5.72</v>
      </c>
      <c r="I48" s="23">
        <v>5.55</v>
      </c>
      <c r="J48" s="98">
        <v>5.29</v>
      </c>
    </row>
    <row r="49" ht="19.5" spans="1:10">
      <c r="A49" s="61"/>
      <c r="B49" s="55"/>
      <c r="C49" s="63" t="s">
        <v>49</v>
      </c>
      <c r="D49" s="62" t="s">
        <v>50</v>
      </c>
      <c r="E49" s="23">
        <v>4.6</v>
      </c>
      <c r="F49" s="23">
        <v>4.9</v>
      </c>
      <c r="G49" s="23">
        <v>3.9</v>
      </c>
      <c r="H49" s="23">
        <v>4.6</v>
      </c>
      <c r="I49" s="23">
        <v>3.6</v>
      </c>
      <c r="J49" s="98">
        <v>4</v>
      </c>
    </row>
    <row r="50" ht="16.5" spans="1:10">
      <c r="A50" s="61"/>
      <c r="B50" s="55"/>
      <c r="C50" s="65" t="s">
        <v>51</v>
      </c>
      <c r="D50" s="62" t="s">
        <v>64</v>
      </c>
      <c r="E50" s="23">
        <v>3.79</v>
      </c>
      <c r="F50" s="23">
        <v>1.15</v>
      </c>
      <c r="G50" s="23">
        <v>4.79</v>
      </c>
      <c r="H50" s="23">
        <v>4.33</v>
      </c>
      <c r="I50" s="23">
        <v>4.63</v>
      </c>
      <c r="J50" s="98">
        <v>3.06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9.42</v>
      </c>
      <c r="F52" s="23">
        <v>9.45</v>
      </c>
      <c r="G52" s="23">
        <v>9.43</v>
      </c>
      <c r="H52" s="23">
        <v>9.42</v>
      </c>
      <c r="I52" s="23">
        <v>9.29</v>
      </c>
      <c r="J52" s="98">
        <v>9.31</v>
      </c>
    </row>
    <row r="53" ht="15.75" spans="1:10">
      <c r="A53" s="61"/>
      <c r="B53" s="55"/>
      <c r="C53" s="62" t="s">
        <v>47</v>
      </c>
      <c r="D53" s="62" t="s">
        <v>48</v>
      </c>
      <c r="E53" s="23">
        <v>5.78</v>
      </c>
      <c r="F53" s="23">
        <v>5.92</v>
      </c>
      <c r="G53" s="23">
        <v>5.81</v>
      </c>
      <c r="H53" s="23">
        <v>5.7</v>
      </c>
      <c r="I53" s="23">
        <v>5.87</v>
      </c>
      <c r="J53" s="98">
        <v>5.9</v>
      </c>
    </row>
    <row r="54" ht="19.5" spans="1:10">
      <c r="A54" s="61"/>
      <c r="B54" s="55"/>
      <c r="C54" s="63" t="s">
        <v>49</v>
      </c>
      <c r="D54" s="62" t="s">
        <v>50</v>
      </c>
      <c r="E54" s="23">
        <v>12.6</v>
      </c>
      <c r="F54" s="23">
        <v>11.7</v>
      </c>
      <c r="G54" s="23">
        <v>7.1</v>
      </c>
      <c r="H54" s="23">
        <v>6.8</v>
      </c>
      <c r="I54" s="23">
        <v>8.3</v>
      </c>
      <c r="J54" s="98">
        <v>7.9</v>
      </c>
    </row>
    <row r="55" ht="16.5" spans="1:10">
      <c r="A55" s="61"/>
      <c r="B55" s="69"/>
      <c r="C55" s="70" t="s">
        <v>51</v>
      </c>
      <c r="D55" s="62" t="s">
        <v>69</v>
      </c>
      <c r="E55" s="71">
        <v>2.62</v>
      </c>
      <c r="F55" s="71">
        <v>3.53</v>
      </c>
      <c r="G55" s="71">
        <v>3.71</v>
      </c>
      <c r="H55" s="23">
        <v>3.53</v>
      </c>
      <c r="I55" s="23">
        <v>6.6</v>
      </c>
      <c r="J55" s="98">
        <v>4.73</v>
      </c>
    </row>
    <row r="56" ht="14.25" spans="1:10">
      <c r="A56" s="72" t="s">
        <v>70</v>
      </c>
      <c r="B56" s="72" t="s">
        <v>71</v>
      </c>
      <c r="C56" s="73">
        <v>8.5</v>
      </c>
      <c r="D56" s="72" t="s">
        <v>43</v>
      </c>
      <c r="E56" s="73">
        <v>88</v>
      </c>
      <c r="F56" s="72" t="s">
        <v>72</v>
      </c>
      <c r="G56" s="73">
        <v>79</v>
      </c>
      <c r="H56" s="72" t="s">
        <v>73</v>
      </c>
      <c r="I56" s="73">
        <v>0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37.74</v>
      </c>
      <c r="C59" s="81"/>
      <c r="D59" s="82">
        <v>39.93</v>
      </c>
      <c r="E59" s="81"/>
      <c r="F59" s="81">
        <v>40.2</v>
      </c>
      <c r="G59" s="83"/>
      <c r="H59" s="81"/>
      <c r="I59" s="81"/>
      <c r="J59" s="98"/>
      <c r="K59" s="98"/>
      <c r="L59" s="98">
        <v>25.6</v>
      </c>
      <c r="M59" s="98"/>
    </row>
    <row r="60" ht="18.75" spans="1:13">
      <c r="A60" s="79" t="s">
        <v>77</v>
      </c>
      <c r="B60" s="80"/>
      <c r="C60" s="81"/>
      <c r="D60" s="82">
        <v>81.47</v>
      </c>
      <c r="E60" s="81"/>
      <c r="F60" s="81">
        <v>45.1</v>
      </c>
      <c r="G60" s="83"/>
      <c r="H60" s="81">
        <v>56.6</v>
      </c>
      <c r="I60" s="81"/>
      <c r="J60" s="98">
        <v>60.49</v>
      </c>
      <c r="K60" s="98"/>
      <c r="L60" s="98"/>
      <c r="M60" s="98"/>
    </row>
    <row r="61" ht="18.75" spans="1:13">
      <c r="A61" s="79" t="s">
        <v>78</v>
      </c>
      <c r="B61" s="80">
        <v>62.3</v>
      </c>
      <c r="C61" s="81"/>
      <c r="D61" s="82"/>
      <c r="E61" s="81"/>
      <c r="F61" s="81"/>
      <c r="G61" s="83"/>
      <c r="H61" s="81">
        <v>30.3</v>
      </c>
      <c r="I61" s="81"/>
      <c r="J61" s="98">
        <v>34.28</v>
      </c>
      <c r="K61" s="98"/>
      <c r="L61" s="98">
        <v>30.6</v>
      </c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36.13</v>
      </c>
      <c r="D63" s="82"/>
      <c r="E63" s="81">
        <v>36.6</v>
      </c>
      <c r="F63" s="81"/>
      <c r="G63" s="83">
        <v>35.2</v>
      </c>
      <c r="H63" s="81"/>
      <c r="I63" s="81">
        <v>33.9</v>
      </c>
      <c r="J63" s="98"/>
      <c r="K63" s="98">
        <v>33.6</v>
      </c>
      <c r="M63" s="98">
        <v>34.16</v>
      </c>
    </row>
    <row r="64" ht="18.75" spans="1:13">
      <c r="A64" s="86" t="s">
        <v>80</v>
      </c>
      <c r="B64" s="81"/>
      <c r="C64" s="81">
        <v>35.97</v>
      </c>
      <c r="D64" s="82"/>
      <c r="E64" s="81">
        <v>36.77</v>
      </c>
      <c r="F64" s="81"/>
      <c r="G64" s="87">
        <v>36.8</v>
      </c>
      <c r="H64" s="81"/>
      <c r="I64" s="81">
        <v>36.4</v>
      </c>
      <c r="J64" s="98"/>
      <c r="K64" s="98">
        <v>36.62</v>
      </c>
      <c r="L64" s="98"/>
      <c r="M64" s="98">
        <v>37.59</v>
      </c>
    </row>
    <row r="65" ht="18.75" spans="1:13">
      <c r="A65" s="86" t="s">
        <v>81</v>
      </c>
      <c r="B65" s="81"/>
      <c r="C65" s="81"/>
      <c r="D65" s="82"/>
      <c r="E65" s="81"/>
      <c r="F65" s="81"/>
      <c r="G65" s="83"/>
      <c r="H65" s="81"/>
      <c r="I65" s="81"/>
      <c r="J65" s="98"/>
      <c r="K65" s="98"/>
      <c r="M65" s="98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3.46</v>
      </c>
      <c r="C67" s="81">
        <v>10.9</v>
      </c>
      <c r="D67" s="82">
        <v>2.44</v>
      </c>
      <c r="E67" s="81">
        <v>11.15</v>
      </c>
      <c r="F67" s="81">
        <v>3.12</v>
      </c>
      <c r="G67" s="83">
        <v>11</v>
      </c>
      <c r="H67" s="81">
        <v>2.68</v>
      </c>
      <c r="I67" s="81">
        <v>11.1</v>
      </c>
      <c r="J67" s="98">
        <v>4.14</v>
      </c>
      <c r="K67" s="98">
        <v>10.63</v>
      </c>
      <c r="L67" s="98">
        <v>3.91</v>
      </c>
      <c r="M67" s="98">
        <v>10.9</v>
      </c>
    </row>
    <row r="68" ht="18.75" spans="1:13">
      <c r="A68" s="104" t="s">
        <v>83</v>
      </c>
      <c r="B68" s="105">
        <v>4.11</v>
      </c>
      <c r="C68" s="81">
        <v>7.7</v>
      </c>
      <c r="D68" s="82">
        <v>4.87</v>
      </c>
      <c r="E68" s="81">
        <v>7.65</v>
      </c>
      <c r="F68" s="81">
        <v>4.25</v>
      </c>
      <c r="G68" s="83">
        <v>8</v>
      </c>
      <c r="H68" s="81">
        <v>3.97</v>
      </c>
      <c r="I68" s="81">
        <v>7.7</v>
      </c>
      <c r="J68" s="98">
        <v>3.58</v>
      </c>
      <c r="K68" s="98">
        <v>7.26</v>
      </c>
      <c r="L68" s="98">
        <v>2.57</v>
      </c>
      <c r="M68" s="98">
        <v>7.93</v>
      </c>
    </row>
    <row r="69" ht="18.75" spans="1:13">
      <c r="A69" s="104" t="s">
        <v>84</v>
      </c>
      <c r="B69" s="105"/>
      <c r="C69" s="81"/>
      <c r="D69" s="82"/>
      <c r="E69" s="81"/>
      <c r="F69" s="81"/>
      <c r="G69" s="83"/>
      <c r="H69" s="81"/>
      <c r="I69" s="81"/>
      <c r="J69" s="98"/>
      <c r="K69" s="98"/>
      <c r="L69" s="98"/>
      <c r="M69" s="98"/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1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144</v>
      </c>
      <c r="D2" s="6"/>
      <c r="E2" s="6"/>
      <c r="F2" s="7" t="s">
        <v>145</v>
      </c>
      <c r="G2" s="7"/>
      <c r="H2" s="7"/>
      <c r="I2" s="89" t="s">
        <v>146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8450</v>
      </c>
      <c r="D4" s="13"/>
      <c r="E4" s="13"/>
      <c r="F4" s="13">
        <v>9000</v>
      </c>
      <c r="G4" s="13"/>
      <c r="H4" s="13"/>
      <c r="I4" s="13">
        <v>9620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21250</v>
      </c>
      <c r="D5" s="13"/>
      <c r="E5" s="13"/>
      <c r="F5" s="13">
        <v>22588</v>
      </c>
      <c r="G5" s="13"/>
      <c r="H5" s="13"/>
      <c r="I5" s="13">
        <v>23760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C4-'6日'!I4</f>
        <v>850</v>
      </c>
      <c r="D6" s="15"/>
      <c r="E6" s="15"/>
      <c r="F6" s="16">
        <f>F4-C4</f>
        <v>550</v>
      </c>
      <c r="G6" s="17"/>
      <c r="H6" s="18"/>
      <c r="I6" s="16">
        <f>I4-F4</f>
        <v>620</v>
      </c>
      <c r="J6" s="17"/>
      <c r="K6" s="18"/>
      <c r="L6" s="93">
        <f>C6+F6+I6</f>
        <v>2020</v>
      </c>
      <c r="M6" s="93">
        <f>C7+F7+I7</f>
        <v>3300</v>
      </c>
    </row>
    <row r="7" ht="21.95" customHeight="1" spans="1:13">
      <c r="A7" s="11"/>
      <c r="B7" s="14" t="s">
        <v>8</v>
      </c>
      <c r="C7" s="15">
        <f>C5-'6日'!I5</f>
        <v>790</v>
      </c>
      <c r="D7" s="15"/>
      <c r="E7" s="15"/>
      <c r="F7" s="16">
        <f>F5-C5</f>
        <v>1338</v>
      </c>
      <c r="G7" s="17"/>
      <c r="H7" s="18"/>
      <c r="I7" s="16">
        <f>I5-F5</f>
        <v>1172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48</v>
      </c>
      <c r="G9" s="13"/>
      <c r="H9" s="13"/>
      <c r="I9" s="13">
        <v>44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48</v>
      </c>
      <c r="G10" s="13"/>
      <c r="H10" s="13"/>
      <c r="I10" s="13">
        <v>44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440</v>
      </c>
      <c r="D15" s="23">
        <v>410</v>
      </c>
      <c r="E15" s="23">
        <v>380</v>
      </c>
      <c r="F15" s="23">
        <v>380</v>
      </c>
      <c r="G15" s="23">
        <v>340</v>
      </c>
      <c r="H15" s="23">
        <v>310</v>
      </c>
      <c r="I15" s="23">
        <v>310</v>
      </c>
      <c r="J15" s="23">
        <v>280</v>
      </c>
      <c r="K15" s="23">
        <v>250</v>
      </c>
    </row>
    <row r="16" ht="21.95" customHeight="1" spans="1:11">
      <c r="A16" s="24"/>
      <c r="B16" s="26" t="s">
        <v>19</v>
      </c>
      <c r="C16" s="27" t="s">
        <v>20</v>
      </c>
      <c r="D16" s="27"/>
      <c r="E16" s="27"/>
      <c r="F16" s="110" t="s">
        <v>20</v>
      </c>
      <c r="G16" s="111"/>
      <c r="H16" s="112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360</v>
      </c>
      <c r="D21" s="23">
        <v>390</v>
      </c>
      <c r="E21" s="23">
        <v>500</v>
      </c>
      <c r="F21" s="23">
        <v>500</v>
      </c>
      <c r="G21" s="23">
        <v>430</v>
      </c>
      <c r="H21" s="23">
        <v>350</v>
      </c>
      <c r="I21" s="23">
        <v>350</v>
      </c>
      <c r="J21" s="23">
        <v>260</v>
      </c>
      <c r="K21" s="23">
        <v>520</v>
      </c>
    </row>
    <row r="22" ht="21.95" customHeight="1" spans="1:11">
      <c r="A22" s="30"/>
      <c r="B22" s="26" t="s">
        <v>24</v>
      </c>
      <c r="C22" s="27" t="s">
        <v>147</v>
      </c>
      <c r="D22" s="27"/>
      <c r="E22" s="27"/>
      <c r="F22" s="27" t="s">
        <v>25</v>
      </c>
      <c r="G22" s="27"/>
      <c r="H22" s="27"/>
      <c r="I22" s="27" t="s">
        <v>148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f>800+750</f>
        <v>1550</v>
      </c>
      <c r="D23" s="23"/>
      <c r="E23" s="23"/>
      <c r="F23" s="23">
        <f>770+680</f>
        <v>1450</v>
      </c>
      <c r="G23" s="23"/>
      <c r="H23" s="23"/>
      <c r="I23" s="23">
        <v>1270</v>
      </c>
      <c r="J23" s="23"/>
      <c r="K23" s="23"/>
    </row>
    <row r="24" ht="21.95" customHeight="1" spans="1:11">
      <c r="A24" s="31"/>
      <c r="B24" s="32" t="s">
        <v>28</v>
      </c>
      <c r="C24" s="113">
        <f>560+530</f>
        <v>1090</v>
      </c>
      <c r="D24" s="114"/>
      <c r="E24" s="115"/>
      <c r="F24" s="113">
        <f>560+530</f>
        <v>1090</v>
      </c>
      <c r="G24" s="114"/>
      <c r="H24" s="115"/>
      <c r="I24" s="23">
        <v>910</v>
      </c>
      <c r="J24" s="23"/>
      <c r="K24" s="23"/>
    </row>
    <row r="25" ht="21.95" customHeight="1" spans="1:11">
      <c r="A25" s="24" t="s">
        <v>29</v>
      </c>
      <c r="B25" s="25" t="s">
        <v>30</v>
      </c>
      <c r="C25" s="113">
        <v>35</v>
      </c>
      <c r="D25" s="114"/>
      <c r="E25" s="115"/>
      <c r="F25" s="113">
        <v>35</v>
      </c>
      <c r="G25" s="114"/>
      <c r="H25" s="115"/>
      <c r="I25" s="23">
        <v>35</v>
      </c>
      <c r="J25" s="23"/>
      <c r="K25" s="23"/>
    </row>
    <row r="26" ht="21.95" customHeight="1" spans="1:11">
      <c r="A26" s="24"/>
      <c r="B26" s="25" t="s">
        <v>31</v>
      </c>
      <c r="C26" s="113">
        <v>857</v>
      </c>
      <c r="D26" s="114"/>
      <c r="E26" s="115"/>
      <c r="F26" s="113">
        <v>857</v>
      </c>
      <c r="G26" s="114"/>
      <c r="H26" s="115"/>
      <c r="I26" s="23">
        <v>855</v>
      </c>
      <c r="J26" s="23"/>
      <c r="K26" s="23"/>
    </row>
    <row r="27" ht="21.95" customHeight="1" spans="1:11">
      <c r="A27" s="24"/>
      <c r="B27" s="25" t="s">
        <v>32</v>
      </c>
      <c r="C27" s="113">
        <v>2</v>
      </c>
      <c r="D27" s="114"/>
      <c r="E27" s="115"/>
      <c r="F27" s="113">
        <v>2</v>
      </c>
      <c r="G27" s="114"/>
      <c r="H27" s="115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149</v>
      </c>
      <c r="D28" s="36"/>
      <c r="E28" s="37"/>
      <c r="F28" s="35" t="s">
        <v>150</v>
      </c>
      <c r="G28" s="36"/>
      <c r="H28" s="37"/>
      <c r="I28" s="35" t="s">
        <v>151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customHeight="1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spans="1:11">
      <c r="A31" s="48" t="s">
        <v>34</v>
      </c>
      <c r="B31" s="49"/>
      <c r="C31" s="50" t="s">
        <v>152</v>
      </c>
      <c r="D31" s="51"/>
      <c r="E31" s="52"/>
      <c r="F31" s="50" t="s">
        <v>153</v>
      </c>
      <c r="G31" s="51"/>
      <c r="H31" s="52"/>
      <c r="I31" s="50" t="s">
        <v>154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9.25</v>
      </c>
      <c r="F35" s="23">
        <v>9.17</v>
      </c>
      <c r="G35" s="23">
        <v>9.41</v>
      </c>
      <c r="H35" s="23">
        <v>9.02</v>
      </c>
      <c r="I35" s="23">
        <v>9.16</v>
      </c>
      <c r="J35" s="98">
        <v>9.18</v>
      </c>
    </row>
    <row r="36" ht="15.75" spans="1:10">
      <c r="A36" s="61"/>
      <c r="B36" s="55"/>
      <c r="C36" s="62" t="s">
        <v>47</v>
      </c>
      <c r="D36" s="62" t="s">
        <v>48</v>
      </c>
      <c r="E36" s="23">
        <v>5.47</v>
      </c>
      <c r="F36" s="23">
        <v>6.89</v>
      </c>
      <c r="G36" s="23">
        <v>5.92</v>
      </c>
      <c r="H36" s="23">
        <v>6.8</v>
      </c>
      <c r="I36" s="23">
        <v>6.26</v>
      </c>
      <c r="J36" s="98">
        <v>5.91</v>
      </c>
    </row>
    <row r="37" ht="19.5" spans="1:10">
      <c r="A37" s="61"/>
      <c r="B37" s="55"/>
      <c r="C37" s="63" t="s">
        <v>49</v>
      </c>
      <c r="D37" s="62" t="s">
        <v>50</v>
      </c>
      <c r="E37" s="23">
        <v>10.2</v>
      </c>
      <c r="F37" s="23">
        <v>12.5</v>
      </c>
      <c r="G37" s="64">
        <v>9.68</v>
      </c>
      <c r="H37" s="23">
        <v>15.2</v>
      </c>
      <c r="I37" s="23">
        <v>14.1</v>
      </c>
      <c r="J37" s="98">
        <v>14.4</v>
      </c>
    </row>
    <row r="38" ht="16.5" spans="1:10">
      <c r="A38" s="61"/>
      <c r="B38" s="55"/>
      <c r="C38" s="65" t="s">
        <v>51</v>
      </c>
      <c r="D38" s="62" t="s">
        <v>52</v>
      </c>
      <c r="E38" s="64">
        <v>2.41</v>
      </c>
      <c r="F38" s="64">
        <v>3.58</v>
      </c>
      <c r="G38" s="64">
        <v>8.1</v>
      </c>
      <c r="H38" s="64">
        <v>8.1</v>
      </c>
      <c r="I38" s="23">
        <v>10.37</v>
      </c>
      <c r="J38" s="98">
        <v>5.95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0.5</v>
      </c>
      <c r="F39" s="23">
        <v>0.5</v>
      </c>
      <c r="G39" s="23">
        <v>0.7</v>
      </c>
      <c r="H39" s="23">
        <v>0.7</v>
      </c>
      <c r="I39" s="23">
        <v>0.6</v>
      </c>
      <c r="J39" s="98">
        <v>0.6</v>
      </c>
    </row>
    <row r="40" ht="15.75" spans="1:10">
      <c r="A40" s="61"/>
      <c r="B40" s="55"/>
      <c r="C40" s="63" t="s">
        <v>45</v>
      </c>
      <c r="D40" s="63" t="s">
        <v>54</v>
      </c>
      <c r="E40" s="23">
        <v>10.29</v>
      </c>
      <c r="F40" s="23">
        <v>10.19</v>
      </c>
      <c r="G40" s="23">
        <v>10.14</v>
      </c>
      <c r="H40" s="23">
        <v>10.02</v>
      </c>
      <c r="I40" s="23">
        <v>10.1</v>
      </c>
      <c r="J40" s="98">
        <v>10.13</v>
      </c>
    </row>
    <row r="41" ht="15.75" spans="1:10">
      <c r="A41" s="61"/>
      <c r="B41" s="55"/>
      <c r="C41" s="62" t="s">
        <v>47</v>
      </c>
      <c r="D41" s="62" t="s">
        <v>55</v>
      </c>
      <c r="E41" s="23">
        <v>22.32</v>
      </c>
      <c r="F41" s="23">
        <v>24.31</v>
      </c>
      <c r="G41" s="23">
        <v>26.4</v>
      </c>
      <c r="H41" s="23">
        <v>25.7</v>
      </c>
      <c r="I41" s="23">
        <v>24.9</v>
      </c>
      <c r="J41" s="98">
        <v>23.6</v>
      </c>
    </row>
    <row r="42" ht="15.75" spans="1:10">
      <c r="A42" s="61"/>
      <c r="B42" s="55"/>
      <c r="C42" s="66" t="s">
        <v>56</v>
      </c>
      <c r="D42" s="67" t="s">
        <v>57</v>
      </c>
      <c r="E42" s="23">
        <v>6.25</v>
      </c>
      <c r="F42" s="23">
        <v>6.13</v>
      </c>
      <c r="G42" s="23">
        <v>5.85</v>
      </c>
      <c r="H42" s="23">
        <v>5.66</v>
      </c>
      <c r="I42" s="23">
        <v>5.5</v>
      </c>
      <c r="J42" s="98">
        <v>5.55</v>
      </c>
    </row>
    <row r="43" ht="16.5" spans="1:10">
      <c r="A43" s="61"/>
      <c r="B43" s="55"/>
      <c r="C43" s="66" t="s">
        <v>58</v>
      </c>
      <c r="D43" s="68" t="s">
        <v>59</v>
      </c>
      <c r="E43" s="23">
        <v>6.53</v>
      </c>
      <c r="F43" s="23">
        <v>6.29</v>
      </c>
      <c r="G43" s="23">
        <v>7.39</v>
      </c>
      <c r="H43" s="23">
        <v>7.11</v>
      </c>
      <c r="I43" s="23">
        <v>6.88</v>
      </c>
      <c r="J43" s="98">
        <v>6.73</v>
      </c>
    </row>
    <row r="44" ht="19.5" spans="1:10">
      <c r="A44" s="61"/>
      <c r="B44" s="55"/>
      <c r="C44" s="63" t="s">
        <v>49</v>
      </c>
      <c r="D44" s="62" t="s">
        <v>60</v>
      </c>
      <c r="E44" s="23">
        <v>364</v>
      </c>
      <c r="F44" s="23">
        <v>373</v>
      </c>
      <c r="G44" s="23">
        <v>438</v>
      </c>
      <c r="H44" s="23">
        <v>446</v>
      </c>
      <c r="I44" s="23">
        <v>419</v>
      </c>
      <c r="J44" s="98">
        <v>446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5.78</v>
      </c>
      <c r="F45" s="23">
        <v>5.93</v>
      </c>
      <c r="G45" s="23">
        <v>6.11</v>
      </c>
      <c r="H45" s="23">
        <v>6.42</v>
      </c>
      <c r="I45" s="23">
        <v>6.38</v>
      </c>
      <c r="J45" s="98">
        <v>5.85</v>
      </c>
    </row>
    <row r="46" ht="19.5" spans="1:10">
      <c r="A46" s="61"/>
      <c r="B46" s="55"/>
      <c r="C46" s="63" t="s">
        <v>49</v>
      </c>
      <c r="D46" s="62" t="s">
        <v>50</v>
      </c>
      <c r="E46" s="23">
        <v>16.1</v>
      </c>
      <c r="F46" s="23">
        <v>15.6</v>
      </c>
      <c r="G46" s="23">
        <v>14.6</v>
      </c>
      <c r="H46" s="23">
        <v>18.6</v>
      </c>
      <c r="I46" s="23">
        <v>19.4</v>
      </c>
      <c r="J46" s="98">
        <v>19.1</v>
      </c>
    </row>
    <row r="47" ht="16.5" spans="1:10">
      <c r="A47" s="61"/>
      <c r="B47" s="55"/>
      <c r="C47" s="65" t="s">
        <v>51</v>
      </c>
      <c r="D47" s="62" t="s">
        <v>64</v>
      </c>
      <c r="E47" s="23">
        <v>5.32</v>
      </c>
      <c r="F47" s="23">
        <v>5.79</v>
      </c>
      <c r="G47" s="23">
        <v>4.2</v>
      </c>
      <c r="H47" s="23">
        <v>2.1</v>
      </c>
      <c r="I47" s="23">
        <v>2.23</v>
      </c>
      <c r="J47" s="98">
        <v>1.96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5.43</v>
      </c>
      <c r="F48" s="23">
        <v>5.68</v>
      </c>
      <c r="G48" s="23">
        <v>5.8</v>
      </c>
      <c r="H48" s="23">
        <v>5.97</v>
      </c>
      <c r="I48" s="23">
        <v>5.81</v>
      </c>
      <c r="J48" s="98">
        <v>5.7</v>
      </c>
    </row>
    <row r="49" ht="19.5" spans="1:10">
      <c r="A49" s="61"/>
      <c r="B49" s="55"/>
      <c r="C49" s="63" t="s">
        <v>49</v>
      </c>
      <c r="D49" s="62" t="s">
        <v>50</v>
      </c>
      <c r="E49" s="23">
        <v>4.5</v>
      </c>
      <c r="F49" s="23">
        <v>3.1</v>
      </c>
      <c r="G49" s="23">
        <v>3.7</v>
      </c>
      <c r="H49" s="23">
        <v>4.4</v>
      </c>
      <c r="I49" s="23">
        <v>4</v>
      </c>
      <c r="J49" s="98">
        <v>3.3</v>
      </c>
    </row>
    <row r="50" ht="16.5" spans="1:10">
      <c r="A50" s="61"/>
      <c r="B50" s="55"/>
      <c r="C50" s="65" t="s">
        <v>51</v>
      </c>
      <c r="D50" s="62" t="s">
        <v>64</v>
      </c>
      <c r="E50" s="23">
        <v>6.15</v>
      </c>
      <c r="F50" s="23">
        <v>6.32</v>
      </c>
      <c r="G50" s="23">
        <v>7.51</v>
      </c>
      <c r="H50" s="23">
        <v>8.15</v>
      </c>
      <c r="I50" s="23">
        <v>5.35</v>
      </c>
      <c r="J50" s="98">
        <v>5.32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9.24</v>
      </c>
      <c r="F52" s="23">
        <v>9.19</v>
      </c>
      <c r="G52" s="23">
        <v>9.12</v>
      </c>
      <c r="H52" s="23">
        <v>9.1</v>
      </c>
      <c r="I52" s="23">
        <v>9.08</v>
      </c>
      <c r="J52" s="98">
        <v>9.11</v>
      </c>
    </row>
    <row r="53" ht="15.75" spans="1:10">
      <c r="A53" s="61"/>
      <c r="B53" s="55"/>
      <c r="C53" s="62" t="s">
        <v>47</v>
      </c>
      <c r="D53" s="62" t="s">
        <v>48</v>
      </c>
      <c r="E53" s="23">
        <v>6.21</v>
      </c>
      <c r="F53" s="23">
        <v>5.97</v>
      </c>
      <c r="G53" s="23">
        <v>6.07</v>
      </c>
      <c r="H53" s="23">
        <v>7.1</v>
      </c>
      <c r="I53" s="23">
        <v>6.73</v>
      </c>
      <c r="J53" s="98">
        <v>6.62</v>
      </c>
    </row>
    <row r="54" ht="19.5" spans="1:10">
      <c r="A54" s="61"/>
      <c r="B54" s="55"/>
      <c r="C54" s="63" t="s">
        <v>49</v>
      </c>
      <c r="D54" s="62" t="s">
        <v>50</v>
      </c>
      <c r="E54" s="23">
        <v>14.5</v>
      </c>
      <c r="F54" s="23">
        <v>13.2</v>
      </c>
      <c r="G54" s="23">
        <v>11.8</v>
      </c>
      <c r="H54" s="23">
        <v>12.1</v>
      </c>
      <c r="I54" s="23">
        <v>11.6</v>
      </c>
      <c r="J54" s="98">
        <v>10.7</v>
      </c>
    </row>
    <row r="55" ht="16.5" spans="1:10">
      <c r="A55" s="61"/>
      <c r="B55" s="69"/>
      <c r="C55" s="70" t="s">
        <v>51</v>
      </c>
      <c r="D55" s="62" t="s">
        <v>69</v>
      </c>
      <c r="E55" s="71">
        <v>15.7</v>
      </c>
      <c r="F55" s="71">
        <v>4.93</v>
      </c>
      <c r="G55" s="71">
        <v>4.88</v>
      </c>
      <c r="H55" s="23">
        <v>4.6</v>
      </c>
      <c r="I55" s="23">
        <v>4.11</v>
      </c>
      <c r="J55" s="98">
        <v>3.93</v>
      </c>
    </row>
    <row r="56" ht="14.25" spans="1:10">
      <c r="A56" s="72" t="s">
        <v>70</v>
      </c>
      <c r="B56" s="72" t="s">
        <v>71</v>
      </c>
      <c r="C56" s="73">
        <v>7.51</v>
      </c>
      <c r="D56" s="72" t="s">
        <v>43</v>
      </c>
      <c r="E56" s="73">
        <v>75</v>
      </c>
      <c r="F56" s="72" t="s">
        <v>72</v>
      </c>
      <c r="G56" s="73">
        <v>82</v>
      </c>
      <c r="H56" s="72" t="s">
        <v>73</v>
      </c>
      <c r="I56" s="73">
        <v>0.02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30.92</v>
      </c>
      <c r="C59" s="81"/>
      <c r="D59" s="82">
        <v>32.56</v>
      </c>
      <c r="E59" s="81"/>
      <c r="F59" s="81">
        <v>56.02</v>
      </c>
      <c r="G59" s="83"/>
      <c r="H59" s="81"/>
      <c r="I59" s="81"/>
      <c r="J59" s="98"/>
      <c r="K59" s="98"/>
      <c r="L59" s="98">
        <v>28.8</v>
      </c>
      <c r="M59" s="98"/>
    </row>
    <row r="60" ht="18.75" spans="1:13">
      <c r="A60" s="79" t="s">
        <v>77</v>
      </c>
      <c r="B60" s="80"/>
      <c r="C60" s="81"/>
      <c r="D60" s="82"/>
      <c r="E60" s="81"/>
      <c r="F60" s="81"/>
      <c r="G60" s="83"/>
      <c r="H60" s="81">
        <v>19.3</v>
      </c>
      <c r="I60" s="81"/>
      <c r="J60" s="98">
        <v>48.5</v>
      </c>
      <c r="K60" s="98"/>
      <c r="L60" s="98">
        <v>45</v>
      </c>
      <c r="M60" s="98"/>
    </row>
    <row r="61" ht="18.75" spans="1:13">
      <c r="A61" s="79" t="s">
        <v>78</v>
      </c>
      <c r="B61" s="80">
        <v>35.84</v>
      </c>
      <c r="C61" s="81"/>
      <c r="D61" s="82">
        <v>37.68</v>
      </c>
      <c r="E61" s="81"/>
      <c r="F61" s="81">
        <v>40.2</v>
      </c>
      <c r="G61" s="83"/>
      <c r="H61" s="81">
        <v>43.1</v>
      </c>
      <c r="I61" s="81"/>
      <c r="J61" s="98">
        <v>47.3</v>
      </c>
      <c r="K61" s="98"/>
      <c r="L61" s="98"/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34.46</v>
      </c>
      <c r="D63" s="82"/>
      <c r="E63" s="81">
        <v>34.35</v>
      </c>
      <c r="F63" s="81"/>
      <c r="G63" s="83">
        <v>36.3</v>
      </c>
      <c r="H63" s="81"/>
      <c r="I63" s="81">
        <v>49.3</v>
      </c>
      <c r="J63" s="98"/>
      <c r="K63" s="98"/>
      <c r="M63" s="98">
        <v>91.4</v>
      </c>
    </row>
    <row r="64" ht="18.75" spans="1:13">
      <c r="A64" s="86" t="s">
        <v>80</v>
      </c>
      <c r="B64" s="81"/>
      <c r="C64" s="81">
        <v>36.11</v>
      </c>
      <c r="D64" s="82"/>
      <c r="E64" s="81"/>
      <c r="F64" s="81"/>
      <c r="G64" s="87"/>
      <c r="H64" s="81"/>
      <c r="I64" s="81"/>
      <c r="J64" s="98"/>
      <c r="K64" s="98">
        <v>49.2</v>
      </c>
      <c r="L64" s="98"/>
      <c r="M64" s="98">
        <v>51.2</v>
      </c>
    </row>
    <row r="65" ht="18.75" spans="1:13">
      <c r="A65" s="86" t="s">
        <v>81</v>
      </c>
      <c r="B65" s="81"/>
      <c r="C65" s="81"/>
      <c r="D65" s="82"/>
      <c r="E65" s="81">
        <v>56</v>
      </c>
      <c r="F65" s="81"/>
      <c r="G65" s="83">
        <v>22.7</v>
      </c>
      <c r="H65" s="81"/>
      <c r="I65" s="81">
        <v>22.08</v>
      </c>
      <c r="J65" s="98"/>
      <c r="K65" s="98">
        <v>21.5</v>
      </c>
      <c r="M65" s="98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7.54</v>
      </c>
      <c r="C67" s="81">
        <v>10.94</v>
      </c>
      <c r="D67" s="82">
        <v>6.91</v>
      </c>
      <c r="E67" s="81">
        <v>10.99</v>
      </c>
      <c r="F67" s="81">
        <v>6.22</v>
      </c>
      <c r="G67" s="83">
        <v>11.02</v>
      </c>
      <c r="H67" s="81">
        <v>3.1</v>
      </c>
      <c r="I67" s="81">
        <v>11.12</v>
      </c>
      <c r="J67" s="98">
        <v>2.71</v>
      </c>
      <c r="K67" s="98">
        <v>10.9</v>
      </c>
      <c r="L67" s="98">
        <v>3.32</v>
      </c>
      <c r="M67" s="98">
        <v>11.4</v>
      </c>
    </row>
    <row r="68" ht="18.75" spans="1:13">
      <c r="A68" s="104" t="s">
        <v>83</v>
      </c>
      <c r="B68" s="105">
        <v>6.78</v>
      </c>
      <c r="C68" s="81">
        <v>8.19</v>
      </c>
      <c r="D68" s="82">
        <v>6.54</v>
      </c>
      <c r="E68" s="81">
        <v>8.81</v>
      </c>
      <c r="F68" s="81">
        <v>4.49</v>
      </c>
      <c r="G68" s="83">
        <v>8.06</v>
      </c>
      <c r="H68" s="81">
        <v>6.9</v>
      </c>
      <c r="I68" s="81">
        <v>7.6</v>
      </c>
      <c r="J68" s="98">
        <v>5.85</v>
      </c>
      <c r="K68" s="98">
        <v>7.6</v>
      </c>
      <c r="L68" s="98">
        <v>6.12</v>
      </c>
      <c r="M68" s="98">
        <v>7.6</v>
      </c>
    </row>
    <row r="69" ht="18.75" spans="1:13">
      <c r="A69" s="104" t="s">
        <v>84</v>
      </c>
      <c r="B69" s="105"/>
      <c r="C69" s="81"/>
      <c r="D69" s="82">
        <v>5.77</v>
      </c>
      <c r="E69" s="81">
        <v>11.76</v>
      </c>
      <c r="F69" s="81">
        <v>9.32</v>
      </c>
      <c r="G69" s="83">
        <v>11.64</v>
      </c>
      <c r="H69" s="81">
        <v>5.1</v>
      </c>
      <c r="I69" s="81">
        <v>11.4</v>
      </c>
      <c r="J69" s="98">
        <v>4.37</v>
      </c>
      <c r="K69" s="98">
        <v>11.3</v>
      </c>
      <c r="L69" s="98"/>
      <c r="M69" s="98"/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3" workbookViewId="0">
      <selection activeCell="E51" sqref="E5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144</v>
      </c>
      <c r="D2" s="6"/>
      <c r="E2" s="6"/>
      <c r="F2" s="7" t="s">
        <v>145</v>
      </c>
      <c r="G2" s="7"/>
      <c r="H2" s="7"/>
      <c r="I2" s="89" t="s">
        <v>146</v>
      </c>
      <c r="J2" s="89"/>
      <c r="K2" s="89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11" t="s">
        <v>4</v>
      </c>
      <c r="B4" s="12" t="s">
        <v>5</v>
      </c>
      <c r="C4" s="13">
        <v>10250</v>
      </c>
      <c r="D4" s="13"/>
      <c r="E4" s="13"/>
      <c r="F4" s="13">
        <v>11450</v>
      </c>
      <c r="G4" s="13"/>
      <c r="H4" s="13"/>
      <c r="I4" s="13">
        <v>12780</v>
      </c>
      <c r="J4" s="13"/>
      <c r="K4" s="13"/>
      <c r="L4" s="91" t="s">
        <v>89</v>
      </c>
      <c r="M4" s="91" t="s">
        <v>90</v>
      </c>
    </row>
    <row r="5" ht="21.95" customHeight="1" spans="1:13">
      <c r="A5" s="11"/>
      <c r="B5" s="14" t="s">
        <v>6</v>
      </c>
      <c r="C5" s="13">
        <v>25200</v>
      </c>
      <c r="D5" s="13"/>
      <c r="E5" s="13"/>
      <c r="F5" s="13">
        <v>26900</v>
      </c>
      <c r="G5" s="13"/>
      <c r="H5" s="13"/>
      <c r="I5" s="13">
        <v>28700</v>
      </c>
      <c r="J5" s="13"/>
      <c r="K5" s="13"/>
      <c r="L5" s="92"/>
      <c r="M5" s="92"/>
    </row>
    <row r="6" ht="21.95" customHeight="1" spans="1:13">
      <c r="A6" s="11"/>
      <c r="B6" s="14" t="s">
        <v>7</v>
      </c>
      <c r="C6" s="15">
        <f>C4-'7日'!I4</f>
        <v>630</v>
      </c>
      <c r="D6" s="15"/>
      <c r="E6" s="15"/>
      <c r="F6" s="16">
        <f>F4-C4</f>
        <v>1200</v>
      </c>
      <c r="G6" s="17"/>
      <c r="H6" s="18"/>
      <c r="I6" s="16">
        <f>I4-F4</f>
        <v>1330</v>
      </c>
      <c r="J6" s="17"/>
      <c r="K6" s="18"/>
      <c r="L6" s="93">
        <f>C6+F6+I6</f>
        <v>3160</v>
      </c>
      <c r="M6" s="93">
        <f>C7+F7+I7</f>
        <v>4940</v>
      </c>
    </row>
    <row r="7" ht="21.95" customHeight="1" spans="1:13">
      <c r="A7" s="11"/>
      <c r="B7" s="14" t="s">
        <v>8</v>
      </c>
      <c r="C7" s="15">
        <f>C5-'7日'!I5</f>
        <v>1440</v>
      </c>
      <c r="D7" s="15"/>
      <c r="E7" s="15"/>
      <c r="F7" s="16">
        <f>F5-C5</f>
        <v>1700</v>
      </c>
      <c r="G7" s="17"/>
      <c r="H7" s="18"/>
      <c r="I7" s="16">
        <f>I5-F5</f>
        <v>1800</v>
      </c>
      <c r="J7" s="17"/>
      <c r="K7" s="18"/>
      <c r="L7" s="93"/>
      <c r="M7" s="93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47</v>
      </c>
      <c r="G9" s="13"/>
      <c r="H9" s="13"/>
      <c r="I9" s="13">
        <v>45</v>
      </c>
      <c r="J9" s="13"/>
      <c r="K9" s="13"/>
      <c r="L9" s="94" t="s">
        <v>91</v>
      </c>
      <c r="M9" s="95"/>
      <c r="N9" s="95"/>
      <c r="O9" s="95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47</v>
      </c>
      <c r="G10" s="13"/>
      <c r="H10" s="13"/>
      <c r="I10" s="13">
        <v>45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92</v>
      </c>
      <c r="D11" s="23" t="s">
        <v>92</v>
      </c>
      <c r="E11" s="23" t="s">
        <v>92</v>
      </c>
      <c r="F11" s="23" t="s">
        <v>92</v>
      </c>
      <c r="G11" s="23" t="s">
        <v>92</v>
      </c>
      <c r="H11" s="23" t="s">
        <v>92</v>
      </c>
      <c r="I11" s="23" t="s">
        <v>92</v>
      </c>
      <c r="J11" s="23" t="s">
        <v>92</v>
      </c>
      <c r="K11" s="23" t="s">
        <v>92</v>
      </c>
    </row>
    <row r="12" ht="21.95" customHeight="1" spans="1:11">
      <c r="A12" s="21"/>
      <c r="B12" s="22" t="s">
        <v>15</v>
      </c>
      <c r="C12" s="23">
        <v>60</v>
      </c>
      <c r="D12" s="23">
        <v>60</v>
      </c>
      <c r="E12" s="23">
        <v>60</v>
      </c>
      <c r="F12" s="23">
        <v>60</v>
      </c>
      <c r="G12" s="23">
        <v>60</v>
      </c>
      <c r="H12" s="23">
        <v>60</v>
      </c>
      <c r="I12" s="23">
        <v>60</v>
      </c>
      <c r="J12" s="23">
        <v>60</v>
      </c>
      <c r="K12" s="23">
        <v>60</v>
      </c>
    </row>
    <row r="13" ht="21.95" customHeight="1" spans="1:11">
      <c r="A13" s="21"/>
      <c r="B13" s="22" t="s">
        <v>16</v>
      </c>
      <c r="C13" s="23" t="s">
        <v>17</v>
      </c>
      <c r="D13" s="23"/>
      <c r="E13" s="23"/>
      <c r="F13" s="23" t="s">
        <v>17</v>
      </c>
      <c r="G13" s="23"/>
      <c r="H13" s="23"/>
      <c r="I13" s="23" t="s">
        <v>17</v>
      </c>
      <c r="J13" s="23"/>
      <c r="K13" s="23"/>
    </row>
    <row r="14" ht="28.5" customHeight="1" spans="1:11">
      <c r="A14" s="21"/>
      <c r="B14" s="22"/>
      <c r="C14" s="23" t="s">
        <v>17</v>
      </c>
      <c r="D14" s="23"/>
      <c r="E14" s="23"/>
      <c r="F14" s="23" t="s">
        <v>17</v>
      </c>
      <c r="G14" s="23"/>
      <c r="H14" s="23"/>
      <c r="I14" s="23" t="s">
        <v>17</v>
      </c>
      <c r="J14" s="23"/>
      <c r="K14" s="23"/>
    </row>
    <row r="15" ht="21.95" customHeight="1" spans="1:11">
      <c r="A15" s="24" t="s">
        <v>93</v>
      </c>
      <c r="B15" s="25" t="s">
        <v>18</v>
      </c>
      <c r="C15" s="23">
        <v>250</v>
      </c>
      <c r="D15" s="23">
        <v>500</v>
      </c>
      <c r="E15" s="23">
        <v>470</v>
      </c>
      <c r="F15" s="23">
        <v>470</v>
      </c>
      <c r="G15" s="23">
        <v>450</v>
      </c>
      <c r="H15" s="23">
        <v>420</v>
      </c>
      <c r="I15" s="23">
        <v>420</v>
      </c>
      <c r="J15" s="23">
        <v>390</v>
      </c>
      <c r="K15" s="23">
        <v>360</v>
      </c>
    </row>
    <row r="16" ht="21.95" customHeight="1" spans="1:11">
      <c r="A16" s="24"/>
      <c r="B16" s="26" t="s">
        <v>19</v>
      </c>
      <c r="C16" s="27" t="s">
        <v>155</v>
      </c>
      <c r="D16" s="27"/>
      <c r="E16" s="27"/>
      <c r="F16" s="27" t="s">
        <v>20</v>
      </c>
      <c r="G16" s="27"/>
      <c r="H16" s="27"/>
      <c r="I16" s="27" t="s">
        <v>20</v>
      </c>
      <c r="J16" s="27"/>
      <c r="K16" s="27"/>
    </row>
    <row r="17" ht="21.95" customHeight="1" spans="1:11">
      <c r="A17" s="28" t="s">
        <v>21</v>
      </c>
      <c r="B17" s="29" t="s">
        <v>14</v>
      </c>
      <c r="C17" s="23" t="s">
        <v>92</v>
      </c>
      <c r="D17" s="23" t="s">
        <v>92</v>
      </c>
      <c r="E17" s="23" t="s">
        <v>92</v>
      </c>
      <c r="F17" s="23" t="s">
        <v>92</v>
      </c>
      <c r="G17" s="23" t="s">
        <v>92</v>
      </c>
      <c r="H17" s="23" t="s">
        <v>92</v>
      </c>
      <c r="I17" s="23" t="s">
        <v>92</v>
      </c>
      <c r="J17" s="23" t="s">
        <v>92</v>
      </c>
      <c r="K17" s="23" t="s">
        <v>92</v>
      </c>
    </row>
    <row r="18" ht="21.95" customHeight="1" spans="1:11">
      <c r="A18" s="28"/>
      <c r="B18" s="29" t="s">
        <v>15</v>
      </c>
      <c r="C18" s="23">
        <v>70</v>
      </c>
      <c r="D18" s="23">
        <v>70</v>
      </c>
      <c r="E18" s="23">
        <v>70</v>
      </c>
      <c r="F18" s="23">
        <v>70</v>
      </c>
      <c r="G18" s="23">
        <v>70</v>
      </c>
      <c r="H18" s="23">
        <v>70</v>
      </c>
      <c r="I18" s="23">
        <v>70</v>
      </c>
      <c r="J18" s="23">
        <v>70</v>
      </c>
      <c r="K18" s="23">
        <v>70</v>
      </c>
    </row>
    <row r="19" ht="21.95" customHeight="1" spans="1:11">
      <c r="A19" s="28"/>
      <c r="B19" s="29" t="s">
        <v>16</v>
      </c>
      <c r="C19" s="23" t="s">
        <v>17</v>
      </c>
      <c r="D19" s="23"/>
      <c r="E19" s="23"/>
      <c r="F19" s="23" t="s">
        <v>17</v>
      </c>
      <c r="G19" s="23"/>
      <c r="H19" s="23"/>
      <c r="I19" s="23" t="s">
        <v>17</v>
      </c>
      <c r="J19" s="23"/>
      <c r="K19" s="23"/>
    </row>
    <row r="20" ht="28.5" customHeight="1" spans="1:11">
      <c r="A20" s="28"/>
      <c r="B20" s="29"/>
      <c r="C20" s="23" t="s">
        <v>17</v>
      </c>
      <c r="D20" s="23"/>
      <c r="E20" s="23"/>
      <c r="F20" s="23" t="s">
        <v>17</v>
      </c>
      <c r="G20" s="23"/>
      <c r="H20" s="23"/>
      <c r="I20" s="23" t="s">
        <v>17</v>
      </c>
      <c r="J20" s="23"/>
      <c r="K20" s="23"/>
    </row>
    <row r="21" ht="21.95" customHeight="1" spans="1:11">
      <c r="A21" s="30" t="s">
        <v>22</v>
      </c>
      <c r="B21" s="25" t="s">
        <v>23</v>
      </c>
      <c r="C21" s="23">
        <v>520</v>
      </c>
      <c r="D21" s="23">
        <v>450</v>
      </c>
      <c r="E21" s="23">
        <v>390</v>
      </c>
      <c r="F21" s="23">
        <v>390</v>
      </c>
      <c r="G21" s="23">
        <v>320</v>
      </c>
      <c r="H21" s="23">
        <v>510</v>
      </c>
      <c r="I21" s="23">
        <v>510</v>
      </c>
      <c r="J21" s="23">
        <v>440</v>
      </c>
      <c r="K21" s="23">
        <v>370</v>
      </c>
    </row>
    <row r="22" ht="21.95" customHeight="1" spans="1:11">
      <c r="A22" s="30"/>
      <c r="B22" s="26" t="s">
        <v>24</v>
      </c>
      <c r="C22" s="27" t="s">
        <v>25</v>
      </c>
      <c r="D22" s="27"/>
      <c r="E22" s="27"/>
      <c r="F22" s="27" t="s">
        <v>156</v>
      </c>
      <c r="G22" s="27"/>
      <c r="H22" s="27"/>
      <c r="I22" s="27" t="s">
        <v>25</v>
      </c>
      <c r="J22" s="27"/>
      <c r="K22" s="27"/>
    </row>
    <row r="23" ht="21.95" customHeight="1" spans="1:11">
      <c r="A23" s="31" t="s">
        <v>26</v>
      </c>
      <c r="B23" s="32" t="s">
        <v>27</v>
      </c>
      <c r="C23" s="23">
        <v>1130</v>
      </c>
      <c r="D23" s="23"/>
      <c r="E23" s="23"/>
      <c r="F23" s="23">
        <f>1690+1620</f>
        <v>3310</v>
      </c>
      <c r="G23" s="23"/>
      <c r="H23" s="23"/>
      <c r="I23" s="23">
        <v>3160</v>
      </c>
      <c r="J23" s="23"/>
      <c r="K23" s="23"/>
    </row>
    <row r="24" ht="21.95" customHeight="1" spans="1:11">
      <c r="A24" s="31"/>
      <c r="B24" s="32" t="s">
        <v>28</v>
      </c>
      <c r="C24" s="23">
        <v>820</v>
      </c>
      <c r="D24" s="23"/>
      <c r="E24" s="23"/>
      <c r="F24" s="23">
        <f>350+340</f>
        <v>690</v>
      </c>
      <c r="G24" s="23"/>
      <c r="H24" s="23"/>
      <c r="I24" s="23">
        <v>500</v>
      </c>
      <c r="J24" s="23"/>
      <c r="K24" s="23"/>
    </row>
    <row r="25" ht="21.95" customHeight="1" spans="1:11">
      <c r="A25" s="24" t="s">
        <v>29</v>
      </c>
      <c r="B25" s="25" t="s">
        <v>30</v>
      </c>
      <c r="C25" s="23">
        <v>34</v>
      </c>
      <c r="D25" s="23"/>
      <c r="E25" s="23"/>
      <c r="F25" s="23">
        <v>34</v>
      </c>
      <c r="G25" s="23"/>
      <c r="H25" s="23"/>
      <c r="I25" s="23">
        <v>34</v>
      </c>
      <c r="J25" s="23"/>
      <c r="K25" s="23"/>
    </row>
    <row r="26" ht="21.95" customHeight="1" spans="1:11">
      <c r="A26" s="24"/>
      <c r="B26" s="25" t="s">
        <v>31</v>
      </c>
      <c r="C26" s="23">
        <v>855</v>
      </c>
      <c r="D26" s="23"/>
      <c r="E26" s="23"/>
      <c r="F26" s="23">
        <v>855</v>
      </c>
      <c r="G26" s="23"/>
      <c r="H26" s="23"/>
      <c r="I26" s="23">
        <v>855</v>
      </c>
      <c r="J26" s="23"/>
      <c r="K26" s="23"/>
    </row>
    <row r="27" ht="21.95" customHeight="1" spans="1:11">
      <c r="A27" s="24"/>
      <c r="B27" s="25" t="s">
        <v>32</v>
      </c>
      <c r="C27" s="23">
        <v>2</v>
      </c>
      <c r="D27" s="23"/>
      <c r="E27" s="23"/>
      <c r="F27" s="23">
        <v>2</v>
      </c>
      <c r="G27" s="23"/>
      <c r="H27" s="23"/>
      <c r="I27" s="23">
        <v>2</v>
      </c>
      <c r="J27" s="23"/>
      <c r="K27" s="23"/>
    </row>
    <row r="28" ht="76.5" customHeight="1" spans="1:11">
      <c r="A28" s="33" t="s">
        <v>33</v>
      </c>
      <c r="B28" s="34"/>
      <c r="C28" s="35" t="s">
        <v>157</v>
      </c>
      <c r="D28" s="36"/>
      <c r="E28" s="37"/>
      <c r="F28" s="35" t="s">
        <v>158</v>
      </c>
      <c r="G28" s="36"/>
      <c r="H28" s="37"/>
      <c r="I28" s="35" t="s">
        <v>159</v>
      </c>
      <c r="J28" s="36"/>
      <c r="K28" s="37"/>
    </row>
    <row r="29" ht="24" customHeight="1" spans="1:11">
      <c r="A29" s="38"/>
      <c r="B29" s="39"/>
      <c r="C29" s="40"/>
      <c r="D29" s="41"/>
      <c r="E29" s="42"/>
      <c r="F29" s="40"/>
      <c r="G29" s="41"/>
      <c r="H29" s="42"/>
      <c r="I29" s="40"/>
      <c r="J29" s="41"/>
      <c r="K29" s="42"/>
    </row>
    <row r="30" spans="1:11">
      <c r="A30" s="43"/>
      <c r="B30" s="44"/>
      <c r="C30" s="45"/>
      <c r="D30" s="46"/>
      <c r="E30" s="47"/>
      <c r="F30" s="45"/>
      <c r="G30" s="46"/>
      <c r="H30" s="47"/>
      <c r="I30" s="45"/>
      <c r="J30" s="46"/>
      <c r="K30" s="47"/>
    </row>
    <row r="31" ht="14.25" spans="1:11">
      <c r="A31" s="48" t="s">
        <v>34</v>
      </c>
      <c r="B31" s="49"/>
      <c r="C31" s="50" t="s">
        <v>160</v>
      </c>
      <c r="D31" s="51"/>
      <c r="E31" s="52"/>
      <c r="F31" s="50" t="s">
        <v>153</v>
      </c>
      <c r="G31" s="51"/>
      <c r="H31" s="52"/>
      <c r="I31" s="50" t="s">
        <v>161</v>
      </c>
      <c r="J31" s="51"/>
      <c r="K31" s="52"/>
    </row>
    <row r="32" ht="18.75" spans="2:9">
      <c r="B32" s="53" t="s">
        <v>36</v>
      </c>
      <c r="C32" s="53"/>
      <c r="D32" s="53"/>
      <c r="E32" s="53"/>
      <c r="F32" s="53"/>
      <c r="G32" s="53"/>
      <c r="H32" s="53"/>
      <c r="I32" s="53"/>
    </row>
    <row r="33" ht="14.25" spans="1:10">
      <c r="A33" s="54"/>
      <c r="B33" s="55" t="s">
        <v>0</v>
      </c>
      <c r="C33" s="56" t="s">
        <v>37</v>
      </c>
      <c r="D33" s="56" t="s">
        <v>38</v>
      </c>
      <c r="E33" s="57" t="s">
        <v>39</v>
      </c>
      <c r="F33" s="58"/>
      <c r="G33" s="59" t="s">
        <v>40</v>
      </c>
      <c r="H33" s="60"/>
      <c r="I33" s="96" t="s">
        <v>41</v>
      </c>
      <c r="J33" s="97"/>
    </row>
    <row r="34" ht="15.75" spans="1:10">
      <c r="A34" s="61"/>
      <c r="B34" s="55" t="s">
        <v>42</v>
      </c>
      <c r="C34" s="62" t="s">
        <v>43</v>
      </c>
      <c r="D34" s="62" t="s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98">
        <v>0</v>
      </c>
    </row>
    <row r="35" ht="15.75" spans="1:10">
      <c r="A35" s="61"/>
      <c r="B35" s="55"/>
      <c r="C35" s="63" t="s">
        <v>45</v>
      </c>
      <c r="D35" s="63" t="s">
        <v>46</v>
      </c>
      <c r="E35" s="23">
        <v>9.24</v>
      </c>
      <c r="F35" s="23">
        <v>9.36</v>
      </c>
      <c r="G35" s="23">
        <v>9.02</v>
      </c>
      <c r="H35" s="23">
        <v>9.05</v>
      </c>
      <c r="I35" s="23">
        <v>9.1</v>
      </c>
      <c r="J35" s="98">
        <v>9.13</v>
      </c>
    </row>
    <row r="36" ht="15.75" spans="1:10">
      <c r="A36" s="61"/>
      <c r="B36" s="55"/>
      <c r="C36" s="62" t="s">
        <v>47</v>
      </c>
      <c r="D36" s="62" t="s">
        <v>48</v>
      </c>
      <c r="E36" s="23">
        <v>5.97</v>
      </c>
      <c r="F36" s="23">
        <v>6.53</v>
      </c>
      <c r="G36" s="23">
        <v>5.95</v>
      </c>
      <c r="H36" s="23">
        <v>5.4</v>
      </c>
      <c r="I36" s="23">
        <v>5.62</v>
      </c>
      <c r="J36" s="98">
        <v>5.8</v>
      </c>
    </row>
    <row r="37" ht="19.5" spans="1:10">
      <c r="A37" s="61"/>
      <c r="B37" s="55"/>
      <c r="C37" s="63" t="s">
        <v>49</v>
      </c>
      <c r="D37" s="62" t="s">
        <v>50</v>
      </c>
      <c r="E37" s="23">
        <v>14.9</v>
      </c>
      <c r="F37" s="23">
        <v>14.5</v>
      </c>
      <c r="G37" s="64">
        <v>16.2</v>
      </c>
      <c r="H37" s="23">
        <v>14.1</v>
      </c>
      <c r="I37" s="23">
        <v>13.8</v>
      </c>
      <c r="J37" s="98">
        <v>13.1</v>
      </c>
    </row>
    <row r="38" ht="16.5" spans="1:10">
      <c r="A38" s="61"/>
      <c r="B38" s="55"/>
      <c r="C38" s="65" t="s">
        <v>51</v>
      </c>
      <c r="D38" s="62" t="s">
        <v>52</v>
      </c>
      <c r="E38" s="64">
        <v>5.01</v>
      </c>
      <c r="F38" s="64">
        <v>5.89</v>
      </c>
      <c r="G38" s="64">
        <v>6.09</v>
      </c>
      <c r="H38" s="64">
        <v>6.7</v>
      </c>
      <c r="I38" s="23">
        <v>6.67</v>
      </c>
      <c r="J38" s="98">
        <v>7.65</v>
      </c>
    </row>
    <row r="39" ht="14.25" spans="1:10">
      <c r="A39" s="61"/>
      <c r="B39" s="55" t="s">
        <v>53</v>
      </c>
      <c r="C39" s="62" t="s">
        <v>43</v>
      </c>
      <c r="D39" s="62" t="s">
        <v>52</v>
      </c>
      <c r="E39" s="23">
        <v>0.5</v>
      </c>
      <c r="F39" s="23">
        <v>0.5</v>
      </c>
      <c r="G39" s="23">
        <v>0.5</v>
      </c>
      <c r="H39" s="23">
        <v>0.5</v>
      </c>
      <c r="I39" s="23">
        <v>0.5</v>
      </c>
      <c r="J39" s="98">
        <v>0.5</v>
      </c>
    </row>
    <row r="40" ht="15.75" spans="1:10">
      <c r="A40" s="61"/>
      <c r="B40" s="55"/>
      <c r="C40" s="63" t="s">
        <v>45</v>
      </c>
      <c r="D40" s="63" t="s">
        <v>54</v>
      </c>
      <c r="E40" s="23">
        <v>10.15</v>
      </c>
      <c r="F40" s="23">
        <v>10.03</v>
      </c>
      <c r="G40" s="23">
        <v>10.05</v>
      </c>
      <c r="H40" s="23">
        <v>10.1</v>
      </c>
      <c r="I40" s="23">
        <v>10.1</v>
      </c>
      <c r="J40" s="98">
        <v>10.15</v>
      </c>
    </row>
    <row r="41" ht="15.75" spans="1:10">
      <c r="A41" s="61"/>
      <c r="B41" s="55"/>
      <c r="C41" s="62" t="s">
        <v>47</v>
      </c>
      <c r="D41" s="62" t="s">
        <v>55</v>
      </c>
      <c r="E41" s="23">
        <v>22.38</v>
      </c>
      <c r="F41" s="23">
        <v>23.19</v>
      </c>
      <c r="G41" s="23">
        <v>26.4</v>
      </c>
      <c r="H41" s="23">
        <v>26.9</v>
      </c>
      <c r="I41" s="23">
        <v>25.8</v>
      </c>
      <c r="J41" s="98">
        <v>24.1</v>
      </c>
    </row>
    <row r="42" ht="15.75" spans="1:10">
      <c r="A42" s="61"/>
      <c r="B42" s="55"/>
      <c r="C42" s="66" t="s">
        <v>56</v>
      </c>
      <c r="D42" s="67" t="s">
        <v>57</v>
      </c>
      <c r="E42" s="23">
        <v>5.36</v>
      </c>
      <c r="F42" s="23">
        <v>5.55</v>
      </c>
      <c r="G42" s="23">
        <v>5.63</v>
      </c>
      <c r="H42" s="23">
        <v>5.55</v>
      </c>
      <c r="I42" s="23">
        <v>5.35</v>
      </c>
      <c r="J42" s="98">
        <v>4.97</v>
      </c>
    </row>
    <row r="43" ht="16.5" spans="1:10">
      <c r="A43" s="61"/>
      <c r="B43" s="55"/>
      <c r="C43" s="66" t="s">
        <v>58</v>
      </c>
      <c r="D43" s="68" t="s">
        <v>59</v>
      </c>
      <c r="E43" s="23">
        <v>7.38</v>
      </c>
      <c r="F43" s="23">
        <v>7.85</v>
      </c>
      <c r="G43" s="23">
        <v>7.83</v>
      </c>
      <c r="H43" s="23">
        <v>7.62</v>
      </c>
      <c r="I43" s="23">
        <v>7.53</v>
      </c>
      <c r="J43" s="98">
        <v>7.62</v>
      </c>
    </row>
    <row r="44" ht="19.5" spans="1:10">
      <c r="A44" s="61"/>
      <c r="B44" s="55"/>
      <c r="C44" s="63" t="s">
        <v>49</v>
      </c>
      <c r="D44" s="62" t="s">
        <v>60</v>
      </c>
      <c r="E44" s="23">
        <v>512</v>
      </c>
      <c r="F44" s="23">
        <v>543</v>
      </c>
      <c r="G44" s="23">
        <v>561</v>
      </c>
      <c r="H44" s="23">
        <v>660</v>
      </c>
      <c r="I44" s="23">
        <v>710</v>
      </c>
      <c r="J44" s="98">
        <v>689</v>
      </c>
    </row>
    <row r="45" ht="15.75" spans="1:10">
      <c r="A45" s="61"/>
      <c r="B45" s="55" t="s">
        <v>61</v>
      </c>
      <c r="C45" s="65" t="s">
        <v>62</v>
      </c>
      <c r="D45" s="62" t="s">
        <v>63</v>
      </c>
      <c r="E45" s="23">
        <v>6.57</v>
      </c>
      <c r="F45" s="23">
        <v>6.69</v>
      </c>
      <c r="G45" s="23">
        <v>6.37</v>
      </c>
      <c r="H45" s="23">
        <v>5.39</v>
      </c>
      <c r="I45" s="23">
        <v>5.52</v>
      </c>
      <c r="J45" s="98">
        <v>5.63</v>
      </c>
    </row>
    <row r="46" ht="19.5" spans="1:10">
      <c r="A46" s="61"/>
      <c r="B46" s="55"/>
      <c r="C46" s="63" t="s">
        <v>49</v>
      </c>
      <c r="D46" s="62" t="s">
        <v>50</v>
      </c>
      <c r="E46" s="23">
        <v>16.1</v>
      </c>
      <c r="F46" s="23">
        <v>17.8</v>
      </c>
      <c r="G46" s="23">
        <v>19.1</v>
      </c>
      <c r="H46" s="23">
        <v>18.6</v>
      </c>
      <c r="I46" s="23">
        <v>19.5</v>
      </c>
      <c r="J46" s="98">
        <v>19.2</v>
      </c>
    </row>
    <row r="47" ht="16.5" spans="1:10">
      <c r="A47" s="61"/>
      <c r="B47" s="55"/>
      <c r="C47" s="65" t="s">
        <v>51</v>
      </c>
      <c r="D47" s="62" t="s">
        <v>64</v>
      </c>
      <c r="E47" s="23">
        <v>8.76</v>
      </c>
      <c r="F47" s="23">
        <v>8.05</v>
      </c>
      <c r="G47" s="23">
        <v>2.4</v>
      </c>
      <c r="H47" s="23">
        <v>2.05</v>
      </c>
      <c r="I47" s="23">
        <v>2.09</v>
      </c>
      <c r="J47" s="98">
        <v>2.11</v>
      </c>
    </row>
    <row r="48" ht="15.75" spans="1:10">
      <c r="A48" s="61"/>
      <c r="B48" s="55" t="s">
        <v>65</v>
      </c>
      <c r="C48" s="65" t="s">
        <v>62</v>
      </c>
      <c r="D48" s="62" t="s">
        <v>63</v>
      </c>
      <c r="E48" s="23">
        <v>5.92</v>
      </c>
      <c r="F48" s="23">
        <v>6.33</v>
      </c>
      <c r="G48" s="23">
        <v>6.5</v>
      </c>
      <c r="H48" s="23">
        <v>6.41</v>
      </c>
      <c r="I48" s="23">
        <v>6.27</v>
      </c>
      <c r="J48" s="98">
        <v>5.97</v>
      </c>
    </row>
    <row r="49" ht="19.5" spans="1:10">
      <c r="A49" s="61"/>
      <c r="B49" s="55"/>
      <c r="C49" s="63" t="s">
        <v>49</v>
      </c>
      <c r="D49" s="62" t="s">
        <v>50</v>
      </c>
      <c r="E49" s="23">
        <v>6</v>
      </c>
      <c r="F49" s="23">
        <v>6.13</v>
      </c>
      <c r="G49" s="23">
        <v>6.2</v>
      </c>
      <c r="H49" s="23">
        <v>8</v>
      </c>
      <c r="I49" s="23">
        <v>6.9</v>
      </c>
      <c r="J49" s="98">
        <v>7.3</v>
      </c>
    </row>
    <row r="50" ht="16.5" spans="1:10">
      <c r="A50" s="61"/>
      <c r="B50" s="55"/>
      <c r="C50" s="65" t="s">
        <v>51</v>
      </c>
      <c r="D50" s="62" t="s">
        <v>64</v>
      </c>
      <c r="E50" s="23">
        <v>8.31</v>
      </c>
      <c r="F50" s="23">
        <v>8.67</v>
      </c>
      <c r="G50" s="23">
        <v>4.8</v>
      </c>
      <c r="H50" s="23">
        <v>2.2</v>
      </c>
      <c r="I50" s="23">
        <v>4.48</v>
      </c>
      <c r="J50" s="98">
        <v>4.39</v>
      </c>
    </row>
    <row r="51" ht="14.25" spans="1:10">
      <c r="A51" s="61"/>
      <c r="B51" s="55" t="s">
        <v>66</v>
      </c>
      <c r="C51" s="62" t="s">
        <v>43</v>
      </c>
      <c r="D51" s="23" t="s">
        <v>67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98">
        <v>0</v>
      </c>
    </row>
    <row r="52" ht="15.75" spans="1:10">
      <c r="A52" s="61"/>
      <c r="B52" s="55"/>
      <c r="C52" s="63" t="s">
        <v>45</v>
      </c>
      <c r="D52" s="62" t="s">
        <v>68</v>
      </c>
      <c r="E52" s="23">
        <v>9.17</v>
      </c>
      <c r="F52" s="23">
        <v>9.35</v>
      </c>
      <c r="G52" s="23">
        <v>8.98</v>
      </c>
      <c r="H52" s="23">
        <v>9.02</v>
      </c>
      <c r="I52" s="23">
        <v>9.06</v>
      </c>
      <c r="J52" s="98">
        <v>9.1</v>
      </c>
    </row>
    <row r="53" ht="15.75" spans="1:10">
      <c r="A53" s="61"/>
      <c r="B53" s="55"/>
      <c r="C53" s="62" t="s">
        <v>47</v>
      </c>
      <c r="D53" s="62" t="s">
        <v>48</v>
      </c>
      <c r="E53" s="23">
        <v>5.29</v>
      </c>
      <c r="F53" s="23">
        <v>6.37</v>
      </c>
      <c r="G53" s="23">
        <v>6.4</v>
      </c>
      <c r="H53" s="23">
        <v>6.05</v>
      </c>
      <c r="I53" s="23">
        <v>6.21</v>
      </c>
      <c r="J53" s="98">
        <v>6.36</v>
      </c>
    </row>
    <row r="54" ht="19.5" spans="1:10">
      <c r="A54" s="61"/>
      <c r="B54" s="55"/>
      <c r="C54" s="63" t="s">
        <v>49</v>
      </c>
      <c r="D54" s="62" t="s">
        <v>50</v>
      </c>
      <c r="E54" s="23">
        <v>14.53</v>
      </c>
      <c r="F54" s="23">
        <v>15.07</v>
      </c>
      <c r="G54" s="23">
        <v>13.9</v>
      </c>
      <c r="H54" s="23">
        <v>14.1</v>
      </c>
      <c r="I54" s="23">
        <v>13.8</v>
      </c>
      <c r="J54" s="98">
        <v>14.2</v>
      </c>
    </row>
    <row r="55" ht="16.5" spans="1:10">
      <c r="A55" s="61"/>
      <c r="B55" s="69"/>
      <c r="C55" s="70" t="s">
        <v>51</v>
      </c>
      <c r="D55" s="62" t="s">
        <v>69</v>
      </c>
      <c r="E55" s="71">
        <v>11.9</v>
      </c>
      <c r="F55" s="71">
        <v>10.65</v>
      </c>
      <c r="G55" s="71">
        <v>4.2</v>
      </c>
      <c r="H55" s="23">
        <v>5</v>
      </c>
      <c r="I55" s="23">
        <v>4.64</v>
      </c>
      <c r="J55" s="98">
        <v>4.91</v>
      </c>
    </row>
    <row r="56" ht="14.25" spans="1:10">
      <c r="A56" s="72" t="s">
        <v>70</v>
      </c>
      <c r="B56" s="72" t="s">
        <v>71</v>
      </c>
      <c r="C56" s="73">
        <v>7.84</v>
      </c>
      <c r="D56" s="72" t="s">
        <v>43</v>
      </c>
      <c r="E56" s="73">
        <v>79</v>
      </c>
      <c r="F56" s="72" t="s">
        <v>72</v>
      </c>
      <c r="G56" s="73">
        <v>80</v>
      </c>
      <c r="H56" s="72" t="s">
        <v>73</v>
      </c>
      <c r="I56" s="73">
        <v>0.02</v>
      </c>
      <c r="J56" s="98"/>
    </row>
    <row r="57" ht="14.25" spans="1:13">
      <c r="A57" s="61"/>
      <c r="B57" s="74" t="s">
        <v>39</v>
      </c>
      <c r="C57" s="74"/>
      <c r="D57" s="74"/>
      <c r="E57" s="74"/>
      <c r="F57" s="75" t="s">
        <v>40</v>
      </c>
      <c r="G57" s="75"/>
      <c r="H57" s="75"/>
      <c r="I57" s="75"/>
      <c r="J57" s="99" t="s">
        <v>41</v>
      </c>
      <c r="K57" s="99"/>
      <c r="L57" s="99"/>
      <c r="M57" s="99"/>
    </row>
    <row r="58" ht="18.75" spans="1:13">
      <c r="A58" s="76" t="s">
        <v>37</v>
      </c>
      <c r="B58" s="77" t="s">
        <v>74</v>
      </c>
      <c r="C58" s="77" t="s">
        <v>75</v>
      </c>
      <c r="D58" s="77" t="s">
        <v>74</v>
      </c>
      <c r="E58" s="77" t="s">
        <v>75</v>
      </c>
      <c r="F58" s="78" t="s">
        <v>74</v>
      </c>
      <c r="G58" s="78" t="s">
        <v>75</v>
      </c>
      <c r="H58" s="78" t="s">
        <v>74</v>
      </c>
      <c r="I58" s="78" t="s">
        <v>75</v>
      </c>
      <c r="J58" s="100" t="s">
        <v>74</v>
      </c>
      <c r="K58" s="100" t="s">
        <v>75</v>
      </c>
      <c r="L58" s="100" t="s">
        <v>74</v>
      </c>
      <c r="M58" s="100" t="s">
        <v>75</v>
      </c>
    </row>
    <row r="59" ht="18.75" spans="1:13">
      <c r="A59" s="79" t="s">
        <v>76</v>
      </c>
      <c r="B59" s="80">
        <v>30.41</v>
      </c>
      <c r="C59" s="81"/>
      <c r="D59" s="82">
        <v>31.47</v>
      </c>
      <c r="E59" s="81"/>
      <c r="F59" s="81">
        <v>32.6</v>
      </c>
      <c r="G59" s="83"/>
      <c r="H59" s="81"/>
      <c r="I59" s="81"/>
      <c r="J59" s="98"/>
      <c r="K59" s="98"/>
      <c r="L59" s="98">
        <v>24.4</v>
      </c>
      <c r="M59" s="98"/>
    </row>
    <row r="60" ht="18.75" spans="1:13">
      <c r="A60" s="79" t="s">
        <v>77</v>
      </c>
      <c r="B60" s="80">
        <v>53.85</v>
      </c>
      <c r="C60" s="81"/>
      <c r="D60" s="82">
        <v>92.75</v>
      </c>
      <c r="E60" s="81"/>
      <c r="F60" s="81"/>
      <c r="G60" s="83"/>
      <c r="H60" s="81">
        <v>40.8</v>
      </c>
      <c r="I60" s="81"/>
      <c r="J60" s="98">
        <v>49.7</v>
      </c>
      <c r="K60" s="98"/>
      <c r="L60" s="98">
        <v>57.4</v>
      </c>
      <c r="M60" s="98"/>
    </row>
    <row r="61" ht="18.75" spans="1:13">
      <c r="A61" s="79" t="s">
        <v>78</v>
      </c>
      <c r="B61" s="80"/>
      <c r="C61" s="81"/>
      <c r="D61" s="82">
        <v>35.89</v>
      </c>
      <c r="E61" s="81"/>
      <c r="F61" s="81">
        <v>47.8</v>
      </c>
      <c r="G61" s="83"/>
      <c r="H61" s="81">
        <v>49.9</v>
      </c>
      <c r="I61" s="81"/>
      <c r="J61" s="98">
        <v>46.7</v>
      </c>
      <c r="K61" s="98"/>
      <c r="L61" s="98"/>
      <c r="M61" s="98"/>
    </row>
    <row r="62" ht="18.75" spans="1:13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101"/>
    </row>
    <row r="63" ht="18.75" spans="1:13">
      <c r="A63" s="86" t="s">
        <v>79</v>
      </c>
      <c r="B63" s="81"/>
      <c r="C63" s="81">
        <v>96.73</v>
      </c>
      <c r="D63" s="82"/>
      <c r="E63" s="81">
        <v>97.86</v>
      </c>
      <c r="F63" s="81"/>
      <c r="G63" s="83">
        <v>21.9</v>
      </c>
      <c r="H63" s="81"/>
      <c r="I63" s="81"/>
      <c r="J63" s="98"/>
      <c r="K63" s="98">
        <v>48.1</v>
      </c>
      <c r="M63" s="98">
        <v>48.5</v>
      </c>
    </row>
    <row r="64" ht="18.75" spans="1:13">
      <c r="A64" s="86" t="s">
        <v>80</v>
      </c>
      <c r="B64" s="81"/>
      <c r="C64" s="81">
        <v>50.43</v>
      </c>
      <c r="D64" s="82"/>
      <c r="E64" s="81">
        <v>50.44</v>
      </c>
      <c r="F64" s="81"/>
      <c r="G64" s="87">
        <v>51.03</v>
      </c>
      <c r="H64" s="81"/>
      <c r="I64" s="81">
        <v>53.05</v>
      </c>
      <c r="J64" s="98"/>
      <c r="K64" s="98">
        <v>53.7</v>
      </c>
      <c r="L64" s="98"/>
      <c r="M64" s="98">
        <v>53.1</v>
      </c>
    </row>
    <row r="65" ht="18.75" spans="1:13">
      <c r="A65" s="86" t="s">
        <v>81</v>
      </c>
      <c r="B65" s="81"/>
      <c r="C65" s="81"/>
      <c r="D65" s="82"/>
      <c r="E65" s="81">
        <v>15.99</v>
      </c>
      <c r="F65" s="81"/>
      <c r="G65" s="83">
        <v>16.06</v>
      </c>
      <c r="H65" s="81"/>
      <c r="I65" s="81">
        <v>16.4</v>
      </c>
      <c r="J65" s="98"/>
      <c r="K65" s="98">
        <v>16.6</v>
      </c>
      <c r="M65" s="98">
        <v>16.4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82</v>
      </c>
      <c r="B67" s="81">
        <v>4.47</v>
      </c>
      <c r="C67" s="81">
        <v>11.13</v>
      </c>
      <c r="D67" s="82">
        <v>5.78</v>
      </c>
      <c r="E67" s="81">
        <v>11.4</v>
      </c>
      <c r="F67" s="81">
        <v>6.7</v>
      </c>
      <c r="G67" s="83">
        <v>11.4</v>
      </c>
      <c r="H67" s="81">
        <v>5.5</v>
      </c>
      <c r="I67" s="81">
        <v>11.43</v>
      </c>
      <c r="J67" s="98">
        <v>5.11</v>
      </c>
      <c r="K67" s="98">
        <v>11.5</v>
      </c>
      <c r="L67" s="98">
        <v>6.2</v>
      </c>
      <c r="M67" s="98">
        <v>12.2</v>
      </c>
    </row>
    <row r="68" ht="18.75" spans="1:13">
      <c r="A68" s="104" t="s">
        <v>83</v>
      </c>
      <c r="B68" s="105">
        <v>1.07</v>
      </c>
      <c r="C68" s="81">
        <v>7.73</v>
      </c>
      <c r="D68" s="82">
        <v>6.39</v>
      </c>
      <c r="E68" s="81">
        <v>7.71</v>
      </c>
      <c r="F68" s="81">
        <v>8.1</v>
      </c>
      <c r="G68" s="83">
        <v>7.78</v>
      </c>
      <c r="H68" s="81">
        <v>5.7</v>
      </c>
      <c r="I68" s="81">
        <v>7.64</v>
      </c>
      <c r="J68" s="98">
        <v>5.6</v>
      </c>
      <c r="K68" s="98">
        <v>7.7</v>
      </c>
      <c r="L68" s="98">
        <v>5.39</v>
      </c>
      <c r="M68" s="98">
        <v>7.9</v>
      </c>
    </row>
    <row r="69" ht="18.75" spans="1:13">
      <c r="A69" s="104" t="s">
        <v>84</v>
      </c>
      <c r="B69" s="105"/>
      <c r="C69" s="81"/>
      <c r="D69" s="82">
        <v>4.38</v>
      </c>
      <c r="E69" s="81">
        <v>11.5</v>
      </c>
      <c r="F69" s="81">
        <v>5.6</v>
      </c>
      <c r="G69" s="83">
        <v>11.5</v>
      </c>
      <c r="H69" s="81">
        <v>8.1</v>
      </c>
      <c r="I69" s="81">
        <v>11.49</v>
      </c>
      <c r="J69" s="98">
        <v>7.57</v>
      </c>
      <c r="K69" s="98">
        <v>11.3</v>
      </c>
      <c r="L69" s="98">
        <v>8.02</v>
      </c>
      <c r="M69" s="98">
        <v>11.3</v>
      </c>
    </row>
    <row r="70" ht="18.75" spans="1:13">
      <c r="A70" s="104" t="s">
        <v>85</v>
      </c>
      <c r="B70" s="81"/>
      <c r="C70" s="81"/>
      <c r="D70" s="82"/>
      <c r="E70" s="81"/>
      <c r="F70" s="81"/>
      <c r="G70" s="83"/>
      <c r="H70" s="81"/>
      <c r="I70" s="81"/>
      <c r="J70" s="98"/>
      <c r="K70" s="98"/>
      <c r="L70" s="98"/>
      <c r="M70" s="98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2022-02-28T07:03:45Z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93301355DE644A529FF239C1EE358EDD</vt:lpwstr>
  </property>
  <property fmtid="{D5CDD505-2E9C-101B-9397-08002B2CF9AE}" pid="3" name="KSOProductBuildVer">
    <vt:lpwstr>2052-11.1.0.10463</vt:lpwstr>
  </property>
</Properties>
</file>