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3250" windowHeight="12540" firstSheet="8" activeTab="30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I24" i="34"/>
  <c r="F24"/>
  <c r="C24"/>
  <c r="I24" i="33"/>
  <c r="F24"/>
  <c r="I24" i="32"/>
  <c r="I24" i="30"/>
  <c r="F24"/>
  <c r="F23" i="23"/>
  <c r="F24" i="17"/>
  <c r="F23"/>
  <c r="F6"/>
  <c r="I7" i="35"/>
  <c r="F7"/>
  <c r="C7"/>
  <c r="M6" s="1"/>
  <c r="I6"/>
  <c r="F6"/>
  <c r="C6"/>
  <c r="L6" s="1"/>
  <c r="I7" i="34"/>
  <c r="F7"/>
  <c r="C7"/>
  <c r="I6"/>
  <c r="F6"/>
  <c r="C6"/>
  <c r="I7" i="33"/>
  <c r="F7"/>
  <c r="C7"/>
  <c r="I6"/>
  <c r="F6"/>
  <c r="C6"/>
  <c r="I7" i="32"/>
  <c r="F7"/>
  <c r="C7"/>
  <c r="I6"/>
  <c r="F6"/>
  <c r="C6"/>
  <c r="F7" i="31"/>
  <c r="C7"/>
  <c r="M6" s="1"/>
  <c r="I6"/>
  <c r="F6"/>
  <c r="C6"/>
  <c r="I7" i="30"/>
  <c r="F7"/>
  <c r="C7"/>
  <c r="I6"/>
  <c r="F6"/>
  <c r="C6"/>
  <c r="I7" i="29"/>
  <c r="F7"/>
  <c r="C7"/>
  <c r="I6"/>
  <c r="F6"/>
  <c r="C6"/>
  <c r="I7" i="28"/>
  <c r="M6" s="1"/>
  <c r="F7"/>
  <c r="C7"/>
  <c r="I6"/>
  <c r="F6"/>
  <c r="C6"/>
  <c r="I7" i="27"/>
  <c r="F7"/>
  <c r="C7"/>
  <c r="I6"/>
  <c r="F6"/>
  <c r="C6"/>
  <c r="I7" i="26"/>
  <c r="F7"/>
  <c r="C7"/>
  <c r="I6"/>
  <c r="F6"/>
  <c r="C6"/>
  <c r="I7" i="25"/>
  <c r="F7"/>
  <c r="C7"/>
  <c r="I6"/>
  <c r="F6"/>
  <c r="C6"/>
  <c r="I7" i="24"/>
  <c r="F7"/>
  <c r="C7"/>
  <c r="I6"/>
  <c r="F6"/>
  <c r="C6"/>
  <c r="I7" i="23"/>
  <c r="F7"/>
  <c r="C7"/>
  <c r="I6"/>
  <c r="F6"/>
  <c r="C6"/>
  <c r="I7" i="22"/>
  <c r="F7"/>
  <c r="C7"/>
  <c r="I6"/>
  <c r="F6"/>
  <c r="C6"/>
  <c r="I7" i="21"/>
  <c r="F7"/>
  <c r="C7"/>
  <c r="M6"/>
  <c r="I6"/>
  <c r="F6"/>
  <c r="C6"/>
  <c r="I7" i="20"/>
  <c r="F7"/>
  <c r="C7"/>
  <c r="M6" s="1"/>
  <c r="I6"/>
  <c r="F6"/>
  <c r="C6"/>
  <c r="I7" i="19"/>
  <c r="F7"/>
  <c r="C7"/>
  <c r="I6"/>
  <c r="F6"/>
  <c r="C6"/>
  <c r="I7" i="18"/>
  <c r="F7"/>
  <c r="C7"/>
  <c r="I6"/>
  <c r="F6"/>
  <c r="C6"/>
  <c r="I7" i="17"/>
  <c r="F7"/>
  <c r="C7"/>
  <c r="I6"/>
  <c r="C6"/>
  <c r="F23" i="16"/>
  <c r="I7"/>
  <c r="F7"/>
  <c r="C7"/>
  <c r="M6"/>
  <c r="L6"/>
  <c r="I6"/>
  <c r="F6"/>
  <c r="C6"/>
  <c r="F24" i="15"/>
  <c r="F23"/>
  <c r="I7"/>
  <c r="F7"/>
  <c r="C7"/>
  <c r="M6"/>
  <c r="L6"/>
  <c r="I6"/>
  <c r="F6"/>
  <c r="C6"/>
  <c r="I24" i="14"/>
  <c r="I23"/>
  <c r="I7"/>
  <c r="F7"/>
  <c r="C7"/>
  <c r="M6"/>
  <c r="L6"/>
  <c r="I6"/>
  <c r="F6"/>
  <c r="C6"/>
  <c r="I7" i="13"/>
  <c r="F7"/>
  <c r="C7"/>
  <c r="M6"/>
  <c r="L6"/>
  <c r="I6"/>
  <c r="F6"/>
  <c r="C6"/>
  <c r="F24" i="12"/>
  <c r="F23"/>
  <c r="I7"/>
  <c r="F7"/>
  <c r="C7"/>
  <c r="M6"/>
  <c r="L6"/>
  <c r="I6"/>
  <c r="F6"/>
  <c r="C6"/>
  <c r="F24" i="11"/>
  <c r="C24"/>
  <c r="F23"/>
  <c r="C23"/>
  <c r="I7"/>
  <c r="F7"/>
  <c r="C7"/>
  <c r="M6"/>
  <c r="L6"/>
  <c r="I6"/>
  <c r="F6"/>
  <c r="C6"/>
  <c r="I7" i="10"/>
  <c r="F7"/>
  <c r="C7"/>
  <c r="M6"/>
  <c r="L6"/>
  <c r="I6"/>
  <c r="F6"/>
  <c r="C6"/>
  <c r="I7" i="9"/>
  <c r="F7"/>
  <c r="C7"/>
  <c r="M6"/>
  <c r="L6"/>
  <c r="I6"/>
  <c r="F6"/>
  <c r="C6"/>
  <c r="C24" i="8"/>
  <c r="C23"/>
  <c r="I7"/>
  <c r="F7"/>
  <c r="C7"/>
  <c r="M6"/>
  <c r="L6"/>
  <c r="I6"/>
  <c r="F6"/>
  <c r="C6"/>
  <c r="I24" i="7"/>
  <c r="I23"/>
  <c r="I7"/>
  <c r="F7"/>
  <c r="C7"/>
  <c r="M6"/>
  <c r="L6"/>
  <c r="I6"/>
  <c r="F6"/>
  <c r="C6"/>
  <c r="I24" i="6"/>
  <c r="I23"/>
  <c r="I7"/>
  <c r="F7"/>
  <c r="C7"/>
  <c r="M6"/>
  <c r="L6"/>
  <c r="I6"/>
  <c r="F6"/>
  <c r="C6"/>
  <c r="I24" i="5"/>
  <c r="F24"/>
  <c r="C24"/>
  <c r="I7"/>
  <c r="F7"/>
  <c r="C7"/>
  <c r="M6"/>
  <c r="L6"/>
  <c r="I6"/>
  <c r="F6"/>
  <c r="C6"/>
  <c r="I7" i="4"/>
  <c r="F7"/>
  <c r="C7"/>
  <c r="I6"/>
  <c r="F6"/>
  <c r="C6"/>
  <c r="M6" i="34" l="1"/>
  <c r="L6"/>
  <c r="L6" i="33"/>
  <c r="M6"/>
  <c r="L6" i="32"/>
  <c r="M6"/>
  <c r="L6" i="31"/>
  <c r="M6" i="30"/>
  <c r="L6"/>
  <c r="L6" i="29"/>
  <c r="M6"/>
  <c r="L6" i="28"/>
  <c r="M6" i="27"/>
  <c r="L6"/>
  <c r="L6" i="26"/>
  <c r="M6"/>
  <c r="L6" i="25"/>
  <c r="M6"/>
  <c r="M6" i="24"/>
  <c r="L6"/>
  <c r="M6" i="23"/>
  <c r="L6"/>
  <c r="M6" i="22"/>
  <c r="L6"/>
  <c r="L6" i="21"/>
  <c r="L6" i="20"/>
  <c r="L6" i="19"/>
  <c r="M6"/>
  <c r="L6" i="18"/>
  <c r="M6"/>
  <c r="L6" i="17"/>
  <c r="M6"/>
</calcChain>
</file>

<file path=xl/sharedStrings.xml><?xml version="1.0" encoding="utf-8"?>
<sst xmlns="http://schemas.openxmlformats.org/spreadsheetml/2006/main" count="6077" uniqueCount="336">
  <si>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</si>
  <si>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</si>
  <si>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</si>
  <si>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</si>
  <si>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</si>
  <si>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</si>
  <si>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</si>
  <si>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</si>
  <si>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</si>
  <si>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</si>
  <si>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</si>
  <si>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</si>
  <si>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</si>
  <si>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</si>
  <si>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</si>
  <si>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</si>
  <si>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</si>
  <si>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</si>
  <si>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</si>
  <si>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</si>
  <si>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</si>
  <si>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</si>
  <si>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</si>
  <si>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</si>
  <si>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</si>
  <si>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</si>
  <si>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</si>
  <si>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</si>
  <si>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</si>
  <si>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</si>
  <si>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</si>
  <si>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</si>
  <si>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</si>
  <si>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</si>
  <si>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</si>
  <si>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</si>
  <si>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</si>
  <si>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</si>
  <si>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</si>
  <si>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</si>
  <si>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</si>
  <si>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</si>
  <si>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</si>
  <si>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</si>
  <si>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</si>
  <si>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</si>
  <si>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family val="3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</si>
  <si>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</si>
  <si>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</si>
  <si>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</si>
  <si>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</si>
  <si>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</si>
  <si>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</si>
  <si>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</si>
  <si>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</si>
  <si>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</si>
  <si>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</si>
  <si>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family val="3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</si>
  <si>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</si>
  <si>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</si>
  <si>
    <r>
      <rPr>
        <sz val="12"/>
        <rFont val="宋体"/>
        <family val="3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</si>
  <si>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</si>
  <si>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</si>
  <si>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</si>
  <si>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</si>
  <si>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</si>
  <si>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</si>
  <si>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</si>
  <si>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</si>
  <si>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</si>
  <si>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</si>
  <si>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</si>
  <si>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</si>
  <si>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</si>
  <si>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</si>
  <si>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</si>
  <si>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</si>
  <si>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</si>
  <si>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</si>
  <si>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</si>
  <si>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</si>
  <si>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</si>
  <si>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</si>
  <si>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</si>
  <si>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</si>
  <si>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</si>
  <si>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</si>
  <si>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甲 )夜</t>
  </si>
  <si>
    <t>( 乙 )白</t>
  </si>
  <si>
    <t>( 丙 )中</t>
  </si>
  <si>
    <t>除盐水当日自用累计</t>
  </si>
  <si>
    <t>除盐水当日外送累计</t>
  </si>
  <si>
    <t>注：红色字体有公式，不要修改删除！</t>
  </si>
  <si>
    <t>2#</t>
  </si>
  <si>
    <t xml:space="preserve">    14 点30  分，向槽加氨水  25 升，补入除盐水至  550  mm液位</t>
  </si>
  <si>
    <r>
      <rPr>
        <sz val="12"/>
        <color theme="1"/>
        <rFont val="宋体"/>
        <family val="3"/>
        <charset val="134"/>
        <scheme val="minor"/>
      </rPr>
      <t xml:space="preserve">  </t>
    </r>
    <r>
      <rPr>
        <sz val="12"/>
        <color theme="1"/>
        <rFont val="宋体"/>
        <family val="3"/>
        <charset val="134"/>
        <scheme val="minor"/>
      </rPr>
      <t>20</t>
    </r>
    <r>
      <rPr>
        <sz val="12"/>
        <color theme="1"/>
        <rFont val="宋体"/>
        <family val="3"/>
        <charset val="134"/>
        <scheme val="minor"/>
      </rPr>
      <t xml:space="preserve">点 </t>
    </r>
    <r>
      <rPr>
        <sz val="12"/>
        <color theme="1"/>
        <rFont val="宋体"/>
        <family val="3"/>
        <charset val="134"/>
        <scheme val="minor"/>
      </rPr>
      <t>20</t>
    </r>
    <r>
      <rPr>
        <sz val="12"/>
        <color theme="1"/>
        <rFont val="宋体"/>
        <family val="3"/>
        <charset val="134"/>
        <scheme val="minor"/>
      </rPr>
      <t xml:space="preserve"> 分，向槽加磷酸盐  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 xml:space="preserve">  kg，氢氧化钠  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 xml:space="preserve">kg，补入除盐水至  </t>
    </r>
    <r>
      <rPr>
        <sz val="12"/>
        <color theme="1"/>
        <rFont val="宋体"/>
        <family val="3"/>
        <charset val="134"/>
        <scheme val="minor"/>
      </rPr>
      <t>510</t>
    </r>
    <r>
      <rPr>
        <sz val="12"/>
        <color theme="1"/>
        <rFont val="宋体"/>
        <family val="3"/>
        <charset val="134"/>
        <scheme val="minor"/>
      </rPr>
      <t xml:space="preserve"> mm液位</t>
    </r>
  </si>
  <si>
    <t xml:space="preserve">02:50分再生3#阴床，进碱浓度：3.0%，3.0%。    04:40分中和排水（PH 1# 7.8 PH 2# 8.1)      </t>
  </si>
  <si>
    <r>
      <rPr>
        <sz val="12"/>
        <color theme="1"/>
        <rFont val="宋体"/>
        <family val="3"/>
        <charset val="134"/>
        <scheme val="minor"/>
      </rPr>
      <t>8:20分再生1#阴床，进碱浓度：</t>
    </r>
    <r>
      <rPr>
        <sz val="12"/>
        <color theme="1"/>
        <rFont val="宋体"/>
        <family val="3"/>
        <charset val="134"/>
        <scheme val="minor"/>
      </rPr>
      <t>3.1%</t>
    </r>
    <r>
      <rPr>
        <sz val="12"/>
        <color theme="1"/>
        <rFont val="宋体"/>
        <family val="3"/>
        <charset val="134"/>
        <scheme val="minor"/>
      </rPr>
      <t>，</t>
    </r>
    <r>
      <rPr>
        <sz val="12"/>
        <color theme="1"/>
        <rFont val="宋体"/>
        <family val="3"/>
        <charset val="134"/>
        <scheme val="minor"/>
      </rPr>
      <t>3.1%</t>
    </r>
    <r>
      <rPr>
        <sz val="12"/>
        <color theme="1"/>
        <rFont val="宋体"/>
        <family val="3"/>
        <charset val="134"/>
        <scheme val="minor"/>
      </rPr>
      <t xml:space="preserve">。    
11:50分再生1#阳床，进碱浓度：3.0%，2.9%。
15:00分中和排水（PH 1# 7.8 PH 2# 7.5)   </t>
    </r>
  </si>
  <si>
    <t>中控： 曾凡律          化验：曾俊文</t>
  </si>
  <si>
    <t>中控： 苏晓虹          化验：梁锦凤</t>
  </si>
  <si>
    <t>中控：梁霞           化验：蒙广年</t>
  </si>
  <si>
    <t>( 丁 )夜</t>
  </si>
  <si>
    <t>( 丙 )白</t>
  </si>
  <si>
    <t>( 乙 )中</t>
  </si>
  <si>
    <r>
      <rPr>
        <sz val="12"/>
        <color theme="1"/>
        <rFont val="宋体"/>
        <family val="3"/>
        <charset val="134"/>
        <scheme val="minor"/>
      </rPr>
      <t xml:space="preserve">    </t>
    </r>
    <r>
      <rPr>
        <sz val="12"/>
        <color theme="1"/>
        <rFont val="宋体"/>
        <family val="3"/>
        <charset val="134"/>
        <scheme val="minor"/>
      </rPr>
      <t>15</t>
    </r>
    <r>
      <rPr>
        <sz val="12"/>
        <color theme="1"/>
        <rFont val="宋体"/>
        <family val="3"/>
        <charset val="134"/>
        <scheme val="minor"/>
      </rPr>
      <t xml:space="preserve"> 点 </t>
    </r>
    <r>
      <rPr>
        <sz val="12"/>
        <color theme="1"/>
        <rFont val="宋体"/>
        <family val="3"/>
        <charset val="134"/>
        <scheme val="minor"/>
      </rPr>
      <t>10</t>
    </r>
    <r>
      <rPr>
        <sz val="12"/>
        <color theme="1"/>
        <rFont val="宋体"/>
        <family val="3"/>
        <charset val="134"/>
        <scheme val="minor"/>
      </rPr>
      <t xml:space="preserve"> 分，向槽加氨水 </t>
    </r>
    <r>
      <rPr>
        <sz val="12"/>
        <color theme="1"/>
        <rFont val="宋体"/>
        <family val="3"/>
        <charset val="134"/>
        <scheme val="minor"/>
      </rPr>
      <t>25</t>
    </r>
    <r>
      <rPr>
        <sz val="12"/>
        <color theme="1"/>
        <rFont val="宋体"/>
        <family val="3"/>
        <charset val="134"/>
        <scheme val="minor"/>
      </rPr>
      <t xml:space="preserve">  升，补入除盐水至  </t>
    </r>
    <r>
      <rPr>
        <sz val="12"/>
        <color theme="1"/>
        <rFont val="宋体"/>
        <family val="3"/>
        <charset val="134"/>
        <scheme val="minor"/>
      </rPr>
      <t>500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</si>
  <si>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r>
      <rPr>
        <sz val="12"/>
        <color theme="1"/>
        <rFont val="宋体"/>
        <family val="3"/>
        <charset val="134"/>
        <scheme val="minor"/>
      </rPr>
      <t xml:space="preserve"> </t>
    </r>
    <r>
      <rPr>
        <sz val="12"/>
        <color theme="1"/>
        <rFont val="宋体"/>
        <family val="3"/>
        <charset val="134"/>
        <scheme val="minor"/>
      </rPr>
      <t>13</t>
    </r>
    <r>
      <rPr>
        <sz val="12"/>
        <color theme="1"/>
        <rFont val="宋体"/>
        <family val="3"/>
        <charset val="134"/>
        <scheme val="minor"/>
      </rPr>
      <t xml:space="preserve"> 点 </t>
    </r>
    <r>
      <rPr>
        <sz val="12"/>
        <color theme="1"/>
        <rFont val="宋体"/>
        <family val="3"/>
        <charset val="134"/>
        <scheme val="minor"/>
      </rPr>
      <t>30</t>
    </r>
    <r>
      <rPr>
        <sz val="12"/>
        <color theme="1"/>
        <rFont val="宋体"/>
        <family val="3"/>
        <charset val="134"/>
        <scheme val="minor"/>
      </rPr>
      <t xml:space="preserve"> 分，向槽加磷酸盐  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 xml:space="preserve">  kg，氢氧化钠  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 xml:space="preserve">kg，补入除盐水至 </t>
    </r>
    <r>
      <rPr>
        <sz val="12"/>
        <color theme="1"/>
        <rFont val="宋体"/>
        <family val="3"/>
        <charset val="134"/>
        <scheme val="minor"/>
      </rPr>
      <t>500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</si>
  <si>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t>1:33分再生3#阴，进碱浓度：3.1%，3.1%。</t>
  </si>
  <si>
    <t xml:space="preserve">   
10:40分再生2#阳床，进碱浓度：3.0%，3.0%。
13:10分中和排水（PH 1#5.9 PH 2#6.8)   </t>
  </si>
  <si>
    <t xml:space="preserve">16:00分再生3#阳床，进酸浓度：2.9%，2.9%。            21:01分再生2#阴床，进碱浓度：3.0%，3.0%。        22:22分中和排水（PH 1#7.41 PH 2#7.14)  </t>
  </si>
  <si>
    <t>中控：冯柳琴           化验：蔡彬彬</t>
  </si>
  <si>
    <t>中控：曾俊文           化验：韩丽娜</t>
  </si>
  <si>
    <t>中控： 秦忠文          化验：苏晓虹</t>
  </si>
  <si>
    <t>( 甲 )白</t>
  </si>
  <si>
    <r>
      <rPr>
        <sz val="12"/>
        <color theme="1"/>
        <rFont val="宋体"/>
        <family val="3"/>
        <charset val="134"/>
        <scheme val="minor"/>
      </rPr>
      <t xml:space="preserve">  14</t>
    </r>
    <r>
      <rPr>
        <sz val="12"/>
        <color theme="1"/>
        <rFont val="宋体"/>
        <family val="3"/>
        <charset val="134"/>
        <scheme val="minor"/>
      </rPr>
      <t xml:space="preserve">   点 </t>
    </r>
    <r>
      <rPr>
        <sz val="12"/>
        <color theme="1"/>
        <rFont val="宋体"/>
        <family val="3"/>
        <charset val="134"/>
        <scheme val="minor"/>
      </rPr>
      <t>30</t>
    </r>
    <r>
      <rPr>
        <sz val="12"/>
        <color theme="1"/>
        <rFont val="宋体"/>
        <family val="3"/>
        <charset val="134"/>
        <scheme val="minor"/>
      </rPr>
      <t xml:space="preserve"> 分，向槽加氨水  </t>
    </r>
    <r>
      <rPr>
        <sz val="12"/>
        <color theme="1"/>
        <rFont val="宋体"/>
        <family val="3"/>
        <charset val="134"/>
        <scheme val="minor"/>
      </rPr>
      <t>25</t>
    </r>
    <r>
      <rPr>
        <sz val="12"/>
        <color theme="1"/>
        <rFont val="宋体"/>
        <family val="3"/>
        <charset val="134"/>
        <scheme val="minor"/>
      </rPr>
      <t xml:space="preserve"> 升，补入除盐水</t>
    </r>
    <r>
      <rPr>
        <sz val="12"/>
        <color theme="1"/>
        <rFont val="宋体"/>
        <family val="3"/>
        <charset val="134"/>
        <scheme val="minor"/>
      </rPr>
      <t>230</t>
    </r>
    <r>
      <rPr>
        <sz val="12"/>
        <color theme="1"/>
        <rFont val="宋体"/>
        <family val="3"/>
        <charset val="134"/>
        <scheme val="minor"/>
      </rPr>
      <t xml:space="preserve">至  </t>
    </r>
    <r>
      <rPr>
        <sz val="12"/>
        <color theme="1"/>
        <rFont val="宋体"/>
        <family val="3"/>
        <charset val="134"/>
        <scheme val="minor"/>
      </rPr>
      <t>570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</si>
  <si>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r>
      <rPr>
        <sz val="12"/>
        <color theme="1"/>
        <rFont val="宋体"/>
        <family val="3"/>
        <charset val="134"/>
        <scheme val="minor"/>
      </rPr>
      <t xml:space="preserve">6  点 </t>
    </r>
    <r>
      <rPr>
        <sz val="12"/>
        <color theme="1"/>
        <rFont val="宋体"/>
        <family val="3"/>
        <charset val="134"/>
        <scheme val="minor"/>
      </rPr>
      <t>30</t>
    </r>
    <r>
      <rPr>
        <sz val="12"/>
        <color theme="1"/>
        <rFont val="宋体"/>
        <family val="3"/>
        <charset val="134"/>
        <scheme val="minor"/>
      </rPr>
      <t xml:space="preserve"> 分，向槽加磷酸盐 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 xml:space="preserve">   kg，氢氧化钠  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 xml:space="preserve">kg，补入除盐水至 </t>
    </r>
    <r>
      <rPr>
        <sz val="12"/>
        <color theme="1"/>
        <rFont val="宋体"/>
        <family val="3"/>
        <charset val="134"/>
        <scheme val="minor"/>
      </rPr>
      <t>520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</si>
  <si>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r>
      <rPr>
        <sz val="12"/>
        <color theme="1"/>
        <rFont val="宋体"/>
        <family val="3"/>
        <charset val="134"/>
        <scheme val="minor"/>
      </rPr>
      <t xml:space="preserve">  </t>
    </r>
    <r>
      <rPr>
        <sz val="12"/>
        <color theme="1"/>
        <rFont val="宋体"/>
        <family val="3"/>
        <charset val="134"/>
        <scheme val="minor"/>
      </rPr>
      <t>20</t>
    </r>
    <r>
      <rPr>
        <sz val="12"/>
        <color theme="1"/>
        <rFont val="宋体"/>
        <family val="3"/>
        <charset val="134"/>
        <scheme val="minor"/>
      </rPr>
      <t xml:space="preserve">点 </t>
    </r>
    <r>
      <rPr>
        <sz val="12"/>
        <color theme="1"/>
        <rFont val="宋体"/>
        <family val="3"/>
        <charset val="134"/>
        <scheme val="minor"/>
      </rPr>
      <t>30</t>
    </r>
    <r>
      <rPr>
        <sz val="12"/>
        <color theme="1"/>
        <rFont val="宋体"/>
        <family val="3"/>
        <charset val="134"/>
        <scheme val="minor"/>
      </rPr>
      <t xml:space="preserve"> 分，向槽加磷酸盐   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 xml:space="preserve"> kg，氢氧化钠  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 xml:space="preserve">kg，补入除盐水至  </t>
    </r>
    <r>
      <rPr>
        <sz val="12"/>
        <color theme="1"/>
        <rFont val="宋体"/>
        <family val="3"/>
        <charset val="134"/>
        <scheme val="minor"/>
      </rPr>
      <t>550</t>
    </r>
    <r>
      <rPr>
        <sz val="12"/>
        <color theme="1"/>
        <rFont val="宋体"/>
        <family val="3"/>
        <charset val="134"/>
        <scheme val="minor"/>
      </rPr>
      <t xml:space="preserve"> mm液位</t>
    </r>
  </si>
  <si>
    <r>
      <rPr>
        <sz val="12"/>
        <color theme="1"/>
        <rFont val="宋体"/>
        <family val="3"/>
        <charset val="134"/>
        <scheme val="minor"/>
      </rPr>
      <t>0</t>
    </r>
    <r>
      <rPr>
        <sz val="12"/>
        <color theme="1"/>
        <rFont val="宋体"/>
        <family val="3"/>
        <charset val="134"/>
        <scheme val="minor"/>
      </rPr>
      <t xml:space="preserve">:15分再生1#阳床，进酸浓度：2.9%，2.9%。  </t>
    </r>
  </si>
  <si>
    <t xml:space="preserve">8:30分再生3#阴床，进碱浓度：3.1%，3.1%。             10:30分中和排水（PH 1#5.9 PH 2#6.8)                                11:51分再生2#阳床，进酸浓度：2.9%，2.9%。 </t>
  </si>
  <si>
    <t xml:space="preserve">18:00分再生1#阴床，进碱浓度：3.1%，3.1%。 20:00分中和排水（PH 1#7.04 PH 2#7.49)      22:16分再生3#阳床，进酸浓度：2.9%，2.9%。  </t>
  </si>
  <si>
    <t>中控： 冯柳琴          化验：蔡彬彬</t>
  </si>
  <si>
    <t>中控： 韩丽娜          化验：曾俊文</t>
  </si>
  <si>
    <t>中控：秦忠文           化验：苏晓虹</t>
  </si>
  <si>
    <t>( 丙 )夜</t>
  </si>
  <si>
    <t>( 丁 )白</t>
  </si>
  <si>
    <t>( 甲 )中</t>
  </si>
  <si>
    <r>
      <rPr>
        <sz val="12"/>
        <color theme="1"/>
        <rFont val="宋体"/>
        <family val="3"/>
        <charset val="134"/>
        <scheme val="minor"/>
      </rPr>
      <t xml:space="preserve">  </t>
    </r>
    <r>
      <rPr>
        <sz val="12"/>
        <color theme="1"/>
        <rFont val="宋体"/>
        <family val="3"/>
        <charset val="134"/>
        <scheme val="minor"/>
      </rPr>
      <t>15</t>
    </r>
    <r>
      <rPr>
        <sz val="12"/>
        <color theme="1"/>
        <rFont val="宋体"/>
        <family val="3"/>
        <charset val="134"/>
        <scheme val="minor"/>
      </rPr>
      <t xml:space="preserve">   点  </t>
    </r>
    <r>
      <rPr>
        <sz val="12"/>
        <color theme="1"/>
        <rFont val="宋体"/>
        <family val="3"/>
        <charset val="134"/>
        <scheme val="minor"/>
      </rPr>
      <t>30</t>
    </r>
    <r>
      <rPr>
        <sz val="12"/>
        <color theme="1"/>
        <rFont val="宋体"/>
        <family val="3"/>
        <charset val="134"/>
        <scheme val="minor"/>
      </rPr>
      <t xml:space="preserve">分，向槽加氨水 </t>
    </r>
    <r>
      <rPr>
        <sz val="12"/>
        <color theme="1"/>
        <rFont val="宋体"/>
        <family val="3"/>
        <charset val="134"/>
        <scheme val="minor"/>
      </rPr>
      <t>25</t>
    </r>
    <r>
      <rPr>
        <sz val="12"/>
        <color theme="1"/>
        <rFont val="宋体"/>
        <family val="3"/>
        <charset val="134"/>
        <scheme val="minor"/>
      </rPr>
      <t xml:space="preserve">  升，补入除盐水至  </t>
    </r>
    <r>
      <rPr>
        <sz val="12"/>
        <color theme="1"/>
        <rFont val="宋体"/>
        <family val="3"/>
        <charset val="134"/>
        <scheme val="minor"/>
      </rPr>
      <t>550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</si>
  <si>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r>
      <rPr>
        <sz val="12"/>
        <color theme="1"/>
        <rFont val="宋体"/>
        <family val="3"/>
        <charset val="134"/>
        <scheme val="minor"/>
      </rPr>
      <t xml:space="preserve">  </t>
    </r>
    <r>
      <rPr>
        <sz val="12"/>
        <color theme="1"/>
        <rFont val="宋体"/>
        <family val="3"/>
        <charset val="134"/>
        <scheme val="minor"/>
      </rPr>
      <t xml:space="preserve">点 </t>
    </r>
    <r>
      <rPr>
        <sz val="12"/>
        <color theme="1"/>
        <rFont val="宋体"/>
        <family val="3"/>
        <charset val="134"/>
        <scheme val="minor"/>
      </rPr>
      <t xml:space="preserve"> 分，向槽加磷酸盐   </t>
    </r>
    <r>
      <rPr>
        <sz val="12"/>
        <color theme="1"/>
        <rFont val="宋体"/>
        <family val="3"/>
        <charset val="134"/>
        <scheme val="minor"/>
      </rPr>
      <t xml:space="preserve">kg，氢氧化钠  </t>
    </r>
    <r>
      <rPr>
        <sz val="12"/>
        <color theme="1"/>
        <rFont val="宋体"/>
        <family val="3"/>
        <charset val="134"/>
        <scheme val="minor"/>
      </rPr>
      <t xml:space="preserve">kg，补入除盐水至 </t>
    </r>
    <r>
      <rPr>
        <sz val="12"/>
        <color theme="1"/>
        <rFont val="宋体"/>
        <family val="3"/>
        <charset val="134"/>
        <scheme val="minor"/>
      </rPr>
      <t xml:space="preserve"> mm液位</t>
    </r>
  </si>
  <si>
    <r>
      <rPr>
        <sz val="12"/>
        <color theme="1"/>
        <rFont val="宋体"/>
        <family val="3"/>
        <charset val="134"/>
        <scheme val="minor"/>
      </rPr>
      <t xml:space="preserve"> </t>
    </r>
    <r>
      <rPr>
        <sz val="12"/>
        <color theme="1"/>
        <rFont val="宋体"/>
        <family val="3"/>
        <charset val="134"/>
        <scheme val="minor"/>
      </rPr>
      <t>14</t>
    </r>
    <r>
      <rPr>
        <sz val="12"/>
        <color theme="1"/>
        <rFont val="宋体"/>
        <family val="3"/>
        <charset val="134"/>
        <scheme val="minor"/>
      </rPr>
      <t xml:space="preserve"> 点 </t>
    </r>
    <r>
      <rPr>
        <sz val="12"/>
        <color theme="1"/>
        <rFont val="宋体"/>
        <family val="3"/>
        <charset val="134"/>
        <scheme val="minor"/>
      </rPr>
      <t>30</t>
    </r>
    <r>
      <rPr>
        <sz val="12"/>
        <color theme="1"/>
        <rFont val="宋体"/>
        <family val="3"/>
        <charset val="134"/>
        <scheme val="minor"/>
      </rPr>
      <t xml:space="preserve"> 分，向槽加磷酸盐 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 xml:space="preserve">  kg，氢氧化钠  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 xml:space="preserve">kg，补入除盐水至 </t>
    </r>
    <r>
      <rPr>
        <sz val="12"/>
        <color theme="1"/>
        <rFont val="宋体"/>
        <family val="3"/>
        <charset val="134"/>
        <scheme val="minor"/>
      </rPr>
      <t>550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</si>
  <si>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t xml:space="preserve">7:15分再生2#阴床，进碱浓度：2.9%，2.9%。  </t>
  </si>
  <si>
    <t xml:space="preserve">9:30分中和排水   （PH 1#7.04 PH 2#7.49)                                                                                                                                                                                                               12:38分再生1#阳床，进碱浓度：3.0%，3.0%。  14:30分再生3#阴床，进碱浓度：2.9%，2.9%。  </t>
  </si>
  <si>
    <t xml:space="preserve">18:30分中和排水 （PH 1# 6.04 PH 2# 8.16)     23:10分再生2#阳床，进酸浓度：3.0%，3.0%                                                                                                                                                                                                                   </t>
  </si>
  <si>
    <t>中控：    梁霞       化验：陈卓</t>
  </si>
  <si>
    <r>
      <rPr>
        <sz val="12"/>
        <color theme="1"/>
        <rFont val="宋体"/>
        <family val="3"/>
        <charset val="134"/>
        <scheme val="minor"/>
      </rPr>
      <t xml:space="preserve"> </t>
    </r>
    <r>
      <rPr>
        <sz val="12"/>
        <color theme="1"/>
        <rFont val="宋体"/>
        <family val="3"/>
        <charset val="134"/>
        <scheme val="minor"/>
      </rPr>
      <t>22</t>
    </r>
    <r>
      <rPr>
        <sz val="12"/>
        <color theme="1"/>
        <rFont val="宋体"/>
        <family val="3"/>
        <charset val="134"/>
        <scheme val="minor"/>
      </rPr>
      <t xml:space="preserve">    点 </t>
    </r>
    <r>
      <rPr>
        <sz val="12"/>
        <color theme="1"/>
        <rFont val="宋体"/>
        <family val="3"/>
        <charset val="134"/>
        <scheme val="minor"/>
      </rPr>
      <t>55</t>
    </r>
    <r>
      <rPr>
        <sz val="12"/>
        <color theme="1"/>
        <rFont val="宋体"/>
        <family val="3"/>
        <charset val="134"/>
        <scheme val="minor"/>
      </rPr>
      <t xml:space="preserve"> 分，向槽加氨水 </t>
    </r>
    <r>
      <rPr>
        <sz val="12"/>
        <color theme="1"/>
        <rFont val="宋体"/>
        <family val="3"/>
        <charset val="134"/>
        <scheme val="minor"/>
      </rPr>
      <t>25</t>
    </r>
    <r>
      <rPr>
        <sz val="12"/>
        <color theme="1"/>
        <rFont val="宋体"/>
        <family val="3"/>
        <charset val="134"/>
        <scheme val="minor"/>
      </rPr>
      <t xml:space="preserve">  升，补入除盐水</t>
    </r>
    <r>
      <rPr>
        <sz val="12"/>
        <color theme="1"/>
        <rFont val="宋体"/>
        <family val="3"/>
        <charset val="134"/>
        <scheme val="minor"/>
      </rPr>
      <t>200</t>
    </r>
    <r>
      <rPr>
        <sz val="12"/>
        <color theme="1"/>
        <rFont val="宋体"/>
        <family val="3"/>
        <charset val="134"/>
        <scheme val="minor"/>
      </rPr>
      <t xml:space="preserve">至 </t>
    </r>
    <r>
      <rPr>
        <sz val="12"/>
        <color theme="1"/>
        <rFont val="宋体"/>
        <family val="3"/>
        <charset val="134"/>
        <scheme val="minor"/>
      </rPr>
      <t>550</t>
    </r>
    <r>
      <rPr>
        <sz val="12"/>
        <color theme="1"/>
        <rFont val="宋体"/>
        <family val="3"/>
        <charset val="134"/>
        <scheme val="minor"/>
      </rPr>
      <t xml:space="preserve">   mm液位</t>
    </r>
  </si>
  <si>
    <r>
      <rPr>
        <sz val="12"/>
        <color theme="1"/>
        <rFont val="宋体"/>
        <family val="3"/>
        <charset val="134"/>
        <scheme val="minor"/>
      </rPr>
      <t xml:space="preserve">  </t>
    </r>
    <r>
      <rPr>
        <sz val="12"/>
        <color theme="1"/>
        <rFont val="宋体"/>
        <family val="3"/>
        <charset val="134"/>
        <scheme val="minor"/>
      </rPr>
      <t>7</t>
    </r>
    <r>
      <rPr>
        <sz val="12"/>
        <color theme="1"/>
        <rFont val="宋体"/>
        <family val="3"/>
        <charset val="134"/>
        <scheme val="minor"/>
      </rPr>
      <t>点</t>
    </r>
    <r>
      <rPr>
        <sz val="12"/>
        <color theme="1"/>
        <rFont val="宋体"/>
        <family val="3"/>
        <charset val="134"/>
        <scheme val="minor"/>
      </rPr>
      <t>0</t>
    </r>
    <r>
      <rPr>
        <sz val="12"/>
        <color theme="1"/>
        <rFont val="宋体"/>
        <family val="3"/>
        <charset val="134"/>
        <scheme val="minor"/>
      </rPr>
      <t xml:space="preserve">  分，向槽加磷酸盐  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 xml:space="preserve">  kg，氢氧化钠  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 xml:space="preserve">kg，补入除盐水至 </t>
    </r>
    <r>
      <rPr>
        <sz val="12"/>
        <color theme="1"/>
        <rFont val="宋体"/>
        <family val="3"/>
        <charset val="134"/>
        <scheme val="minor"/>
      </rPr>
      <t>510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</si>
  <si>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r>
      <rPr>
        <sz val="12"/>
        <color theme="1"/>
        <rFont val="宋体"/>
        <family val="3"/>
        <charset val="134"/>
        <scheme val="minor"/>
      </rPr>
      <t xml:space="preserve"> 22</t>
    </r>
    <r>
      <rPr>
        <sz val="12"/>
        <color theme="1"/>
        <rFont val="宋体"/>
        <family val="3"/>
        <charset val="134"/>
        <scheme val="minor"/>
      </rPr>
      <t xml:space="preserve"> 点 </t>
    </r>
    <r>
      <rPr>
        <sz val="12"/>
        <color theme="1"/>
        <rFont val="宋体"/>
        <family val="3"/>
        <charset val="134"/>
        <scheme val="minor"/>
      </rPr>
      <t>40</t>
    </r>
    <r>
      <rPr>
        <sz val="12"/>
        <color theme="1"/>
        <rFont val="宋体"/>
        <family val="3"/>
        <charset val="134"/>
        <scheme val="minor"/>
      </rPr>
      <t xml:space="preserve"> 分，向槽加磷酸盐  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 xml:space="preserve">  kg，氢氧化钠  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 xml:space="preserve">kg，补入除盐水至 </t>
    </r>
    <r>
      <rPr>
        <sz val="12"/>
        <color theme="1"/>
        <rFont val="宋体"/>
        <family val="3"/>
        <charset val="134"/>
        <scheme val="minor"/>
      </rPr>
      <t>560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</si>
  <si>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t xml:space="preserve">5:10分再生1#阴床，进碱浓度：3.1%，3.1%。             7:30分中和排水（PH 1#5.9 PH 2#6.8)                                 </t>
  </si>
  <si>
    <t>10:11分再生3#阳床，进酸浓度：3.0%，3.0%     15:30分再生3#阴床，进碱浓度：3.1%，3.1%</t>
  </si>
  <si>
    <t xml:space="preserve">18:00分中和排水（PH 1#5.9 PH 2#6.8)               19:26分再生1#阳床，进酸浓度：3.0%，3.0%     </t>
  </si>
  <si>
    <t>中控：    蒙广年       化验：陈卓</t>
  </si>
  <si>
    <t>( 乙 )夜</t>
  </si>
  <si>
    <t>( 丁 )中</t>
  </si>
  <si>
    <r>
      <rPr>
        <sz val="12"/>
        <color theme="1"/>
        <rFont val="宋体"/>
        <family val="3"/>
        <charset val="134"/>
        <scheme val="minor"/>
      </rPr>
      <t xml:space="preserve">    </t>
    </r>
    <r>
      <rPr>
        <sz val="12"/>
        <color theme="1"/>
        <rFont val="宋体"/>
        <family val="3"/>
        <charset val="134"/>
        <scheme val="minor"/>
      </rPr>
      <t>15</t>
    </r>
    <r>
      <rPr>
        <sz val="12"/>
        <color theme="1"/>
        <rFont val="宋体"/>
        <family val="3"/>
        <charset val="134"/>
        <scheme val="minor"/>
      </rPr>
      <t xml:space="preserve"> 点 </t>
    </r>
    <r>
      <rPr>
        <sz val="12"/>
        <color theme="1"/>
        <rFont val="宋体"/>
        <family val="3"/>
        <charset val="134"/>
        <scheme val="minor"/>
      </rPr>
      <t>30</t>
    </r>
    <r>
      <rPr>
        <sz val="12"/>
        <color theme="1"/>
        <rFont val="宋体"/>
        <family val="3"/>
        <charset val="134"/>
        <scheme val="minor"/>
      </rPr>
      <t xml:space="preserve"> 分，向槽加氨水 </t>
    </r>
    <r>
      <rPr>
        <sz val="12"/>
        <color theme="1"/>
        <rFont val="宋体"/>
        <family val="3"/>
        <charset val="134"/>
        <scheme val="minor"/>
      </rPr>
      <t>25</t>
    </r>
    <r>
      <rPr>
        <sz val="12"/>
        <color theme="1"/>
        <rFont val="宋体"/>
        <family val="3"/>
        <charset val="134"/>
        <scheme val="minor"/>
      </rPr>
      <t xml:space="preserve">  升，补入除盐水至 </t>
    </r>
    <r>
      <rPr>
        <sz val="12"/>
        <color theme="1"/>
        <rFont val="宋体"/>
        <family val="3"/>
        <charset val="134"/>
        <scheme val="minor"/>
      </rPr>
      <t>500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</si>
  <si>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r>
      <rPr>
        <sz val="12"/>
        <color theme="1"/>
        <rFont val="宋体"/>
        <family val="3"/>
        <charset val="134"/>
        <scheme val="minor"/>
      </rPr>
      <t xml:space="preserve">  </t>
    </r>
    <r>
      <rPr>
        <sz val="12"/>
        <color theme="1"/>
        <rFont val="宋体"/>
        <family val="3"/>
        <charset val="134"/>
        <scheme val="minor"/>
      </rPr>
      <t>15</t>
    </r>
    <r>
      <rPr>
        <sz val="12"/>
        <color theme="1"/>
        <rFont val="宋体"/>
        <family val="3"/>
        <charset val="134"/>
        <scheme val="minor"/>
      </rPr>
      <t xml:space="preserve">点 </t>
    </r>
    <r>
      <rPr>
        <sz val="12"/>
        <color theme="1"/>
        <rFont val="宋体"/>
        <family val="3"/>
        <charset val="134"/>
        <scheme val="minor"/>
      </rPr>
      <t>30</t>
    </r>
    <r>
      <rPr>
        <sz val="12"/>
        <color theme="1"/>
        <rFont val="宋体"/>
        <family val="3"/>
        <charset val="134"/>
        <scheme val="minor"/>
      </rPr>
      <t xml:space="preserve"> 分，向槽加磷酸盐 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 xml:space="preserve">  kg，氢氧化钠  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 xml:space="preserve">kg，补入除盐水至 </t>
    </r>
    <r>
      <rPr>
        <sz val="12"/>
        <color theme="1"/>
        <rFont val="宋体"/>
        <family val="3"/>
        <charset val="134"/>
        <scheme val="minor"/>
      </rPr>
      <t>550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</si>
  <si>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t xml:space="preserve">3:00分再生2#阳床，进酸浓度：3.1%，3.1%。             5:11分中和排水（PH 1#6.8 PH 2#7.14)           7:08分再生1#阳床，进酸浓度：2.9%，2.9%。       </t>
  </si>
  <si>
    <t xml:space="preserve">11:45分再生3#阳床，进酸浓度：3.0%。3.0%.      14:15分中和排水（PH 1#6.8 PH 2#7.5) 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</si>
  <si>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6：55</t>
    </r>
    <r>
      <rPr>
        <sz val="12"/>
        <color theme="1"/>
        <rFont val="宋体"/>
        <family val="3"/>
        <charset val="134"/>
        <scheme val="minor"/>
      </rPr>
      <t xml:space="preserve">分再生2#阴床，进碱浓度：2.9%，2.9%。  </t>
    </r>
  </si>
  <si>
    <t>中控：  秦忠文         化验：苏晓虹</t>
  </si>
  <si>
    <t>中控：蒙广年           化验：梁霞</t>
  </si>
  <si>
    <t>中控：蔡彬彬           化验：冯柳琴</t>
  </si>
  <si>
    <r>
      <rPr>
        <sz val="12"/>
        <color theme="1"/>
        <rFont val="宋体"/>
        <family val="3"/>
        <charset val="134"/>
        <scheme val="minor"/>
      </rPr>
      <t xml:space="preserve">  </t>
    </r>
    <r>
      <rPr>
        <sz val="12"/>
        <color theme="1"/>
        <rFont val="宋体"/>
        <family val="3"/>
        <charset val="134"/>
        <scheme val="minor"/>
      </rPr>
      <t>14</t>
    </r>
    <r>
      <rPr>
        <sz val="12"/>
        <color theme="1"/>
        <rFont val="宋体"/>
        <family val="3"/>
        <charset val="134"/>
        <scheme val="minor"/>
      </rPr>
      <t xml:space="preserve">   点 </t>
    </r>
    <r>
      <rPr>
        <sz val="12"/>
        <color theme="1"/>
        <rFont val="宋体"/>
        <family val="3"/>
        <charset val="134"/>
        <scheme val="minor"/>
      </rPr>
      <t>30</t>
    </r>
    <r>
      <rPr>
        <sz val="12"/>
        <color theme="1"/>
        <rFont val="宋体"/>
        <family val="3"/>
        <charset val="134"/>
        <scheme val="minor"/>
      </rPr>
      <t xml:space="preserve"> 分，向槽加氨水 </t>
    </r>
    <r>
      <rPr>
        <sz val="12"/>
        <color theme="1"/>
        <rFont val="宋体"/>
        <family val="3"/>
        <charset val="134"/>
        <scheme val="minor"/>
      </rPr>
      <t>10</t>
    </r>
    <r>
      <rPr>
        <sz val="12"/>
        <color theme="1"/>
        <rFont val="宋体"/>
        <family val="3"/>
        <charset val="134"/>
        <scheme val="minor"/>
      </rPr>
      <t xml:space="preserve">  升，补入除盐水至  </t>
    </r>
    <r>
      <rPr>
        <sz val="12"/>
        <color theme="1"/>
        <rFont val="宋体"/>
        <family val="3"/>
        <charset val="134"/>
        <scheme val="minor"/>
      </rPr>
      <t>450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</si>
  <si>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r>
      <rPr>
        <sz val="12"/>
        <color theme="1"/>
        <rFont val="宋体"/>
        <family val="3"/>
        <charset val="134"/>
        <scheme val="minor"/>
      </rPr>
      <t xml:space="preserve"> </t>
    </r>
    <r>
      <rPr>
        <sz val="12"/>
        <color theme="1"/>
        <rFont val="宋体"/>
        <family val="3"/>
        <charset val="134"/>
        <scheme val="minor"/>
      </rPr>
      <t>14</t>
    </r>
    <r>
      <rPr>
        <sz val="12"/>
        <color theme="1"/>
        <rFont val="宋体"/>
        <family val="3"/>
        <charset val="134"/>
        <scheme val="minor"/>
      </rPr>
      <t xml:space="preserve"> 点</t>
    </r>
    <r>
      <rPr>
        <sz val="12"/>
        <color theme="1"/>
        <rFont val="宋体"/>
        <family val="3"/>
        <charset val="134"/>
        <scheme val="minor"/>
      </rPr>
      <t>05</t>
    </r>
    <r>
      <rPr>
        <sz val="12"/>
        <color theme="1"/>
        <rFont val="宋体"/>
        <family val="3"/>
        <charset val="134"/>
        <scheme val="minor"/>
      </rPr>
      <t xml:space="preserve">  分，向槽加磷酸盐 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 xml:space="preserve">   kg，氢氧化钠  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kg，补入除盐水至</t>
    </r>
    <r>
      <rPr>
        <sz val="12"/>
        <color theme="1"/>
        <rFont val="宋体"/>
        <family val="3"/>
        <charset val="134"/>
        <scheme val="minor"/>
      </rPr>
      <t>500</t>
    </r>
    <r>
      <rPr>
        <sz val="12"/>
        <color theme="1"/>
        <rFont val="宋体"/>
        <family val="3"/>
        <charset val="134"/>
        <scheme val="minor"/>
      </rPr>
      <t xml:space="preserve">   mm液位</t>
    </r>
  </si>
  <si>
    <r>
      <rPr>
        <sz val="12"/>
        <color theme="1"/>
        <rFont val="宋体"/>
        <family val="3"/>
        <charset val="134"/>
        <scheme val="minor"/>
      </rPr>
      <t>1:21</t>
    </r>
    <r>
      <rPr>
        <sz val="12"/>
        <color theme="1"/>
        <rFont val="宋体"/>
        <family val="3"/>
        <charset val="134"/>
        <scheme val="minor"/>
      </rPr>
      <t xml:space="preserve">分再生2#阳床，进酸浓度：3.1%，3.1%。             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>:</t>
    </r>
    <r>
      <rPr>
        <sz val="12"/>
        <color theme="1"/>
        <rFont val="宋体"/>
        <family val="3"/>
        <charset val="134"/>
        <scheme val="minor"/>
      </rPr>
      <t>50</t>
    </r>
    <r>
      <rPr>
        <sz val="12"/>
        <color theme="1"/>
        <rFont val="宋体"/>
        <family val="3"/>
        <charset val="134"/>
        <scheme val="minor"/>
      </rPr>
      <t>分中和排水（PH 1#6.8 PH 2#7.</t>
    </r>
    <r>
      <rPr>
        <sz val="12"/>
        <color theme="1"/>
        <rFont val="宋体"/>
        <family val="3"/>
        <charset val="134"/>
        <scheme val="minor"/>
      </rPr>
      <t>01</t>
    </r>
    <r>
      <rPr>
        <sz val="12"/>
        <color theme="1"/>
        <rFont val="宋体"/>
        <family val="3"/>
        <charset val="134"/>
        <scheme val="minor"/>
      </rPr>
      <t xml:space="preserve">)           </t>
    </r>
    <r>
      <rPr>
        <sz val="12"/>
        <color theme="1"/>
        <rFont val="宋体"/>
        <family val="3"/>
        <charset val="134"/>
        <scheme val="minor"/>
      </rPr>
      <t>4</t>
    </r>
    <r>
      <rPr>
        <sz val="12"/>
        <color theme="1"/>
        <rFont val="宋体"/>
        <family val="3"/>
        <charset val="134"/>
        <scheme val="minor"/>
      </rPr>
      <t>:</t>
    </r>
    <r>
      <rPr>
        <sz val="12"/>
        <color theme="1"/>
        <rFont val="宋体"/>
        <family val="3"/>
        <charset val="134"/>
        <scheme val="minor"/>
      </rPr>
      <t>33</t>
    </r>
    <r>
      <rPr>
        <sz val="12"/>
        <color theme="1"/>
        <rFont val="宋体"/>
        <family val="3"/>
        <charset val="134"/>
        <scheme val="minor"/>
      </rPr>
      <t>分再生</t>
    </r>
    <r>
      <rPr>
        <sz val="12"/>
        <color theme="1"/>
        <rFont val="宋体"/>
        <family val="3"/>
        <charset val="134"/>
        <scheme val="minor"/>
      </rPr>
      <t>3</t>
    </r>
    <r>
      <rPr>
        <sz val="12"/>
        <color theme="1"/>
        <rFont val="宋体"/>
        <family val="3"/>
        <charset val="134"/>
        <scheme val="minor"/>
      </rPr>
      <t xml:space="preserve">#阴床，进碱浓度：2.9%，2.9%。       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</si>
  <si>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4:30</t>
    </r>
    <r>
      <rPr>
        <sz val="12"/>
        <color theme="1"/>
        <rFont val="宋体"/>
        <family val="3"/>
        <charset val="134"/>
        <scheme val="minor"/>
      </rPr>
      <t>分再生1#阳床，进酸浓度：2.9%，2.9%</t>
    </r>
  </si>
  <si>
    <t>17:40分中和排水（PH 1#6.8 PH 2#7.01)                   20:23分再生3#阳床，进酸浓度：3.0%。3.0%</t>
  </si>
  <si>
    <t>中控： 梁霞          化验：梁锦凤</t>
  </si>
  <si>
    <t>中控： 易东星          化验：冯柳琴</t>
  </si>
  <si>
    <t xml:space="preserve"> 14    点30  分，向槽加氨水 5  升，补入除盐水至  300  mm液位</t>
  </si>
  <si>
    <t xml:space="preserve">     22点00  分，向槽加氨水  5 升，补入除盐水至  350  mm液位</t>
  </si>
  <si>
    <r>
      <rPr>
        <sz val="12"/>
        <color theme="1"/>
        <rFont val="宋体"/>
        <family val="3"/>
        <charset val="134"/>
        <scheme val="minor"/>
      </rPr>
      <t xml:space="preserve">  </t>
    </r>
    <r>
      <rPr>
        <sz val="12"/>
        <color theme="1"/>
        <rFont val="宋体"/>
        <family val="3"/>
        <charset val="134"/>
        <scheme val="minor"/>
      </rPr>
      <t>7</t>
    </r>
    <r>
      <rPr>
        <sz val="12"/>
        <color theme="1"/>
        <rFont val="宋体"/>
        <family val="3"/>
        <charset val="134"/>
        <scheme val="minor"/>
      </rPr>
      <t xml:space="preserve">点 </t>
    </r>
    <r>
      <rPr>
        <sz val="12"/>
        <color theme="1"/>
        <rFont val="宋体"/>
        <family val="3"/>
        <charset val="134"/>
        <scheme val="minor"/>
      </rPr>
      <t>10</t>
    </r>
    <r>
      <rPr>
        <sz val="12"/>
        <color theme="1"/>
        <rFont val="宋体"/>
        <family val="3"/>
        <charset val="134"/>
        <scheme val="minor"/>
      </rPr>
      <t xml:space="preserve"> 分，向槽加磷酸盐  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 xml:space="preserve">  kg，氢氧化钠  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 xml:space="preserve">kg，补入除盐水至 </t>
    </r>
    <r>
      <rPr>
        <sz val="12"/>
        <color theme="1"/>
        <rFont val="宋体"/>
        <family val="3"/>
        <charset val="134"/>
        <scheme val="minor"/>
      </rPr>
      <t>500</t>
    </r>
    <r>
      <rPr>
        <sz val="12"/>
        <color theme="1"/>
        <rFont val="宋体"/>
        <family val="3"/>
        <charset val="134"/>
        <scheme val="minor"/>
      </rPr>
      <t xml:space="preserve">  mm液位</t>
    </r>
  </si>
  <si>
    <t xml:space="preserve">  22点 00 分，向槽加磷酸盐  1  kg，氢氧化钠  0kg，补入除盐水至   400mm液位</t>
  </si>
  <si>
    <t xml:space="preserve">23:50分再生3#阴床，进碱浓度：2.9%，2.9%。            2:40分中和排水（PH 1#6.9 PH 2#6.88)           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</si>
  <si>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1：50</t>
    </r>
    <r>
      <rPr>
        <sz val="12"/>
        <color theme="1"/>
        <rFont val="宋体"/>
        <family val="3"/>
        <charset val="134"/>
        <scheme val="minor"/>
      </rPr>
      <t>分再生</t>
    </r>
    <r>
      <rPr>
        <sz val="12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3"/>
        <charset val="134"/>
        <scheme val="minor"/>
      </rPr>
      <t>#阳床，进酸浓度：3.0%。3.0%</t>
    </r>
  </si>
  <si>
    <t xml:space="preserve">18:00分再生1#阴床，进碱浓度：3.1%，3.1%。 20:00分中和排水（PH 1#7.04 PH 2#7.49)      22:16分再生1#阳床，进酸浓度：2.9%，2.9%。  </t>
  </si>
  <si>
    <t>中控：秦忠文           化验：梁锦凤</t>
  </si>
  <si>
    <t>中控： 蒙广年          化验：陈卓</t>
  </si>
  <si>
    <t xml:space="preserve">00:10分再生2#阴床，进碱浓度：3.1%，3.1%。02:40分中和排水（PH 1#7.04 PH 2#7.49) </t>
  </si>
  <si>
    <t xml:space="preserve">10:05分再生3#阳床，进碱浓度：3.0%，3.0%。  12:36分再生3#阴床，进碱浓度：2.9%，2.9%。15:02分中和排水（PH 1#7.14 PH 2#7.30)   </t>
  </si>
  <si>
    <t>17:00分再生2#阳床，进碱浓度：3.0%，3.0%。</t>
  </si>
  <si>
    <t>中控：韩丽娜 曾凡律      化验：曾俊文</t>
  </si>
  <si>
    <t>中控：  梁霞         化验：陈卓</t>
  </si>
  <si>
    <t>/</t>
  </si>
  <si>
    <t xml:space="preserve">11:28分再生3#阳床，进酸浓度：3.0%，3.0%。  13:42分再生3#阴床，进碱浓度：2.9%，3.0%。   </t>
  </si>
  <si>
    <t xml:space="preserve">16:40分中和排水（PH 1#7.01 PH 2#7.11)   </t>
  </si>
  <si>
    <t>3:58分再生2#阳床，进碱浓度：3.0%，3.0%。</t>
  </si>
  <si>
    <t>8:10分再生3#混床，进碱浓度：3.1%，3.0%，
进酸浓度：3.0%，3.0%。
10：50分中和排水（PH 1#7.5 PH 2#7.3)  
14：20分再生2#阴床，进碱浓度：3.0%，3.0%。</t>
  </si>
  <si>
    <t>16:30分中和排水（PH 1#6.7 PH 2#7.2)  19:50分再生1#阴床，进碱浓度：3.1%，3.1%。23:04分再生3#阳床，进酸浓度：3.0%，3.0%。</t>
  </si>
  <si>
    <t>中控： 韩丽娜          化验：梁锦凤</t>
  </si>
  <si>
    <t>0：50分中和排水（PH 1#7.5 PH 2#7.3)   4:50分再生2#阳床，进酸浓度：3.0%，3.0%。</t>
  </si>
  <si>
    <t>中控： 蔡彬彬          化验：梁锦凤</t>
  </si>
  <si>
    <t>( 甲 )中</t>
    <phoneticPr fontId="26" type="noConversion"/>
  </si>
  <si>
    <t>21:47分再生1#阳床，进酸浓度：3.0%，3.0%。</t>
    <phoneticPr fontId="26" type="noConversion"/>
  </si>
  <si>
    <t>中控：曾俊文           化验：韩丽娜</t>
    <phoneticPr fontId="26" type="noConversion"/>
  </si>
  <si>
    <t>( 丙 )夜</t>
    <phoneticPr fontId="26" type="noConversion"/>
  </si>
  <si>
    <t>中控：蒙广年           化验：梁霞</t>
    <phoneticPr fontId="26" type="noConversion"/>
  </si>
  <si>
    <t>6:43分再生2#阴床，进碱浓度：3.0%，3.0%。</t>
    <phoneticPr fontId="26" type="noConversion"/>
  </si>
  <si>
    <t>( 丁 )白</t>
    <phoneticPr fontId="26" type="noConversion"/>
  </si>
  <si>
    <t xml:space="preserve">10:10分再生3#阴床，进碱浓度：3.0%，3.0%。
12:00分中和排水（PH 1#7.4 PH 2#7.8) </t>
    <phoneticPr fontId="26" type="noConversion"/>
  </si>
  <si>
    <t>9:10分中和排水（PH 1#7.5 PH 2#7.8) 
11:57分再生3#阳床，进酸浓度：3.0%，3.0%。</t>
    <phoneticPr fontId="26" type="noConversion"/>
  </si>
  <si>
    <t>中控：蔡彬彬           化验：梁锦凤</t>
    <phoneticPr fontId="26" type="noConversion"/>
  </si>
  <si>
    <t>中控：韩丽娜           化验：曾俊文</t>
    <phoneticPr fontId="26" type="noConversion"/>
  </si>
  <si>
    <t>( 甲 )中</t>
    <phoneticPr fontId="26" type="noConversion"/>
  </si>
  <si>
    <t>17:16分再生1#阴床，进碱浓度：3.0%，3.0%。19:57分中和排水（PH 1# 6.8 PH 2# 7.14) 
21:13分再生2#阳床，进酸浓度：3.0%，3.0%。</t>
    <phoneticPr fontId="26" type="noConversion"/>
  </si>
  <si>
    <t>( 乙 )夜</t>
    <phoneticPr fontId="26" type="noConversion"/>
  </si>
  <si>
    <t>中控：苏晓虹           化验：左邓欢</t>
    <phoneticPr fontId="26" type="noConversion"/>
  </si>
  <si>
    <t xml:space="preserve">4:22分再生3#阴床，进碱浓度：3.0%，3.0%。6:25分中和排水（PH 1# 6.8 PH 2# 7.14) 
</t>
    <phoneticPr fontId="26" type="noConversion"/>
  </si>
  <si>
    <t>中控： 梁霞          化验：梁锦凤</t>
    <phoneticPr fontId="26" type="noConversion"/>
  </si>
  <si>
    <t>9:30分再生1#阳床，进酸浓度：3.0%，3.0%。</t>
    <phoneticPr fontId="26" type="noConversion"/>
  </si>
  <si>
    <t>( 丙 )白</t>
    <phoneticPr fontId="26" type="noConversion"/>
  </si>
  <si>
    <t>( 丁 )中</t>
    <phoneticPr fontId="26" type="noConversion"/>
  </si>
  <si>
    <t>中控：蔡彬彬           化验：冯柳琴</t>
    <phoneticPr fontId="26" type="noConversion"/>
  </si>
  <si>
    <t xml:space="preserve">5:17再生1#阳床，进碱浓度：3.0%，3.0%。  7:27分中和排水（PH 1#7.14 PH 2#7.30)   </t>
    <phoneticPr fontId="26" type="noConversion"/>
  </si>
  <si>
    <t>19:24分再生2#阳床，进碱浓度：3.0%，3.0%。  21:35分中和排水（PH 1#7.14 PH 2#7.30)   23:25分再生3#阳床，进酸浓度：3.0%，3.0%</t>
    <phoneticPr fontId="26" type="noConversion"/>
  </si>
  <si>
    <t>( 乙 )夜</t>
    <phoneticPr fontId="26" type="noConversion"/>
  </si>
  <si>
    <t>中控： 左邓欢          化验：苏晓虹</t>
    <phoneticPr fontId="26" type="noConversion"/>
  </si>
  <si>
    <t xml:space="preserve">2:43分再生2#阴床，进碱浓度：3.0%，3.0%。5:11分中和排水（PH 1# 7.10 PH 2# 7.14) 
</t>
    <phoneticPr fontId="26" type="noConversion"/>
  </si>
  <si>
    <t>(甲)白</t>
    <phoneticPr fontId="26" type="noConversion"/>
  </si>
  <si>
    <t>中控： 蔡彬彬          化验：冯柳琴</t>
    <phoneticPr fontId="26" type="noConversion"/>
  </si>
  <si>
    <t>( 丁 )中</t>
    <phoneticPr fontId="26" type="noConversion"/>
  </si>
  <si>
    <t xml:space="preserve">17:20分再生2#阳床，进碱浓度：3.0%，3.0%。  19:40分中和排水（PH 1#7.14 PH 2#7.30) </t>
    <phoneticPr fontId="26" type="noConversion"/>
  </si>
  <si>
    <t>中控：曾俊文           化验：韩丽娜</t>
    <phoneticPr fontId="26" type="noConversion"/>
  </si>
  <si>
    <t>( 甲 )夜</t>
    <phoneticPr fontId="26" type="noConversion"/>
  </si>
  <si>
    <t>( 乙 )白</t>
    <phoneticPr fontId="26" type="noConversion"/>
  </si>
  <si>
    <t>中控： 苏晓虹          化验：梁锦凤</t>
    <phoneticPr fontId="26" type="noConversion"/>
  </si>
  <si>
    <t xml:space="preserve">11:30分再生1#阳床，进碱浓度：3.0%，2.9%。 </t>
    <phoneticPr fontId="26" type="noConversion"/>
  </si>
  <si>
    <t>中控：  梁霞         化验：梁锦凤</t>
    <phoneticPr fontId="26" type="noConversion"/>
  </si>
  <si>
    <t>中控：蒙广年           化验：梁霞</t>
    <phoneticPr fontId="26" type="noConversion"/>
  </si>
  <si>
    <t>18:05分再生1#阴床，进碱浓度：3.1%，3.1%。 20:30分中和排水（PH 1#7.5PH 2#7.8)         22:55分再生3#阳床，进酸浓度：3.1%，3.1%。</t>
    <phoneticPr fontId="26" type="noConversion"/>
  </si>
  <si>
    <t>( 丙 )中</t>
    <phoneticPr fontId="26" type="noConversion"/>
  </si>
  <si>
    <t>( 甲 )夜</t>
    <phoneticPr fontId="26" type="noConversion"/>
  </si>
  <si>
    <t>中控：韩丽娜           化验：曾俊文</t>
    <phoneticPr fontId="26" type="noConversion"/>
  </si>
  <si>
    <t xml:space="preserve">06:55分再生3#阴床，进碱浓度：3.0%，2.9%。 </t>
    <phoneticPr fontId="26" type="noConversion"/>
  </si>
  <si>
    <t>( 乙 )白</t>
    <phoneticPr fontId="26" type="noConversion"/>
  </si>
  <si>
    <t>8:58分中和排水（PH 1#7.6  PH 2#8.0)                     10:55分再生2#阳床，进酸浓度：3.1%，3.1%</t>
    <phoneticPr fontId="26" type="noConversion"/>
  </si>
  <si>
    <t>中控：苏晓虹           化验：左邓欢</t>
    <phoneticPr fontId="26" type="noConversion"/>
  </si>
  <si>
    <t>( 丙 )中</t>
    <phoneticPr fontId="26" type="noConversion"/>
  </si>
  <si>
    <t>中控：梁霞           化验：蒙广年</t>
    <phoneticPr fontId="26" type="noConversion"/>
  </si>
  <si>
    <t>15:53分再生2#阴床，进碱浓度：3.1%，3.1%    18:00分中和排水（PH 1#7.6  PH 2#8.0)                     20:42分再生1#阳床，进酸浓度：3.1%，3.1%</t>
    <phoneticPr fontId="26" type="noConversion"/>
  </si>
  <si>
    <t>( 丁 )夜</t>
    <phoneticPr fontId="26" type="noConversion"/>
  </si>
  <si>
    <t>中控：冯柳琴           化验：蔡彬彬</t>
    <phoneticPr fontId="26" type="noConversion"/>
  </si>
  <si>
    <t>6:49分再生2#阳床，进酸浓度：3.1%，3.1%</t>
    <phoneticPr fontId="26" type="noConversion"/>
  </si>
  <si>
    <t>( 甲 )白</t>
    <phoneticPr fontId="26" type="noConversion"/>
  </si>
  <si>
    <t>中控：韩丽娜           化验：梁锦凤</t>
    <phoneticPr fontId="26" type="noConversion"/>
  </si>
  <si>
    <t>中控：苏晓虹           化验：左邓欢</t>
    <phoneticPr fontId="26" type="noConversion"/>
  </si>
  <si>
    <t>( 乙 )中</t>
    <phoneticPr fontId="26" type="noConversion"/>
  </si>
  <si>
    <t>21:10分再生1#阳床，进酸浓度：3.1%，3.1%</t>
    <phoneticPr fontId="26" type="noConversion"/>
  </si>
  <si>
    <t>中控：冯柳琴           化验： 蔡彬彬</t>
    <phoneticPr fontId="26" type="noConversion"/>
  </si>
  <si>
    <t>( 丁 )夜</t>
    <phoneticPr fontId="26" type="noConversion"/>
  </si>
  <si>
    <t>中控： 韩丽娜          化验：梁锦凤</t>
    <phoneticPr fontId="26" type="noConversion"/>
  </si>
  <si>
    <t>( 甲 )白</t>
    <phoneticPr fontId="26" type="noConversion"/>
  </si>
  <si>
    <t xml:space="preserve">4:05分再生3#阴床，进碱浓度：3.0%，2.9%。
5:00分中和排水（PH 1#7.8 PH 2#8.1)   </t>
    <phoneticPr fontId="26" type="noConversion"/>
  </si>
  <si>
    <t>11:45分再生2#阳床，进酸浓度：3.1%，3.1%
15:11分再生1#阴床，进碱浓度：3.0%，2.9%。</t>
    <phoneticPr fontId="26" type="noConversion"/>
  </si>
  <si>
    <t>( 乙 )中</t>
    <phoneticPr fontId="26" type="noConversion"/>
  </si>
  <si>
    <t>中控： 苏晓虹          化验：左邓欢</t>
    <phoneticPr fontId="26" type="noConversion"/>
  </si>
  <si>
    <t>中控：梁霞           化验：蒙广年</t>
    <phoneticPr fontId="26" type="noConversion"/>
  </si>
  <si>
    <t>( 丙 )夜</t>
    <phoneticPr fontId="26" type="noConversion"/>
  </si>
  <si>
    <t>中控： 蔡彬彬          化验：梁锦凤</t>
    <phoneticPr fontId="26" type="noConversion"/>
  </si>
  <si>
    <t>( 丁 )白</t>
    <phoneticPr fontId="26" type="noConversion"/>
  </si>
  <si>
    <t>9:00分再生2#阴床，进碱浓度：3.0%，2.9%。
12:30分中和排水（PH 1#6.5 PH 2#7.2)                           14:23分再生1#阳床，进酸浓度：3.1%，3.1%</t>
    <phoneticPr fontId="26" type="noConversion"/>
  </si>
  <si>
    <t>8:10分再生1#混床，进碱浓度：3.0%，3.0%。进酸浓度：3.0%，3.0%
12:10中和排水（PH 1# 7.6 PH 2# 7.4) 
14:50分再生1#阳床，进碱浓度：3.0%，3.0%。</t>
    <phoneticPr fontId="26" type="noConversion"/>
  </si>
  <si>
    <t>8:30分中和排水（PH 1#7.8 PH 2#8.1)         11:30分再生2#混床，进碱浓度：3.0%，3.0%。进酸浓度：3.0%，3.0%
15:50中和排水（PH 1# 7.2 PH 2# 6.8)</t>
    <phoneticPr fontId="26" type="noConversion"/>
  </si>
  <si>
    <t xml:space="preserve">18:07分中和排水（PH 1#6.8 PH 2# 7.1)                 19:36分再生3#阳床，进酸浓度：3.0%，3.0%  </t>
    <phoneticPr fontId="26" type="noConversion"/>
  </si>
  <si>
    <t>17:22分再生3#阴床，进碱浓度：3.0%，2.9%。
20:00分中和排水（PH 1#5.9 PH 2#6.3)                           21:20分再生2#阳床，进酸浓度：2.9%，2.8%</t>
    <phoneticPr fontId="26" type="noConversion"/>
  </si>
  <si>
    <t>中控：曾俊文           化验：韩丽娜</t>
    <phoneticPr fontId="26" type="noConversion"/>
  </si>
  <si>
    <t>( 甲 )中</t>
    <phoneticPr fontId="26" type="noConversion"/>
  </si>
  <si>
    <t>( 丙 )夜</t>
    <phoneticPr fontId="26" type="noConversion"/>
  </si>
  <si>
    <t>中控：蒙广年           化验：梁霞</t>
    <phoneticPr fontId="26" type="noConversion"/>
  </si>
  <si>
    <t>5:00分再生1#阳床，进酸浓度：2.8%，2.8%。</t>
    <phoneticPr fontId="26" type="noConversion"/>
  </si>
  <si>
    <t>( 丁 )白</t>
    <phoneticPr fontId="26" type="noConversion"/>
  </si>
  <si>
    <t>14:40分再生1#阴床，进碱浓度：3.0%，2.9%。</t>
    <phoneticPr fontId="26" type="noConversion"/>
  </si>
  <si>
    <t>中控：冯柳琴           化验：梁锦凤</t>
    <phoneticPr fontId="26" type="noConversion"/>
  </si>
  <si>
    <t>( 甲 )中</t>
    <phoneticPr fontId="26" type="noConversion"/>
  </si>
  <si>
    <t>中控：韩丽娜           化验：曾俊文</t>
    <phoneticPr fontId="26" type="noConversion"/>
  </si>
  <si>
    <t>16:30分中和排水（PH 1#5.9 PH 2#6.3)               21:36分再生2#阳床，进酸浓度：2.8%，2.8%。</t>
    <phoneticPr fontId="26" type="noConversion"/>
  </si>
  <si>
    <t>中控：   苏晓虹        化验：左邓欢</t>
    <phoneticPr fontId="26" type="noConversion"/>
  </si>
  <si>
    <t>( 乙 )夜</t>
    <phoneticPr fontId="26" type="noConversion"/>
  </si>
  <si>
    <t>中控：梁霞           化验：梁锦凤</t>
    <phoneticPr fontId="26" type="noConversion"/>
  </si>
  <si>
    <t>( 丙 )白</t>
    <phoneticPr fontId="26" type="noConversion"/>
  </si>
  <si>
    <t>中控： 冯柳琴          化验：蔡彬彬</t>
    <phoneticPr fontId="26" type="noConversion"/>
  </si>
  <si>
    <t>( 丁 )中</t>
    <phoneticPr fontId="26" type="noConversion"/>
  </si>
  <si>
    <t>18:20分再生1#阳床，进酸浓度：2.8%，2.8%                               20:50分中和排水（PH 1#5.9 PH 2#6.3)               22:33分再生2#阳床，进酸浓度：2.8%，2.8</t>
    <phoneticPr fontId="26" type="noConversion"/>
  </si>
  <si>
    <t>( 乙 )夜</t>
    <phoneticPr fontId="26" type="noConversion"/>
  </si>
  <si>
    <t>0：52分再生3#阳床，进酸浓度：3.0%，3.0%。  2:45分中和排水（PH 1#7.14 PH 2#7.30)          5:21分再生2#阴床，进碱浓度：3.0%，3.0%</t>
    <phoneticPr fontId="26" type="noConversion"/>
  </si>
  <si>
    <t>中控： 苏晓虹          化验：左邓欢</t>
    <phoneticPr fontId="26" type="noConversion"/>
  </si>
  <si>
    <t>1:05分再生1#阴床，进碱浓度：3.0%，3.0%                               3:30分中和排水（PH 1#6.5 PH 2#7.0)               4:48分再生3#阳床，进酸浓度：2.8%，2.8%</t>
    <phoneticPr fontId="26" type="noConversion"/>
  </si>
  <si>
    <t>中控：梁霞           化验：梁锦凤</t>
    <phoneticPr fontId="26" type="noConversion"/>
  </si>
  <si>
    <t>( 丙 )白</t>
    <phoneticPr fontId="26" type="noConversion"/>
  </si>
  <si>
    <t>( 丁 )中</t>
    <phoneticPr fontId="26" type="noConversion"/>
  </si>
  <si>
    <t>中控：  冯柳琴         化验：蔡彬彬</t>
    <phoneticPr fontId="26" type="noConversion"/>
  </si>
  <si>
    <t xml:space="preserve">  点  分，向槽加磷酸盐    kg，氢氧化钠  kg，补入除盐水至   mm液位</t>
    <phoneticPr fontId="26" type="noConversion"/>
  </si>
  <si>
    <t>18:28分再生3#阴床，进碱浓度：3.0%，2.9%。
20:30分中和排水（PH 1#5.9 PH 2#6.3)                           22:14分再生1#阳床，进酸浓度：2.9%，2.8%</t>
    <phoneticPr fontId="26" type="noConversion"/>
  </si>
  <si>
    <t>00:45分再生2#阴床，进碱浓度：3.0%，2.9%。
02:30分中和排水（PH 1#6.1 PH 2#6.8)                           05:51分再生2#阳床，进酸浓度：2.9%，2.8%</t>
    <phoneticPr fontId="26" type="noConversion"/>
  </si>
  <si>
    <t>中控：曾俊文           化验：韩丽娜</t>
    <phoneticPr fontId="26" type="noConversion"/>
  </si>
  <si>
    <t>( 甲 )夜</t>
    <phoneticPr fontId="26" type="noConversion"/>
  </si>
  <si>
    <t>( 乙 )白</t>
    <phoneticPr fontId="26" type="noConversion"/>
  </si>
  <si>
    <t xml:space="preserve">12:49分再生1#阴床，进碱浓度：3.0%，2.9%。
15:00分中和排水（PH 1#6.8 PH 2#7.2)  </t>
    <phoneticPr fontId="26" type="noConversion"/>
  </si>
  <si>
    <t>中控： 苏晓虹          化验：梁锦凤</t>
    <phoneticPr fontId="26" type="noConversion"/>
  </si>
  <si>
    <t>中控：蒙广年           化验：梁霞</t>
    <phoneticPr fontId="26" type="noConversion"/>
  </si>
  <si>
    <t>( 甲 )夜</t>
    <phoneticPr fontId="26" type="noConversion"/>
  </si>
  <si>
    <t>中控：   韩丽娜        化验：曾俊文</t>
    <phoneticPr fontId="26" type="noConversion"/>
  </si>
  <si>
    <t xml:space="preserve">1:00分中和排水（PH 1#6.8 PH 2#7.2) </t>
    <phoneticPr fontId="26" type="noConversion"/>
  </si>
  <si>
    <t>( 乙 )白</t>
    <phoneticPr fontId="26" type="noConversion"/>
  </si>
  <si>
    <t>17:30分再生3#阳床，进酸浓度：2.9%，3.0%。  22:20分再生1#阳床，进酸浓度：3.0%，3.1%。</t>
    <phoneticPr fontId="26" type="noConversion"/>
  </si>
  <si>
    <t xml:space="preserve">9:16分再生3#阴床，进碱浓度：3.0%，2.9%。                        12:34分再生2#阳床，进酸浓度：2.9%，2.8%
15:00分中和排水（PH 1#6.5 PH 2#6.8)  </t>
    <phoneticPr fontId="26" type="noConversion"/>
  </si>
  <si>
    <t>中控：  苏晓虹         化验：梁锦凤</t>
    <phoneticPr fontId="26" type="noConversion"/>
  </si>
  <si>
    <t>( 丙 )中</t>
    <phoneticPr fontId="26" type="noConversion"/>
  </si>
  <si>
    <t>中控：蒙广年           化验：梁霞</t>
    <phoneticPr fontId="26" type="noConversion"/>
  </si>
  <si>
    <t>19：35分再生3#阳床，进酸浓度：2.9%，2.8%</t>
    <phoneticPr fontId="26" type="noConversion"/>
  </si>
  <si>
    <t>( 丁 )夜</t>
    <phoneticPr fontId="26" type="noConversion"/>
  </si>
  <si>
    <t>中控：  蔡彬彬         化验：冯柳琴</t>
    <phoneticPr fontId="26" type="noConversion"/>
  </si>
  <si>
    <t>5:28分再生2#阴床，进碱浓度：3.0%，2.9%。</t>
    <phoneticPr fontId="26" type="noConversion"/>
  </si>
  <si>
    <t>( 甲 )白</t>
    <phoneticPr fontId="26" type="noConversion"/>
  </si>
  <si>
    <t>中控：韩丽娜           化验：梁锦凤</t>
    <phoneticPr fontId="26" type="noConversion"/>
  </si>
  <si>
    <t xml:space="preserve">8:30分中和排水（PH 1#7 PH 2#7.4) </t>
    <phoneticPr fontId="26" type="noConversion"/>
  </si>
  <si>
    <t>中控：苏晓虹           化验：左邓欢</t>
    <phoneticPr fontId="26" type="noConversion"/>
  </si>
  <si>
    <t>( 乙 )中</t>
    <phoneticPr fontId="26" type="noConversion"/>
  </si>
  <si>
    <t>17：23分再生1#阳床，进酸浓度：3.1%，3.2%</t>
    <phoneticPr fontId="26" type="noConversion"/>
  </si>
  <si>
    <t>( 丁 )夜</t>
    <phoneticPr fontId="26" type="noConversion"/>
  </si>
  <si>
    <t>中控：  蔡彬彬         化验：冯柳琴</t>
    <phoneticPr fontId="26" type="noConversion"/>
  </si>
  <si>
    <t>1:41分再生3#阴床，进碱浓度：3.0%，2.9%。                        
3:42分中和排水（PH 1#6.5 PH 2#6.8)                      6:02分再生2#阳床，进酸浓度：2.9%，2.8%</t>
    <phoneticPr fontId="26" type="noConversion"/>
  </si>
  <si>
    <t>(甲 )白</t>
    <phoneticPr fontId="26" type="noConversion"/>
  </si>
  <si>
    <t>( 乙 )中</t>
    <phoneticPr fontId="26" type="noConversion"/>
  </si>
  <si>
    <t>中控：苏晓虹           化验：左邓欢</t>
    <phoneticPr fontId="26" type="noConversion"/>
  </si>
  <si>
    <t>中控：梁霞           化验：蒙广年</t>
    <phoneticPr fontId="26" type="noConversion"/>
  </si>
  <si>
    <t>( 丙 )夜</t>
    <phoneticPr fontId="26" type="noConversion"/>
  </si>
  <si>
    <t>/</t>
    <phoneticPr fontId="26" type="noConversion"/>
  </si>
  <si>
    <t xml:space="preserve">3:39分再生1#阴床，进碱浓度：3.0%，2.9%。   5:42分中和排水（PH 1#6.5 PH 2#6.8)                  7：00分再生1#阳床，进酸浓度：3.2%，3.2%。   </t>
    <phoneticPr fontId="26" type="noConversion"/>
  </si>
  <si>
    <t>( 丁 )白</t>
    <phoneticPr fontId="26" type="noConversion"/>
  </si>
  <si>
    <t>中控：蔡彬彬           化验：梁锦凤</t>
    <phoneticPr fontId="26" type="noConversion"/>
  </si>
  <si>
    <t>( 甲 )中</t>
    <phoneticPr fontId="26" type="noConversion"/>
  </si>
  <si>
    <t>中控：韩丽娜        化验：曾俊文</t>
    <phoneticPr fontId="26" type="noConversion"/>
  </si>
  <si>
    <t xml:space="preserve">18:13分再生2#阴床，进碱浓度：3.0%，2.9%。                20:42分中和排水（PH 1#6.5 PH 2#6.8)          22:30分再生3#阳床，进酸浓度：3.2%，3.2%。  </t>
    <phoneticPr fontId="26" type="noConversion"/>
  </si>
  <si>
    <t>中控：蒙广年           化验：梁霞</t>
    <phoneticPr fontId="26" type="noConversion"/>
  </si>
  <si>
    <t>0:00分再生3#阴床，进碱浓度：3.0%，3.0%。   2:05分中和排水（PH 1#6.5 PH 2#6.8)                 6:00分再生2#阳床，进酸浓度：3.2%，3.2%。</t>
    <phoneticPr fontId="26" type="noConversion"/>
  </si>
  <si>
    <t>( 丙 )夜</t>
    <phoneticPr fontId="26" type="noConversion"/>
  </si>
  <si>
    <t>中控： 蔡彬彬          化验：梁锦凤</t>
    <phoneticPr fontId="26" type="noConversion"/>
  </si>
  <si>
    <t>( 丁 )白</t>
    <phoneticPr fontId="26" type="noConversion"/>
  </si>
  <si>
    <t xml:space="preserve">11：00分再生3#阴床，进碱浓度：3.1%，3.0%。  
14:30分中和排水（PH 1#7.5 PH 2#7.2)  </t>
    <phoneticPr fontId="26" type="noConversion"/>
  </si>
  <si>
    <t>( 甲 )中</t>
    <phoneticPr fontId="26" type="noConversion"/>
  </si>
  <si>
    <t>中控：曾俊文           化验：韩丽娜</t>
    <phoneticPr fontId="26" type="noConversion"/>
  </si>
  <si>
    <t>( 乙 )夜</t>
    <phoneticPr fontId="26" type="noConversion"/>
  </si>
  <si>
    <t>4:08分再生2#阳床，进酸浓度：3.2%，3.2%。</t>
    <phoneticPr fontId="26" type="noConversion"/>
  </si>
  <si>
    <t>中控：  苏晓虹         化验：左邓欢</t>
    <phoneticPr fontId="26" type="noConversion"/>
  </si>
  <si>
    <t>中控：梁霞           化验：蒙广年</t>
    <phoneticPr fontId="26" type="noConversion"/>
  </si>
  <si>
    <t>( 丙 )白</t>
    <phoneticPr fontId="26" type="noConversion"/>
  </si>
  <si>
    <t>( 丁 )中</t>
    <phoneticPr fontId="26" type="noConversion"/>
  </si>
  <si>
    <t>中控：  蔡彬彬         化验：冯柳琴</t>
    <phoneticPr fontId="26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</si>
</sst>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2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6" tint="0.39988402966399123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8"/>
      <color rgb="FFFF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4"/>
      <color theme="9" tint="0.7998901333658864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3" fillId="12" borderId="5" applyNumberFormat="0" applyAlignment="0" applyProtection="0">
      <alignment vertical="center"/>
    </xf>
  </cellStyleXfs>
  <cellXfs count="190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20" fontId="2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textRotation="255"/>
    </xf>
    <xf numFmtId="0" fontId="3" fillId="7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23" fillId="5" borderId="5" xfId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6" fillId="5" borderId="5" xfId="1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6" fillId="5" borderId="19" xfId="1" applyFont="1" applyFill="1" applyBorder="1" applyAlignment="1">
      <alignment horizontal="center" vertical="center"/>
    </xf>
    <xf numFmtId="0" fontId="6" fillId="5" borderId="20" xfId="1" applyFont="1" applyFill="1" applyBorder="1" applyAlignment="1">
      <alignment horizontal="center" vertical="center"/>
    </xf>
    <xf numFmtId="0" fontId="6" fillId="5" borderId="2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5" borderId="16" xfId="1" applyFont="1" applyFill="1" applyBorder="1" applyAlignment="1">
      <alignment horizontal="center" vertical="center"/>
    </xf>
    <xf numFmtId="0" fontId="6" fillId="5" borderId="17" xfId="1" applyFont="1" applyFill="1" applyBorder="1" applyAlignment="1">
      <alignment horizontal="center" vertical="center"/>
    </xf>
    <xf numFmtId="0" fontId="6" fillId="5" borderId="18" xfId="1" applyFont="1" applyFill="1" applyBorder="1" applyAlignment="1">
      <alignment horizontal="center" vertical="center"/>
    </xf>
    <xf numFmtId="20" fontId="5" fillId="0" borderId="7" xfId="0" applyNumberFormat="1" applyFont="1" applyBorder="1" applyAlignment="1">
      <alignment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49" workbookViewId="0">
      <selection activeCell="A57" sqref="A57: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1" ht="17.25" customHeight="1">
      <c r="A2" s="163" t="s">
        <v>0</v>
      </c>
      <c r="B2" s="163"/>
      <c r="C2" s="160" t="s">
        <v>1</v>
      </c>
      <c r="D2" s="160"/>
      <c r="E2" s="160"/>
      <c r="F2" s="161" t="s">
        <v>2</v>
      </c>
      <c r="G2" s="161"/>
      <c r="H2" s="161"/>
      <c r="I2" s="162" t="s">
        <v>3</v>
      </c>
      <c r="J2" s="162"/>
      <c r="K2" s="162"/>
    </row>
    <row r="3" spans="1:11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1" ht="21.95" customHeight="1">
      <c r="A4" s="107" t="s">
        <v>4</v>
      </c>
      <c r="B4" s="5" t="s">
        <v>5</v>
      </c>
      <c r="C4" s="152"/>
      <c r="D4" s="152"/>
      <c r="E4" s="152"/>
      <c r="F4" s="152"/>
      <c r="G4" s="152"/>
      <c r="H4" s="152"/>
      <c r="I4" s="152"/>
      <c r="J4" s="152"/>
      <c r="K4" s="152"/>
    </row>
    <row r="5" spans="1:11" ht="21.95" customHeight="1">
      <c r="A5" s="107"/>
      <c r="B5" s="6" t="s">
        <v>6</v>
      </c>
      <c r="C5" s="152"/>
      <c r="D5" s="152"/>
      <c r="E5" s="152"/>
      <c r="F5" s="152"/>
      <c r="G5" s="152"/>
      <c r="H5" s="152"/>
      <c r="I5" s="152"/>
      <c r="J5" s="152"/>
      <c r="K5" s="152"/>
    </row>
    <row r="6" spans="1:11" ht="21.95" customHeight="1">
      <c r="A6" s="107"/>
      <c r="B6" s="6" t="s">
        <v>7</v>
      </c>
      <c r="C6" s="153">
        <f>C4</f>
        <v>0</v>
      </c>
      <c r="D6" s="153"/>
      <c r="E6" s="153"/>
      <c r="F6" s="154">
        <f>F4-C4</f>
        <v>0</v>
      </c>
      <c r="G6" s="155"/>
      <c r="H6" s="156"/>
      <c r="I6" s="154">
        <f>I4-F4</f>
        <v>0</v>
      </c>
      <c r="J6" s="155"/>
      <c r="K6" s="156"/>
    </row>
    <row r="7" spans="1:11" ht="21.95" customHeight="1">
      <c r="A7" s="107"/>
      <c r="B7" s="6" t="s">
        <v>8</v>
      </c>
      <c r="C7" s="153">
        <f>C5</f>
        <v>0</v>
      </c>
      <c r="D7" s="153"/>
      <c r="E7" s="153"/>
      <c r="F7" s="154">
        <f>F5-C5</f>
        <v>0</v>
      </c>
      <c r="G7" s="155"/>
      <c r="H7" s="156"/>
      <c r="I7" s="154">
        <f>I5-F5</f>
        <v>0</v>
      </c>
      <c r="J7" s="155"/>
      <c r="K7" s="156"/>
    </row>
    <row r="8" spans="1:11" ht="21.95" customHeight="1">
      <c r="A8" s="107"/>
      <c r="B8" s="6" t="s">
        <v>9</v>
      </c>
      <c r="C8" s="152"/>
      <c r="D8" s="152"/>
      <c r="E8" s="152"/>
      <c r="F8" s="152"/>
      <c r="G8" s="152"/>
      <c r="H8" s="152"/>
      <c r="I8" s="152"/>
      <c r="J8" s="152"/>
      <c r="K8" s="152"/>
    </row>
    <row r="9" spans="1:11" ht="21.95" customHeight="1">
      <c r="A9" s="108" t="s">
        <v>10</v>
      </c>
      <c r="B9" s="7" t="s">
        <v>11</v>
      </c>
      <c r="C9" s="152"/>
      <c r="D9" s="152"/>
      <c r="E9" s="152"/>
      <c r="F9" s="152"/>
      <c r="G9" s="152"/>
      <c r="H9" s="152"/>
      <c r="I9" s="152"/>
      <c r="J9" s="152"/>
      <c r="K9" s="152"/>
    </row>
    <row r="10" spans="1:11" ht="21.95" customHeight="1">
      <c r="A10" s="108"/>
      <c r="B10" s="7" t="s">
        <v>12</v>
      </c>
      <c r="C10" s="152"/>
      <c r="D10" s="152"/>
      <c r="E10" s="152"/>
      <c r="F10" s="152"/>
      <c r="G10" s="152"/>
      <c r="H10" s="152"/>
      <c r="I10" s="152"/>
      <c r="J10" s="152"/>
      <c r="K10" s="152"/>
    </row>
    <row r="11" spans="1:11" ht="21.95" customHeight="1">
      <c r="A11" s="109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ht="21.95" customHeight="1">
      <c r="A12" s="109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1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1" ht="21.95" customHeight="1">
      <c r="A15" s="110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111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/>
      <c r="D23" s="130"/>
      <c r="E23" s="130"/>
      <c r="F23" s="130"/>
      <c r="G23" s="130"/>
      <c r="H23" s="130"/>
      <c r="I23" s="130"/>
      <c r="J23" s="130"/>
      <c r="K23" s="130"/>
    </row>
    <row r="24" spans="1:11" ht="21.95" customHeight="1">
      <c r="A24" s="113"/>
      <c r="B24" s="13" t="s">
        <v>29</v>
      </c>
      <c r="C24" s="130"/>
      <c r="D24" s="130"/>
      <c r="E24" s="130"/>
      <c r="F24" s="130"/>
      <c r="G24" s="130"/>
      <c r="H24" s="130"/>
      <c r="I24" s="130"/>
      <c r="J24" s="130"/>
      <c r="K24" s="130"/>
    </row>
    <row r="25" spans="1:11" ht="21.95" customHeight="1">
      <c r="A25" s="110" t="s">
        <v>30</v>
      </c>
      <c r="B25" s="10" t="s">
        <v>31</v>
      </c>
      <c r="C25" s="130"/>
      <c r="D25" s="130"/>
      <c r="E25" s="130"/>
      <c r="F25" s="130"/>
      <c r="G25" s="130"/>
      <c r="H25" s="130"/>
      <c r="I25" s="130"/>
      <c r="J25" s="130"/>
      <c r="K25" s="130"/>
    </row>
    <row r="26" spans="1:11" ht="21.95" customHeight="1">
      <c r="A26" s="110"/>
      <c r="B26" s="10" t="s">
        <v>32</v>
      </c>
      <c r="C26" s="130"/>
      <c r="D26" s="130"/>
      <c r="E26" s="130"/>
      <c r="F26" s="130"/>
      <c r="G26" s="130"/>
      <c r="H26" s="130"/>
      <c r="I26" s="130"/>
      <c r="J26" s="130"/>
      <c r="K26" s="130"/>
    </row>
    <row r="27" spans="1:11" ht="21.95" customHeight="1">
      <c r="A27" s="110"/>
      <c r="B27" s="10" t="s">
        <v>33</v>
      </c>
      <c r="C27" s="130"/>
      <c r="D27" s="130"/>
      <c r="E27" s="130"/>
      <c r="F27" s="130"/>
      <c r="G27" s="130"/>
      <c r="H27" s="130"/>
      <c r="I27" s="130"/>
      <c r="J27" s="130"/>
      <c r="K27" s="130"/>
    </row>
    <row r="28" spans="1:11" ht="76.5" customHeight="1">
      <c r="A28" s="136" t="s">
        <v>34</v>
      </c>
      <c r="B28" s="137"/>
      <c r="C28" s="142"/>
      <c r="D28" s="143"/>
      <c r="E28" s="144"/>
      <c r="F28" s="142"/>
      <c r="G28" s="143"/>
      <c r="H28" s="144"/>
      <c r="I28" s="142"/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36</v>
      </c>
      <c r="D31" s="134"/>
      <c r="E31" s="135"/>
      <c r="F31" s="133" t="s">
        <v>36</v>
      </c>
      <c r="G31" s="134"/>
      <c r="H31" s="135"/>
      <c r="I31" s="133" t="s">
        <v>36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84</v>
      </c>
      <c r="B68" s="42"/>
      <c r="C68" s="33"/>
      <c r="D68" s="34"/>
      <c r="E68" s="33"/>
      <c r="F68" s="33"/>
      <c r="G68" s="35"/>
      <c r="H68" s="33"/>
      <c r="I68" s="33"/>
      <c r="J68" s="39"/>
      <c r="K68" s="39"/>
      <c r="L68" s="39"/>
      <c r="M68" s="39"/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2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zoomScale="80" zoomScaleNormal="8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87</v>
      </c>
      <c r="D2" s="160"/>
      <c r="E2" s="160"/>
      <c r="F2" s="161" t="s">
        <v>88</v>
      </c>
      <c r="G2" s="161"/>
      <c r="H2" s="161"/>
      <c r="I2" s="162" t="s">
        <v>89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30460</v>
      </c>
      <c r="D4" s="152"/>
      <c r="E4" s="152"/>
      <c r="F4" s="152">
        <v>31000</v>
      </c>
      <c r="G4" s="152"/>
      <c r="H4" s="152"/>
      <c r="I4" s="152">
        <v>32250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39150</v>
      </c>
      <c r="D5" s="152"/>
      <c r="E5" s="152"/>
      <c r="F5" s="152">
        <v>40950</v>
      </c>
      <c r="G5" s="152"/>
      <c r="H5" s="152"/>
      <c r="I5" s="152">
        <v>43150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C4-'8日'!I4</f>
        <v>1030</v>
      </c>
      <c r="D6" s="168"/>
      <c r="E6" s="168"/>
      <c r="F6" s="169">
        <f>F4-C4</f>
        <v>540</v>
      </c>
      <c r="G6" s="170"/>
      <c r="H6" s="171"/>
      <c r="I6" s="169">
        <f>I4-F4</f>
        <v>1250</v>
      </c>
      <c r="J6" s="170"/>
      <c r="K6" s="171"/>
      <c r="L6" s="167">
        <f>C6+F6+I6</f>
        <v>2820</v>
      </c>
      <c r="M6" s="167">
        <f>C7+F7+I7</f>
        <v>5800</v>
      </c>
    </row>
    <row r="7" spans="1:15" ht="21.95" customHeight="1">
      <c r="A7" s="107"/>
      <c r="B7" s="6" t="s">
        <v>8</v>
      </c>
      <c r="C7" s="168">
        <f>C5-'8日'!I5</f>
        <v>1800</v>
      </c>
      <c r="D7" s="168"/>
      <c r="E7" s="168"/>
      <c r="F7" s="169">
        <f>F5-C5</f>
        <v>1800</v>
      </c>
      <c r="G7" s="170"/>
      <c r="H7" s="171"/>
      <c r="I7" s="169">
        <f>I5-F5</f>
        <v>2200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43</v>
      </c>
      <c r="D9" s="152"/>
      <c r="E9" s="152"/>
      <c r="F9" s="152">
        <v>50</v>
      </c>
      <c r="G9" s="152"/>
      <c r="H9" s="152"/>
      <c r="I9" s="152">
        <v>47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9"/>
      <c r="B12" s="8" t="s">
        <v>15</v>
      </c>
      <c r="C12" s="9">
        <v>100</v>
      </c>
      <c r="D12" s="9">
        <v>100</v>
      </c>
      <c r="E12" s="9">
        <v>100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9">
        <v>100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">
        <v>340</v>
      </c>
      <c r="D15" s="9">
        <v>300</v>
      </c>
      <c r="E15" s="9">
        <v>300</v>
      </c>
      <c r="F15" s="9">
        <v>330</v>
      </c>
      <c r="G15" s="9">
        <v>330</v>
      </c>
      <c r="H15" s="9">
        <v>330</v>
      </c>
      <c r="I15" s="9">
        <v>330</v>
      </c>
      <c r="J15" s="9">
        <v>330</v>
      </c>
      <c r="K15" s="9">
        <v>330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11"/>
      <c r="B18" s="12" t="s">
        <v>15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>
        <v>390</v>
      </c>
      <c r="D21" s="9">
        <v>340</v>
      </c>
      <c r="E21" s="9">
        <v>340</v>
      </c>
      <c r="F21" s="9">
        <v>340</v>
      </c>
      <c r="G21" s="9">
        <v>340</v>
      </c>
      <c r="H21" s="9">
        <v>340</v>
      </c>
      <c r="I21" s="9">
        <v>340</v>
      </c>
      <c r="J21" s="9">
        <v>340</v>
      </c>
      <c r="K21" s="9">
        <v>340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1750</v>
      </c>
      <c r="D23" s="130"/>
      <c r="E23" s="130"/>
      <c r="F23" s="130">
        <v>1600</v>
      </c>
      <c r="G23" s="130"/>
      <c r="H23" s="130"/>
      <c r="I23" s="130">
        <v>1480</v>
      </c>
      <c r="J23" s="130"/>
      <c r="K23" s="130"/>
    </row>
    <row r="24" spans="1:11" ht="21.95" customHeight="1">
      <c r="A24" s="113"/>
      <c r="B24" s="13" t="s">
        <v>29</v>
      </c>
      <c r="C24" s="130">
        <v>2700</v>
      </c>
      <c r="D24" s="130"/>
      <c r="E24" s="130"/>
      <c r="F24" s="130">
        <v>2620</v>
      </c>
      <c r="G24" s="130"/>
      <c r="H24" s="130"/>
      <c r="I24" s="130">
        <v>2620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</v>
      </c>
      <c r="D27" s="130"/>
      <c r="E27" s="130"/>
      <c r="F27" s="130">
        <v>2</v>
      </c>
      <c r="G27" s="130"/>
      <c r="H27" s="130"/>
      <c r="I27" s="130">
        <v>2</v>
      </c>
      <c r="J27" s="130"/>
      <c r="K27" s="130"/>
    </row>
    <row r="28" spans="1:11" ht="76.5" customHeight="1">
      <c r="A28" s="136" t="s">
        <v>34</v>
      </c>
      <c r="B28" s="137"/>
      <c r="C28" s="142" t="s">
        <v>165</v>
      </c>
      <c r="D28" s="143"/>
      <c r="E28" s="144"/>
      <c r="F28" s="142" t="s">
        <v>166</v>
      </c>
      <c r="G28" s="143"/>
      <c r="H28" s="144"/>
      <c r="I28" s="142" t="s">
        <v>167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168</v>
      </c>
      <c r="D31" s="134"/>
      <c r="E31" s="135"/>
      <c r="F31" s="133" t="s">
        <v>121</v>
      </c>
      <c r="G31" s="134"/>
      <c r="H31" s="135"/>
      <c r="I31" s="133" t="s">
        <v>169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7.8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2"/>
      <c r="D59" s="32"/>
      <c r="E59" s="32"/>
      <c r="F59" s="33"/>
      <c r="G59" s="35"/>
      <c r="H59" s="33"/>
      <c r="I59" s="33"/>
      <c r="J59" s="39">
        <v>12.09</v>
      </c>
      <c r="K59" s="39"/>
      <c r="L59" s="39">
        <v>13.41</v>
      </c>
      <c r="M59" s="39"/>
    </row>
    <row r="60" spans="1:13" ht="18.75">
      <c r="A60" s="31" t="s">
        <v>78</v>
      </c>
      <c r="B60" s="32">
        <v>41.49</v>
      </c>
      <c r="C60" s="32"/>
      <c r="D60" s="32">
        <v>44.22</v>
      </c>
      <c r="E60" s="32"/>
      <c r="F60" s="33">
        <v>45.5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26.91</v>
      </c>
      <c r="C61" s="32"/>
      <c r="D61" s="32">
        <v>24.25</v>
      </c>
      <c r="E61" s="32"/>
      <c r="F61" s="33">
        <v>27.3</v>
      </c>
      <c r="G61" s="35"/>
      <c r="H61" s="33"/>
      <c r="I61" s="33"/>
      <c r="J61" s="39">
        <v>19.8</v>
      </c>
      <c r="K61" s="39"/>
      <c r="L61" s="39">
        <v>20.96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34.43</v>
      </c>
      <c r="D63" s="33"/>
      <c r="E63" s="33">
        <v>34.15</v>
      </c>
      <c r="F63" s="33"/>
      <c r="G63" s="35">
        <v>35.1</v>
      </c>
      <c r="H63" s="33"/>
      <c r="I63" s="33"/>
      <c r="J63" s="39"/>
      <c r="K63" s="39">
        <v>34.83</v>
      </c>
      <c r="M63" s="39">
        <v>36.97</v>
      </c>
    </row>
    <row r="64" spans="1:13" ht="18.75">
      <c r="A64" s="36" t="s">
        <v>81</v>
      </c>
      <c r="B64" s="33"/>
      <c r="C64" s="33"/>
      <c r="D64" s="33"/>
      <c r="E64" s="33"/>
      <c r="F64" s="33"/>
      <c r="G64" s="37"/>
      <c r="H64" s="33"/>
      <c r="I64" s="33"/>
      <c r="J64" s="39"/>
      <c r="K64" s="39">
        <v>646.44000000000005</v>
      </c>
      <c r="L64" s="39"/>
      <c r="M64" s="39">
        <v>48.91</v>
      </c>
    </row>
    <row r="65" spans="1:13" ht="18.75">
      <c r="A65" s="36" t="s">
        <v>82</v>
      </c>
      <c r="B65" s="33"/>
      <c r="C65" s="33">
        <v>24.88</v>
      </c>
      <c r="D65" s="33"/>
      <c r="E65" s="33">
        <v>23.67</v>
      </c>
      <c r="F65" s="33"/>
      <c r="G65" s="35">
        <v>24.1</v>
      </c>
      <c r="H65" s="33"/>
      <c r="I65" s="33"/>
      <c r="J65" s="39"/>
      <c r="K65" s="39"/>
      <c r="M65" s="39"/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1.47</v>
      </c>
      <c r="C67" s="33">
        <v>13.28</v>
      </c>
      <c r="D67" s="33">
        <v>2.06</v>
      </c>
      <c r="E67" s="33">
        <v>12.82</v>
      </c>
      <c r="F67" s="33">
        <v>1.55</v>
      </c>
      <c r="G67" s="35">
        <v>12.75</v>
      </c>
      <c r="H67" s="33"/>
      <c r="I67" s="33"/>
      <c r="J67" s="39">
        <v>1.76</v>
      </c>
      <c r="K67" s="39">
        <v>12.73</v>
      </c>
      <c r="L67" s="39">
        <v>1.33</v>
      </c>
      <c r="M67" s="39">
        <v>13</v>
      </c>
    </row>
    <row r="68" spans="1:13" ht="18.75">
      <c r="A68" s="41" t="s">
        <v>84</v>
      </c>
      <c r="B68" s="33">
        <v>1.03</v>
      </c>
      <c r="C68" s="33">
        <v>7.81</v>
      </c>
      <c r="D68" s="33">
        <v>1.1000000000000001</v>
      </c>
      <c r="E68" s="33">
        <v>8.1</v>
      </c>
      <c r="F68" s="33">
        <v>2.1800000000000002</v>
      </c>
      <c r="G68" s="35">
        <v>7.98</v>
      </c>
      <c r="H68" s="33"/>
      <c r="I68" s="33"/>
      <c r="J68" s="39">
        <v>2.13</v>
      </c>
      <c r="K68" s="39">
        <v>7.87</v>
      </c>
      <c r="L68" s="39">
        <v>2.14</v>
      </c>
      <c r="M68" s="39">
        <v>7.91</v>
      </c>
    </row>
    <row r="69" spans="1:13" ht="18.75">
      <c r="A69" s="41" t="s">
        <v>85</v>
      </c>
      <c r="B69" s="33">
        <v>1.6</v>
      </c>
      <c r="C69" s="33">
        <v>12.91</v>
      </c>
      <c r="D69" s="33">
        <v>1.45</v>
      </c>
      <c r="E69" s="33">
        <v>12.97</v>
      </c>
      <c r="F69" s="33">
        <v>3.11</v>
      </c>
      <c r="G69" s="35">
        <v>12.7</v>
      </c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3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101</v>
      </c>
      <c r="D2" s="160"/>
      <c r="E2" s="160"/>
      <c r="F2" s="161" t="s">
        <v>112</v>
      </c>
      <c r="G2" s="161"/>
      <c r="H2" s="161"/>
      <c r="I2" s="162" t="s">
        <v>103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33770</v>
      </c>
      <c r="D4" s="152"/>
      <c r="E4" s="152"/>
      <c r="F4" s="152">
        <v>35060</v>
      </c>
      <c r="G4" s="152"/>
      <c r="H4" s="152"/>
      <c r="I4" s="152">
        <v>35600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45550</v>
      </c>
      <c r="D5" s="152"/>
      <c r="E5" s="152"/>
      <c r="F5" s="152">
        <v>47590</v>
      </c>
      <c r="G5" s="152"/>
      <c r="H5" s="152"/>
      <c r="I5" s="152">
        <v>49600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C4-'9日'!I4</f>
        <v>1520</v>
      </c>
      <c r="D6" s="168"/>
      <c r="E6" s="168"/>
      <c r="F6" s="169">
        <f>F4-C4</f>
        <v>1290</v>
      </c>
      <c r="G6" s="170"/>
      <c r="H6" s="171"/>
      <c r="I6" s="169">
        <f>I4-F4</f>
        <v>540</v>
      </c>
      <c r="J6" s="170"/>
      <c r="K6" s="171"/>
      <c r="L6" s="167">
        <f>C6+F6+I6</f>
        <v>3350</v>
      </c>
      <c r="M6" s="167">
        <f>C7+F7+I7</f>
        <v>6450</v>
      </c>
    </row>
    <row r="7" spans="1:15" ht="21.95" customHeight="1">
      <c r="A7" s="107"/>
      <c r="B7" s="6" t="s">
        <v>8</v>
      </c>
      <c r="C7" s="168">
        <f>C5-'9日'!I5</f>
        <v>2400</v>
      </c>
      <c r="D7" s="168"/>
      <c r="E7" s="168"/>
      <c r="F7" s="169">
        <f>F5-C5</f>
        <v>2040</v>
      </c>
      <c r="G7" s="170"/>
      <c r="H7" s="171"/>
      <c r="I7" s="169">
        <f>I5-F5</f>
        <v>2010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43</v>
      </c>
      <c r="D9" s="152"/>
      <c r="E9" s="152"/>
      <c r="F9" s="152">
        <v>50</v>
      </c>
      <c r="G9" s="152"/>
      <c r="H9" s="152"/>
      <c r="I9" s="152">
        <v>43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" t="s">
        <v>170</v>
      </c>
      <c r="D11" s="9" t="s">
        <v>170</v>
      </c>
      <c r="E11" s="9" t="s">
        <v>170</v>
      </c>
      <c r="F11" s="9" t="s">
        <v>170</v>
      </c>
      <c r="G11" s="9" t="s">
        <v>170</v>
      </c>
      <c r="H11" s="9" t="s">
        <v>170</v>
      </c>
      <c r="I11" s="9" t="s">
        <v>170</v>
      </c>
      <c r="J11" s="9" t="s">
        <v>170</v>
      </c>
      <c r="K11" s="9" t="s">
        <v>170</v>
      </c>
    </row>
    <row r="12" spans="1:15" ht="21.95" customHeight="1">
      <c r="A12" s="109"/>
      <c r="B12" s="8" t="s">
        <v>15</v>
      </c>
      <c r="C12" s="9" t="s">
        <v>170</v>
      </c>
      <c r="D12" s="9" t="s">
        <v>170</v>
      </c>
      <c r="E12" s="9" t="s">
        <v>170</v>
      </c>
      <c r="F12" s="9" t="s">
        <v>170</v>
      </c>
      <c r="G12" s="9" t="s">
        <v>170</v>
      </c>
      <c r="H12" s="9" t="s">
        <v>170</v>
      </c>
      <c r="I12" s="9" t="s">
        <v>170</v>
      </c>
      <c r="J12" s="9" t="s">
        <v>170</v>
      </c>
      <c r="K12" s="9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" t="s">
        <v>170</v>
      </c>
      <c r="D15" s="9" t="s">
        <v>170</v>
      </c>
      <c r="E15" s="9" t="s">
        <v>170</v>
      </c>
      <c r="F15" s="9" t="s">
        <v>170</v>
      </c>
      <c r="G15" s="9" t="s">
        <v>170</v>
      </c>
      <c r="H15" s="9" t="s">
        <v>170</v>
      </c>
      <c r="I15" s="9" t="s">
        <v>170</v>
      </c>
      <c r="J15" s="9" t="s">
        <v>170</v>
      </c>
      <c r="K15" s="9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 t="s">
        <v>170</v>
      </c>
      <c r="D17" s="9" t="s">
        <v>170</v>
      </c>
      <c r="E17" s="9" t="s">
        <v>170</v>
      </c>
      <c r="F17" s="9" t="s">
        <v>170</v>
      </c>
      <c r="G17" s="9" t="s">
        <v>170</v>
      </c>
      <c r="H17" s="9" t="s">
        <v>170</v>
      </c>
      <c r="I17" s="9" t="s">
        <v>170</v>
      </c>
      <c r="J17" s="9" t="s">
        <v>170</v>
      </c>
      <c r="K17" s="9" t="s">
        <v>170</v>
      </c>
    </row>
    <row r="18" spans="1:11" ht="21.95" customHeight="1">
      <c r="A18" s="111"/>
      <c r="B18" s="12" t="s">
        <v>15</v>
      </c>
      <c r="C18" s="9" t="s">
        <v>170</v>
      </c>
      <c r="D18" s="9" t="s">
        <v>170</v>
      </c>
      <c r="E18" s="9" t="s">
        <v>170</v>
      </c>
      <c r="F18" s="9" t="s">
        <v>170</v>
      </c>
      <c r="G18" s="9" t="s">
        <v>170</v>
      </c>
      <c r="H18" s="9" t="s">
        <v>170</v>
      </c>
      <c r="I18" s="9" t="s">
        <v>170</v>
      </c>
      <c r="J18" s="9" t="s">
        <v>170</v>
      </c>
      <c r="K18" s="9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 t="s">
        <v>170</v>
      </c>
      <c r="D21" s="9" t="s">
        <v>170</v>
      </c>
      <c r="E21" s="9" t="s">
        <v>170</v>
      </c>
      <c r="F21" s="9" t="s">
        <v>170</v>
      </c>
      <c r="G21" s="9" t="s">
        <v>170</v>
      </c>
      <c r="H21" s="9" t="s">
        <v>170</v>
      </c>
      <c r="I21" s="9" t="s">
        <v>170</v>
      </c>
      <c r="J21" s="9" t="s">
        <v>170</v>
      </c>
      <c r="K21" s="9" t="s">
        <v>170</v>
      </c>
    </row>
    <row r="22" spans="1:11" ht="54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1330</v>
      </c>
      <c r="D23" s="130"/>
      <c r="E23" s="130"/>
      <c r="F23" s="130">
        <v>1200</v>
      </c>
      <c r="G23" s="130"/>
      <c r="H23" s="130"/>
      <c r="I23" s="130">
        <f>610+560</f>
        <v>1170</v>
      </c>
      <c r="J23" s="130"/>
      <c r="K23" s="130"/>
    </row>
    <row r="24" spans="1:11" ht="21.95" customHeight="1">
      <c r="A24" s="113"/>
      <c r="B24" s="13" t="s">
        <v>29</v>
      </c>
      <c r="C24" s="130">
        <v>2510</v>
      </c>
      <c r="D24" s="130"/>
      <c r="E24" s="130"/>
      <c r="F24" s="130">
        <v>2510</v>
      </c>
      <c r="G24" s="130"/>
      <c r="H24" s="130"/>
      <c r="I24" s="130">
        <f>1190+1160</f>
        <v>2350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</v>
      </c>
      <c r="D27" s="130"/>
      <c r="E27" s="130"/>
      <c r="F27" s="130">
        <v>2</v>
      </c>
      <c r="G27" s="130"/>
      <c r="H27" s="130"/>
      <c r="I27" s="130">
        <v>2</v>
      </c>
      <c r="J27" s="130"/>
      <c r="K27" s="130"/>
    </row>
    <row r="28" spans="1:11" ht="76.5" customHeight="1">
      <c r="A28" s="136" t="s">
        <v>34</v>
      </c>
      <c r="B28" s="137"/>
      <c r="C28" s="142" t="s">
        <v>200</v>
      </c>
      <c r="D28" s="143"/>
      <c r="E28" s="144"/>
      <c r="F28" s="142" t="s">
        <v>171</v>
      </c>
      <c r="G28" s="143"/>
      <c r="H28" s="144"/>
      <c r="I28" s="142" t="s">
        <v>172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14.4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148</v>
      </c>
      <c r="D31" s="134"/>
      <c r="E31" s="135"/>
      <c r="F31" s="133" t="s">
        <v>110</v>
      </c>
      <c r="G31" s="134"/>
      <c r="H31" s="135"/>
      <c r="I31" s="133" t="s">
        <v>121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13.54</v>
      </c>
      <c r="C59" s="33"/>
      <c r="D59" s="34">
        <v>66.900000000000006</v>
      </c>
      <c r="E59" s="33"/>
      <c r="F59" s="33"/>
      <c r="G59" s="35"/>
      <c r="H59" s="33">
        <v>8.68</v>
      </c>
      <c r="I59" s="33"/>
      <c r="J59" s="39">
        <v>10.8</v>
      </c>
      <c r="K59" s="39"/>
      <c r="L59" s="39">
        <v>16.399999999999999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57.64</v>
      </c>
      <c r="G60" s="35"/>
      <c r="H60" s="33">
        <v>42.82</v>
      </c>
      <c r="I60" s="33"/>
      <c r="J60" s="39">
        <v>44.6</v>
      </c>
      <c r="K60" s="39"/>
      <c r="L60" s="39">
        <v>41</v>
      </c>
      <c r="M60" s="39"/>
    </row>
    <row r="61" spans="1:13" ht="18.75">
      <c r="A61" s="31" t="s">
        <v>79</v>
      </c>
      <c r="B61" s="32">
        <v>24.36</v>
      </c>
      <c r="C61" s="33"/>
      <c r="D61" s="34">
        <v>23.78</v>
      </c>
      <c r="E61" s="33"/>
      <c r="F61" s="33">
        <v>23.55</v>
      </c>
      <c r="G61" s="35"/>
      <c r="H61" s="33"/>
      <c r="I61" s="33"/>
      <c r="J61" s="39"/>
      <c r="K61" s="39"/>
      <c r="L61" s="39"/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36.75</v>
      </c>
      <c r="D63" s="34"/>
      <c r="E63" s="33">
        <v>37.619999999999997</v>
      </c>
      <c r="F63" s="33"/>
      <c r="G63" s="35">
        <v>38.770000000000003</v>
      </c>
      <c r="H63" s="33"/>
      <c r="I63" s="33">
        <v>41.67</v>
      </c>
      <c r="J63" s="39"/>
      <c r="K63" s="39">
        <v>37.299999999999997</v>
      </c>
      <c r="M63" s="39">
        <v>39.299999999999997</v>
      </c>
    </row>
    <row r="64" spans="1:13" ht="18.75">
      <c r="A64" s="36" t="s">
        <v>81</v>
      </c>
      <c r="B64" s="33"/>
      <c r="C64" s="33">
        <v>50.64</v>
      </c>
      <c r="D64" s="34"/>
      <c r="E64" s="33">
        <v>52.66</v>
      </c>
      <c r="F64" s="33"/>
      <c r="G64" s="37">
        <v>53.53</v>
      </c>
      <c r="H64" s="33"/>
      <c r="I64" s="33">
        <v>54.98</v>
      </c>
      <c r="J64" s="39"/>
      <c r="K64" s="39">
        <v>53.2</v>
      </c>
      <c r="L64" s="39"/>
      <c r="M64" s="39">
        <v>50.9</v>
      </c>
    </row>
    <row r="65" spans="1:13" ht="18.75">
      <c r="A65" s="36" t="s">
        <v>82</v>
      </c>
      <c r="B65" s="33"/>
      <c r="C65" s="33">
        <v>20.83</v>
      </c>
      <c r="D65" s="34"/>
      <c r="E65" s="33">
        <v>21.7</v>
      </c>
      <c r="F65" s="33"/>
      <c r="G65" s="35">
        <v>23.15</v>
      </c>
      <c r="H65" s="33"/>
      <c r="I65" s="33">
        <v>22.86</v>
      </c>
      <c r="J65" s="39"/>
      <c r="K65" s="39"/>
      <c r="M65" s="39"/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2.31</v>
      </c>
      <c r="C67" s="33">
        <v>13.28</v>
      </c>
      <c r="D67" s="34">
        <v>1.86</v>
      </c>
      <c r="E67" s="33">
        <v>13.35</v>
      </c>
      <c r="F67" s="33">
        <v>4.62</v>
      </c>
      <c r="G67" s="35">
        <v>11.69</v>
      </c>
      <c r="H67" s="33">
        <v>5.0999999999999996</v>
      </c>
      <c r="I67" s="33">
        <v>11.83</v>
      </c>
      <c r="J67" s="39">
        <v>2.98</v>
      </c>
      <c r="K67" s="39">
        <v>13.26</v>
      </c>
      <c r="L67" s="39">
        <v>3.37</v>
      </c>
      <c r="M67" s="39">
        <v>13.4</v>
      </c>
    </row>
    <row r="68" spans="1:13" ht="18.75">
      <c r="A68" s="41" t="s">
        <v>84</v>
      </c>
      <c r="B68" s="42">
        <v>2.84</v>
      </c>
      <c r="C68" s="33">
        <v>7.84</v>
      </c>
      <c r="D68" s="34">
        <v>2.27</v>
      </c>
      <c r="E68" s="33">
        <v>7.87</v>
      </c>
      <c r="F68" s="33">
        <v>3.7</v>
      </c>
      <c r="G68" s="35">
        <v>8.2200000000000006</v>
      </c>
      <c r="H68" s="33">
        <v>4.3</v>
      </c>
      <c r="I68" s="33">
        <v>7.84</v>
      </c>
      <c r="J68" s="39">
        <v>0.89</v>
      </c>
      <c r="K68" s="39">
        <v>7.87</v>
      </c>
      <c r="L68" s="39">
        <v>1.54</v>
      </c>
      <c r="M68" s="39">
        <v>8.02</v>
      </c>
    </row>
    <row r="69" spans="1:13" ht="18.75">
      <c r="A69" s="41" t="s">
        <v>85</v>
      </c>
      <c r="B69" s="42">
        <v>3.97</v>
      </c>
      <c r="C69" s="33">
        <v>13.37</v>
      </c>
      <c r="D69" s="34">
        <v>3.09</v>
      </c>
      <c r="E69" s="33">
        <v>13.46</v>
      </c>
      <c r="F69" s="33">
        <v>2.63</v>
      </c>
      <c r="G69" s="35">
        <v>13.63</v>
      </c>
      <c r="H69" s="33">
        <v>3.66</v>
      </c>
      <c r="I69" s="33">
        <v>12.91</v>
      </c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101</v>
      </c>
      <c r="D2" s="160"/>
      <c r="E2" s="160"/>
      <c r="F2" s="161" t="s">
        <v>112</v>
      </c>
      <c r="G2" s="161"/>
      <c r="H2" s="161"/>
      <c r="I2" s="162" t="s">
        <v>103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37150</v>
      </c>
      <c r="D4" s="152"/>
      <c r="E4" s="152"/>
      <c r="F4" s="152">
        <v>37825</v>
      </c>
      <c r="G4" s="152"/>
      <c r="H4" s="152"/>
      <c r="I4" s="152">
        <v>38510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51860</v>
      </c>
      <c r="D5" s="152"/>
      <c r="E5" s="152"/>
      <c r="F5" s="152">
        <v>53750</v>
      </c>
      <c r="G5" s="152"/>
      <c r="H5" s="152"/>
      <c r="I5" s="152">
        <v>55560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C4-'10日'!I4</f>
        <v>1550</v>
      </c>
      <c r="D6" s="168"/>
      <c r="E6" s="168"/>
      <c r="F6" s="169">
        <f>F4-C4</f>
        <v>675</v>
      </c>
      <c r="G6" s="170"/>
      <c r="H6" s="171"/>
      <c r="I6" s="169">
        <f>I4-F4</f>
        <v>685</v>
      </c>
      <c r="J6" s="170"/>
      <c r="K6" s="171"/>
      <c r="L6" s="167">
        <f>C6+F6+I6</f>
        <v>2910</v>
      </c>
      <c r="M6" s="167">
        <f>C7+F7+I7</f>
        <v>5960</v>
      </c>
    </row>
    <row r="7" spans="1:15" ht="21.95" customHeight="1">
      <c r="A7" s="107"/>
      <c r="B7" s="6" t="s">
        <v>8</v>
      </c>
      <c r="C7" s="168">
        <f>C5-'10日'!I5</f>
        <v>2260</v>
      </c>
      <c r="D7" s="168"/>
      <c r="E7" s="168"/>
      <c r="F7" s="169">
        <f>F5-C5</f>
        <v>1890</v>
      </c>
      <c r="G7" s="170"/>
      <c r="H7" s="171"/>
      <c r="I7" s="169">
        <f>I5-F5</f>
        <v>1810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48</v>
      </c>
      <c r="D9" s="152"/>
      <c r="E9" s="152"/>
      <c r="F9" s="152">
        <v>46</v>
      </c>
      <c r="G9" s="152"/>
      <c r="H9" s="152"/>
      <c r="I9" s="152">
        <v>46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" t="s">
        <v>170</v>
      </c>
      <c r="D11" s="9" t="s">
        <v>170</v>
      </c>
      <c r="E11" s="9" t="s">
        <v>170</v>
      </c>
      <c r="F11" s="9" t="s">
        <v>170</v>
      </c>
      <c r="G11" s="9" t="s">
        <v>170</v>
      </c>
      <c r="H11" s="9" t="s">
        <v>170</v>
      </c>
      <c r="I11" s="9" t="s">
        <v>170</v>
      </c>
      <c r="J11" s="9" t="s">
        <v>170</v>
      </c>
      <c r="K11" s="9" t="s">
        <v>170</v>
      </c>
    </row>
    <row r="12" spans="1:15" ht="21.95" customHeight="1">
      <c r="A12" s="109"/>
      <c r="B12" s="8" t="s">
        <v>15</v>
      </c>
      <c r="C12" s="9" t="s">
        <v>170</v>
      </c>
      <c r="D12" s="9" t="s">
        <v>170</v>
      </c>
      <c r="E12" s="9" t="s">
        <v>170</v>
      </c>
      <c r="F12" s="9" t="s">
        <v>170</v>
      </c>
      <c r="G12" s="9" t="s">
        <v>170</v>
      </c>
      <c r="H12" s="9" t="s">
        <v>170</v>
      </c>
      <c r="I12" s="9" t="s">
        <v>170</v>
      </c>
      <c r="J12" s="9" t="s">
        <v>170</v>
      </c>
      <c r="K12" s="9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" t="s">
        <v>170</v>
      </c>
      <c r="D15" s="9" t="s">
        <v>170</v>
      </c>
      <c r="E15" s="9" t="s">
        <v>170</v>
      </c>
      <c r="F15" s="9" t="s">
        <v>170</v>
      </c>
      <c r="G15" s="9" t="s">
        <v>170</v>
      </c>
      <c r="H15" s="9" t="s">
        <v>170</v>
      </c>
      <c r="I15" s="9" t="s">
        <v>170</v>
      </c>
      <c r="J15" s="9" t="s">
        <v>170</v>
      </c>
      <c r="K15" s="9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 t="s">
        <v>170</v>
      </c>
      <c r="D17" s="9" t="s">
        <v>170</v>
      </c>
      <c r="E17" s="9" t="s">
        <v>170</v>
      </c>
      <c r="F17" s="9" t="s">
        <v>170</v>
      </c>
      <c r="G17" s="9" t="s">
        <v>170</v>
      </c>
      <c r="H17" s="9" t="s">
        <v>170</v>
      </c>
      <c r="I17" s="9" t="s">
        <v>170</v>
      </c>
      <c r="J17" s="9" t="s">
        <v>170</v>
      </c>
      <c r="K17" s="9" t="s">
        <v>170</v>
      </c>
    </row>
    <row r="18" spans="1:11" ht="21.95" customHeight="1">
      <c r="A18" s="111"/>
      <c r="B18" s="12" t="s">
        <v>15</v>
      </c>
      <c r="C18" s="9" t="s">
        <v>170</v>
      </c>
      <c r="D18" s="9" t="s">
        <v>170</v>
      </c>
      <c r="E18" s="9" t="s">
        <v>170</v>
      </c>
      <c r="F18" s="9" t="s">
        <v>170</v>
      </c>
      <c r="G18" s="9" t="s">
        <v>170</v>
      </c>
      <c r="H18" s="9" t="s">
        <v>170</v>
      </c>
      <c r="I18" s="9" t="s">
        <v>170</v>
      </c>
      <c r="J18" s="9" t="s">
        <v>170</v>
      </c>
      <c r="K18" s="9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 t="s">
        <v>170</v>
      </c>
      <c r="D21" s="9" t="s">
        <v>170</v>
      </c>
      <c r="E21" s="9" t="s">
        <v>170</v>
      </c>
      <c r="F21" s="9" t="s">
        <v>170</v>
      </c>
      <c r="G21" s="9" t="s">
        <v>170</v>
      </c>
      <c r="H21" s="9" t="s">
        <v>170</v>
      </c>
      <c r="I21" s="9" t="s">
        <v>170</v>
      </c>
      <c r="J21" s="9" t="s">
        <v>170</v>
      </c>
      <c r="K21" s="9" t="s">
        <v>170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1030</v>
      </c>
      <c r="D23" s="130"/>
      <c r="E23" s="130"/>
      <c r="F23" s="130">
        <f>450+420</f>
        <v>870</v>
      </c>
      <c r="G23" s="130"/>
      <c r="H23" s="130"/>
      <c r="I23" s="130">
        <v>1620</v>
      </c>
      <c r="J23" s="130"/>
      <c r="K23" s="130"/>
    </row>
    <row r="24" spans="1:11" ht="21.95" customHeight="1">
      <c r="A24" s="113"/>
      <c r="B24" s="13" t="s">
        <v>29</v>
      </c>
      <c r="C24" s="130">
        <v>2350</v>
      </c>
      <c r="D24" s="130"/>
      <c r="E24" s="130"/>
      <c r="F24" s="130">
        <f>1050+1020</f>
        <v>2070</v>
      </c>
      <c r="G24" s="130"/>
      <c r="H24" s="130"/>
      <c r="I24" s="130">
        <v>1940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</v>
      </c>
      <c r="D27" s="130"/>
      <c r="E27" s="130"/>
      <c r="F27" s="130">
        <v>2</v>
      </c>
      <c r="G27" s="130"/>
      <c r="H27" s="130"/>
      <c r="I27" s="130">
        <v>2</v>
      </c>
      <c r="J27" s="130"/>
      <c r="K27" s="130"/>
    </row>
    <row r="28" spans="1:11" ht="76.5" customHeight="1">
      <c r="A28" s="136" t="s">
        <v>34</v>
      </c>
      <c r="B28" s="137"/>
      <c r="C28" s="142" t="s">
        <v>173</v>
      </c>
      <c r="D28" s="143"/>
      <c r="E28" s="144"/>
      <c r="F28" s="142" t="s">
        <v>174</v>
      </c>
      <c r="G28" s="143"/>
      <c r="H28" s="144"/>
      <c r="I28" s="142" t="s">
        <v>175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148</v>
      </c>
      <c r="D31" s="134"/>
      <c r="E31" s="135"/>
      <c r="F31" s="133" t="s">
        <v>176</v>
      </c>
      <c r="G31" s="134"/>
      <c r="H31" s="135"/>
      <c r="I31" s="133" t="s">
        <v>121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11.28</v>
      </c>
      <c r="C59" s="33"/>
      <c r="D59" s="34">
        <v>12.15</v>
      </c>
      <c r="E59" s="33"/>
      <c r="F59" s="33">
        <v>28.2</v>
      </c>
      <c r="G59" s="35"/>
      <c r="H59" s="33">
        <v>17.2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47.51</v>
      </c>
      <c r="C60" s="33"/>
      <c r="D60" s="34"/>
      <c r="E60" s="33"/>
      <c r="F60" s="33"/>
      <c r="G60" s="35"/>
      <c r="H60" s="33">
        <v>37</v>
      </c>
      <c r="I60" s="33"/>
      <c r="J60" s="39">
        <v>43.5</v>
      </c>
      <c r="K60" s="39"/>
      <c r="L60" s="39">
        <v>47.4</v>
      </c>
      <c r="M60" s="39"/>
    </row>
    <row r="61" spans="1:13" ht="18.75">
      <c r="A61" s="31" t="s">
        <v>79</v>
      </c>
      <c r="B61" s="32"/>
      <c r="C61" s="33"/>
      <c r="D61" s="34">
        <v>20.54</v>
      </c>
      <c r="E61" s="33"/>
      <c r="F61" s="33">
        <v>23.9</v>
      </c>
      <c r="G61" s="35"/>
      <c r="H61" s="33"/>
      <c r="I61" s="33"/>
      <c r="J61" s="39">
        <v>28.2</v>
      </c>
      <c r="K61" s="39"/>
      <c r="L61" s="39">
        <v>30.1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38.19</v>
      </c>
      <c r="D63" s="34"/>
      <c r="E63" s="33">
        <v>40.22</v>
      </c>
      <c r="F63" s="33"/>
      <c r="G63" s="35">
        <v>37.9</v>
      </c>
      <c r="H63" s="33"/>
      <c r="I63" s="33">
        <v>37.799999999999997</v>
      </c>
      <c r="J63" s="39"/>
      <c r="K63" s="39">
        <v>38.1</v>
      </c>
      <c r="M63" s="39"/>
    </row>
    <row r="64" spans="1:13" ht="18.75">
      <c r="A64" s="36" t="s">
        <v>81</v>
      </c>
      <c r="B64" s="33"/>
      <c r="C64" s="33">
        <v>54.98</v>
      </c>
      <c r="D64" s="34"/>
      <c r="E64" s="33">
        <v>56.42</v>
      </c>
      <c r="F64" s="33"/>
      <c r="G64" s="37">
        <v>62.4</v>
      </c>
      <c r="H64" s="33"/>
      <c r="I64" s="33">
        <v>61.9</v>
      </c>
      <c r="J64" s="39"/>
      <c r="K64" s="39"/>
      <c r="L64" s="39"/>
      <c r="M64" s="39">
        <v>49.7</v>
      </c>
    </row>
    <row r="65" spans="1:13" ht="18.75">
      <c r="A65" s="36" t="s">
        <v>82</v>
      </c>
      <c r="B65" s="33"/>
      <c r="C65" s="33"/>
      <c r="D65" s="34"/>
      <c r="E65" s="33">
        <v>20.83</v>
      </c>
      <c r="F65" s="33"/>
      <c r="G65" s="35"/>
      <c r="H65" s="33"/>
      <c r="I65" s="33"/>
      <c r="J65" s="39"/>
      <c r="K65" s="39">
        <v>19.5</v>
      </c>
      <c r="M65" s="39">
        <v>21.7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3.56</v>
      </c>
      <c r="C67" s="33">
        <v>13.45</v>
      </c>
      <c r="D67" s="34">
        <v>1.68</v>
      </c>
      <c r="E67" s="33">
        <v>13.43</v>
      </c>
      <c r="F67" s="33">
        <v>1.7</v>
      </c>
      <c r="G67" s="35">
        <v>13.5</v>
      </c>
      <c r="H67" s="33">
        <v>0.8</v>
      </c>
      <c r="I67" s="33">
        <v>14.4</v>
      </c>
      <c r="J67" s="39">
        <v>1.73</v>
      </c>
      <c r="K67" s="39">
        <v>13.3</v>
      </c>
      <c r="L67" s="39">
        <v>2.95</v>
      </c>
      <c r="M67" s="39">
        <v>13.5</v>
      </c>
    </row>
    <row r="68" spans="1:13" ht="18.75">
      <c r="A68" s="41" t="s">
        <v>84</v>
      </c>
      <c r="B68" s="42">
        <v>2.81</v>
      </c>
      <c r="C68" s="33">
        <v>8.07</v>
      </c>
      <c r="D68" s="34">
        <v>2.0299999999999998</v>
      </c>
      <c r="E68" s="33">
        <v>8.1</v>
      </c>
      <c r="F68" s="33">
        <v>0.9</v>
      </c>
      <c r="G68" s="35">
        <v>7.96</v>
      </c>
      <c r="H68" s="33">
        <v>0.74</v>
      </c>
      <c r="I68" s="33">
        <v>7.4</v>
      </c>
      <c r="J68" s="39">
        <v>0.96</v>
      </c>
      <c r="K68" s="39">
        <v>8.24</v>
      </c>
      <c r="L68" s="39">
        <v>2.13</v>
      </c>
      <c r="M68" s="39">
        <v>8.02</v>
      </c>
    </row>
    <row r="69" spans="1:13" ht="18.75">
      <c r="A69" s="41" t="s">
        <v>85</v>
      </c>
      <c r="B69" s="42"/>
      <c r="C69" s="33"/>
      <c r="D69" s="34">
        <v>3.92</v>
      </c>
      <c r="E69" s="33">
        <v>13.77</v>
      </c>
      <c r="F69" s="33"/>
      <c r="G69" s="35"/>
      <c r="H69" s="33"/>
      <c r="I69" s="33"/>
      <c r="J69" s="39">
        <v>3.51</v>
      </c>
      <c r="K69" s="39">
        <v>14.2</v>
      </c>
      <c r="L69" s="39">
        <v>1.96</v>
      </c>
      <c r="M69" s="39">
        <v>11.28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122</v>
      </c>
      <c r="D2" s="160"/>
      <c r="E2" s="160"/>
      <c r="F2" s="161" t="s">
        <v>123</v>
      </c>
      <c r="G2" s="161"/>
      <c r="H2" s="161"/>
      <c r="I2" s="162" t="s">
        <v>179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39750</v>
      </c>
      <c r="D4" s="152"/>
      <c r="E4" s="152"/>
      <c r="F4" s="152">
        <v>40930</v>
      </c>
      <c r="G4" s="152"/>
      <c r="H4" s="152"/>
      <c r="I4" s="152">
        <v>41650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57450</v>
      </c>
      <c r="D5" s="152"/>
      <c r="E5" s="152"/>
      <c r="F5" s="152">
        <v>58950</v>
      </c>
      <c r="G5" s="152"/>
      <c r="H5" s="152"/>
      <c r="I5" s="152">
        <v>62000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C4-'11日'!I4</f>
        <v>1240</v>
      </c>
      <c r="D6" s="168"/>
      <c r="E6" s="168"/>
      <c r="F6" s="169">
        <f>F4-C4</f>
        <v>1180</v>
      </c>
      <c r="G6" s="170"/>
      <c r="H6" s="171"/>
      <c r="I6" s="169">
        <f>I4-F4</f>
        <v>720</v>
      </c>
      <c r="J6" s="170"/>
      <c r="K6" s="171"/>
      <c r="L6" s="167">
        <f>C6+F6+I6</f>
        <v>3140</v>
      </c>
      <c r="M6" s="167">
        <f>C7+F7+I7</f>
        <v>6440</v>
      </c>
    </row>
    <row r="7" spans="1:15" ht="21.95" customHeight="1">
      <c r="A7" s="107"/>
      <c r="B7" s="6" t="s">
        <v>8</v>
      </c>
      <c r="C7" s="168">
        <f>C5-'11日'!I5</f>
        <v>1890</v>
      </c>
      <c r="D7" s="168"/>
      <c r="E7" s="168"/>
      <c r="F7" s="169">
        <f>F5-C5</f>
        <v>1500</v>
      </c>
      <c r="G7" s="170"/>
      <c r="H7" s="171"/>
      <c r="I7" s="169">
        <f>I5-F5</f>
        <v>3050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47</v>
      </c>
      <c r="D9" s="152"/>
      <c r="E9" s="152"/>
      <c r="F9" s="152">
        <v>47</v>
      </c>
      <c r="G9" s="152"/>
      <c r="H9" s="152"/>
      <c r="I9" s="152">
        <v>46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" t="s">
        <v>170</v>
      </c>
      <c r="D11" s="9" t="s">
        <v>170</v>
      </c>
      <c r="E11" s="9" t="s">
        <v>170</v>
      </c>
      <c r="F11" s="9" t="s">
        <v>170</v>
      </c>
      <c r="G11" s="9" t="s">
        <v>170</v>
      </c>
      <c r="H11" s="9" t="s">
        <v>170</v>
      </c>
      <c r="I11" s="9" t="s">
        <v>170</v>
      </c>
      <c r="J11" s="9" t="s">
        <v>170</v>
      </c>
      <c r="K11" s="9" t="s">
        <v>170</v>
      </c>
    </row>
    <row r="12" spans="1:15" ht="21.95" customHeight="1">
      <c r="A12" s="109"/>
      <c r="B12" s="8" t="s">
        <v>15</v>
      </c>
      <c r="C12" s="9" t="s">
        <v>170</v>
      </c>
      <c r="D12" s="9" t="s">
        <v>170</v>
      </c>
      <c r="E12" s="9" t="s">
        <v>170</v>
      </c>
      <c r="F12" s="9" t="s">
        <v>170</v>
      </c>
      <c r="G12" s="9" t="s">
        <v>170</v>
      </c>
      <c r="H12" s="9" t="s">
        <v>170</v>
      </c>
      <c r="I12" s="9" t="s">
        <v>170</v>
      </c>
      <c r="J12" s="9" t="s">
        <v>170</v>
      </c>
      <c r="K12" s="9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" t="s">
        <v>170</v>
      </c>
      <c r="D15" s="9" t="s">
        <v>170</v>
      </c>
      <c r="E15" s="9" t="s">
        <v>170</v>
      </c>
      <c r="F15" s="9" t="s">
        <v>170</v>
      </c>
      <c r="G15" s="9" t="s">
        <v>170</v>
      </c>
      <c r="H15" s="9" t="s">
        <v>170</v>
      </c>
      <c r="I15" s="9" t="s">
        <v>170</v>
      </c>
      <c r="J15" s="9" t="s">
        <v>170</v>
      </c>
      <c r="K15" s="9" t="s">
        <v>170</v>
      </c>
    </row>
    <row r="16" spans="1:15" ht="40.9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 t="s">
        <v>170</v>
      </c>
      <c r="D17" s="9" t="s">
        <v>170</v>
      </c>
      <c r="E17" s="9" t="s">
        <v>170</v>
      </c>
      <c r="F17" s="9" t="s">
        <v>170</v>
      </c>
      <c r="G17" s="9" t="s">
        <v>170</v>
      </c>
      <c r="H17" s="9" t="s">
        <v>170</v>
      </c>
      <c r="I17" s="9" t="s">
        <v>170</v>
      </c>
      <c r="J17" s="9" t="s">
        <v>170</v>
      </c>
      <c r="K17" s="9" t="s">
        <v>170</v>
      </c>
    </row>
    <row r="18" spans="1:11" ht="21.95" customHeight="1">
      <c r="A18" s="111"/>
      <c r="B18" s="12" t="s">
        <v>15</v>
      </c>
      <c r="C18" s="9" t="s">
        <v>170</v>
      </c>
      <c r="D18" s="9" t="s">
        <v>170</v>
      </c>
      <c r="E18" s="9" t="s">
        <v>170</v>
      </c>
      <c r="F18" s="9" t="s">
        <v>170</v>
      </c>
      <c r="G18" s="9" t="s">
        <v>170</v>
      </c>
      <c r="H18" s="9" t="s">
        <v>170</v>
      </c>
      <c r="I18" s="9" t="s">
        <v>170</v>
      </c>
      <c r="J18" s="9" t="s">
        <v>170</v>
      </c>
      <c r="K18" s="9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 t="s">
        <v>170</v>
      </c>
      <c r="D21" s="9" t="s">
        <v>170</v>
      </c>
      <c r="E21" s="9" t="s">
        <v>170</v>
      </c>
      <c r="F21" s="9" t="s">
        <v>170</v>
      </c>
      <c r="G21" s="9" t="s">
        <v>170</v>
      </c>
      <c r="H21" s="9" t="s">
        <v>170</v>
      </c>
      <c r="I21" s="9" t="s">
        <v>170</v>
      </c>
      <c r="J21" s="9" t="s">
        <v>170</v>
      </c>
      <c r="K21" s="9" t="s">
        <v>170</v>
      </c>
    </row>
    <row r="22" spans="1:11" ht="4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1500</v>
      </c>
      <c r="D23" s="130"/>
      <c r="E23" s="130"/>
      <c r="F23" s="130">
        <f>820+600</f>
        <v>1420</v>
      </c>
      <c r="G23" s="130"/>
      <c r="H23" s="130"/>
      <c r="I23" s="130">
        <v>1300</v>
      </c>
      <c r="J23" s="130"/>
      <c r="K23" s="130"/>
    </row>
    <row r="24" spans="1:11" ht="21.95" customHeight="1">
      <c r="A24" s="113"/>
      <c r="B24" s="13" t="s">
        <v>29</v>
      </c>
      <c r="C24" s="130">
        <v>1940</v>
      </c>
      <c r="D24" s="130"/>
      <c r="E24" s="130"/>
      <c r="F24" s="130">
        <v>1840</v>
      </c>
      <c r="G24" s="130"/>
      <c r="H24" s="130"/>
      <c r="I24" s="130">
        <v>1840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</v>
      </c>
      <c r="D27" s="130"/>
      <c r="E27" s="130"/>
      <c r="F27" s="130">
        <v>2</v>
      </c>
      <c r="G27" s="130"/>
      <c r="H27" s="130"/>
      <c r="I27" s="130">
        <v>2</v>
      </c>
      <c r="J27" s="130"/>
      <c r="K27" s="130"/>
    </row>
    <row r="28" spans="1:11" ht="76.5" customHeight="1">
      <c r="A28" s="136" t="s">
        <v>34</v>
      </c>
      <c r="B28" s="137"/>
      <c r="C28" s="142" t="s">
        <v>177</v>
      </c>
      <c r="D28" s="143"/>
      <c r="E28" s="144"/>
      <c r="F28" s="142" t="s">
        <v>186</v>
      </c>
      <c r="G28" s="143"/>
      <c r="H28" s="144"/>
      <c r="I28" s="142" t="s">
        <v>180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14.4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169</v>
      </c>
      <c r="D31" s="134"/>
      <c r="E31" s="135"/>
      <c r="F31" s="133" t="s">
        <v>178</v>
      </c>
      <c r="G31" s="134"/>
      <c r="H31" s="135"/>
      <c r="I31" s="133" t="s">
        <v>181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7.51</v>
      </c>
      <c r="D56" s="26" t="s">
        <v>44</v>
      </c>
      <c r="E56" s="27">
        <v>82</v>
      </c>
      <c r="F56" s="26" t="s">
        <v>73</v>
      </c>
      <c r="G56" s="27">
        <v>76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3">
        <v>10.06</v>
      </c>
      <c r="C59" s="33"/>
      <c r="D59" s="34">
        <v>11.86</v>
      </c>
      <c r="E59" s="33"/>
      <c r="F59" s="33">
        <v>12.8</v>
      </c>
      <c r="G59" s="35"/>
      <c r="H59" s="33"/>
      <c r="I59" s="33">
        <v>13.6</v>
      </c>
      <c r="J59" s="39">
        <v>13.59</v>
      </c>
      <c r="K59" s="39"/>
      <c r="L59" s="39"/>
      <c r="M59" s="39"/>
    </row>
    <row r="60" spans="1:13" ht="18.75">
      <c r="A60" s="31" t="s">
        <v>78</v>
      </c>
      <c r="B60" s="33">
        <v>49.14</v>
      </c>
      <c r="C60" s="33"/>
      <c r="D60" s="34"/>
      <c r="E60" s="33"/>
      <c r="F60" s="33"/>
      <c r="G60" s="35"/>
      <c r="H60" s="33"/>
      <c r="I60" s="33"/>
      <c r="J60" s="39"/>
      <c r="K60" s="39"/>
      <c r="L60" s="39">
        <v>70.08</v>
      </c>
      <c r="M60" s="39"/>
    </row>
    <row r="61" spans="1:13" ht="18.75">
      <c r="A61" s="31" t="s">
        <v>79</v>
      </c>
      <c r="B61" s="32"/>
      <c r="C61" s="33"/>
      <c r="D61" s="34">
        <v>22.31</v>
      </c>
      <c r="E61" s="33"/>
      <c r="F61" s="33">
        <v>25.8</v>
      </c>
      <c r="G61" s="35"/>
      <c r="H61" s="33"/>
      <c r="I61" s="33">
        <v>30.3</v>
      </c>
      <c r="J61" s="39">
        <v>30.15</v>
      </c>
      <c r="K61" s="39"/>
      <c r="L61" s="39">
        <v>30.2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/>
      <c r="D63" s="34"/>
      <c r="E63" s="33">
        <v>66.06</v>
      </c>
      <c r="F63" s="33"/>
      <c r="G63" s="35">
        <v>65.400000000000006</v>
      </c>
      <c r="H63" s="33"/>
      <c r="I63" s="33">
        <v>64.5</v>
      </c>
      <c r="J63" s="39"/>
      <c r="K63" s="39">
        <v>65.680000000000007</v>
      </c>
      <c r="M63" s="39">
        <v>70.89</v>
      </c>
    </row>
    <row r="64" spans="1:13" ht="18.75">
      <c r="A64" s="36" t="s">
        <v>81</v>
      </c>
      <c r="B64" s="33"/>
      <c r="C64" s="33">
        <v>48.16</v>
      </c>
      <c r="D64" s="34"/>
      <c r="E64" s="33">
        <v>49.34</v>
      </c>
      <c r="F64" s="33"/>
      <c r="G64" s="37">
        <v>48.7</v>
      </c>
      <c r="H64" s="33"/>
      <c r="I64" s="33">
        <v>49</v>
      </c>
      <c r="J64" s="39"/>
      <c r="K64" s="39">
        <v>51.21</v>
      </c>
      <c r="L64" s="39"/>
      <c r="M64" s="39">
        <v>56.13</v>
      </c>
    </row>
    <row r="65" spans="1:13" ht="18.75">
      <c r="A65" s="36" t="s">
        <v>82</v>
      </c>
      <c r="B65" s="33"/>
      <c r="C65" s="33">
        <v>20.14</v>
      </c>
      <c r="D65" s="34"/>
      <c r="E65" s="33">
        <v>20.98</v>
      </c>
      <c r="F65" s="33"/>
      <c r="G65" s="35">
        <v>21.2</v>
      </c>
      <c r="H65" s="33"/>
      <c r="I65" s="33"/>
      <c r="J65" s="39"/>
      <c r="K65" s="39">
        <v>21.9</v>
      </c>
      <c r="M65" s="39">
        <v>23.14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1.39</v>
      </c>
      <c r="C67" s="33">
        <v>13.87</v>
      </c>
      <c r="D67" s="34">
        <v>1.57</v>
      </c>
      <c r="E67" s="33">
        <v>14.57</v>
      </c>
      <c r="F67" s="33">
        <v>0.97</v>
      </c>
      <c r="G67" s="35">
        <v>14.4</v>
      </c>
      <c r="H67" s="33">
        <v>0.68</v>
      </c>
      <c r="I67" s="33">
        <v>13.6</v>
      </c>
      <c r="J67" s="39">
        <v>2.2999999999999998</v>
      </c>
      <c r="K67" s="39">
        <v>11.68</v>
      </c>
      <c r="L67" s="39">
        <v>2.8</v>
      </c>
      <c r="M67" s="39">
        <v>11.48</v>
      </c>
    </row>
    <row r="68" spans="1:13" ht="18.75">
      <c r="A68" s="41" t="s">
        <v>84</v>
      </c>
      <c r="B68" s="42">
        <v>1.24</v>
      </c>
      <c r="C68" s="33">
        <v>7.95</v>
      </c>
      <c r="D68" s="34">
        <v>1.83</v>
      </c>
      <c r="E68" s="33">
        <v>8.56</v>
      </c>
      <c r="F68" s="33">
        <v>1.3</v>
      </c>
      <c r="G68" s="35">
        <v>8.09</v>
      </c>
      <c r="H68" s="33">
        <v>0.88</v>
      </c>
      <c r="I68" s="33">
        <v>7.8</v>
      </c>
      <c r="J68" s="39">
        <v>4.7</v>
      </c>
      <c r="K68" s="39">
        <v>7.98</v>
      </c>
      <c r="L68" s="39">
        <v>3.9</v>
      </c>
      <c r="M68" s="39">
        <v>7.95</v>
      </c>
    </row>
    <row r="69" spans="1:13" ht="18.75">
      <c r="A69" s="41" t="s">
        <v>85</v>
      </c>
      <c r="B69" s="42">
        <v>0.56000000000000005</v>
      </c>
      <c r="C69" s="33">
        <v>10.59</v>
      </c>
      <c r="D69" s="34">
        <v>1.25</v>
      </c>
      <c r="E69" s="33">
        <v>9.67</v>
      </c>
      <c r="F69" s="33">
        <v>0.83</v>
      </c>
      <c r="G69" s="35">
        <v>9.56</v>
      </c>
      <c r="H69" s="33"/>
      <c r="I69" s="33"/>
      <c r="J69" s="39">
        <v>2.1</v>
      </c>
      <c r="K69" s="39">
        <v>9.66</v>
      </c>
      <c r="L69" s="39">
        <v>2.2999999999999998</v>
      </c>
      <c r="M69" s="39">
        <v>9.67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zoomScale="80" zoomScaleNormal="8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182</v>
      </c>
      <c r="D2" s="160"/>
      <c r="E2" s="160"/>
      <c r="F2" s="161" t="s">
        <v>185</v>
      </c>
      <c r="G2" s="161"/>
      <c r="H2" s="161"/>
      <c r="I2" s="162" t="s">
        <v>190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43000</v>
      </c>
      <c r="D4" s="152"/>
      <c r="E4" s="152"/>
      <c r="F4" s="152">
        <v>44330</v>
      </c>
      <c r="G4" s="152"/>
      <c r="H4" s="152"/>
      <c r="I4" s="152">
        <v>45100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63400</v>
      </c>
      <c r="D5" s="152"/>
      <c r="E5" s="152"/>
      <c r="F5" s="152">
        <v>65170</v>
      </c>
      <c r="G5" s="152"/>
      <c r="H5" s="152"/>
      <c r="I5" s="152">
        <v>67300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C4-'12日'!I4</f>
        <v>1350</v>
      </c>
      <c r="D6" s="168"/>
      <c r="E6" s="168"/>
      <c r="F6" s="169">
        <f>F4-C4</f>
        <v>1330</v>
      </c>
      <c r="G6" s="170"/>
      <c r="H6" s="171"/>
      <c r="I6" s="169">
        <f>I4-F4</f>
        <v>770</v>
      </c>
      <c r="J6" s="170"/>
      <c r="K6" s="171"/>
      <c r="L6" s="167">
        <f>C6+F6+I6</f>
        <v>3450</v>
      </c>
      <c r="M6" s="167">
        <f>C7+F7+I7</f>
        <v>5300</v>
      </c>
    </row>
    <row r="7" spans="1:15" ht="21.95" customHeight="1">
      <c r="A7" s="107"/>
      <c r="B7" s="6" t="s">
        <v>8</v>
      </c>
      <c r="C7" s="168">
        <f>C5-'12日'!I5</f>
        <v>1400</v>
      </c>
      <c r="D7" s="168"/>
      <c r="E7" s="168"/>
      <c r="F7" s="169">
        <f>F5-C5</f>
        <v>1770</v>
      </c>
      <c r="G7" s="170"/>
      <c r="H7" s="171"/>
      <c r="I7" s="169">
        <f>I5-F5</f>
        <v>2130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46</v>
      </c>
      <c r="D9" s="152"/>
      <c r="E9" s="152"/>
      <c r="F9" s="152">
        <v>48</v>
      </c>
      <c r="G9" s="152"/>
      <c r="H9" s="152"/>
      <c r="I9" s="152">
        <v>44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43" t="s">
        <v>170</v>
      </c>
      <c r="D11" s="43" t="s">
        <v>170</v>
      </c>
      <c r="E11" s="43" t="s">
        <v>170</v>
      </c>
      <c r="F11" s="44" t="s">
        <v>170</v>
      </c>
      <c r="G11" s="44" t="s">
        <v>170</v>
      </c>
      <c r="H11" s="44" t="s">
        <v>170</v>
      </c>
      <c r="I11" s="45" t="s">
        <v>170</v>
      </c>
      <c r="J11" s="45" t="s">
        <v>170</v>
      </c>
      <c r="K11" s="45" t="s">
        <v>170</v>
      </c>
    </row>
    <row r="12" spans="1:15" ht="21.95" customHeight="1">
      <c r="A12" s="109"/>
      <c r="B12" s="8" t="s">
        <v>15</v>
      </c>
      <c r="C12" s="43" t="s">
        <v>170</v>
      </c>
      <c r="D12" s="43" t="s">
        <v>170</v>
      </c>
      <c r="E12" s="43" t="s">
        <v>170</v>
      </c>
      <c r="F12" s="44" t="s">
        <v>170</v>
      </c>
      <c r="G12" s="44" t="s">
        <v>170</v>
      </c>
      <c r="H12" s="44" t="s">
        <v>170</v>
      </c>
      <c r="I12" s="45" t="s">
        <v>170</v>
      </c>
      <c r="J12" s="45" t="s">
        <v>170</v>
      </c>
      <c r="K12" s="45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43" t="s">
        <v>170</v>
      </c>
      <c r="D15" s="43" t="s">
        <v>170</v>
      </c>
      <c r="E15" s="43" t="s">
        <v>170</v>
      </c>
      <c r="F15" s="44" t="s">
        <v>170</v>
      </c>
      <c r="G15" s="44" t="s">
        <v>170</v>
      </c>
      <c r="H15" s="44" t="s">
        <v>170</v>
      </c>
      <c r="I15" s="45" t="s">
        <v>170</v>
      </c>
      <c r="J15" s="45" t="s">
        <v>170</v>
      </c>
      <c r="K15" s="45" t="s">
        <v>170</v>
      </c>
    </row>
    <row r="16" spans="1:15" ht="42.6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43" t="s">
        <v>170</v>
      </c>
      <c r="D17" s="43" t="s">
        <v>170</v>
      </c>
      <c r="E17" s="43" t="s">
        <v>170</v>
      </c>
      <c r="F17" s="44" t="s">
        <v>170</v>
      </c>
      <c r="G17" s="44" t="s">
        <v>170</v>
      </c>
      <c r="H17" s="44" t="s">
        <v>170</v>
      </c>
      <c r="I17" s="45" t="s">
        <v>170</v>
      </c>
      <c r="J17" s="45" t="s">
        <v>170</v>
      </c>
      <c r="K17" s="45" t="s">
        <v>170</v>
      </c>
    </row>
    <row r="18" spans="1:11" ht="21.95" customHeight="1">
      <c r="A18" s="111"/>
      <c r="B18" s="12" t="s">
        <v>15</v>
      </c>
      <c r="C18" s="43" t="s">
        <v>170</v>
      </c>
      <c r="D18" s="43" t="s">
        <v>170</v>
      </c>
      <c r="E18" s="43" t="s">
        <v>170</v>
      </c>
      <c r="F18" s="44" t="s">
        <v>170</v>
      </c>
      <c r="G18" s="44" t="s">
        <v>170</v>
      </c>
      <c r="H18" s="44" t="s">
        <v>170</v>
      </c>
      <c r="I18" s="45" t="s">
        <v>170</v>
      </c>
      <c r="J18" s="45" t="s">
        <v>170</v>
      </c>
      <c r="K18" s="45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43" t="s">
        <v>170</v>
      </c>
      <c r="D21" s="43" t="s">
        <v>170</v>
      </c>
      <c r="E21" s="43" t="s">
        <v>170</v>
      </c>
      <c r="F21" s="44" t="s">
        <v>170</v>
      </c>
      <c r="G21" s="44" t="s">
        <v>170</v>
      </c>
      <c r="H21" s="44" t="s">
        <v>170</v>
      </c>
      <c r="I21" s="45" t="s">
        <v>170</v>
      </c>
      <c r="J21" s="45" t="s">
        <v>170</v>
      </c>
      <c r="K21" s="45" t="s">
        <v>170</v>
      </c>
    </row>
    <row r="22" spans="1:11" ht="31.9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1300</v>
      </c>
      <c r="D23" s="130"/>
      <c r="E23" s="130"/>
      <c r="F23" s="130">
        <f>810+260</f>
        <v>1070</v>
      </c>
      <c r="G23" s="130"/>
      <c r="H23" s="130"/>
      <c r="I23" s="130">
        <v>890</v>
      </c>
      <c r="J23" s="130"/>
      <c r="K23" s="130"/>
    </row>
    <row r="24" spans="1:11" ht="21.95" customHeight="1">
      <c r="A24" s="113"/>
      <c r="B24" s="13" t="s">
        <v>29</v>
      </c>
      <c r="C24" s="130">
        <v>1840</v>
      </c>
      <c r="D24" s="130"/>
      <c r="E24" s="130"/>
      <c r="F24" s="130">
        <f>900+930</f>
        <v>1830</v>
      </c>
      <c r="G24" s="130"/>
      <c r="H24" s="130"/>
      <c r="I24" s="130">
        <v>1670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</v>
      </c>
      <c r="D27" s="130"/>
      <c r="E27" s="130"/>
      <c r="F27" s="130">
        <v>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184</v>
      </c>
      <c r="D28" s="143"/>
      <c r="E28" s="144"/>
      <c r="F28" s="142" t="s">
        <v>187</v>
      </c>
      <c r="G28" s="143"/>
      <c r="H28" s="144"/>
      <c r="I28" s="142" t="s">
        <v>191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14.4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183</v>
      </c>
      <c r="D31" s="134"/>
      <c r="E31" s="135"/>
      <c r="F31" s="133" t="s">
        <v>188</v>
      </c>
      <c r="G31" s="134"/>
      <c r="H31" s="135"/>
      <c r="I31" s="133" t="s">
        <v>189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76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8.5</v>
      </c>
      <c r="G59" s="35"/>
      <c r="H59" s="33">
        <v>9.1999999999999993</v>
      </c>
      <c r="I59" s="33"/>
      <c r="J59" s="39"/>
      <c r="K59" s="39"/>
      <c r="L59" s="39">
        <v>11.11</v>
      </c>
      <c r="M59" s="39"/>
    </row>
    <row r="60" spans="1:13" ht="18.75">
      <c r="A60" s="31" t="s">
        <v>78</v>
      </c>
      <c r="B60" s="32">
        <v>57.23</v>
      </c>
      <c r="C60" s="33"/>
      <c r="D60" s="34">
        <v>43.98</v>
      </c>
      <c r="E60" s="33"/>
      <c r="F60" s="33">
        <v>45.7</v>
      </c>
      <c r="G60" s="35"/>
      <c r="H60" s="33">
        <v>48.9</v>
      </c>
      <c r="I60" s="33"/>
      <c r="J60" s="39">
        <v>80.400000000000006</v>
      </c>
      <c r="K60" s="39"/>
      <c r="L60" s="39"/>
      <c r="M60" s="39"/>
    </row>
    <row r="61" spans="1:13" ht="18.75">
      <c r="A61" s="31" t="s">
        <v>79</v>
      </c>
      <c r="B61" s="32">
        <v>34.5</v>
      </c>
      <c r="C61" s="33"/>
      <c r="D61" s="34">
        <v>30.96</v>
      </c>
      <c r="E61" s="33"/>
      <c r="F61" s="33"/>
      <c r="G61" s="35"/>
      <c r="H61" s="33"/>
      <c r="I61" s="33"/>
      <c r="J61" s="39">
        <v>65.94</v>
      </c>
      <c r="K61" s="39"/>
      <c r="L61" s="39">
        <v>26.62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67.900000000000006</v>
      </c>
      <c r="D63" s="34"/>
      <c r="E63" s="33">
        <v>67.099999999999994</v>
      </c>
      <c r="F63" s="33"/>
      <c r="G63" s="35">
        <v>67.400000000000006</v>
      </c>
      <c r="H63" s="33"/>
      <c r="I63" s="33">
        <v>66.5</v>
      </c>
      <c r="J63" s="39"/>
      <c r="K63" s="39">
        <v>67.989999999999995</v>
      </c>
      <c r="M63" s="39"/>
    </row>
    <row r="64" spans="1:13" ht="18.75">
      <c r="A64" s="36" t="s">
        <v>81</v>
      </c>
      <c r="B64" s="33"/>
      <c r="C64" s="33">
        <v>53.8</v>
      </c>
      <c r="D64" s="34"/>
      <c r="E64" s="33">
        <v>50.2</v>
      </c>
      <c r="F64" s="33"/>
      <c r="G64" s="37"/>
      <c r="H64" s="33"/>
      <c r="I64" s="33"/>
      <c r="J64" s="39"/>
      <c r="K64" s="39"/>
      <c r="L64" s="39"/>
      <c r="M64" s="39">
        <v>32.11</v>
      </c>
    </row>
    <row r="65" spans="1:13" ht="18.75">
      <c r="A65" s="36" t="s">
        <v>82</v>
      </c>
      <c r="B65" s="33"/>
      <c r="C65" s="33">
        <v>23.1</v>
      </c>
      <c r="D65" s="34"/>
      <c r="E65" s="33">
        <v>23.5</v>
      </c>
      <c r="F65" s="33"/>
      <c r="G65" s="35">
        <v>23.3</v>
      </c>
      <c r="H65" s="33"/>
      <c r="I65" s="33">
        <v>23.1</v>
      </c>
      <c r="J65" s="39"/>
      <c r="K65" s="39">
        <v>24.3</v>
      </c>
      <c r="M65" s="39">
        <v>23.72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3.83</v>
      </c>
      <c r="C67" s="33">
        <v>12.8</v>
      </c>
      <c r="D67" s="34">
        <v>4.3600000000000003</v>
      </c>
      <c r="E67" s="33">
        <v>13.95</v>
      </c>
      <c r="F67" s="33">
        <v>1.3</v>
      </c>
      <c r="G67" s="35">
        <v>13.7</v>
      </c>
      <c r="H67" s="33">
        <v>1.5</v>
      </c>
      <c r="I67" s="33">
        <v>14</v>
      </c>
      <c r="J67" s="39">
        <v>1.7</v>
      </c>
      <c r="K67" s="39">
        <v>11.77</v>
      </c>
      <c r="L67" s="39">
        <v>1.1399999999999999</v>
      </c>
      <c r="M67" s="39">
        <v>11.74</v>
      </c>
    </row>
    <row r="68" spans="1:13" ht="18.75">
      <c r="A68" s="41" t="s">
        <v>84</v>
      </c>
      <c r="B68" s="42">
        <v>2.5</v>
      </c>
      <c r="C68" s="33">
        <v>8</v>
      </c>
      <c r="D68" s="34">
        <v>2.17</v>
      </c>
      <c r="E68" s="33">
        <v>7.6</v>
      </c>
      <c r="F68" s="33">
        <v>0.72</v>
      </c>
      <c r="G68" s="35">
        <v>7.8</v>
      </c>
      <c r="H68" s="33">
        <v>0.9</v>
      </c>
      <c r="I68" s="33">
        <v>8.3000000000000007</v>
      </c>
      <c r="J68" s="39">
        <v>2.2999999999999998</v>
      </c>
      <c r="K68" s="39">
        <v>8.15</v>
      </c>
      <c r="L68" s="39">
        <v>2.1</v>
      </c>
      <c r="M68" s="39">
        <v>8.27</v>
      </c>
    </row>
    <row r="69" spans="1:13" ht="18.75">
      <c r="A69" s="41" t="s">
        <v>85</v>
      </c>
      <c r="B69" s="42">
        <v>2.66</v>
      </c>
      <c r="C69" s="33">
        <v>9.5</v>
      </c>
      <c r="D69" s="34">
        <v>3.45</v>
      </c>
      <c r="E69" s="33">
        <v>9.1999999999999993</v>
      </c>
      <c r="F69" s="33">
        <v>0.84</v>
      </c>
      <c r="G69" s="35">
        <v>9.3000000000000007</v>
      </c>
      <c r="H69" s="33">
        <v>0.81</v>
      </c>
      <c r="I69" s="33">
        <v>9.52</v>
      </c>
      <c r="J69" s="39">
        <v>3.02</v>
      </c>
      <c r="K69" s="39">
        <v>9.4600000000000009</v>
      </c>
      <c r="L69" s="39">
        <v>2.8</v>
      </c>
      <c r="M69" s="39">
        <v>9.57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192</v>
      </c>
      <c r="D2" s="160"/>
      <c r="E2" s="160"/>
      <c r="F2" s="161" t="s">
        <v>197</v>
      </c>
      <c r="G2" s="161"/>
      <c r="H2" s="161"/>
      <c r="I2" s="162" t="s">
        <v>198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46190</v>
      </c>
      <c r="D4" s="152"/>
      <c r="E4" s="152"/>
      <c r="F4" s="152">
        <v>47190</v>
      </c>
      <c r="G4" s="152"/>
      <c r="H4" s="152"/>
      <c r="I4" s="152">
        <v>48080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69530</v>
      </c>
      <c r="D5" s="152"/>
      <c r="E5" s="152"/>
      <c r="F5" s="152">
        <v>71780</v>
      </c>
      <c r="G5" s="152"/>
      <c r="H5" s="152"/>
      <c r="I5" s="152">
        <v>73700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C4-'13日'!I4</f>
        <v>1090</v>
      </c>
      <c r="D6" s="168"/>
      <c r="E6" s="168"/>
      <c r="F6" s="169">
        <f>F4-C4</f>
        <v>1000</v>
      </c>
      <c r="G6" s="170"/>
      <c r="H6" s="171"/>
      <c r="I6" s="169">
        <f>I4-F4</f>
        <v>890</v>
      </c>
      <c r="J6" s="170"/>
      <c r="K6" s="171"/>
      <c r="L6" s="167">
        <f>C6+F6+I6</f>
        <v>2980</v>
      </c>
      <c r="M6" s="167">
        <f>C7+F7+I7</f>
        <v>6400</v>
      </c>
    </row>
    <row r="7" spans="1:15" ht="21.95" customHeight="1">
      <c r="A7" s="107"/>
      <c r="B7" s="6" t="s">
        <v>8</v>
      </c>
      <c r="C7" s="168">
        <f>C5-'13日'!I5</f>
        <v>2230</v>
      </c>
      <c r="D7" s="168"/>
      <c r="E7" s="168"/>
      <c r="F7" s="169">
        <f>F5-C5</f>
        <v>2250</v>
      </c>
      <c r="G7" s="170"/>
      <c r="H7" s="171"/>
      <c r="I7" s="169">
        <f>I5-F5</f>
        <v>1920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9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46" t="s">
        <v>170</v>
      </c>
      <c r="D11" s="46" t="s">
        <v>170</v>
      </c>
      <c r="E11" s="46" t="s">
        <v>170</v>
      </c>
      <c r="F11" s="47" t="s">
        <v>170</v>
      </c>
      <c r="G11" s="47" t="s">
        <v>170</v>
      </c>
      <c r="H11" s="47" t="s">
        <v>170</v>
      </c>
      <c r="I11" s="48" t="s">
        <v>170</v>
      </c>
      <c r="J11" s="48" t="s">
        <v>170</v>
      </c>
      <c r="K11" s="48" t="s">
        <v>170</v>
      </c>
    </row>
    <row r="12" spans="1:15" ht="21.95" customHeight="1">
      <c r="A12" s="109"/>
      <c r="B12" s="8" t="s">
        <v>15</v>
      </c>
      <c r="C12" s="46" t="s">
        <v>170</v>
      </c>
      <c r="D12" s="46" t="s">
        <v>170</v>
      </c>
      <c r="E12" s="46" t="s">
        <v>170</v>
      </c>
      <c r="F12" s="47" t="s">
        <v>170</v>
      </c>
      <c r="G12" s="47" t="s">
        <v>170</v>
      </c>
      <c r="H12" s="47" t="s">
        <v>170</v>
      </c>
      <c r="I12" s="48" t="s">
        <v>170</v>
      </c>
      <c r="J12" s="48" t="s">
        <v>170</v>
      </c>
      <c r="K12" s="48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46" t="s">
        <v>170</v>
      </c>
      <c r="D15" s="46" t="s">
        <v>170</v>
      </c>
      <c r="E15" s="46" t="s">
        <v>170</v>
      </c>
      <c r="F15" s="47" t="s">
        <v>170</v>
      </c>
      <c r="G15" s="47" t="s">
        <v>170</v>
      </c>
      <c r="H15" s="47" t="s">
        <v>170</v>
      </c>
      <c r="I15" s="49" t="s">
        <v>170</v>
      </c>
      <c r="J15" s="49" t="s">
        <v>170</v>
      </c>
      <c r="K15" s="49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46" t="s">
        <v>170</v>
      </c>
      <c r="D17" s="46" t="s">
        <v>170</v>
      </c>
      <c r="E17" s="46" t="s">
        <v>170</v>
      </c>
      <c r="F17" s="47" t="s">
        <v>170</v>
      </c>
      <c r="G17" s="47" t="s">
        <v>170</v>
      </c>
      <c r="H17" s="47" t="s">
        <v>170</v>
      </c>
      <c r="I17" s="48" t="s">
        <v>170</v>
      </c>
      <c r="J17" s="48" t="s">
        <v>170</v>
      </c>
      <c r="K17" s="48" t="s">
        <v>170</v>
      </c>
    </row>
    <row r="18" spans="1:11" ht="21.95" customHeight="1">
      <c r="A18" s="111"/>
      <c r="B18" s="12" t="s">
        <v>15</v>
      </c>
      <c r="C18" s="46" t="s">
        <v>170</v>
      </c>
      <c r="D18" s="46" t="s">
        <v>170</v>
      </c>
      <c r="E18" s="46" t="s">
        <v>170</v>
      </c>
      <c r="F18" s="47" t="s">
        <v>170</v>
      </c>
      <c r="G18" s="47" t="s">
        <v>170</v>
      </c>
      <c r="H18" s="47" t="s">
        <v>170</v>
      </c>
      <c r="I18" s="48" t="s">
        <v>170</v>
      </c>
      <c r="J18" s="48" t="s">
        <v>170</v>
      </c>
      <c r="K18" s="48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46" t="s">
        <v>170</v>
      </c>
      <c r="D21" s="46" t="s">
        <v>170</v>
      </c>
      <c r="E21" s="46" t="s">
        <v>170</v>
      </c>
      <c r="F21" s="47" t="s">
        <v>170</v>
      </c>
      <c r="G21" s="47" t="s">
        <v>170</v>
      </c>
      <c r="H21" s="47" t="s">
        <v>170</v>
      </c>
      <c r="I21" s="49" t="s">
        <v>170</v>
      </c>
      <c r="J21" s="49" t="s">
        <v>170</v>
      </c>
      <c r="K21" s="49" t="s">
        <v>170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830</v>
      </c>
      <c r="D23" s="130"/>
      <c r="E23" s="130"/>
      <c r="F23" s="130">
        <v>780</v>
      </c>
      <c r="G23" s="130"/>
      <c r="H23" s="130"/>
      <c r="I23" s="130">
        <v>580</v>
      </c>
      <c r="J23" s="130"/>
      <c r="K23" s="130"/>
    </row>
    <row r="24" spans="1:11" ht="21.95" customHeight="1">
      <c r="A24" s="113"/>
      <c r="B24" s="13" t="s">
        <v>29</v>
      </c>
      <c r="C24" s="130">
        <v>1530</v>
      </c>
      <c r="D24" s="130"/>
      <c r="E24" s="130"/>
      <c r="F24" s="130">
        <v>1530</v>
      </c>
      <c r="G24" s="130"/>
      <c r="H24" s="130"/>
      <c r="I24" s="130">
        <v>1380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194</v>
      </c>
      <c r="D28" s="143"/>
      <c r="E28" s="144"/>
      <c r="F28" s="142" t="s">
        <v>196</v>
      </c>
      <c r="G28" s="143"/>
      <c r="H28" s="144"/>
      <c r="I28" s="142" t="s">
        <v>201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193</v>
      </c>
      <c r="D31" s="134"/>
      <c r="E31" s="135"/>
      <c r="F31" s="133" t="s">
        <v>195</v>
      </c>
      <c r="G31" s="134"/>
      <c r="H31" s="135"/>
      <c r="I31" s="133" t="s">
        <v>199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7.57</v>
      </c>
      <c r="D56" s="26" t="s">
        <v>44</v>
      </c>
      <c r="E56" s="27">
        <v>85</v>
      </c>
      <c r="F56" s="26" t="s">
        <v>73</v>
      </c>
      <c r="G56" s="27">
        <v>76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12.2</v>
      </c>
      <c r="C59" s="33"/>
      <c r="D59" s="34">
        <v>122</v>
      </c>
      <c r="E59" s="33"/>
      <c r="F59" s="33"/>
      <c r="G59" s="35"/>
      <c r="H59" s="33"/>
      <c r="I59" s="33"/>
      <c r="J59" s="39"/>
      <c r="K59" s="39"/>
      <c r="L59" s="39">
        <v>15.9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58.6</v>
      </c>
      <c r="G60" s="35"/>
      <c r="H60" s="33">
        <v>50.9</v>
      </c>
      <c r="I60" s="33"/>
      <c r="J60" s="39">
        <v>54.4</v>
      </c>
      <c r="K60" s="39"/>
      <c r="L60" s="39"/>
      <c r="M60" s="39"/>
    </row>
    <row r="61" spans="1:13" ht="18.75">
      <c r="A61" s="31" t="s">
        <v>79</v>
      </c>
      <c r="B61" s="32">
        <v>29.9</v>
      </c>
      <c r="C61" s="33"/>
      <c r="D61" s="34">
        <v>25.7</v>
      </c>
      <c r="E61" s="33"/>
      <c r="F61" s="33">
        <v>29.2</v>
      </c>
      <c r="G61" s="35"/>
      <c r="H61" s="33">
        <v>29.7</v>
      </c>
      <c r="I61" s="33"/>
      <c r="J61" s="39">
        <v>30.32</v>
      </c>
      <c r="K61" s="39"/>
      <c r="L61" s="39">
        <v>32.9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>
        <v>20.83</v>
      </c>
      <c r="J63" s="39"/>
      <c r="K63" s="39">
        <v>21.7</v>
      </c>
      <c r="M63" s="39">
        <v>21.7</v>
      </c>
    </row>
    <row r="64" spans="1:13" ht="18.75">
      <c r="A64" s="36" t="s">
        <v>81</v>
      </c>
      <c r="B64" s="33"/>
      <c r="C64" s="33">
        <v>35.299999999999997</v>
      </c>
      <c r="D64" s="34"/>
      <c r="E64" s="33">
        <v>35.799999999999997</v>
      </c>
      <c r="F64" s="33"/>
      <c r="G64" s="37">
        <v>33.4</v>
      </c>
      <c r="H64" s="33"/>
      <c r="I64" s="33">
        <v>35.799999999999997</v>
      </c>
      <c r="J64" s="39"/>
      <c r="K64" s="39">
        <v>33.85</v>
      </c>
      <c r="L64" s="39"/>
      <c r="M64" s="39">
        <v>47.7</v>
      </c>
    </row>
    <row r="65" spans="1:13" ht="18.75">
      <c r="A65" s="36" t="s">
        <v>82</v>
      </c>
      <c r="B65" s="33"/>
      <c r="C65" s="33">
        <v>25.8</v>
      </c>
      <c r="D65" s="34"/>
      <c r="E65" s="33">
        <v>25.2</v>
      </c>
      <c r="F65" s="33"/>
      <c r="G65" s="35">
        <v>24.5</v>
      </c>
      <c r="H65" s="33"/>
      <c r="I65" s="33">
        <v>25.7</v>
      </c>
      <c r="J65" s="39"/>
      <c r="K65" s="39">
        <v>25.75</v>
      </c>
      <c r="M65" s="39">
        <v>98.5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3.17</v>
      </c>
      <c r="C67" s="33">
        <v>15.08</v>
      </c>
      <c r="D67" s="34">
        <v>2.74</v>
      </c>
      <c r="E67" s="33">
        <v>14.7</v>
      </c>
      <c r="F67" s="33">
        <v>1.75</v>
      </c>
      <c r="G67" s="35">
        <v>14.06</v>
      </c>
      <c r="H67" s="33">
        <v>1.38</v>
      </c>
      <c r="I67" s="33">
        <v>14.5</v>
      </c>
      <c r="J67" s="39">
        <v>2.13</v>
      </c>
      <c r="K67" s="39">
        <v>14.24</v>
      </c>
      <c r="L67" s="39">
        <v>1.66</v>
      </c>
      <c r="M67" s="39">
        <v>14.18</v>
      </c>
    </row>
    <row r="68" spans="1:13" ht="18.75">
      <c r="A68" s="41" t="s">
        <v>84</v>
      </c>
      <c r="B68" s="42">
        <v>2.36</v>
      </c>
      <c r="C68" s="33">
        <v>8.39</v>
      </c>
      <c r="D68" s="34">
        <v>1.59</v>
      </c>
      <c r="E68" s="33">
        <v>8.42</v>
      </c>
      <c r="F68" s="33">
        <v>0.83</v>
      </c>
      <c r="G68" s="35">
        <v>7.9</v>
      </c>
      <c r="H68" s="33">
        <v>0.8</v>
      </c>
      <c r="I68" s="33">
        <v>7.96</v>
      </c>
      <c r="J68" s="39">
        <v>1.28</v>
      </c>
      <c r="K68" s="39">
        <v>8.36</v>
      </c>
      <c r="L68" s="39">
        <v>1.31</v>
      </c>
      <c r="M68" s="39">
        <v>8.02</v>
      </c>
    </row>
    <row r="69" spans="1:13" ht="18.75">
      <c r="A69" s="41" t="s">
        <v>85</v>
      </c>
      <c r="B69" s="42">
        <v>1.95</v>
      </c>
      <c r="C69" s="33">
        <v>9.9</v>
      </c>
      <c r="D69" s="34">
        <v>2.83</v>
      </c>
      <c r="E69" s="33">
        <v>10.1</v>
      </c>
      <c r="F69" s="33">
        <v>0.86</v>
      </c>
      <c r="G69" s="35">
        <v>9.8000000000000007</v>
      </c>
      <c r="H69" s="33">
        <v>0.98</v>
      </c>
      <c r="I69" s="33">
        <v>9.6</v>
      </c>
      <c r="J69" s="39">
        <v>2.4500000000000002</v>
      </c>
      <c r="K69" s="39">
        <v>9.98</v>
      </c>
      <c r="L69" s="39">
        <v>2.0699999999999998</v>
      </c>
      <c r="M69" s="39">
        <v>9.6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31" sqref="I31:K3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202</v>
      </c>
      <c r="D2" s="160"/>
      <c r="E2" s="160"/>
      <c r="F2" s="161" t="s">
        <v>205</v>
      </c>
      <c r="G2" s="161"/>
      <c r="H2" s="161"/>
      <c r="I2" s="162" t="s">
        <v>207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49430</v>
      </c>
      <c r="D4" s="152"/>
      <c r="E4" s="152"/>
      <c r="F4" s="152">
        <v>49750</v>
      </c>
      <c r="G4" s="152"/>
      <c r="H4" s="152"/>
      <c r="I4" s="152">
        <v>51170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75380</v>
      </c>
      <c r="D5" s="152"/>
      <c r="E5" s="152"/>
      <c r="F5" s="152">
        <v>77160</v>
      </c>
      <c r="G5" s="152"/>
      <c r="H5" s="152"/>
      <c r="I5" s="152">
        <v>78620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C4-'14日'!I4</f>
        <v>1350</v>
      </c>
      <c r="D6" s="168"/>
      <c r="E6" s="168"/>
      <c r="F6" s="169">
        <f>F4-C4</f>
        <v>320</v>
      </c>
      <c r="G6" s="170"/>
      <c r="H6" s="171"/>
      <c r="I6" s="169">
        <f>I4-F4</f>
        <v>1420</v>
      </c>
      <c r="J6" s="170"/>
      <c r="K6" s="171"/>
      <c r="L6" s="167">
        <f>C6+F6+I6</f>
        <v>3090</v>
      </c>
      <c r="M6" s="167">
        <f>C7+F7+I7</f>
        <v>4920</v>
      </c>
    </row>
    <row r="7" spans="1:15" ht="21.95" customHeight="1">
      <c r="A7" s="107"/>
      <c r="B7" s="6" t="s">
        <v>8</v>
      </c>
      <c r="C7" s="168">
        <f>C5-'14日'!I5</f>
        <v>1680</v>
      </c>
      <c r="D7" s="168"/>
      <c r="E7" s="168"/>
      <c r="F7" s="169">
        <f>F5-C5</f>
        <v>1780</v>
      </c>
      <c r="G7" s="170"/>
      <c r="H7" s="171"/>
      <c r="I7" s="169">
        <f>I5-F5</f>
        <v>1460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39</v>
      </c>
      <c r="D9" s="152"/>
      <c r="E9" s="152"/>
      <c r="F9" s="152">
        <v>36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50" t="s">
        <v>170</v>
      </c>
      <c r="D11" s="50" t="s">
        <v>170</v>
      </c>
      <c r="E11" s="50" t="s">
        <v>170</v>
      </c>
      <c r="F11" s="51" t="s">
        <v>170</v>
      </c>
      <c r="G11" s="51" t="s">
        <v>170</v>
      </c>
      <c r="H11" s="51" t="s">
        <v>170</v>
      </c>
      <c r="I11" s="52" t="s">
        <v>170</v>
      </c>
      <c r="J11" s="52" t="s">
        <v>170</v>
      </c>
      <c r="K11" s="52" t="s">
        <v>170</v>
      </c>
    </row>
    <row r="12" spans="1:15" ht="21.95" customHeight="1">
      <c r="A12" s="109"/>
      <c r="B12" s="8" t="s">
        <v>15</v>
      </c>
      <c r="C12" s="50" t="s">
        <v>170</v>
      </c>
      <c r="D12" s="50" t="s">
        <v>170</v>
      </c>
      <c r="E12" s="50" t="s">
        <v>170</v>
      </c>
      <c r="F12" s="51" t="s">
        <v>170</v>
      </c>
      <c r="G12" s="51" t="s">
        <v>170</v>
      </c>
      <c r="H12" s="51" t="s">
        <v>170</v>
      </c>
      <c r="I12" s="52" t="s">
        <v>170</v>
      </c>
      <c r="J12" s="52" t="s">
        <v>170</v>
      </c>
      <c r="K12" s="52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50" t="s">
        <v>170</v>
      </c>
      <c r="D15" s="50" t="s">
        <v>170</v>
      </c>
      <c r="E15" s="50" t="s">
        <v>170</v>
      </c>
      <c r="F15" s="51" t="s">
        <v>170</v>
      </c>
      <c r="G15" s="51" t="s">
        <v>170</v>
      </c>
      <c r="H15" s="51" t="s">
        <v>170</v>
      </c>
      <c r="I15" s="53" t="s">
        <v>170</v>
      </c>
      <c r="J15" s="53" t="s">
        <v>170</v>
      </c>
      <c r="K15" s="53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50" t="s">
        <v>170</v>
      </c>
      <c r="D17" s="50" t="s">
        <v>170</v>
      </c>
      <c r="E17" s="50" t="s">
        <v>170</v>
      </c>
      <c r="F17" s="51" t="s">
        <v>170</v>
      </c>
      <c r="G17" s="51" t="s">
        <v>170</v>
      </c>
      <c r="H17" s="51" t="s">
        <v>170</v>
      </c>
      <c r="I17" s="52" t="s">
        <v>170</v>
      </c>
      <c r="J17" s="52" t="s">
        <v>170</v>
      </c>
      <c r="K17" s="52" t="s">
        <v>170</v>
      </c>
    </row>
    <row r="18" spans="1:11" ht="21.95" customHeight="1">
      <c r="A18" s="111"/>
      <c r="B18" s="12" t="s">
        <v>15</v>
      </c>
      <c r="C18" s="50" t="s">
        <v>170</v>
      </c>
      <c r="D18" s="50" t="s">
        <v>170</v>
      </c>
      <c r="E18" s="50" t="s">
        <v>170</v>
      </c>
      <c r="F18" s="51" t="s">
        <v>170</v>
      </c>
      <c r="G18" s="51" t="s">
        <v>170</v>
      </c>
      <c r="H18" s="51" t="s">
        <v>170</v>
      </c>
      <c r="I18" s="52" t="s">
        <v>170</v>
      </c>
      <c r="J18" s="52" t="s">
        <v>170</v>
      </c>
      <c r="K18" s="52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50" t="s">
        <v>170</v>
      </c>
      <c r="D21" s="50" t="s">
        <v>170</v>
      </c>
      <c r="E21" s="50" t="s">
        <v>170</v>
      </c>
      <c r="F21" s="51" t="s">
        <v>170</v>
      </c>
      <c r="G21" s="51" t="s">
        <v>170</v>
      </c>
      <c r="H21" s="51" t="s">
        <v>170</v>
      </c>
      <c r="I21" s="53" t="s">
        <v>170</v>
      </c>
      <c r="J21" s="53" t="s">
        <v>170</v>
      </c>
      <c r="K21" s="53" t="s">
        <v>170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560</v>
      </c>
      <c r="D23" s="130"/>
      <c r="E23" s="130"/>
      <c r="F23" s="130">
        <v>200</v>
      </c>
      <c r="G23" s="130"/>
      <c r="H23" s="130"/>
      <c r="I23" s="130">
        <v>100</v>
      </c>
      <c r="J23" s="130"/>
      <c r="K23" s="130"/>
    </row>
    <row r="24" spans="1:11" ht="21.95" customHeight="1">
      <c r="A24" s="113"/>
      <c r="B24" s="13" t="s">
        <v>29</v>
      </c>
      <c r="C24" s="130">
        <v>1260</v>
      </c>
      <c r="D24" s="130"/>
      <c r="E24" s="130"/>
      <c r="F24" s="130">
        <v>1030</v>
      </c>
      <c r="G24" s="130"/>
      <c r="H24" s="130"/>
      <c r="I24" s="130">
        <v>860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204</v>
      </c>
      <c r="D28" s="143"/>
      <c r="E28" s="144"/>
      <c r="F28" s="142" t="s">
        <v>248</v>
      </c>
      <c r="G28" s="143"/>
      <c r="H28" s="144"/>
      <c r="I28" s="142" t="s">
        <v>208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203</v>
      </c>
      <c r="D31" s="134"/>
      <c r="E31" s="135"/>
      <c r="F31" s="133" t="s">
        <v>214</v>
      </c>
      <c r="G31" s="134"/>
      <c r="H31" s="135"/>
      <c r="I31" s="133" t="s">
        <v>206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76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18</v>
      </c>
      <c r="C59" s="33"/>
      <c r="D59" s="34">
        <v>20.7</v>
      </c>
      <c r="E59" s="33"/>
      <c r="F59" s="33">
        <v>22.2</v>
      </c>
      <c r="G59" s="35"/>
      <c r="H59" s="33"/>
      <c r="I59" s="33"/>
      <c r="J59" s="39"/>
      <c r="K59" s="39"/>
      <c r="L59" s="39">
        <v>11.92</v>
      </c>
      <c r="M59" s="39"/>
    </row>
    <row r="60" spans="1:13" ht="18.75">
      <c r="A60" s="31" t="s">
        <v>78</v>
      </c>
      <c r="B60" s="32">
        <v>86</v>
      </c>
      <c r="C60" s="33"/>
      <c r="D60" s="34">
        <v>47.7</v>
      </c>
      <c r="E60" s="33"/>
      <c r="F60" s="33">
        <v>50.2</v>
      </c>
      <c r="G60" s="35"/>
      <c r="H60" s="33">
        <v>61.7</v>
      </c>
      <c r="I60" s="33"/>
      <c r="J60" s="39">
        <v>66.61</v>
      </c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>
        <v>25.4</v>
      </c>
      <c r="I61" s="33"/>
      <c r="J61" s="39">
        <v>26.85</v>
      </c>
      <c r="K61" s="39"/>
      <c r="L61" s="39">
        <v>26.97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23</v>
      </c>
      <c r="D63" s="34"/>
      <c r="E63" s="33">
        <v>23.3</v>
      </c>
      <c r="F63" s="33"/>
      <c r="G63" s="35">
        <v>22.8</v>
      </c>
      <c r="H63" s="33"/>
      <c r="I63" s="33">
        <v>23.4</v>
      </c>
      <c r="J63" s="39"/>
      <c r="K63" s="39">
        <v>23.15</v>
      </c>
      <c r="M63" s="39">
        <v>23.44</v>
      </c>
    </row>
    <row r="64" spans="1:13" ht="18.75">
      <c r="A64" s="36" t="s">
        <v>81</v>
      </c>
      <c r="B64" s="33"/>
      <c r="C64" s="33">
        <v>62.8</v>
      </c>
      <c r="D64" s="34"/>
      <c r="E64" s="33"/>
      <c r="F64" s="33"/>
      <c r="G64" s="37">
        <v>32.4</v>
      </c>
      <c r="H64" s="33"/>
      <c r="I64" s="33">
        <v>28.6</v>
      </c>
      <c r="J64" s="39"/>
      <c r="K64" s="39">
        <v>28.07</v>
      </c>
      <c r="L64" s="39"/>
      <c r="M64" s="39">
        <v>28.56</v>
      </c>
    </row>
    <row r="65" spans="1:13" ht="18.75">
      <c r="A65" s="36" t="s">
        <v>82</v>
      </c>
      <c r="B65" s="33"/>
      <c r="C65" s="33">
        <v>63</v>
      </c>
      <c r="D65" s="34"/>
      <c r="E65" s="33">
        <v>68.3</v>
      </c>
      <c r="F65" s="33"/>
      <c r="G65" s="35">
        <v>67.2</v>
      </c>
      <c r="H65" s="33"/>
      <c r="I65" s="33">
        <v>59.1</v>
      </c>
      <c r="J65" s="39"/>
      <c r="K65" s="39">
        <v>57.87</v>
      </c>
      <c r="M65" s="39">
        <v>55.27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2.19</v>
      </c>
      <c r="C67" s="33">
        <v>14.3</v>
      </c>
      <c r="D67" s="34">
        <v>3.25</v>
      </c>
      <c r="E67" s="33">
        <v>14.5</v>
      </c>
      <c r="F67" s="33"/>
      <c r="G67" s="35"/>
      <c r="H67" s="33"/>
      <c r="I67" s="33"/>
      <c r="J67" s="39">
        <v>1.87</v>
      </c>
      <c r="K67" s="39">
        <v>10.56</v>
      </c>
      <c r="L67" s="39">
        <v>1.84</v>
      </c>
      <c r="M67" s="39">
        <v>9.3800000000000008</v>
      </c>
    </row>
    <row r="68" spans="1:13" ht="18.75">
      <c r="A68" s="41" t="s">
        <v>84</v>
      </c>
      <c r="B68" s="42">
        <v>0.87</v>
      </c>
      <c r="C68" s="33">
        <v>8.2799999999999994</v>
      </c>
      <c r="D68" s="34">
        <v>1.39</v>
      </c>
      <c r="E68" s="33">
        <v>8.36</v>
      </c>
      <c r="F68" s="33">
        <v>1.1000000000000001</v>
      </c>
      <c r="G68" s="35">
        <v>8.1</v>
      </c>
      <c r="H68" s="33">
        <v>0.91</v>
      </c>
      <c r="I68" s="33">
        <v>8.25</v>
      </c>
      <c r="J68" s="39">
        <v>1.1299999999999999</v>
      </c>
      <c r="K68" s="39">
        <v>7.87</v>
      </c>
      <c r="L68" s="39">
        <v>1.96</v>
      </c>
      <c r="M68" s="39">
        <v>7.55</v>
      </c>
    </row>
    <row r="69" spans="1:13" ht="18.75">
      <c r="A69" s="41" t="s">
        <v>85</v>
      </c>
      <c r="B69" s="42">
        <v>3.28</v>
      </c>
      <c r="C69" s="33">
        <v>9.75</v>
      </c>
      <c r="D69" s="34">
        <v>3.74</v>
      </c>
      <c r="E69" s="33">
        <v>9.8699999999999992</v>
      </c>
      <c r="F69" s="33">
        <v>0.88</v>
      </c>
      <c r="G69" s="35">
        <v>9.9</v>
      </c>
      <c r="H69" s="33">
        <v>0.94</v>
      </c>
      <c r="I69" s="33">
        <v>10.3</v>
      </c>
      <c r="J69" s="39">
        <v>2.64</v>
      </c>
      <c r="K69" s="39">
        <v>9.26</v>
      </c>
      <c r="L69" s="39">
        <v>3.05</v>
      </c>
      <c r="M69" s="39">
        <v>9.61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26" sqref="I26:K2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210</v>
      </c>
      <c r="D2" s="160"/>
      <c r="E2" s="160"/>
      <c r="F2" s="161" t="s">
        <v>211</v>
      </c>
      <c r="G2" s="161"/>
      <c r="H2" s="161"/>
      <c r="I2" s="162" t="s">
        <v>217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52130</v>
      </c>
      <c r="D4" s="152"/>
      <c r="E4" s="152"/>
      <c r="F4" s="152">
        <v>52130</v>
      </c>
      <c r="G4" s="152"/>
      <c r="H4" s="152"/>
      <c r="I4" s="152">
        <v>52130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80600</v>
      </c>
      <c r="D5" s="152"/>
      <c r="E5" s="152"/>
      <c r="F5" s="152">
        <v>82260</v>
      </c>
      <c r="G5" s="152"/>
      <c r="H5" s="152"/>
      <c r="I5" s="152">
        <v>83900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C4-'15日'!I4</f>
        <v>960</v>
      </c>
      <c r="D6" s="168"/>
      <c r="E6" s="168"/>
      <c r="F6" s="169">
        <f>F4-C4</f>
        <v>0</v>
      </c>
      <c r="G6" s="170"/>
      <c r="H6" s="171"/>
      <c r="I6" s="169">
        <f>I4-F4</f>
        <v>0</v>
      </c>
      <c r="J6" s="170"/>
      <c r="K6" s="171"/>
      <c r="L6" s="167">
        <f>C6+F6+I6</f>
        <v>960</v>
      </c>
      <c r="M6" s="167">
        <f>C7+F7+I7</f>
        <v>5280</v>
      </c>
    </row>
    <row r="7" spans="1:15" ht="21.95" customHeight="1">
      <c r="A7" s="107"/>
      <c r="B7" s="6" t="s">
        <v>8</v>
      </c>
      <c r="C7" s="168">
        <f>C5-'15日'!I5</f>
        <v>1980</v>
      </c>
      <c r="D7" s="168"/>
      <c r="E7" s="168"/>
      <c r="F7" s="169">
        <f>F5-C5</f>
        <v>1660</v>
      </c>
      <c r="G7" s="170"/>
      <c r="H7" s="171"/>
      <c r="I7" s="169">
        <f>I5-F5</f>
        <v>1640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38</v>
      </c>
      <c r="J10" s="152"/>
      <c r="K10" s="152"/>
    </row>
    <row r="11" spans="1:15" ht="21.95" customHeight="1">
      <c r="A11" s="109" t="s">
        <v>13</v>
      </c>
      <c r="B11" s="8" t="s">
        <v>14</v>
      </c>
      <c r="C11" s="54" t="s">
        <v>170</v>
      </c>
      <c r="D11" s="54" t="s">
        <v>170</v>
      </c>
      <c r="E11" s="54" t="s">
        <v>170</v>
      </c>
      <c r="F11" s="55" t="s">
        <v>170</v>
      </c>
      <c r="G11" s="55" t="s">
        <v>170</v>
      </c>
      <c r="H11" s="55" t="s">
        <v>170</v>
      </c>
      <c r="I11" s="56" t="s">
        <v>170</v>
      </c>
      <c r="J11" s="56" t="s">
        <v>170</v>
      </c>
      <c r="K11" s="56" t="s">
        <v>170</v>
      </c>
    </row>
    <row r="12" spans="1:15" ht="21.95" customHeight="1">
      <c r="A12" s="109"/>
      <c r="B12" s="8" t="s">
        <v>15</v>
      </c>
      <c r="C12" s="54" t="s">
        <v>170</v>
      </c>
      <c r="D12" s="54" t="s">
        <v>170</v>
      </c>
      <c r="E12" s="54" t="s">
        <v>170</v>
      </c>
      <c r="F12" s="55" t="s">
        <v>170</v>
      </c>
      <c r="G12" s="55" t="s">
        <v>170</v>
      </c>
      <c r="H12" s="55" t="s">
        <v>170</v>
      </c>
      <c r="I12" s="56" t="s">
        <v>170</v>
      </c>
      <c r="J12" s="56" t="s">
        <v>170</v>
      </c>
      <c r="K12" s="56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54" t="s">
        <v>170</v>
      </c>
      <c r="D15" s="54" t="s">
        <v>170</v>
      </c>
      <c r="E15" s="54" t="s">
        <v>170</v>
      </c>
      <c r="F15" s="55" t="s">
        <v>170</v>
      </c>
      <c r="G15" s="55" t="s">
        <v>170</v>
      </c>
      <c r="H15" s="55" t="s">
        <v>170</v>
      </c>
      <c r="I15" s="56" t="s">
        <v>170</v>
      </c>
      <c r="J15" s="56" t="s">
        <v>170</v>
      </c>
      <c r="K15" s="56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54" t="s">
        <v>170</v>
      </c>
      <c r="D17" s="54" t="s">
        <v>170</v>
      </c>
      <c r="E17" s="54" t="s">
        <v>170</v>
      </c>
      <c r="F17" s="55" t="s">
        <v>170</v>
      </c>
      <c r="G17" s="55" t="s">
        <v>170</v>
      </c>
      <c r="H17" s="55" t="s">
        <v>170</v>
      </c>
      <c r="I17" s="56" t="s">
        <v>170</v>
      </c>
      <c r="J17" s="56" t="s">
        <v>170</v>
      </c>
      <c r="K17" s="56" t="s">
        <v>170</v>
      </c>
    </row>
    <row r="18" spans="1:11" ht="21.95" customHeight="1">
      <c r="A18" s="111"/>
      <c r="B18" s="12" t="s">
        <v>15</v>
      </c>
      <c r="C18" s="54" t="s">
        <v>170</v>
      </c>
      <c r="D18" s="54" t="s">
        <v>170</v>
      </c>
      <c r="E18" s="54" t="s">
        <v>170</v>
      </c>
      <c r="F18" s="55" t="s">
        <v>170</v>
      </c>
      <c r="G18" s="55" t="s">
        <v>170</v>
      </c>
      <c r="H18" s="55" t="s">
        <v>170</v>
      </c>
      <c r="I18" s="56" t="s">
        <v>170</v>
      </c>
      <c r="J18" s="56" t="s">
        <v>170</v>
      </c>
      <c r="K18" s="56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54" t="s">
        <v>170</v>
      </c>
      <c r="D21" s="54" t="s">
        <v>170</v>
      </c>
      <c r="E21" s="54" t="s">
        <v>170</v>
      </c>
      <c r="F21" s="55" t="s">
        <v>170</v>
      </c>
      <c r="G21" s="55" t="s">
        <v>170</v>
      </c>
      <c r="H21" s="55" t="s">
        <v>170</v>
      </c>
      <c r="I21" s="56" t="s">
        <v>170</v>
      </c>
      <c r="J21" s="56" t="s">
        <v>170</v>
      </c>
      <c r="K21" s="56" t="s">
        <v>170</v>
      </c>
    </row>
    <row r="22" spans="1:11" ht="40.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100</v>
      </c>
      <c r="D23" s="130"/>
      <c r="E23" s="130"/>
      <c r="F23" s="130">
        <v>1830</v>
      </c>
      <c r="G23" s="130"/>
      <c r="H23" s="130"/>
      <c r="I23" s="130">
        <v>1730</v>
      </c>
      <c r="J23" s="130"/>
      <c r="K23" s="130"/>
    </row>
    <row r="24" spans="1:11" ht="21.95" customHeight="1">
      <c r="A24" s="113"/>
      <c r="B24" s="13" t="s">
        <v>29</v>
      </c>
      <c r="C24" s="130">
        <v>860</v>
      </c>
      <c r="D24" s="130"/>
      <c r="E24" s="130"/>
      <c r="F24" s="130">
        <v>860</v>
      </c>
      <c r="G24" s="130"/>
      <c r="H24" s="130"/>
      <c r="I24" s="130">
        <v>730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/>
      <c r="D28" s="143"/>
      <c r="E28" s="144"/>
      <c r="F28" s="142" t="s">
        <v>213</v>
      </c>
      <c r="G28" s="143"/>
      <c r="H28" s="144"/>
      <c r="I28" s="142" t="s">
        <v>216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209</v>
      </c>
      <c r="D31" s="134"/>
      <c r="E31" s="135"/>
      <c r="F31" s="133" t="s">
        <v>212</v>
      </c>
      <c r="G31" s="134"/>
      <c r="H31" s="135"/>
      <c r="I31" s="133" t="s">
        <v>215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7.99</v>
      </c>
      <c r="D56" s="26" t="s">
        <v>44</v>
      </c>
      <c r="E56" s="27">
        <v>82</v>
      </c>
      <c r="F56" s="26" t="s">
        <v>73</v>
      </c>
      <c r="G56" s="27">
        <v>76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12.15</v>
      </c>
      <c r="C59" s="33"/>
      <c r="D59" s="34">
        <v>13.08</v>
      </c>
      <c r="E59" s="33"/>
      <c r="F59" s="33">
        <v>14</v>
      </c>
      <c r="G59" s="35"/>
      <c r="H59" s="33"/>
      <c r="I59" s="33"/>
      <c r="J59" s="39"/>
      <c r="K59" s="39"/>
      <c r="L59" s="39">
        <v>9.26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57.6</v>
      </c>
      <c r="I60" s="33"/>
      <c r="J60" s="39">
        <v>52.3</v>
      </c>
      <c r="K60" s="39"/>
      <c r="L60" s="39">
        <v>48</v>
      </c>
      <c r="M60" s="39"/>
    </row>
    <row r="61" spans="1:13" ht="18.75">
      <c r="A61" s="31" t="s">
        <v>79</v>
      </c>
      <c r="B61" s="32">
        <v>27.31</v>
      </c>
      <c r="C61" s="33"/>
      <c r="D61" s="34">
        <v>25.98</v>
      </c>
      <c r="E61" s="33"/>
      <c r="F61" s="33">
        <v>25.04</v>
      </c>
      <c r="G61" s="35"/>
      <c r="H61" s="33">
        <v>26.2</v>
      </c>
      <c r="I61" s="33"/>
      <c r="J61" s="39">
        <v>30.68</v>
      </c>
      <c r="K61" s="39"/>
      <c r="L61" s="39"/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23.72</v>
      </c>
      <c r="D63" s="34"/>
      <c r="E63" s="33">
        <v>23.44</v>
      </c>
      <c r="F63" s="33"/>
      <c r="G63" s="35">
        <v>23.04</v>
      </c>
      <c r="H63" s="33"/>
      <c r="I63" s="33">
        <v>22.9</v>
      </c>
      <c r="J63" s="39"/>
      <c r="K63" s="39">
        <v>24.5</v>
      </c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>
        <v>27.8</v>
      </c>
    </row>
    <row r="65" spans="1:13" ht="18.75">
      <c r="A65" s="36" t="s">
        <v>82</v>
      </c>
      <c r="B65" s="33"/>
      <c r="C65" s="33">
        <v>62.78</v>
      </c>
      <c r="D65" s="34"/>
      <c r="E65" s="33">
        <v>56.13</v>
      </c>
      <c r="F65" s="33"/>
      <c r="G65" s="35">
        <v>54.15</v>
      </c>
      <c r="H65" s="33"/>
      <c r="I65" s="33">
        <v>50.3</v>
      </c>
      <c r="J65" s="39"/>
      <c r="K65" s="39">
        <v>50.8</v>
      </c>
      <c r="M65" s="39">
        <v>54.2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1.26</v>
      </c>
      <c r="C67" s="33">
        <v>9.4600000000000009</v>
      </c>
      <c r="D67" s="34">
        <v>1.1399999999999999</v>
      </c>
      <c r="E67" s="33">
        <v>8.74</v>
      </c>
      <c r="F67" s="33">
        <v>0.96</v>
      </c>
      <c r="G67" s="35">
        <v>8.49</v>
      </c>
      <c r="H67" s="33">
        <v>0.83</v>
      </c>
      <c r="I67" s="33">
        <v>8.36</v>
      </c>
      <c r="J67" s="39">
        <v>1.68</v>
      </c>
      <c r="K67" s="39">
        <v>8.5</v>
      </c>
      <c r="L67" s="39">
        <v>0.84</v>
      </c>
      <c r="M67" s="39">
        <v>8.8000000000000007</v>
      </c>
    </row>
    <row r="68" spans="1:13" ht="18.75">
      <c r="A68" s="41" t="s">
        <v>84</v>
      </c>
      <c r="B68" s="42">
        <v>0.93</v>
      </c>
      <c r="C68" s="33">
        <v>7.92</v>
      </c>
      <c r="D68" s="34">
        <v>0.87</v>
      </c>
      <c r="E68" s="33">
        <v>7.84</v>
      </c>
      <c r="F68" s="33">
        <v>0.65</v>
      </c>
      <c r="G68" s="35">
        <v>7.85</v>
      </c>
      <c r="H68" s="33">
        <v>0.75</v>
      </c>
      <c r="I68" s="33">
        <v>8.02</v>
      </c>
      <c r="J68" s="39">
        <v>1.72</v>
      </c>
      <c r="K68" s="39">
        <v>7.8</v>
      </c>
      <c r="L68" s="39">
        <v>1.1499999999999999</v>
      </c>
      <c r="M68" s="39">
        <v>8.4</v>
      </c>
    </row>
    <row r="69" spans="1:13" ht="18.75">
      <c r="A69" s="41" t="s">
        <v>85</v>
      </c>
      <c r="B69" s="42">
        <v>1.21</v>
      </c>
      <c r="C69" s="33">
        <v>10.1</v>
      </c>
      <c r="D69" s="34">
        <v>1.03</v>
      </c>
      <c r="E69" s="33">
        <v>9.9</v>
      </c>
      <c r="F69" s="33">
        <v>1.03</v>
      </c>
      <c r="G69" s="35">
        <v>10.01</v>
      </c>
      <c r="H69" s="33">
        <v>1.03</v>
      </c>
      <c r="I69" s="33">
        <v>9.6</v>
      </c>
      <c r="J69" s="39">
        <v>2.64</v>
      </c>
      <c r="K69" s="39">
        <v>9.4</v>
      </c>
      <c r="L69" s="39">
        <v>1.97</v>
      </c>
      <c r="M69" s="39">
        <v>9.6999999999999993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I24" sqref="I24:K2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218</v>
      </c>
      <c r="D2" s="160"/>
      <c r="E2" s="160"/>
      <c r="F2" s="161" t="s">
        <v>221</v>
      </c>
      <c r="G2" s="161"/>
      <c r="H2" s="161"/>
      <c r="I2" s="162" t="s">
        <v>224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52130</v>
      </c>
      <c r="D4" s="152"/>
      <c r="E4" s="152"/>
      <c r="F4" s="152">
        <v>52300</v>
      </c>
      <c r="G4" s="152"/>
      <c r="H4" s="152"/>
      <c r="I4" s="152">
        <v>52380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85760</v>
      </c>
      <c r="D5" s="152"/>
      <c r="E5" s="152"/>
      <c r="F5" s="152">
        <v>87480</v>
      </c>
      <c r="G5" s="152"/>
      <c r="H5" s="152"/>
      <c r="I5" s="152">
        <v>89250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C4-'16日'!I4</f>
        <v>0</v>
      </c>
      <c r="D6" s="168"/>
      <c r="E6" s="168"/>
      <c r="F6" s="169">
        <f>F4-C4</f>
        <v>170</v>
      </c>
      <c r="G6" s="170"/>
      <c r="H6" s="171"/>
      <c r="I6" s="169">
        <f>I4-F4</f>
        <v>80</v>
      </c>
      <c r="J6" s="170"/>
      <c r="K6" s="171"/>
      <c r="L6" s="167">
        <f>C6+F6+I6</f>
        <v>250</v>
      </c>
      <c r="M6" s="167">
        <f>C7+F7+I7</f>
        <v>5350</v>
      </c>
    </row>
    <row r="7" spans="1:15" ht="21.95" customHeight="1">
      <c r="A7" s="107"/>
      <c r="B7" s="6" t="s">
        <v>8</v>
      </c>
      <c r="C7" s="168">
        <f>C5-'16日'!I5</f>
        <v>1860</v>
      </c>
      <c r="D7" s="168"/>
      <c r="E7" s="168"/>
      <c r="F7" s="169">
        <f>F5-C5</f>
        <v>1720</v>
      </c>
      <c r="G7" s="170"/>
      <c r="H7" s="171"/>
      <c r="I7" s="169">
        <f>I5-F5</f>
        <v>1770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57" t="s">
        <v>170</v>
      </c>
      <c r="D11" s="57" t="s">
        <v>170</v>
      </c>
      <c r="E11" s="57" t="s">
        <v>170</v>
      </c>
      <c r="F11" s="57" t="s">
        <v>170</v>
      </c>
      <c r="G11" s="57" t="s">
        <v>170</v>
      </c>
      <c r="H11" s="57" t="s">
        <v>170</v>
      </c>
      <c r="I11" s="58" t="s">
        <v>170</v>
      </c>
      <c r="J11" s="58" t="s">
        <v>170</v>
      </c>
      <c r="K11" s="58" t="s">
        <v>170</v>
      </c>
    </row>
    <row r="12" spans="1:15" ht="21.95" customHeight="1">
      <c r="A12" s="109"/>
      <c r="B12" s="8" t="s">
        <v>15</v>
      </c>
      <c r="C12" s="57" t="s">
        <v>170</v>
      </c>
      <c r="D12" s="57" t="s">
        <v>170</v>
      </c>
      <c r="E12" s="57" t="s">
        <v>170</v>
      </c>
      <c r="F12" s="57" t="s">
        <v>170</v>
      </c>
      <c r="G12" s="57" t="s">
        <v>170</v>
      </c>
      <c r="H12" s="57" t="s">
        <v>170</v>
      </c>
      <c r="I12" s="58" t="s">
        <v>170</v>
      </c>
      <c r="J12" s="58" t="s">
        <v>170</v>
      </c>
      <c r="K12" s="58" t="s">
        <v>170</v>
      </c>
    </row>
    <row r="13" spans="1:15" ht="21.95" customHeight="1">
      <c r="A13" s="109"/>
      <c r="B13" s="116" t="s">
        <v>16</v>
      </c>
      <c r="C13" s="172" t="s">
        <v>17</v>
      </c>
      <c r="D13" s="173"/>
      <c r="E13" s="174"/>
      <c r="F13" s="172" t="s">
        <v>17</v>
      </c>
      <c r="G13" s="173"/>
      <c r="H13" s="174"/>
      <c r="I13" s="130" t="s">
        <v>17</v>
      </c>
      <c r="J13" s="130"/>
      <c r="K13" s="130"/>
    </row>
    <row r="14" spans="1:15" ht="28.5" customHeight="1">
      <c r="A14" s="109"/>
      <c r="B14" s="116"/>
      <c r="C14" s="172" t="s">
        <v>17</v>
      </c>
      <c r="D14" s="173"/>
      <c r="E14" s="174"/>
      <c r="F14" s="172" t="s">
        <v>17</v>
      </c>
      <c r="G14" s="173"/>
      <c r="H14" s="174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57" t="s">
        <v>170</v>
      </c>
      <c r="D15" s="57" t="s">
        <v>170</v>
      </c>
      <c r="E15" s="57" t="s">
        <v>170</v>
      </c>
      <c r="F15" s="57" t="s">
        <v>170</v>
      </c>
      <c r="G15" s="57" t="s">
        <v>170</v>
      </c>
      <c r="H15" s="57" t="s">
        <v>170</v>
      </c>
      <c r="I15" s="58" t="s">
        <v>170</v>
      </c>
      <c r="J15" s="58" t="s">
        <v>170</v>
      </c>
      <c r="K15" s="58" t="s">
        <v>170</v>
      </c>
    </row>
    <row r="16" spans="1:15" ht="21.95" customHeight="1">
      <c r="A16" s="110"/>
      <c r="B16" s="11" t="s">
        <v>20</v>
      </c>
      <c r="C16" s="175" t="s">
        <v>21</v>
      </c>
      <c r="D16" s="176"/>
      <c r="E16" s="177"/>
      <c r="F16" s="175" t="s">
        <v>21</v>
      </c>
      <c r="G16" s="176"/>
      <c r="H16" s="177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57" t="s">
        <v>170</v>
      </c>
      <c r="D17" s="57" t="s">
        <v>170</v>
      </c>
      <c r="E17" s="57" t="s">
        <v>170</v>
      </c>
      <c r="F17" s="57" t="s">
        <v>170</v>
      </c>
      <c r="G17" s="57" t="s">
        <v>170</v>
      </c>
      <c r="H17" s="57" t="s">
        <v>170</v>
      </c>
      <c r="I17" s="58" t="s">
        <v>170</v>
      </c>
      <c r="J17" s="58" t="s">
        <v>170</v>
      </c>
      <c r="K17" s="58" t="s">
        <v>170</v>
      </c>
    </row>
    <row r="18" spans="1:11" ht="21.95" customHeight="1">
      <c r="A18" s="111"/>
      <c r="B18" s="12" t="s">
        <v>15</v>
      </c>
      <c r="C18" s="57" t="s">
        <v>170</v>
      </c>
      <c r="D18" s="57" t="s">
        <v>170</v>
      </c>
      <c r="E18" s="57" t="s">
        <v>170</v>
      </c>
      <c r="F18" s="57" t="s">
        <v>170</v>
      </c>
      <c r="G18" s="57" t="s">
        <v>170</v>
      </c>
      <c r="H18" s="57" t="s">
        <v>170</v>
      </c>
      <c r="I18" s="58" t="s">
        <v>170</v>
      </c>
      <c r="J18" s="58" t="s">
        <v>170</v>
      </c>
      <c r="K18" s="58" t="s">
        <v>170</v>
      </c>
    </row>
    <row r="19" spans="1:11" ht="21.95" customHeight="1">
      <c r="A19" s="111"/>
      <c r="B19" s="117" t="s">
        <v>16</v>
      </c>
      <c r="C19" s="172" t="s">
        <v>17</v>
      </c>
      <c r="D19" s="173"/>
      <c r="E19" s="174"/>
      <c r="F19" s="172" t="s">
        <v>17</v>
      </c>
      <c r="G19" s="173"/>
      <c r="H19" s="174"/>
      <c r="I19" s="130" t="s">
        <v>17</v>
      </c>
      <c r="J19" s="130"/>
      <c r="K19" s="130"/>
    </row>
    <row r="20" spans="1:11" ht="28.5" customHeight="1">
      <c r="A20" s="111"/>
      <c r="B20" s="117"/>
      <c r="C20" s="172" t="s">
        <v>17</v>
      </c>
      <c r="D20" s="173"/>
      <c r="E20" s="174"/>
      <c r="F20" s="172" t="s">
        <v>17</v>
      </c>
      <c r="G20" s="173"/>
      <c r="H20" s="174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57" t="s">
        <v>170</v>
      </c>
      <c r="D21" s="57" t="s">
        <v>170</v>
      </c>
      <c r="E21" s="57" t="s">
        <v>170</v>
      </c>
      <c r="F21" s="57" t="s">
        <v>170</v>
      </c>
      <c r="G21" s="57" t="s">
        <v>170</v>
      </c>
      <c r="H21" s="57" t="s">
        <v>170</v>
      </c>
      <c r="I21" s="58" t="s">
        <v>170</v>
      </c>
      <c r="J21" s="58" t="s">
        <v>170</v>
      </c>
      <c r="K21" s="58" t="s">
        <v>170</v>
      </c>
    </row>
    <row r="22" spans="1:11" ht="41.2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1730</v>
      </c>
      <c r="D23" s="130"/>
      <c r="E23" s="130"/>
      <c r="F23" s="130">
        <v>1560</v>
      </c>
      <c r="G23" s="130"/>
      <c r="H23" s="130"/>
      <c r="I23" s="130">
        <v>1440</v>
      </c>
      <c r="J23" s="130"/>
      <c r="K23" s="130"/>
    </row>
    <row r="24" spans="1:11" ht="21.95" customHeight="1">
      <c r="A24" s="113"/>
      <c r="B24" s="13" t="s">
        <v>29</v>
      </c>
      <c r="C24" s="130">
        <v>580</v>
      </c>
      <c r="D24" s="130"/>
      <c r="E24" s="130"/>
      <c r="F24" s="130">
        <v>2500</v>
      </c>
      <c r="G24" s="130"/>
      <c r="H24" s="130"/>
      <c r="I24" s="130">
        <v>2350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220</v>
      </c>
      <c r="D28" s="143"/>
      <c r="E28" s="144"/>
      <c r="F28" s="142" t="s">
        <v>222</v>
      </c>
      <c r="G28" s="143"/>
      <c r="H28" s="144"/>
      <c r="I28" s="189" t="s">
        <v>226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219</v>
      </c>
      <c r="D31" s="134"/>
      <c r="E31" s="135"/>
      <c r="F31" s="133" t="s">
        <v>223</v>
      </c>
      <c r="G31" s="134"/>
      <c r="H31" s="135"/>
      <c r="I31" s="133" t="s">
        <v>225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7.02</v>
      </c>
      <c r="D56" s="26" t="s">
        <v>44</v>
      </c>
      <c r="E56" s="27">
        <v>79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11.11</v>
      </c>
      <c r="C59" s="32"/>
      <c r="D59" s="32">
        <v>12.13</v>
      </c>
      <c r="E59" s="32"/>
      <c r="F59" s="33">
        <v>13.6</v>
      </c>
      <c r="G59" s="35"/>
      <c r="H59" s="33">
        <v>20.7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54.63</v>
      </c>
      <c r="C60" s="32"/>
      <c r="D60" s="32">
        <v>56.41</v>
      </c>
      <c r="E60" s="32"/>
      <c r="F60" s="33"/>
      <c r="G60" s="35"/>
      <c r="H60" s="33"/>
      <c r="I60" s="33"/>
      <c r="J60" s="39">
        <v>35.64</v>
      </c>
      <c r="K60" s="39"/>
      <c r="L60" s="39">
        <v>29.06</v>
      </c>
      <c r="M60" s="39"/>
    </row>
    <row r="61" spans="1:13" ht="18.75">
      <c r="A61" s="31" t="s">
        <v>79</v>
      </c>
      <c r="B61" s="32"/>
      <c r="C61" s="32"/>
      <c r="D61" s="32"/>
      <c r="E61" s="32"/>
      <c r="F61" s="33">
        <v>19.100000000000001</v>
      </c>
      <c r="G61" s="35"/>
      <c r="H61" s="33">
        <v>20.100000000000001</v>
      </c>
      <c r="I61" s="33"/>
      <c r="J61" s="39">
        <v>18.79</v>
      </c>
      <c r="K61" s="39"/>
      <c r="L61" s="39">
        <v>21.64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47.45</v>
      </c>
      <c r="D63" s="34"/>
      <c r="E63" s="33">
        <v>48.03</v>
      </c>
      <c r="F63" s="33"/>
      <c r="G63" s="35">
        <v>48.2</v>
      </c>
      <c r="H63" s="33"/>
      <c r="I63" s="33">
        <v>48.3</v>
      </c>
      <c r="J63" s="39">
        <v>45.11</v>
      </c>
      <c r="K63" s="39"/>
      <c r="L63" s="2">
        <v>48.03</v>
      </c>
      <c r="M63" s="39"/>
    </row>
    <row r="64" spans="1:13" ht="18.75">
      <c r="A64" s="36" t="s">
        <v>81</v>
      </c>
      <c r="B64" s="33"/>
      <c r="C64" s="33">
        <v>28.45</v>
      </c>
      <c r="D64" s="34"/>
      <c r="E64" s="33">
        <v>27.41</v>
      </c>
      <c r="F64" s="33"/>
      <c r="G64" s="37">
        <v>25.1</v>
      </c>
      <c r="H64" s="33"/>
      <c r="I64" s="33">
        <v>25.4</v>
      </c>
      <c r="J64" s="39"/>
      <c r="K64" s="39"/>
      <c r="L64" s="39">
        <v>28.07</v>
      </c>
      <c r="M64" s="39"/>
    </row>
    <row r="65" spans="1:13" ht="18.75">
      <c r="A65" s="36" t="s">
        <v>82</v>
      </c>
      <c r="B65" s="33"/>
      <c r="C65" s="33">
        <v>51.22</v>
      </c>
      <c r="D65" s="34"/>
      <c r="E65" s="33">
        <v>49.48</v>
      </c>
      <c r="F65" s="33"/>
      <c r="G65" s="35"/>
      <c r="H65" s="33"/>
      <c r="I65" s="33"/>
      <c r="J65" s="39">
        <v>28.79</v>
      </c>
      <c r="K65" s="39"/>
      <c r="L65" s="2">
        <v>31.54</v>
      </c>
      <c r="M65" s="39"/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1.37</v>
      </c>
      <c r="C67" s="33">
        <v>8.65</v>
      </c>
      <c r="D67" s="33">
        <v>1.26</v>
      </c>
      <c r="E67" s="33">
        <v>8.74</v>
      </c>
      <c r="F67" s="33">
        <v>2.78</v>
      </c>
      <c r="G67" s="35">
        <v>7.8</v>
      </c>
      <c r="H67" s="33">
        <v>3.62</v>
      </c>
      <c r="I67" s="33">
        <v>8.1999999999999993</v>
      </c>
      <c r="J67" s="39">
        <v>2.44</v>
      </c>
      <c r="K67" s="39">
        <v>8.7899999999999991</v>
      </c>
      <c r="L67" s="39">
        <v>1.88</v>
      </c>
      <c r="M67" s="39">
        <v>8.83</v>
      </c>
    </row>
    <row r="68" spans="1:13" ht="18.75">
      <c r="A68" s="41" t="s">
        <v>84</v>
      </c>
      <c r="B68" s="33">
        <v>1.46</v>
      </c>
      <c r="C68" s="33">
        <v>7.81</v>
      </c>
      <c r="D68" s="33">
        <v>1.34</v>
      </c>
      <c r="E68" s="33">
        <v>8.51</v>
      </c>
      <c r="F68" s="33">
        <v>2.63</v>
      </c>
      <c r="G68" s="35">
        <v>8.3000000000000007</v>
      </c>
      <c r="H68" s="33">
        <v>2.96</v>
      </c>
      <c r="I68" s="33">
        <v>8.6</v>
      </c>
      <c r="J68" s="39">
        <v>2.79</v>
      </c>
      <c r="K68" s="39">
        <v>8.0500000000000007</v>
      </c>
      <c r="L68" s="39">
        <v>2.1800000000000002</v>
      </c>
      <c r="M68" s="39">
        <v>8.1300000000000008</v>
      </c>
    </row>
    <row r="69" spans="1:13" ht="18.75">
      <c r="A69" s="41" t="s">
        <v>85</v>
      </c>
      <c r="B69" s="33">
        <v>2.11</v>
      </c>
      <c r="C69" s="33">
        <v>9.69</v>
      </c>
      <c r="D69" s="33">
        <v>2.09</v>
      </c>
      <c r="E69" s="33">
        <v>9.75</v>
      </c>
      <c r="F69" s="33"/>
      <c r="G69" s="35"/>
      <c r="H69" s="33"/>
      <c r="I69" s="33"/>
      <c r="J69" s="39">
        <v>3.13</v>
      </c>
      <c r="K69" s="39">
        <v>9.26</v>
      </c>
      <c r="L69" s="39">
        <v>3.31</v>
      </c>
      <c r="M69" s="39">
        <v>9.43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7" sqref="I27:K2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227</v>
      </c>
      <c r="D2" s="160"/>
      <c r="E2" s="160"/>
      <c r="F2" s="161" t="s">
        <v>230</v>
      </c>
      <c r="G2" s="161"/>
      <c r="H2" s="161"/>
      <c r="I2" s="162" t="s">
        <v>233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52400</v>
      </c>
      <c r="D4" s="152"/>
      <c r="E4" s="152"/>
      <c r="F4" s="152">
        <v>52748</v>
      </c>
      <c r="G4" s="152"/>
      <c r="H4" s="152"/>
      <c r="I4" s="152">
        <v>52750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90850</v>
      </c>
      <c r="D5" s="152"/>
      <c r="E5" s="152"/>
      <c r="F5" s="152">
        <v>92850</v>
      </c>
      <c r="G5" s="152"/>
      <c r="H5" s="152"/>
      <c r="I5" s="152">
        <v>94580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C4-'17日'!I4</f>
        <v>20</v>
      </c>
      <c r="D6" s="168"/>
      <c r="E6" s="168"/>
      <c r="F6" s="169">
        <f>F4-C4</f>
        <v>348</v>
      </c>
      <c r="G6" s="170"/>
      <c r="H6" s="171"/>
      <c r="I6" s="169">
        <f>I4-F4</f>
        <v>2</v>
      </c>
      <c r="J6" s="170"/>
      <c r="K6" s="171"/>
      <c r="L6" s="167">
        <f>C6+F6+I6</f>
        <v>370</v>
      </c>
      <c r="M6" s="167">
        <f>C7+F7+I7</f>
        <v>5330</v>
      </c>
    </row>
    <row r="7" spans="1:15" ht="21.95" customHeight="1">
      <c r="A7" s="107"/>
      <c r="B7" s="6" t="s">
        <v>8</v>
      </c>
      <c r="C7" s="168">
        <f>C5-'17日'!I5</f>
        <v>1600</v>
      </c>
      <c r="D7" s="168"/>
      <c r="E7" s="168"/>
      <c r="F7" s="169">
        <f>F5-C5</f>
        <v>2000</v>
      </c>
      <c r="G7" s="170"/>
      <c r="H7" s="171"/>
      <c r="I7" s="169">
        <f>I5-F5</f>
        <v>1730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59" t="s">
        <v>170</v>
      </c>
      <c r="D11" s="59" t="s">
        <v>170</v>
      </c>
      <c r="E11" s="59" t="s">
        <v>170</v>
      </c>
      <c r="F11" s="61" t="s">
        <v>170</v>
      </c>
      <c r="G11" s="61" t="s">
        <v>170</v>
      </c>
      <c r="H11" s="61" t="s">
        <v>170</v>
      </c>
      <c r="I11" s="62" t="s">
        <v>170</v>
      </c>
      <c r="J11" s="62" t="s">
        <v>170</v>
      </c>
      <c r="K11" s="62" t="s">
        <v>170</v>
      </c>
    </row>
    <row r="12" spans="1:15" ht="21.95" customHeight="1">
      <c r="A12" s="109"/>
      <c r="B12" s="8" t="s">
        <v>15</v>
      </c>
      <c r="C12" s="59" t="s">
        <v>170</v>
      </c>
      <c r="D12" s="59" t="s">
        <v>170</v>
      </c>
      <c r="E12" s="59" t="s">
        <v>170</v>
      </c>
      <c r="F12" s="61" t="s">
        <v>170</v>
      </c>
      <c r="G12" s="61" t="s">
        <v>170</v>
      </c>
      <c r="H12" s="61" t="s">
        <v>170</v>
      </c>
      <c r="I12" s="62" t="s">
        <v>170</v>
      </c>
      <c r="J12" s="62" t="s">
        <v>170</v>
      </c>
      <c r="K12" s="62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60" t="s">
        <v>170</v>
      </c>
      <c r="D15" s="60" t="s">
        <v>170</v>
      </c>
      <c r="E15" s="60" t="s">
        <v>170</v>
      </c>
      <c r="F15" s="61" t="s">
        <v>170</v>
      </c>
      <c r="G15" s="61" t="s">
        <v>170</v>
      </c>
      <c r="H15" s="61" t="s">
        <v>170</v>
      </c>
      <c r="I15" s="62" t="s">
        <v>170</v>
      </c>
      <c r="J15" s="62" t="s">
        <v>170</v>
      </c>
      <c r="K15" s="62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59" t="s">
        <v>170</v>
      </c>
      <c r="D17" s="59" t="s">
        <v>170</v>
      </c>
      <c r="E17" s="59" t="s">
        <v>170</v>
      </c>
      <c r="F17" s="61" t="s">
        <v>170</v>
      </c>
      <c r="G17" s="61" t="s">
        <v>170</v>
      </c>
      <c r="H17" s="61" t="s">
        <v>170</v>
      </c>
      <c r="I17" s="62" t="s">
        <v>170</v>
      </c>
      <c r="J17" s="62" t="s">
        <v>170</v>
      </c>
      <c r="K17" s="62" t="s">
        <v>170</v>
      </c>
    </row>
    <row r="18" spans="1:11" ht="21.95" customHeight="1">
      <c r="A18" s="111"/>
      <c r="B18" s="12" t="s">
        <v>15</v>
      </c>
      <c r="C18" s="59" t="s">
        <v>170</v>
      </c>
      <c r="D18" s="59" t="s">
        <v>170</v>
      </c>
      <c r="E18" s="59" t="s">
        <v>170</v>
      </c>
      <c r="F18" s="61" t="s">
        <v>170</v>
      </c>
      <c r="G18" s="61" t="s">
        <v>170</v>
      </c>
      <c r="H18" s="61" t="s">
        <v>170</v>
      </c>
      <c r="I18" s="62" t="s">
        <v>170</v>
      </c>
      <c r="J18" s="62" t="s">
        <v>170</v>
      </c>
      <c r="K18" s="62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60" t="s">
        <v>170</v>
      </c>
      <c r="D21" s="60" t="s">
        <v>170</v>
      </c>
      <c r="E21" s="60" t="s">
        <v>170</v>
      </c>
      <c r="F21" s="61" t="s">
        <v>170</v>
      </c>
      <c r="G21" s="61" t="s">
        <v>170</v>
      </c>
      <c r="H21" s="61" t="s">
        <v>170</v>
      </c>
      <c r="I21" s="62" t="s">
        <v>170</v>
      </c>
      <c r="J21" s="62" t="s">
        <v>170</v>
      </c>
      <c r="K21" s="62" t="s">
        <v>170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1280</v>
      </c>
      <c r="D23" s="130"/>
      <c r="E23" s="130"/>
      <c r="F23" s="130">
        <v>1280</v>
      </c>
      <c r="G23" s="130"/>
      <c r="H23" s="130"/>
      <c r="I23" s="130">
        <v>1100</v>
      </c>
      <c r="J23" s="130"/>
      <c r="K23" s="130"/>
    </row>
    <row r="24" spans="1:11" ht="21.95" customHeight="1">
      <c r="A24" s="113"/>
      <c r="B24" s="13" t="s">
        <v>29</v>
      </c>
      <c r="C24" s="130">
        <v>2350</v>
      </c>
      <c r="D24" s="130"/>
      <c r="E24" s="130"/>
      <c r="F24" s="130">
        <v>1910</v>
      </c>
      <c r="G24" s="130"/>
      <c r="H24" s="130"/>
      <c r="I24" s="130">
        <v>1910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229</v>
      </c>
      <c r="D28" s="143"/>
      <c r="E28" s="144"/>
      <c r="F28" s="142" t="s">
        <v>249</v>
      </c>
      <c r="G28" s="143"/>
      <c r="H28" s="144"/>
      <c r="I28" s="142" t="s">
        <v>234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228</v>
      </c>
      <c r="D31" s="134"/>
      <c r="E31" s="135"/>
      <c r="F31" s="133" t="s">
        <v>231</v>
      </c>
      <c r="G31" s="134"/>
      <c r="H31" s="135"/>
      <c r="I31" s="133" t="s">
        <v>232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7.6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12.15</v>
      </c>
      <c r="G59" s="35"/>
      <c r="H59" s="33">
        <v>10.8</v>
      </c>
      <c r="I59" s="33"/>
      <c r="J59" s="39">
        <v>17</v>
      </c>
      <c r="K59" s="39"/>
      <c r="L59" s="39">
        <v>24</v>
      </c>
      <c r="M59" s="39"/>
    </row>
    <row r="60" spans="1:13" ht="18.75">
      <c r="A60" s="31" t="s">
        <v>78</v>
      </c>
      <c r="B60" s="32">
        <v>42</v>
      </c>
      <c r="C60" s="33"/>
      <c r="D60" s="34">
        <v>42.65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22.6</v>
      </c>
      <c r="C61" s="33"/>
      <c r="D61" s="34">
        <v>22.28</v>
      </c>
      <c r="E61" s="33"/>
      <c r="F61" s="33">
        <v>22.5</v>
      </c>
      <c r="G61" s="35"/>
      <c r="H61" s="33">
        <v>21.4</v>
      </c>
      <c r="I61" s="33"/>
      <c r="J61" s="39">
        <v>21.9</v>
      </c>
      <c r="K61" s="39"/>
      <c r="L61" s="39">
        <v>23.2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48.3</v>
      </c>
      <c r="D63" s="34"/>
      <c r="E63" s="33">
        <v>48.03</v>
      </c>
      <c r="F63" s="33"/>
      <c r="G63" s="35">
        <v>49.1</v>
      </c>
      <c r="H63" s="33"/>
      <c r="I63" s="33">
        <v>47.7</v>
      </c>
      <c r="J63" s="39"/>
      <c r="K63" s="39">
        <v>48.5</v>
      </c>
      <c r="M63" s="39">
        <v>49.5</v>
      </c>
    </row>
    <row r="64" spans="1:13" ht="18.75">
      <c r="A64" s="36" t="s">
        <v>81</v>
      </c>
      <c r="B64" s="33"/>
      <c r="C64" s="33">
        <v>28.9</v>
      </c>
      <c r="D64" s="34"/>
      <c r="E64" s="33">
        <v>29.51</v>
      </c>
      <c r="F64" s="33"/>
      <c r="G64" s="37">
        <v>32.9</v>
      </c>
      <c r="H64" s="33"/>
      <c r="I64" s="33">
        <v>33.9</v>
      </c>
      <c r="J64" s="39"/>
      <c r="K64" s="39">
        <v>31.22</v>
      </c>
      <c r="L64" s="39"/>
      <c r="M64" s="39">
        <v>33</v>
      </c>
    </row>
    <row r="65" spans="1:13" ht="18.75">
      <c r="A65" s="36" t="s">
        <v>82</v>
      </c>
      <c r="B65" s="33"/>
      <c r="C65" s="33">
        <v>32.1</v>
      </c>
      <c r="D65" s="34"/>
      <c r="E65" s="33">
        <v>69.73</v>
      </c>
      <c r="F65" s="33"/>
      <c r="G65" s="35">
        <v>44.8</v>
      </c>
      <c r="H65" s="33"/>
      <c r="I65" s="33">
        <v>70.599999999999994</v>
      </c>
      <c r="J65" s="39"/>
      <c r="K65" s="39">
        <v>43.8</v>
      </c>
      <c r="M65" s="39">
        <v>41.9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1.51</v>
      </c>
      <c r="C67" s="33">
        <v>8.5</v>
      </c>
      <c r="D67" s="34">
        <v>1.37</v>
      </c>
      <c r="E67" s="33">
        <v>8.83</v>
      </c>
      <c r="F67" s="33">
        <v>0.99</v>
      </c>
      <c r="G67" s="35">
        <v>8.3000000000000007</v>
      </c>
      <c r="H67" s="33">
        <v>0.77</v>
      </c>
      <c r="I67" s="33">
        <v>8.1</v>
      </c>
      <c r="J67" s="39">
        <v>1.93</v>
      </c>
      <c r="K67" s="39">
        <v>8.56</v>
      </c>
      <c r="L67" s="39">
        <v>2.74</v>
      </c>
      <c r="M67" s="39">
        <v>8.74</v>
      </c>
    </row>
    <row r="68" spans="1:13" ht="18.75">
      <c r="A68" s="41" t="s">
        <v>84</v>
      </c>
      <c r="B68" s="42">
        <v>1.79</v>
      </c>
      <c r="C68" s="33">
        <v>8.1999999999999993</v>
      </c>
      <c r="D68" s="34">
        <v>1.42</v>
      </c>
      <c r="E68" s="33">
        <v>8.3000000000000007</v>
      </c>
      <c r="F68" s="33">
        <v>0.89</v>
      </c>
      <c r="G68" s="35">
        <v>7.6</v>
      </c>
      <c r="H68" s="33">
        <v>1.36</v>
      </c>
      <c r="I68" s="33">
        <v>7.8</v>
      </c>
      <c r="J68" s="39">
        <v>2.19</v>
      </c>
      <c r="K68" s="39">
        <v>7.82</v>
      </c>
      <c r="L68" s="39">
        <v>1.59</v>
      </c>
      <c r="M68" s="39">
        <v>8.2799999999999994</v>
      </c>
    </row>
    <row r="69" spans="1:13" ht="18.75">
      <c r="A69" s="41" t="s">
        <v>85</v>
      </c>
      <c r="B69" s="42">
        <v>2.31</v>
      </c>
      <c r="C69" s="33">
        <v>9.3000000000000007</v>
      </c>
      <c r="D69" s="34">
        <v>2.08</v>
      </c>
      <c r="E69" s="33">
        <v>9.58</v>
      </c>
      <c r="F69" s="33">
        <v>0.92</v>
      </c>
      <c r="G69" s="35">
        <v>9.4600000000000009</v>
      </c>
      <c r="H69" s="33">
        <v>0.85</v>
      </c>
      <c r="I69" s="33">
        <v>9.51</v>
      </c>
      <c r="J69" s="39">
        <v>3.12</v>
      </c>
      <c r="K69" s="39">
        <v>9.57</v>
      </c>
      <c r="L69" s="39">
        <v>2.89</v>
      </c>
      <c r="M69" s="39">
        <v>9.58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87</v>
      </c>
      <c r="D2" s="160"/>
      <c r="E2" s="160"/>
      <c r="F2" s="161" t="s">
        <v>88</v>
      </c>
      <c r="G2" s="161"/>
      <c r="H2" s="161"/>
      <c r="I2" s="162" t="s">
        <v>89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1080</v>
      </c>
      <c r="D4" s="152"/>
      <c r="E4" s="152"/>
      <c r="F4" s="152">
        <v>2300</v>
      </c>
      <c r="G4" s="152"/>
      <c r="H4" s="152"/>
      <c r="I4" s="152">
        <v>3460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1100</v>
      </c>
      <c r="D5" s="152"/>
      <c r="E5" s="152"/>
      <c r="F5" s="152">
        <v>2370</v>
      </c>
      <c r="G5" s="152"/>
      <c r="H5" s="152"/>
      <c r="I5" s="152">
        <v>3480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</f>
        <v>1080</v>
      </c>
      <c r="D6" s="168"/>
      <c r="E6" s="168"/>
      <c r="F6" s="169">
        <f>F4-C4</f>
        <v>1220</v>
      </c>
      <c r="G6" s="170"/>
      <c r="H6" s="171"/>
      <c r="I6" s="169">
        <f>I4-F4</f>
        <v>1160</v>
      </c>
      <c r="J6" s="170"/>
      <c r="K6" s="171"/>
      <c r="L6" s="167">
        <f>C6+F6+I6</f>
        <v>3460</v>
      </c>
      <c r="M6" s="167">
        <f>C7+F7+I7</f>
        <v>3480</v>
      </c>
    </row>
    <row r="7" spans="1:15" ht="21.95" customHeight="1">
      <c r="A7" s="107"/>
      <c r="B7" s="6" t="s">
        <v>8</v>
      </c>
      <c r="C7" s="168">
        <f>C5</f>
        <v>1100</v>
      </c>
      <c r="D7" s="168"/>
      <c r="E7" s="168"/>
      <c r="F7" s="169">
        <f>F5-C5</f>
        <v>1270</v>
      </c>
      <c r="G7" s="170"/>
      <c r="H7" s="171"/>
      <c r="I7" s="169">
        <f>I5-F5</f>
        <v>1110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/>
      <c r="J8" s="152"/>
      <c r="K8" s="152"/>
    </row>
    <row r="9" spans="1:15" ht="21.95" customHeight="1">
      <c r="A9" s="108" t="s">
        <v>10</v>
      </c>
      <c r="B9" s="7" t="s">
        <v>11</v>
      </c>
      <c r="C9" s="152">
        <v>47</v>
      </c>
      <c r="D9" s="152"/>
      <c r="E9" s="152"/>
      <c r="F9" s="152">
        <v>47</v>
      </c>
      <c r="G9" s="152"/>
      <c r="H9" s="152"/>
      <c r="I9" s="152"/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47</v>
      </c>
      <c r="D10" s="152"/>
      <c r="E10" s="152"/>
      <c r="F10" s="152">
        <v>47</v>
      </c>
      <c r="G10" s="152"/>
      <c r="H10" s="152"/>
      <c r="I10" s="152"/>
      <c r="J10" s="152"/>
      <c r="K10" s="152"/>
    </row>
    <row r="11" spans="1:15" ht="21.95" customHeight="1">
      <c r="A11" s="10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9"/>
      <c r="B12" s="8" t="s">
        <v>15</v>
      </c>
      <c r="C12" s="9">
        <v>100</v>
      </c>
      <c r="D12" s="9">
        <v>100</v>
      </c>
      <c r="E12" s="9">
        <v>100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9">
        <v>100</v>
      </c>
    </row>
    <row r="13" spans="1:15" ht="21.95" customHeight="1">
      <c r="A13" s="109"/>
      <c r="B13" s="116" t="s">
        <v>16</v>
      </c>
      <c r="C13" s="172" t="s">
        <v>17</v>
      </c>
      <c r="D13" s="173"/>
      <c r="E13" s="174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72" t="s">
        <v>17</v>
      </c>
      <c r="D14" s="173"/>
      <c r="E14" s="174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">
        <v>400</v>
      </c>
      <c r="D15" s="9">
        <v>340</v>
      </c>
      <c r="E15" s="9">
        <v>320</v>
      </c>
      <c r="F15" s="9">
        <v>320</v>
      </c>
      <c r="G15" s="9">
        <v>270</v>
      </c>
      <c r="H15" s="9">
        <v>540</v>
      </c>
      <c r="I15" s="9">
        <v>540</v>
      </c>
      <c r="J15" s="9">
        <v>500</v>
      </c>
      <c r="K15" s="9">
        <v>450</v>
      </c>
    </row>
    <row r="16" spans="1:15" ht="21.95" customHeight="1">
      <c r="A16" s="110"/>
      <c r="B16" s="11" t="s">
        <v>20</v>
      </c>
      <c r="C16" s="175" t="s">
        <v>21</v>
      </c>
      <c r="D16" s="176"/>
      <c r="E16" s="177"/>
      <c r="F16" s="151" t="s">
        <v>94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11"/>
      <c r="B18" s="12" t="s">
        <v>15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111"/>
      <c r="B19" s="117" t="s">
        <v>16</v>
      </c>
      <c r="C19" s="172" t="s">
        <v>17</v>
      </c>
      <c r="D19" s="173"/>
      <c r="E19" s="174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72" t="s">
        <v>17</v>
      </c>
      <c r="D20" s="173"/>
      <c r="E20" s="174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>
        <v>550</v>
      </c>
      <c r="D21" s="9">
        <v>480</v>
      </c>
      <c r="E21" s="9">
        <v>410</v>
      </c>
      <c r="F21" s="9">
        <v>410</v>
      </c>
      <c r="G21" s="9">
        <v>340</v>
      </c>
      <c r="H21" s="9">
        <v>270</v>
      </c>
      <c r="I21" s="9">
        <v>270</v>
      </c>
      <c r="J21" s="9">
        <v>510</v>
      </c>
      <c r="K21" s="9">
        <v>460</v>
      </c>
    </row>
    <row r="22" spans="1:11" ht="30.75" customHeight="1">
      <c r="A22" s="112"/>
      <c r="B22" s="11" t="s">
        <v>25</v>
      </c>
      <c r="C22" s="175" t="s">
        <v>26</v>
      </c>
      <c r="D22" s="176"/>
      <c r="E22" s="177"/>
      <c r="F22" s="151" t="s">
        <v>26</v>
      </c>
      <c r="G22" s="151"/>
      <c r="H22" s="151"/>
      <c r="I22" s="151" t="s">
        <v>95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72">
        <v>310</v>
      </c>
      <c r="D23" s="173"/>
      <c r="E23" s="174"/>
      <c r="F23" s="130">
        <v>150</v>
      </c>
      <c r="G23" s="130"/>
      <c r="H23" s="130"/>
      <c r="I23" s="130">
        <v>150</v>
      </c>
      <c r="J23" s="130"/>
      <c r="K23" s="130"/>
    </row>
    <row r="24" spans="1:11" ht="21.95" customHeight="1">
      <c r="A24" s="113"/>
      <c r="B24" s="13" t="s">
        <v>29</v>
      </c>
      <c r="C24" s="172">
        <f>440+490</f>
        <v>930</v>
      </c>
      <c r="D24" s="173"/>
      <c r="E24" s="174"/>
      <c r="F24" s="130">
        <f>1370+1340</f>
        <v>2710</v>
      </c>
      <c r="G24" s="130"/>
      <c r="H24" s="130"/>
      <c r="I24" s="130">
        <f>1370+1340</f>
        <v>2710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72">
        <v>6</v>
      </c>
      <c r="D25" s="173"/>
      <c r="E25" s="174"/>
      <c r="F25" s="172">
        <v>3</v>
      </c>
      <c r="G25" s="173"/>
      <c r="H25" s="174"/>
      <c r="I25" s="172">
        <v>3</v>
      </c>
      <c r="J25" s="173"/>
      <c r="K25" s="174"/>
    </row>
    <row r="26" spans="1:11" ht="21.95" customHeight="1">
      <c r="A26" s="110"/>
      <c r="B26" s="10" t="s">
        <v>32</v>
      </c>
      <c r="C26" s="172">
        <v>728</v>
      </c>
      <c r="D26" s="173"/>
      <c r="E26" s="174"/>
      <c r="F26" s="172">
        <v>728</v>
      </c>
      <c r="G26" s="173"/>
      <c r="H26" s="174"/>
      <c r="I26" s="172">
        <v>726</v>
      </c>
      <c r="J26" s="173"/>
      <c r="K26" s="174"/>
    </row>
    <row r="27" spans="1:11" ht="21.95" customHeight="1">
      <c r="A27" s="110"/>
      <c r="B27" s="10" t="s">
        <v>33</v>
      </c>
      <c r="C27" s="172">
        <v>3</v>
      </c>
      <c r="D27" s="173"/>
      <c r="E27" s="174"/>
      <c r="F27" s="172">
        <v>3</v>
      </c>
      <c r="G27" s="173"/>
      <c r="H27" s="174"/>
      <c r="I27" s="172">
        <v>3</v>
      </c>
      <c r="J27" s="173"/>
      <c r="K27" s="174"/>
    </row>
    <row r="28" spans="1:11" ht="76.5" customHeight="1">
      <c r="A28" s="136" t="s">
        <v>34</v>
      </c>
      <c r="B28" s="137"/>
      <c r="C28" s="142" t="s">
        <v>96</v>
      </c>
      <c r="D28" s="143"/>
      <c r="E28" s="144"/>
      <c r="F28" s="142" t="s">
        <v>97</v>
      </c>
      <c r="G28" s="143"/>
      <c r="H28" s="144"/>
      <c r="I28" s="142"/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98</v>
      </c>
      <c r="D31" s="134"/>
      <c r="E31" s="135"/>
      <c r="F31" s="133" t="s">
        <v>99</v>
      </c>
      <c r="G31" s="134"/>
      <c r="H31" s="135"/>
      <c r="I31" s="133" t="s">
        <v>100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5"/>
      <c r="B35" s="118"/>
      <c r="C35" s="18" t="s">
        <v>46</v>
      </c>
      <c r="D35" s="18" t="s">
        <v>47</v>
      </c>
      <c r="E35" s="9">
        <v>9.0399999999999991</v>
      </c>
      <c r="F35" s="9">
        <v>9.0299999999999994</v>
      </c>
      <c r="G35" s="9">
        <v>9.0399999999999991</v>
      </c>
      <c r="H35" s="9">
        <v>9.0500000000000007</v>
      </c>
      <c r="I35" s="9">
        <v>9.06</v>
      </c>
      <c r="J35" s="39">
        <v>9.11</v>
      </c>
    </row>
    <row r="36" spans="1:10" ht="15.75">
      <c r="A36" s="115"/>
      <c r="B36" s="118"/>
      <c r="C36" s="17" t="s">
        <v>48</v>
      </c>
      <c r="D36" s="17" t="s">
        <v>49</v>
      </c>
      <c r="E36" s="9">
        <v>5.97</v>
      </c>
      <c r="F36" s="9">
        <v>6.11</v>
      </c>
      <c r="G36" s="9">
        <v>6.42</v>
      </c>
      <c r="H36" s="9">
        <v>5.75</v>
      </c>
      <c r="I36" s="9">
        <v>5.24</v>
      </c>
      <c r="J36" s="39">
        <v>5.29</v>
      </c>
    </row>
    <row r="37" spans="1:10" ht="18.75">
      <c r="A37" s="115"/>
      <c r="B37" s="118"/>
      <c r="C37" s="18" t="s">
        <v>50</v>
      </c>
      <c r="D37" s="17" t="s">
        <v>51</v>
      </c>
      <c r="E37" s="9">
        <v>17.2</v>
      </c>
      <c r="F37" s="9">
        <v>16.8</v>
      </c>
      <c r="G37" s="19">
        <v>18.399999999999999</v>
      </c>
      <c r="H37" s="9">
        <v>22.7</v>
      </c>
      <c r="I37" s="9">
        <v>17.899999999999999</v>
      </c>
      <c r="J37" s="39">
        <v>18.2</v>
      </c>
    </row>
    <row r="38" spans="1:10" ht="16.5">
      <c r="A38" s="115"/>
      <c r="B38" s="118"/>
      <c r="C38" s="20" t="s">
        <v>52</v>
      </c>
      <c r="D38" s="17" t="s">
        <v>53</v>
      </c>
      <c r="E38" s="19">
        <v>4.4000000000000004</v>
      </c>
      <c r="F38" s="19">
        <v>3.5</v>
      </c>
      <c r="G38" s="19">
        <v>3.4</v>
      </c>
      <c r="H38" s="19">
        <v>3.6</v>
      </c>
      <c r="I38" s="9">
        <v>4.7</v>
      </c>
      <c r="J38" s="39">
        <v>3.64</v>
      </c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>
        <v>0.7</v>
      </c>
      <c r="F39" s="9">
        <v>0.7</v>
      </c>
      <c r="G39" s="9">
        <v>0.6</v>
      </c>
      <c r="H39" s="9">
        <v>0.6</v>
      </c>
      <c r="I39" s="9">
        <v>0.5</v>
      </c>
      <c r="J39" s="39">
        <v>0.5</v>
      </c>
    </row>
    <row r="40" spans="1:10" ht="15.75">
      <c r="A40" s="115"/>
      <c r="B40" s="118"/>
      <c r="C40" s="18" t="s">
        <v>46</v>
      </c>
      <c r="D40" s="18" t="s">
        <v>55</v>
      </c>
      <c r="E40" s="9">
        <v>10.130000000000001</v>
      </c>
      <c r="F40" s="9">
        <v>10.16</v>
      </c>
      <c r="G40" s="9">
        <v>10.199999999999999</v>
      </c>
      <c r="H40" s="9">
        <v>10.18</v>
      </c>
      <c r="I40" s="9">
        <v>10.16</v>
      </c>
      <c r="J40" s="39">
        <v>10.18</v>
      </c>
    </row>
    <row r="41" spans="1:10" ht="15.75">
      <c r="A41" s="115"/>
      <c r="B41" s="118"/>
      <c r="C41" s="17" t="s">
        <v>48</v>
      </c>
      <c r="D41" s="17" t="s">
        <v>56</v>
      </c>
      <c r="E41" s="9">
        <v>23.61</v>
      </c>
      <c r="F41" s="9">
        <v>22.5</v>
      </c>
      <c r="G41" s="9">
        <v>27.7</v>
      </c>
      <c r="H41" s="9">
        <v>26.1</v>
      </c>
      <c r="I41" s="9">
        <v>23.14</v>
      </c>
      <c r="J41" s="39">
        <v>22.17</v>
      </c>
    </row>
    <row r="42" spans="1:10" ht="15.75">
      <c r="A42" s="115"/>
      <c r="B42" s="118"/>
      <c r="C42" s="21" t="s">
        <v>57</v>
      </c>
      <c r="D42" s="22" t="s">
        <v>58</v>
      </c>
      <c r="E42" s="9">
        <v>7.1</v>
      </c>
      <c r="F42" s="9">
        <v>7.14</v>
      </c>
      <c r="G42" s="9">
        <v>6.85</v>
      </c>
      <c r="H42" s="9">
        <v>6.62</v>
      </c>
      <c r="I42" s="9">
        <v>6.45</v>
      </c>
      <c r="J42" s="39">
        <v>6.31</v>
      </c>
    </row>
    <row r="43" spans="1:10" ht="16.5">
      <c r="A43" s="115"/>
      <c r="B43" s="118"/>
      <c r="C43" s="21" t="s">
        <v>59</v>
      </c>
      <c r="D43" s="23" t="s">
        <v>60</v>
      </c>
      <c r="E43" s="9">
        <v>4.6900000000000004</v>
      </c>
      <c r="F43" s="9">
        <v>4.99</v>
      </c>
      <c r="G43" s="9">
        <v>3.6</v>
      </c>
      <c r="H43" s="9">
        <v>4.0999999999999996</v>
      </c>
      <c r="I43" s="9">
        <v>4.0999999999999996</v>
      </c>
      <c r="J43" s="39">
        <v>4.3</v>
      </c>
    </row>
    <row r="44" spans="1:10" ht="18.75">
      <c r="A44" s="115"/>
      <c r="B44" s="118"/>
      <c r="C44" s="18" t="s">
        <v>50</v>
      </c>
      <c r="D44" s="17" t="s">
        <v>61</v>
      </c>
      <c r="E44" s="9">
        <v>1520</v>
      </c>
      <c r="F44" s="9">
        <v>1438</v>
      </c>
      <c r="G44" s="9">
        <v>1526</v>
      </c>
      <c r="H44" s="9">
        <v>1527</v>
      </c>
      <c r="I44" s="9">
        <v>1526</v>
      </c>
      <c r="J44" s="39">
        <v>1535</v>
      </c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>
        <v>5.78</v>
      </c>
      <c r="F45" s="9">
        <v>5.69</v>
      </c>
      <c r="G45" s="9">
        <v>5.4</v>
      </c>
      <c r="H45" s="9">
        <v>5.94</v>
      </c>
      <c r="I45" s="9">
        <v>6.23</v>
      </c>
      <c r="J45" s="39">
        <v>5.74</v>
      </c>
    </row>
    <row r="46" spans="1:10" ht="18.75">
      <c r="A46" s="115"/>
      <c r="B46" s="118"/>
      <c r="C46" s="18" t="s">
        <v>50</v>
      </c>
      <c r="D46" s="17" t="s">
        <v>51</v>
      </c>
      <c r="E46" s="9">
        <v>18.399999999999999</v>
      </c>
      <c r="F46" s="9">
        <v>17.3</v>
      </c>
      <c r="G46" s="9">
        <v>17.5</v>
      </c>
      <c r="H46" s="9">
        <v>17.3</v>
      </c>
      <c r="I46" s="9">
        <v>18.399999999999999</v>
      </c>
      <c r="J46" s="39">
        <v>17.899999999999999</v>
      </c>
    </row>
    <row r="47" spans="1:10" ht="16.5">
      <c r="A47" s="115"/>
      <c r="B47" s="118"/>
      <c r="C47" s="20" t="s">
        <v>52</v>
      </c>
      <c r="D47" s="17" t="s">
        <v>65</v>
      </c>
      <c r="E47" s="9">
        <v>2.17</v>
      </c>
      <c r="F47" s="9">
        <v>2.4500000000000002</v>
      </c>
      <c r="G47" s="9">
        <v>1.8</v>
      </c>
      <c r="H47" s="9">
        <v>7.9</v>
      </c>
      <c r="I47" s="9">
        <v>3.2</v>
      </c>
      <c r="J47" s="39">
        <v>2.62</v>
      </c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>
        <v>6.04</v>
      </c>
      <c r="F48" s="9">
        <v>6.13</v>
      </c>
      <c r="G48" s="9">
        <v>5.0999999999999996</v>
      </c>
      <c r="H48" s="9">
        <v>6.3</v>
      </c>
      <c r="I48" s="9">
        <v>5.77</v>
      </c>
      <c r="J48" s="39">
        <v>5.62</v>
      </c>
    </row>
    <row r="49" spans="1:13" ht="18.75">
      <c r="A49" s="115"/>
      <c r="B49" s="118"/>
      <c r="C49" s="18" t="s">
        <v>50</v>
      </c>
      <c r="D49" s="17" t="s">
        <v>51</v>
      </c>
      <c r="E49" s="9">
        <v>14.6</v>
      </c>
      <c r="F49" s="9">
        <v>12.9</v>
      </c>
      <c r="G49" s="9">
        <v>11.1</v>
      </c>
      <c r="H49" s="9">
        <v>10.199999999999999</v>
      </c>
      <c r="I49" s="9">
        <v>17.600000000000001</v>
      </c>
      <c r="J49" s="39">
        <v>18.8</v>
      </c>
    </row>
    <row r="50" spans="1:13" ht="16.5">
      <c r="A50" s="115"/>
      <c r="B50" s="118"/>
      <c r="C50" s="20" t="s">
        <v>52</v>
      </c>
      <c r="D50" s="17" t="s">
        <v>65</v>
      </c>
      <c r="E50" s="9">
        <v>2.25</v>
      </c>
      <c r="F50" s="9">
        <v>2.31</v>
      </c>
      <c r="G50" s="9">
        <v>1.4</v>
      </c>
      <c r="H50" s="9">
        <v>1.3</v>
      </c>
      <c r="I50" s="9">
        <v>4.0999999999999996</v>
      </c>
      <c r="J50" s="39">
        <v>3.11</v>
      </c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115"/>
      <c r="B52" s="118"/>
      <c r="C52" s="18" t="s">
        <v>46</v>
      </c>
      <c r="D52" s="17" t="s">
        <v>69</v>
      </c>
      <c r="E52" s="9">
        <v>9.2100000000000009</v>
      </c>
      <c r="F52" s="9">
        <v>9.23</v>
      </c>
      <c r="G52" s="9">
        <v>9.35</v>
      </c>
      <c r="H52" s="9">
        <v>9.3000000000000007</v>
      </c>
      <c r="I52" s="9">
        <v>9.33</v>
      </c>
      <c r="J52" s="39">
        <v>9.26</v>
      </c>
    </row>
    <row r="53" spans="1:13" ht="15.75">
      <c r="A53" s="115"/>
      <c r="B53" s="118"/>
      <c r="C53" s="17" t="s">
        <v>48</v>
      </c>
      <c r="D53" s="17" t="s">
        <v>49</v>
      </c>
      <c r="E53" s="9">
        <v>6.63</v>
      </c>
      <c r="F53" s="9">
        <v>5.98</v>
      </c>
      <c r="G53" s="9">
        <v>5.9</v>
      </c>
      <c r="H53" s="9">
        <v>6.2</v>
      </c>
      <c r="I53" s="9">
        <v>6.1</v>
      </c>
      <c r="J53" s="39">
        <v>6.1</v>
      </c>
    </row>
    <row r="54" spans="1:13" ht="18.75">
      <c r="A54" s="115"/>
      <c r="B54" s="118"/>
      <c r="C54" s="18" t="s">
        <v>50</v>
      </c>
      <c r="D54" s="17" t="s">
        <v>51</v>
      </c>
      <c r="E54" s="9">
        <v>14.8</v>
      </c>
      <c r="F54" s="9">
        <v>16.7</v>
      </c>
      <c r="G54" s="9">
        <v>15.2</v>
      </c>
      <c r="H54" s="9">
        <v>17.2</v>
      </c>
      <c r="I54" s="9">
        <v>13.6</v>
      </c>
      <c r="J54" s="39">
        <v>12.4</v>
      </c>
    </row>
    <row r="55" spans="1:13" ht="16.5">
      <c r="A55" s="115"/>
      <c r="B55" s="129"/>
      <c r="C55" s="24" t="s">
        <v>52</v>
      </c>
      <c r="D55" s="17" t="s">
        <v>70</v>
      </c>
      <c r="E55" s="25">
        <v>2.36</v>
      </c>
      <c r="F55" s="25">
        <v>2.14</v>
      </c>
      <c r="G55" s="25">
        <v>2.4</v>
      </c>
      <c r="H55" s="9">
        <v>6.4</v>
      </c>
      <c r="I55" s="9">
        <v>3.24</v>
      </c>
      <c r="J55" s="39">
        <v>3.4</v>
      </c>
    </row>
    <row r="56" spans="1:13" ht="14.25">
      <c r="A56" s="26" t="s">
        <v>71</v>
      </c>
      <c r="B56" s="26" t="s">
        <v>72</v>
      </c>
      <c r="C56" s="27">
        <v>7.91</v>
      </c>
      <c r="D56" s="26" t="s">
        <v>44</v>
      </c>
      <c r="E56" s="27">
        <v>74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8.51</v>
      </c>
      <c r="C59" s="32"/>
      <c r="D59" s="32">
        <v>9.33</v>
      </c>
      <c r="E59" s="32"/>
      <c r="F59" s="32">
        <v>44.3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2"/>
      <c r="D60" s="32"/>
      <c r="E60" s="32"/>
      <c r="F60" s="32"/>
      <c r="G60" s="35"/>
      <c r="H60" s="33">
        <v>40.5</v>
      </c>
      <c r="I60" s="33"/>
      <c r="J60" s="39">
        <v>22.41</v>
      </c>
      <c r="K60" s="39"/>
      <c r="L60" s="39">
        <v>24.07</v>
      </c>
      <c r="M60" s="39"/>
    </row>
    <row r="61" spans="1:13" ht="18.75">
      <c r="A61" s="31" t="s">
        <v>79</v>
      </c>
      <c r="B61" s="32">
        <v>10.19</v>
      </c>
      <c r="C61" s="32"/>
      <c r="D61" s="32">
        <v>9.64</v>
      </c>
      <c r="E61" s="32"/>
      <c r="F61" s="32">
        <v>10.4</v>
      </c>
      <c r="G61" s="35"/>
      <c r="H61" s="33">
        <v>10.3</v>
      </c>
      <c r="I61" s="33"/>
      <c r="J61" s="39">
        <v>9.2200000000000006</v>
      </c>
      <c r="K61" s="39"/>
      <c r="L61" s="39">
        <v>9.9499999999999993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9"/>
      <c r="C63" s="33">
        <v>52.37</v>
      </c>
      <c r="D63" s="33"/>
      <c r="E63" s="33">
        <v>52.4</v>
      </c>
      <c r="F63" s="33"/>
      <c r="G63" s="35">
        <v>50.4</v>
      </c>
      <c r="H63" s="33"/>
      <c r="I63" s="33"/>
      <c r="J63" s="39"/>
      <c r="K63" s="39"/>
      <c r="M63" s="39">
        <v>17.36</v>
      </c>
    </row>
    <row r="64" spans="1:13" ht="18.75">
      <c r="A64" s="36" t="s">
        <v>81</v>
      </c>
      <c r="B64" s="39"/>
      <c r="C64" s="33">
        <v>39.06</v>
      </c>
      <c r="D64" s="33"/>
      <c r="E64" s="33"/>
      <c r="F64" s="33"/>
      <c r="G64" s="37"/>
      <c r="H64" s="33"/>
      <c r="I64" s="33">
        <v>31.8</v>
      </c>
      <c r="J64" s="39"/>
      <c r="K64" s="39">
        <v>30.82</v>
      </c>
      <c r="L64" s="39"/>
      <c r="M64" s="39">
        <v>32.409999999999997</v>
      </c>
    </row>
    <row r="65" spans="1:13" ht="18.75">
      <c r="A65" s="36" t="s">
        <v>82</v>
      </c>
      <c r="B65" s="39"/>
      <c r="C65" s="33">
        <v>98.09</v>
      </c>
      <c r="D65" s="33"/>
      <c r="E65" s="33">
        <v>39.700000000000003</v>
      </c>
      <c r="F65" s="33"/>
      <c r="G65" s="35">
        <v>36.5</v>
      </c>
      <c r="H65" s="33"/>
      <c r="I65" s="33">
        <v>36.4</v>
      </c>
      <c r="J65" s="39"/>
      <c r="K65" s="39">
        <v>35.51</v>
      </c>
      <c r="M65" s="39">
        <v>39.64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2.11</v>
      </c>
      <c r="C67" s="33">
        <v>11.89</v>
      </c>
      <c r="D67" s="33">
        <v>2.31</v>
      </c>
      <c r="E67" s="33">
        <v>12.47</v>
      </c>
      <c r="F67" s="33">
        <v>0.95</v>
      </c>
      <c r="G67" s="33">
        <v>12.3</v>
      </c>
      <c r="H67" s="33">
        <v>1.4</v>
      </c>
      <c r="I67" s="33">
        <v>12.2</v>
      </c>
      <c r="J67" s="39">
        <v>1.2</v>
      </c>
      <c r="K67" s="39">
        <v>12.51</v>
      </c>
      <c r="L67" s="39">
        <v>1.7</v>
      </c>
      <c r="M67" s="39">
        <v>11.57</v>
      </c>
    </row>
    <row r="68" spans="1:13" ht="18.75">
      <c r="A68" s="41" t="s">
        <v>84</v>
      </c>
      <c r="B68" s="33">
        <v>1.07</v>
      </c>
      <c r="C68" s="33">
        <v>9.43</v>
      </c>
      <c r="D68" s="33">
        <v>1.2</v>
      </c>
      <c r="E68" s="33">
        <v>9.52</v>
      </c>
      <c r="F68" s="33">
        <v>1.42</v>
      </c>
      <c r="G68" s="33">
        <v>9.4</v>
      </c>
      <c r="H68" s="33">
        <v>1.9</v>
      </c>
      <c r="I68" s="33">
        <v>9.5</v>
      </c>
      <c r="J68" s="39">
        <v>1.4</v>
      </c>
      <c r="K68" s="39">
        <v>9.48</v>
      </c>
      <c r="L68" s="39">
        <v>1.3</v>
      </c>
      <c r="M68" s="39">
        <v>9.43</v>
      </c>
    </row>
    <row r="69" spans="1:13" ht="18.75">
      <c r="A69" s="41" t="s">
        <v>85</v>
      </c>
      <c r="B69" s="33">
        <v>2.65</v>
      </c>
      <c r="C69" s="33">
        <v>13.45</v>
      </c>
      <c r="D69" s="33">
        <v>3.04</v>
      </c>
      <c r="E69" s="33">
        <v>13.05</v>
      </c>
      <c r="F69" s="33">
        <v>1.37</v>
      </c>
      <c r="G69" s="33">
        <v>13.1</v>
      </c>
      <c r="H69" s="33">
        <v>2.9</v>
      </c>
      <c r="I69" s="33">
        <v>12.7</v>
      </c>
      <c r="J69" s="39">
        <v>1.42</v>
      </c>
      <c r="K69" s="39">
        <v>13.12</v>
      </c>
      <c r="L69" s="39">
        <v>1.9</v>
      </c>
      <c r="M69" s="39">
        <v>13.19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B31" workbookViewId="0">
      <selection activeCell="B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236</v>
      </c>
      <c r="D2" s="160"/>
      <c r="E2" s="160"/>
      <c r="F2" s="161" t="s">
        <v>238</v>
      </c>
      <c r="G2" s="161"/>
      <c r="H2" s="161"/>
      <c r="I2" s="162" t="s">
        <v>241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52750</v>
      </c>
      <c r="D4" s="152"/>
      <c r="E4" s="152"/>
      <c r="F4" s="152">
        <v>52750</v>
      </c>
      <c r="G4" s="152"/>
      <c r="H4" s="152"/>
      <c r="I4" s="152">
        <v>52750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96380</v>
      </c>
      <c r="D5" s="152"/>
      <c r="E5" s="152"/>
      <c r="F5" s="152">
        <v>98100</v>
      </c>
      <c r="G5" s="152"/>
      <c r="H5" s="152"/>
      <c r="I5" s="152">
        <v>99950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C4-'18日'!I4</f>
        <v>0</v>
      </c>
      <c r="D6" s="168"/>
      <c r="E6" s="168"/>
      <c r="F6" s="169">
        <f>F4-C4</f>
        <v>0</v>
      </c>
      <c r="G6" s="170"/>
      <c r="H6" s="171"/>
      <c r="I6" s="169">
        <f>I4-F4</f>
        <v>0</v>
      </c>
      <c r="J6" s="170"/>
      <c r="K6" s="171"/>
      <c r="L6" s="167">
        <f>C6+F6+I6</f>
        <v>0</v>
      </c>
      <c r="M6" s="167">
        <f>C7+F7+I7</f>
        <v>5370</v>
      </c>
    </row>
    <row r="7" spans="1:15" ht="21.95" customHeight="1">
      <c r="A7" s="107"/>
      <c r="B7" s="6" t="s">
        <v>8</v>
      </c>
      <c r="C7" s="168">
        <f>C5-'18日'!I5</f>
        <v>1800</v>
      </c>
      <c r="D7" s="168"/>
      <c r="E7" s="168"/>
      <c r="F7" s="169">
        <f>F5-C5</f>
        <v>1720</v>
      </c>
      <c r="G7" s="170"/>
      <c r="H7" s="171"/>
      <c r="I7" s="169">
        <f>I5-F5</f>
        <v>1850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63" t="s">
        <v>170</v>
      </c>
      <c r="D11" s="63" t="s">
        <v>170</v>
      </c>
      <c r="E11" s="63" t="s">
        <v>170</v>
      </c>
      <c r="F11" s="64" t="s">
        <v>170</v>
      </c>
      <c r="G11" s="64" t="s">
        <v>170</v>
      </c>
      <c r="H11" s="64" t="s">
        <v>170</v>
      </c>
      <c r="I11" s="65" t="s">
        <v>170</v>
      </c>
      <c r="J11" s="65" t="s">
        <v>170</v>
      </c>
      <c r="K11" s="65" t="s">
        <v>170</v>
      </c>
    </row>
    <row r="12" spans="1:15" ht="21.95" customHeight="1">
      <c r="A12" s="109"/>
      <c r="B12" s="8" t="s">
        <v>15</v>
      </c>
      <c r="C12" s="63" t="s">
        <v>170</v>
      </c>
      <c r="D12" s="63" t="s">
        <v>170</v>
      </c>
      <c r="E12" s="63" t="s">
        <v>170</v>
      </c>
      <c r="F12" s="64" t="s">
        <v>170</v>
      </c>
      <c r="G12" s="64" t="s">
        <v>170</v>
      </c>
      <c r="H12" s="64" t="s">
        <v>170</v>
      </c>
      <c r="I12" s="65" t="s">
        <v>170</v>
      </c>
      <c r="J12" s="65" t="s">
        <v>170</v>
      </c>
      <c r="K12" s="65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63" t="s">
        <v>170</v>
      </c>
      <c r="D15" s="63" t="s">
        <v>170</v>
      </c>
      <c r="E15" s="63" t="s">
        <v>170</v>
      </c>
      <c r="F15" s="64" t="s">
        <v>170</v>
      </c>
      <c r="G15" s="64" t="s">
        <v>170</v>
      </c>
      <c r="H15" s="64" t="s">
        <v>170</v>
      </c>
      <c r="I15" s="65" t="s">
        <v>170</v>
      </c>
      <c r="J15" s="65" t="s">
        <v>170</v>
      </c>
      <c r="K15" s="65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63" t="s">
        <v>170</v>
      </c>
      <c r="D17" s="63" t="s">
        <v>170</v>
      </c>
      <c r="E17" s="63" t="s">
        <v>170</v>
      </c>
      <c r="F17" s="64" t="s">
        <v>170</v>
      </c>
      <c r="G17" s="64" t="s">
        <v>170</v>
      </c>
      <c r="H17" s="64" t="s">
        <v>170</v>
      </c>
      <c r="I17" s="65" t="s">
        <v>170</v>
      </c>
      <c r="J17" s="65" t="s">
        <v>170</v>
      </c>
      <c r="K17" s="65" t="s">
        <v>170</v>
      </c>
    </row>
    <row r="18" spans="1:11" ht="21.95" customHeight="1">
      <c r="A18" s="111"/>
      <c r="B18" s="12" t="s">
        <v>15</v>
      </c>
      <c r="C18" s="63" t="s">
        <v>170</v>
      </c>
      <c r="D18" s="63" t="s">
        <v>170</v>
      </c>
      <c r="E18" s="63" t="s">
        <v>170</v>
      </c>
      <c r="F18" s="64" t="s">
        <v>170</v>
      </c>
      <c r="G18" s="64" t="s">
        <v>170</v>
      </c>
      <c r="H18" s="64" t="s">
        <v>170</v>
      </c>
      <c r="I18" s="65" t="s">
        <v>170</v>
      </c>
      <c r="J18" s="65" t="s">
        <v>170</v>
      </c>
      <c r="K18" s="65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63" t="s">
        <v>170</v>
      </c>
      <c r="D21" s="63" t="s">
        <v>170</v>
      </c>
      <c r="E21" s="63" t="s">
        <v>170</v>
      </c>
      <c r="F21" s="64" t="s">
        <v>170</v>
      </c>
      <c r="G21" s="64" t="s">
        <v>170</v>
      </c>
      <c r="H21" s="64" t="s">
        <v>170</v>
      </c>
      <c r="I21" s="65" t="s">
        <v>170</v>
      </c>
      <c r="J21" s="65" t="s">
        <v>170</v>
      </c>
      <c r="K21" s="65" t="s">
        <v>170</v>
      </c>
    </row>
    <row r="22" spans="1:11" ht="23.2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1100</v>
      </c>
      <c r="D23" s="130"/>
      <c r="E23" s="130"/>
      <c r="F23" s="130">
        <f>840+90</f>
        <v>930</v>
      </c>
      <c r="G23" s="130"/>
      <c r="H23" s="130"/>
      <c r="I23" s="130">
        <v>750</v>
      </c>
      <c r="J23" s="130"/>
      <c r="K23" s="130"/>
    </row>
    <row r="24" spans="1:11" ht="21.95" customHeight="1">
      <c r="A24" s="113"/>
      <c r="B24" s="13" t="s">
        <v>29</v>
      </c>
      <c r="C24" s="130">
        <v>1780</v>
      </c>
      <c r="D24" s="130"/>
      <c r="E24" s="130"/>
      <c r="F24" s="130">
        <v>1640</v>
      </c>
      <c r="G24" s="130"/>
      <c r="H24" s="130"/>
      <c r="I24" s="130">
        <v>1520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239</v>
      </c>
      <c r="D28" s="143"/>
      <c r="E28" s="144"/>
      <c r="F28" s="142" t="s">
        <v>240</v>
      </c>
      <c r="G28" s="143"/>
      <c r="H28" s="144"/>
      <c r="I28" s="142" t="s">
        <v>250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235</v>
      </c>
      <c r="D31" s="134"/>
      <c r="E31" s="135"/>
      <c r="F31" s="133" t="s">
        <v>237</v>
      </c>
      <c r="G31" s="134"/>
      <c r="H31" s="135"/>
      <c r="I31" s="133" t="s">
        <v>242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75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71.599999999999994</v>
      </c>
      <c r="G59" s="35"/>
      <c r="H59" s="33">
        <v>7.93</v>
      </c>
      <c r="I59" s="33"/>
      <c r="J59" s="39">
        <v>9.1</v>
      </c>
      <c r="K59" s="39"/>
      <c r="L59" s="39">
        <v>11.3</v>
      </c>
      <c r="M59" s="39"/>
    </row>
    <row r="60" spans="1:13" ht="18.75">
      <c r="A60" s="31" t="s">
        <v>78</v>
      </c>
      <c r="B60" s="32">
        <v>51.5</v>
      </c>
      <c r="C60" s="33"/>
      <c r="D60" s="34">
        <v>42.59</v>
      </c>
      <c r="E60" s="33"/>
      <c r="F60" s="33">
        <v>39.1</v>
      </c>
      <c r="G60" s="35"/>
      <c r="H60" s="33"/>
      <c r="I60" s="33"/>
      <c r="J60" s="39">
        <v>90</v>
      </c>
      <c r="K60" s="39"/>
      <c r="L60" s="39">
        <v>56.8</v>
      </c>
      <c r="M60" s="39"/>
    </row>
    <row r="61" spans="1:13" ht="18.75">
      <c r="A61" s="31" t="s">
        <v>79</v>
      </c>
      <c r="B61" s="32">
        <v>25.8</v>
      </c>
      <c r="C61" s="33"/>
      <c r="D61" s="34">
        <v>23.55</v>
      </c>
      <c r="E61" s="33"/>
      <c r="F61" s="33"/>
      <c r="G61" s="35"/>
      <c r="H61" s="33">
        <v>59.6</v>
      </c>
      <c r="I61" s="33"/>
      <c r="J61" s="39"/>
      <c r="K61" s="39"/>
      <c r="L61" s="39"/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50.6</v>
      </c>
      <c r="D63" s="34"/>
      <c r="E63" s="33">
        <v>48.32</v>
      </c>
      <c r="F63" s="33"/>
      <c r="G63" s="35">
        <v>49.7</v>
      </c>
      <c r="H63" s="33"/>
      <c r="I63" s="33">
        <v>47.2</v>
      </c>
      <c r="J63" s="39"/>
      <c r="K63" s="39"/>
      <c r="M63" s="39">
        <v>17.100000000000001</v>
      </c>
    </row>
    <row r="64" spans="1:13" ht="18.75">
      <c r="A64" s="36" t="s">
        <v>81</v>
      </c>
      <c r="B64" s="33"/>
      <c r="C64" s="33">
        <v>33.6</v>
      </c>
      <c r="D64" s="34"/>
      <c r="E64" s="33">
        <v>43.11</v>
      </c>
      <c r="F64" s="33"/>
      <c r="G64" s="37">
        <v>39.299999999999997</v>
      </c>
      <c r="H64" s="33"/>
      <c r="I64" s="33">
        <v>38.4</v>
      </c>
      <c r="J64" s="39"/>
      <c r="K64" s="39">
        <v>39.630000000000003</v>
      </c>
      <c r="L64" s="39"/>
      <c r="M64" s="39">
        <v>39.6</v>
      </c>
    </row>
    <row r="65" spans="1:13" ht="18.75">
      <c r="A65" s="36" t="s">
        <v>82</v>
      </c>
      <c r="B65" s="33"/>
      <c r="C65" s="33">
        <v>43.4</v>
      </c>
      <c r="D65" s="34"/>
      <c r="E65" s="33"/>
      <c r="F65" s="33"/>
      <c r="G65" s="35"/>
      <c r="H65" s="33"/>
      <c r="I65" s="33">
        <v>21.9</v>
      </c>
      <c r="J65" s="39"/>
      <c r="K65" s="39">
        <v>23.16</v>
      </c>
      <c r="M65" s="39">
        <v>23.4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1.27</v>
      </c>
      <c r="C67" s="33">
        <v>7.8</v>
      </c>
      <c r="D67" s="34">
        <v>1.34</v>
      </c>
      <c r="E67" s="33">
        <v>8.39</v>
      </c>
      <c r="F67" s="33">
        <v>9.1999999999999993</v>
      </c>
      <c r="G67" s="35">
        <v>8.65</v>
      </c>
      <c r="H67" s="33">
        <v>0.84</v>
      </c>
      <c r="I67" s="33">
        <v>8.6999999999999993</v>
      </c>
      <c r="J67" s="39">
        <v>3.41</v>
      </c>
      <c r="K67" s="39">
        <v>8.92</v>
      </c>
      <c r="L67" s="39">
        <v>2.19</v>
      </c>
      <c r="M67" s="39">
        <v>8.8800000000000008</v>
      </c>
    </row>
    <row r="68" spans="1:13" ht="18.75">
      <c r="A68" s="41" t="s">
        <v>84</v>
      </c>
      <c r="B68" s="42">
        <v>1.58</v>
      </c>
      <c r="C68" s="33">
        <v>9.5</v>
      </c>
      <c r="D68" s="34">
        <v>1.1599999999999999</v>
      </c>
      <c r="E68" s="33">
        <v>8.56</v>
      </c>
      <c r="F68" s="33">
        <v>0.8</v>
      </c>
      <c r="G68" s="35">
        <v>7.93</v>
      </c>
      <c r="H68" s="33">
        <v>0.93</v>
      </c>
      <c r="I68" s="33">
        <v>8.1999999999999993</v>
      </c>
      <c r="J68" s="39">
        <v>2.13</v>
      </c>
      <c r="K68" s="39">
        <v>8.01</v>
      </c>
      <c r="L68" s="39">
        <v>0.93</v>
      </c>
      <c r="M68" s="39">
        <v>7.96</v>
      </c>
    </row>
    <row r="69" spans="1:13" ht="18.75">
      <c r="A69" s="41" t="s">
        <v>85</v>
      </c>
      <c r="B69" s="42">
        <v>1.98</v>
      </c>
      <c r="C69" s="33">
        <v>8.6</v>
      </c>
      <c r="D69" s="34"/>
      <c r="E69" s="33"/>
      <c r="F69" s="33"/>
      <c r="G69" s="35"/>
      <c r="H69" s="33">
        <v>1.1000000000000001</v>
      </c>
      <c r="I69" s="33">
        <v>9.43</v>
      </c>
      <c r="J69" s="39">
        <v>3.16</v>
      </c>
      <c r="K69" s="39">
        <v>9.44</v>
      </c>
      <c r="L69" s="39">
        <v>2.97</v>
      </c>
      <c r="M69" s="39">
        <v>9.5500000000000007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M53" sqref="M5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244</v>
      </c>
      <c r="D2" s="160"/>
      <c r="E2" s="160"/>
      <c r="F2" s="161" t="s">
        <v>246</v>
      </c>
      <c r="G2" s="161"/>
      <c r="H2" s="161"/>
      <c r="I2" s="162" t="s">
        <v>253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52750</v>
      </c>
      <c r="D4" s="152"/>
      <c r="E4" s="152"/>
      <c r="F4" s="152">
        <v>53750</v>
      </c>
      <c r="G4" s="152"/>
      <c r="H4" s="152"/>
      <c r="I4" s="152">
        <v>54442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101750</v>
      </c>
      <c r="D5" s="152"/>
      <c r="E5" s="152"/>
      <c r="F5" s="152">
        <v>103400</v>
      </c>
      <c r="G5" s="152"/>
      <c r="H5" s="152"/>
      <c r="I5" s="152">
        <v>105300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C4-'19日'!I4</f>
        <v>0</v>
      </c>
      <c r="D6" s="168"/>
      <c r="E6" s="168"/>
      <c r="F6" s="169">
        <f>F4-C4</f>
        <v>1000</v>
      </c>
      <c r="G6" s="170"/>
      <c r="H6" s="171"/>
      <c r="I6" s="169">
        <f>I4-F4</f>
        <v>692</v>
      </c>
      <c r="J6" s="170"/>
      <c r="K6" s="171"/>
      <c r="L6" s="167">
        <f>C6+F6+I6</f>
        <v>1692</v>
      </c>
      <c r="M6" s="167">
        <f>C7+F7+I7</f>
        <v>5350</v>
      </c>
    </row>
    <row r="7" spans="1:15" ht="21.95" customHeight="1">
      <c r="A7" s="107"/>
      <c r="B7" s="6" t="s">
        <v>8</v>
      </c>
      <c r="C7" s="168">
        <f>C5-'19日'!I5</f>
        <v>1800</v>
      </c>
      <c r="D7" s="168"/>
      <c r="E7" s="168"/>
      <c r="F7" s="169">
        <f>F5-C5</f>
        <v>1650</v>
      </c>
      <c r="G7" s="170"/>
      <c r="H7" s="171"/>
      <c r="I7" s="169">
        <f>I5-F5</f>
        <v>1900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66" t="s">
        <v>170</v>
      </c>
      <c r="D11" s="66" t="s">
        <v>170</v>
      </c>
      <c r="E11" s="66" t="s">
        <v>170</v>
      </c>
      <c r="F11" s="68" t="s">
        <v>170</v>
      </c>
      <c r="G11" s="68" t="s">
        <v>170</v>
      </c>
      <c r="H11" s="68" t="s">
        <v>170</v>
      </c>
      <c r="I11" s="69" t="s">
        <v>170</v>
      </c>
      <c r="J11" s="69" t="s">
        <v>170</v>
      </c>
      <c r="K11" s="69" t="s">
        <v>170</v>
      </c>
    </row>
    <row r="12" spans="1:15" ht="21.95" customHeight="1">
      <c r="A12" s="109"/>
      <c r="B12" s="8" t="s">
        <v>15</v>
      </c>
      <c r="C12" s="66" t="s">
        <v>170</v>
      </c>
      <c r="D12" s="66" t="s">
        <v>170</v>
      </c>
      <c r="E12" s="66" t="s">
        <v>170</v>
      </c>
      <c r="F12" s="68" t="s">
        <v>170</v>
      </c>
      <c r="G12" s="68" t="s">
        <v>170</v>
      </c>
      <c r="H12" s="68" t="s">
        <v>170</v>
      </c>
      <c r="I12" s="69" t="s">
        <v>170</v>
      </c>
      <c r="J12" s="69" t="s">
        <v>170</v>
      </c>
      <c r="K12" s="69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66" t="s">
        <v>170</v>
      </c>
      <c r="D15" s="66" t="s">
        <v>170</v>
      </c>
      <c r="E15" s="66" t="s">
        <v>170</v>
      </c>
      <c r="F15" s="68" t="s">
        <v>170</v>
      </c>
      <c r="G15" s="68" t="s">
        <v>170</v>
      </c>
      <c r="H15" s="68" t="s">
        <v>170</v>
      </c>
      <c r="I15" s="69" t="s">
        <v>170</v>
      </c>
      <c r="J15" s="69" t="s">
        <v>170</v>
      </c>
      <c r="K15" s="69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66" t="s">
        <v>170</v>
      </c>
      <c r="D17" s="66" t="s">
        <v>170</v>
      </c>
      <c r="E17" s="66" t="s">
        <v>170</v>
      </c>
      <c r="F17" s="68" t="s">
        <v>170</v>
      </c>
      <c r="G17" s="68" t="s">
        <v>170</v>
      </c>
      <c r="H17" s="68" t="s">
        <v>170</v>
      </c>
      <c r="I17" s="69" t="s">
        <v>170</v>
      </c>
      <c r="J17" s="69" t="s">
        <v>170</v>
      </c>
      <c r="K17" s="69" t="s">
        <v>170</v>
      </c>
    </row>
    <row r="18" spans="1:11" ht="21.95" customHeight="1">
      <c r="A18" s="111"/>
      <c r="B18" s="12" t="s">
        <v>15</v>
      </c>
      <c r="C18" s="66" t="s">
        <v>170</v>
      </c>
      <c r="D18" s="66" t="s">
        <v>170</v>
      </c>
      <c r="E18" s="66" t="s">
        <v>170</v>
      </c>
      <c r="F18" s="68" t="s">
        <v>170</v>
      </c>
      <c r="G18" s="68" t="s">
        <v>170</v>
      </c>
      <c r="H18" s="68" t="s">
        <v>170</v>
      </c>
      <c r="I18" s="69" t="s">
        <v>170</v>
      </c>
      <c r="J18" s="69" t="s">
        <v>170</v>
      </c>
      <c r="K18" s="69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66" t="s">
        <v>170</v>
      </c>
      <c r="D21" s="66" t="s">
        <v>170</v>
      </c>
      <c r="E21" s="66" t="s">
        <v>170</v>
      </c>
      <c r="F21" s="68" t="s">
        <v>170</v>
      </c>
      <c r="G21" s="68" t="s">
        <v>170</v>
      </c>
      <c r="H21" s="68" t="s">
        <v>170</v>
      </c>
      <c r="I21" s="69" t="s">
        <v>170</v>
      </c>
      <c r="J21" s="69" t="s">
        <v>170</v>
      </c>
      <c r="K21" s="69" t="s">
        <v>170</v>
      </c>
    </row>
    <row r="22" spans="1:11" ht="37.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750</v>
      </c>
      <c r="D23" s="130"/>
      <c r="E23" s="130"/>
      <c r="F23" s="130">
        <v>600</v>
      </c>
      <c r="G23" s="130"/>
      <c r="H23" s="130"/>
      <c r="I23" s="130">
        <v>450</v>
      </c>
      <c r="J23" s="130"/>
      <c r="K23" s="130"/>
    </row>
    <row r="24" spans="1:11" ht="21.95" customHeight="1">
      <c r="A24" s="113"/>
      <c r="B24" s="13" t="s">
        <v>29</v>
      </c>
      <c r="C24" s="130">
        <v>1520</v>
      </c>
      <c r="D24" s="130"/>
      <c r="E24" s="130"/>
      <c r="F24" s="130">
        <v>1460</v>
      </c>
      <c r="G24" s="130"/>
      <c r="H24" s="130"/>
      <c r="I24" s="130">
        <v>1330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/>
      <c r="D28" s="143"/>
      <c r="E28" s="144"/>
      <c r="F28" s="142" t="s">
        <v>247</v>
      </c>
      <c r="G28" s="143"/>
      <c r="H28" s="144"/>
      <c r="I28" s="142" t="s">
        <v>251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243</v>
      </c>
      <c r="D31" s="134"/>
      <c r="E31" s="135"/>
      <c r="F31" s="133" t="s">
        <v>245</v>
      </c>
      <c r="G31" s="134"/>
      <c r="H31" s="135"/>
      <c r="I31" s="133" t="s">
        <v>252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75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11.34</v>
      </c>
      <c r="C59" s="33"/>
      <c r="D59" s="34">
        <v>12.5</v>
      </c>
      <c r="E59" s="33"/>
      <c r="F59" s="33">
        <v>13.02</v>
      </c>
      <c r="G59" s="35"/>
      <c r="H59" s="33"/>
      <c r="I59" s="33"/>
      <c r="J59" s="39"/>
      <c r="K59" s="39"/>
      <c r="L59" s="39">
        <v>11.22</v>
      </c>
      <c r="M59" s="39"/>
    </row>
    <row r="60" spans="1:13" ht="18.75">
      <c r="A60" s="31" t="s">
        <v>78</v>
      </c>
      <c r="B60" s="32">
        <v>33.619999999999997</v>
      </c>
      <c r="C60" s="33"/>
      <c r="D60" s="34">
        <v>36.75</v>
      </c>
      <c r="E60" s="33"/>
      <c r="F60" s="33">
        <v>39.06</v>
      </c>
      <c r="G60" s="35"/>
      <c r="H60" s="33">
        <v>48.8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>
        <v>11.5</v>
      </c>
      <c r="I61" s="33"/>
      <c r="J61" s="39">
        <v>12.44</v>
      </c>
      <c r="K61" s="39"/>
      <c r="L61" s="39">
        <v>13.25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17</v>
      </c>
      <c r="D63" s="34"/>
      <c r="E63" s="33">
        <v>16.2</v>
      </c>
      <c r="F63" s="33"/>
      <c r="G63" s="35">
        <v>15.9</v>
      </c>
      <c r="H63" s="33"/>
      <c r="I63" s="33">
        <v>18.100000000000001</v>
      </c>
      <c r="J63" s="39"/>
      <c r="K63" s="39">
        <v>16.489999999999998</v>
      </c>
      <c r="M63" s="39">
        <v>16.489999999999998</v>
      </c>
    </row>
    <row r="64" spans="1:13" ht="18.75">
      <c r="A64" s="36" t="s">
        <v>81</v>
      </c>
      <c r="B64" s="33"/>
      <c r="C64" s="33">
        <v>40.5</v>
      </c>
      <c r="D64" s="34"/>
      <c r="E64" s="33">
        <v>40.51</v>
      </c>
      <c r="F64" s="33"/>
      <c r="G64" s="37">
        <v>39.6</v>
      </c>
      <c r="H64" s="33"/>
      <c r="I64" s="33">
        <v>16.8</v>
      </c>
      <c r="J64" s="39"/>
      <c r="K64" s="39">
        <v>37.32</v>
      </c>
      <c r="L64" s="39"/>
      <c r="M64" s="39">
        <v>39.6</v>
      </c>
    </row>
    <row r="65" spans="1:13" ht="18.75">
      <c r="A65" s="36" t="s">
        <v>82</v>
      </c>
      <c r="B65" s="33"/>
      <c r="C65" s="33">
        <v>23.7</v>
      </c>
      <c r="D65" s="34"/>
      <c r="E65" s="33">
        <v>23.15</v>
      </c>
      <c r="F65" s="33"/>
      <c r="G65" s="35">
        <v>23.4</v>
      </c>
      <c r="H65" s="33"/>
      <c r="I65" s="33"/>
      <c r="J65" s="39"/>
      <c r="K65" s="39"/>
      <c r="M65" s="39"/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1.85</v>
      </c>
      <c r="C67" s="33">
        <v>8.9</v>
      </c>
      <c r="D67" s="34">
        <v>2.3199999999999998</v>
      </c>
      <c r="E67" s="33">
        <v>8.74</v>
      </c>
      <c r="F67" s="33">
        <v>0.74</v>
      </c>
      <c r="G67" s="35">
        <v>8.6999999999999993</v>
      </c>
      <c r="H67" s="33">
        <v>0.93</v>
      </c>
      <c r="I67" s="33">
        <v>8.3000000000000007</v>
      </c>
      <c r="J67" s="39">
        <v>1.1000000000000001</v>
      </c>
      <c r="K67" s="39">
        <v>8.5</v>
      </c>
      <c r="L67" s="39">
        <v>1.3</v>
      </c>
      <c r="M67" s="39">
        <v>8.44</v>
      </c>
    </row>
    <row r="68" spans="1:13" ht="18.75">
      <c r="A68" s="41" t="s">
        <v>84</v>
      </c>
      <c r="B68" s="67">
        <v>1.17</v>
      </c>
      <c r="C68" s="33">
        <v>8.1</v>
      </c>
      <c r="D68" s="34">
        <v>1.96</v>
      </c>
      <c r="E68" s="33">
        <v>8.33</v>
      </c>
      <c r="F68" s="33">
        <v>0.96</v>
      </c>
      <c r="G68" s="35">
        <v>8.1999999999999993</v>
      </c>
      <c r="H68" s="33">
        <v>0.84</v>
      </c>
      <c r="I68" s="33">
        <v>7.5</v>
      </c>
      <c r="J68" s="39">
        <v>2.2999999999999998</v>
      </c>
      <c r="K68" s="39">
        <v>7.87</v>
      </c>
      <c r="L68" s="39">
        <v>1.7</v>
      </c>
      <c r="M68" s="39">
        <v>9.43</v>
      </c>
    </row>
    <row r="69" spans="1:13" ht="18.75">
      <c r="A69" s="41" t="s">
        <v>85</v>
      </c>
      <c r="B69" s="67">
        <v>2.58</v>
      </c>
      <c r="C69" s="33">
        <v>9.6</v>
      </c>
      <c r="D69" s="34">
        <v>2.0499999999999998</v>
      </c>
      <c r="E69" s="33">
        <v>9.86</v>
      </c>
      <c r="F69" s="33">
        <v>0.91</v>
      </c>
      <c r="G69" s="35">
        <v>9.8000000000000007</v>
      </c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254</v>
      </c>
      <c r="D2" s="160"/>
      <c r="E2" s="160"/>
      <c r="F2" s="161" t="s">
        <v>257</v>
      </c>
      <c r="G2" s="161"/>
      <c r="H2" s="161"/>
      <c r="I2" s="162" t="s">
        <v>260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54740</v>
      </c>
      <c r="D4" s="152"/>
      <c r="E4" s="152"/>
      <c r="F4" s="152">
        <v>55860</v>
      </c>
      <c r="G4" s="152"/>
      <c r="H4" s="152"/>
      <c r="I4" s="152">
        <v>56450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107300</v>
      </c>
      <c r="D5" s="152"/>
      <c r="E5" s="152"/>
      <c r="F5" s="152">
        <v>109460</v>
      </c>
      <c r="G5" s="152"/>
      <c r="H5" s="152"/>
      <c r="I5" s="152">
        <v>111600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C4-'20日'!I4</f>
        <v>298</v>
      </c>
      <c r="D6" s="168"/>
      <c r="E6" s="168"/>
      <c r="F6" s="169">
        <f>F4-C4</f>
        <v>1120</v>
      </c>
      <c r="G6" s="170"/>
      <c r="H6" s="171"/>
      <c r="I6" s="169">
        <f>I4-F4</f>
        <v>590</v>
      </c>
      <c r="J6" s="170"/>
      <c r="K6" s="171"/>
      <c r="L6" s="167">
        <f>C6+F6+I6</f>
        <v>2008</v>
      </c>
      <c r="M6" s="167">
        <f>C7+F7+I7</f>
        <v>6300</v>
      </c>
    </row>
    <row r="7" spans="1:15" ht="21.95" customHeight="1">
      <c r="A7" s="107"/>
      <c r="B7" s="6" t="s">
        <v>8</v>
      </c>
      <c r="C7" s="168">
        <f>C5-'20日'!I5</f>
        <v>2000</v>
      </c>
      <c r="D7" s="168"/>
      <c r="E7" s="168"/>
      <c r="F7" s="169">
        <f>F5-C5</f>
        <v>2160</v>
      </c>
      <c r="G7" s="170"/>
      <c r="H7" s="171"/>
      <c r="I7" s="169">
        <f>I5-F5</f>
        <v>2140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70" t="s">
        <v>170</v>
      </c>
      <c r="D11" s="70" t="s">
        <v>170</v>
      </c>
      <c r="E11" s="70" t="s">
        <v>170</v>
      </c>
      <c r="F11" s="71" t="s">
        <v>170</v>
      </c>
      <c r="G11" s="71" t="s">
        <v>170</v>
      </c>
      <c r="H11" s="71" t="s">
        <v>170</v>
      </c>
      <c r="I11" s="72" t="s">
        <v>170</v>
      </c>
      <c r="J11" s="72" t="s">
        <v>170</v>
      </c>
      <c r="K11" s="72" t="s">
        <v>170</v>
      </c>
    </row>
    <row r="12" spans="1:15" ht="21.95" customHeight="1">
      <c r="A12" s="109"/>
      <c r="B12" s="8" t="s">
        <v>15</v>
      </c>
      <c r="C12" s="70" t="s">
        <v>170</v>
      </c>
      <c r="D12" s="70" t="s">
        <v>170</v>
      </c>
      <c r="E12" s="70" t="s">
        <v>170</v>
      </c>
      <c r="F12" s="71" t="s">
        <v>170</v>
      </c>
      <c r="G12" s="71" t="s">
        <v>170</v>
      </c>
      <c r="H12" s="71" t="s">
        <v>170</v>
      </c>
      <c r="I12" s="72" t="s">
        <v>170</v>
      </c>
      <c r="J12" s="72" t="s">
        <v>170</v>
      </c>
      <c r="K12" s="72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70" t="s">
        <v>170</v>
      </c>
      <c r="D15" s="70" t="s">
        <v>170</v>
      </c>
      <c r="E15" s="70" t="s">
        <v>170</v>
      </c>
      <c r="F15" s="71" t="s">
        <v>170</v>
      </c>
      <c r="G15" s="71" t="s">
        <v>170</v>
      </c>
      <c r="H15" s="71" t="s">
        <v>170</v>
      </c>
      <c r="I15" s="72" t="s">
        <v>170</v>
      </c>
      <c r="J15" s="72" t="s">
        <v>170</v>
      </c>
      <c r="K15" s="72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70" t="s">
        <v>170</v>
      </c>
      <c r="D17" s="70" t="s">
        <v>170</v>
      </c>
      <c r="E17" s="70" t="s">
        <v>170</v>
      </c>
      <c r="F17" s="71" t="s">
        <v>170</v>
      </c>
      <c r="G17" s="71" t="s">
        <v>170</v>
      </c>
      <c r="H17" s="71" t="s">
        <v>170</v>
      </c>
      <c r="I17" s="72" t="s">
        <v>170</v>
      </c>
      <c r="J17" s="72" t="s">
        <v>170</v>
      </c>
      <c r="K17" s="72" t="s">
        <v>170</v>
      </c>
    </row>
    <row r="18" spans="1:11" ht="21.95" customHeight="1">
      <c r="A18" s="111"/>
      <c r="B18" s="12" t="s">
        <v>15</v>
      </c>
      <c r="C18" s="70" t="s">
        <v>170</v>
      </c>
      <c r="D18" s="70" t="s">
        <v>170</v>
      </c>
      <c r="E18" s="70" t="s">
        <v>170</v>
      </c>
      <c r="F18" s="71" t="s">
        <v>170</v>
      </c>
      <c r="G18" s="71" t="s">
        <v>170</v>
      </c>
      <c r="H18" s="71" t="s">
        <v>170</v>
      </c>
      <c r="I18" s="72" t="s">
        <v>170</v>
      </c>
      <c r="J18" s="72" t="s">
        <v>170</v>
      </c>
      <c r="K18" s="72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70" t="s">
        <v>170</v>
      </c>
      <c r="D21" s="70" t="s">
        <v>170</v>
      </c>
      <c r="E21" s="70" t="s">
        <v>170</v>
      </c>
      <c r="F21" s="71" t="s">
        <v>170</v>
      </c>
      <c r="G21" s="71" t="s">
        <v>170</v>
      </c>
      <c r="H21" s="71" t="s">
        <v>170</v>
      </c>
      <c r="I21" s="72" t="s">
        <v>170</v>
      </c>
      <c r="J21" s="72" t="s">
        <v>170</v>
      </c>
      <c r="K21" s="72" t="s">
        <v>170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340</v>
      </c>
      <c r="D23" s="130"/>
      <c r="E23" s="130"/>
      <c r="F23" s="130">
        <v>340</v>
      </c>
      <c r="G23" s="130"/>
      <c r="H23" s="130"/>
      <c r="I23" s="130">
        <v>160</v>
      </c>
      <c r="J23" s="130"/>
      <c r="K23" s="130"/>
    </row>
    <row r="24" spans="1:11" ht="21.95" customHeight="1">
      <c r="A24" s="113"/>
      <c r="B24" s="13" t="s">
        <v>29</v>
      </c>
      <c r="C24" s="130">
        <v>1200</v>
      </c>
      <c r="D24" s="130"/>
      <c r="E24" s="130"/>
      <c r="F24" s="130">
        <v>1100</v>
      </c>
      <c r="G24" s="130"/>
      <c r="H24" s="130"/>
      <c r="I24" s="130">
        <v>1040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256</v>
      </c>
      <c r="D28" s="143"/>
      <c r="E28" s="144"/>
      <c r="F28" s="142" t="s">
        <v>258</v>
      </c>
      <c r="G28" s="143"/>
      <c r="H28" s="144"/>
      <c r="I28" s="142" t="s">
        <v>262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255</v>
      </c>
      <c r="D31" s="134"/>
      <c r="E31" s="135"/>
      <c r="F31" s="133" t="s">
        <v>259</v>
      </c>
      <c r="G31" s="134"/>
      <c r="H31" s="135"/>
      <c r="I31" s="133" t="s">
        <v>261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7.84</v>
      </c>
      <c r="D56" s="26" t="s">
        <v>44</v>
      </c>
      <c r="E56" s="27">
        <v>72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18.559999999999999</v>
      </c>
      <c r="C59" s="33"/>
      <c r="D59" s="34">
        <v>67.25</v>
      </c>
      <c r="E59" s="33"/>
      <c r="F59" s="33"/>
      <c r="G59" s="35"/>
      <c r="H59" s="33"/>
      <c r="I59" s="33"/>
      <c r="J59" s="39"/>
      <c r="K59" s="39"/>
      <c r="L59" s="39">
        <v>9.9</v>
      </c>
      <c r="M59" s="39"/>
    </row>
    <row r="60" spans="1:13" ht="18.75">
      <c r="A60" s="31" t="s">
        <v>78</v>
      </c>
      <c r="B60" s="32">
        <v>12.47</v>
      </c>
      <c r="C60" s="33"/>
      <c r="D60" s="34">
        <v>13.95</v>
      </c>
      <c r="E60" s="33"/>
      <c r="F60" s="33">
        <v>35.06</v>
      </c>
      <c r="G60" s="35"/>
      <c r="H60" s="33">
        <v>39</v>
      </c>
      <c r="I60" s="33"/>
      <c r="J60" s="39">
        <v>41.3</v>
      </c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11.5</v>
      </c>
      <c r="G61" s="35"/>
      <c r="H61" s="33">
        <v>11.5</v>
      </c>
      <c r="I61" s="33"/>
      <c r="J61" s="39">
        <v>11.63</v>
      </c>
      <c r="K61" s="39"/>
      <c r="L61" s="39">
        <v>14.76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18.5</v>
      </c>
      <c r="D63" s="34"/>
      <c r="E63" s="33">
        <v>17</v>
      </c>
      <c r="F63" s="33"/>
      <c r="G63" s="35">
        <v>15.9</v>
      </c>
      <c r="H63" s="33"/>
      <c r="I63" s="33">
        <v>11.2</v>
      </c>
      <c r="J63" s="39"/>
      <c r="K63" s="39"/>
      <c r="M63" s="39"/>
    </row>
    <row r="64" spans="1:13" ht="18.75">
      <c r="A64" s="36" t="s">
        <v>81</v>
      </c>
      <c r="B64" s="33"/>
      <c r="C64" s="33">
        <v>43.6</v>
      </c>
      <c r="D64" s="34"/>
      <c r="E64" s="33">
        <v>41.6</v>
      </c>
      <c r="F64" s="33"/>
      <c r="G64" s="37">
        <v>34.6</v>
      </c>
      <c r="H64" s="33"/>
      <c r="I64" s="33">
        <v>39</v>
      </c>
      <c r="J64" s="39"/>
      <c r="K64" s="39">
        <v>42.4</v>
      </c>
      <c r="L64" s="39"/>
      <c r="M64" s="39">
        <v>46.59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>
        <v>21.4</v>
      </c>
      <c r="H65" s="33"/>
      <c r="I65" s="33">
        <v>36.700000000000003</v>
      </c>
      <c r="J65" s="39"/>
      <c r="K65" s="39">
        <v>21.74</v>
      </c>
      <c r="M65" s="39">
        <v>22.86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1.44</v>
      </c>
      <c r="C67" s="33">
        <v>8.6</v>
      </c>
      <c r="D67" s="34">
        <v>1.29</v>
      </c>
      <c r="E67" s="33">
        <v>8.4</v>
      </c>
      <c r="F67" s="33">
        <v>0.84</v>
      </c>
      <c r="G67" s="35">
        <v>8.6999999999999993</v>
      </c>
      <c r="H67" s="33">
        <v>0.7</v>
      </c>
      <c r="I67" s="33">
        <v>8.9</v>
      </c>
      <c r="J67" s="39">
        <v>1.69</v>
      </c>
      <c r="K67" s="39">
        <v>8.5299999999999994</v>
      </c>
      <c r="L67" s="39">
        <v>1.72</v>
      </c>
      <c r="M67" s="39">
        <v>8.94</v>
      </c>
    </row>
    <row r="68" spans="1:13" ht="18.75">
      <c r="A68" s="41" t="s">
        <v>84</v>
      </c>
      <c r="B68" s="42">
        <v>2.0499999999999998</v>
      </c>
      <c r="C68" s="33">
        <v>7.9</v>
      </c>
      <c r="D68" s="34">
        <v>1.86</v>
      </c>
      <c r="E68" s="33">
        <v>7.7</v>
      </c>
      <c r="F68" s="33">
        <v>96</v>
      </c>
      <c r="G68" s="35">
        <v>8.4</v>
      </c>
      <c r="H68" s="33">
        <v>0.75</v>
      </c>
      <c r="I68" s="33">
        <v>8.1</v>
      </c>
      <c r="J68" s="39">
        <v>1.28</v>
      </c>
      <c r="K68" s="39">
        <v>7.96</v>
      </c>
      <c r="L68" s="39">
        <v>1.39</v>
      </c>
      <c r="M68" s="39">
        <v>8.02</v>
      </c>
    </row>
    <row r="69" spans="1:13" ht="18.75">
      <c r="A69" s="41" t="s">
        <v>85</v>
      </c>
      <c r="B69" s="42"/>
      <c r="C69" s="33"/>
      <c r="D69" s="34"/>
      <c r="E69" s="33"/>
      <c r="F69" s="33">
        <v>1.05</v>
      </c>
      <c r="G69" s="35">
        <v>9.16</v>
      </c>
      <c r="H69" s="33">
        <v>0.83</v>
      </c>
      <c r="I69" s="33">
        <v>9.6</v>
      </c>
      <c r="J69" s="39">
        <v>2.71</v>
      </c>
      <c r="K69" s="39">
        <v>9.74</v>
      </c>
      <c r="L69" s="39">
        <v>2.5099999999999998</v>
      </c>
      <c r="M69" s="39">
        <v>9.98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3" sqref="I23:K2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264</v>
      </c>
      <c r="D2" s="160"/>
      <c r="E2" s="160"/>
      <c r="F2" s="161" t="s">
        <v>266</v>
      </c>
      <c r="G2" s="161"/>
      <c r="H2" s="161"/>
      <c r="I2" s="162" t="s">
        <v>268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57200</v>
      </c>
      <c r="D4" s="152"/>
      <c r="E4" s="152"/>
      <c r="F4" s="152">
        <v>57200</v>
      </c>
      <c r="G4" s="152"/>
      <c r="H4" s="152"/>
      <c r="I4" s="152">
        <v>57380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113380</v>
      </c>
      <c r="D5" s="152"/>
      <c r="E5" s="152"/>
      <c r="F5" s="152">
        <v>115250</v>
      </c>
      <c r="G5" s="152"/>
      <c r="H5" s="152"/>
      <c r="I5" s="152">
        <v>116940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C4-'21日'!I4</f>
        <v>750</v>
      </c>
      <c r="D6" s="168"/>
      <c r="E6" s="168"/>
      <c r="F6" s="169">
        <f>F4-C4</f>
        <v>0</v>
      </c>
      <c r="G6" s="170"/>
      <c r="H6" s="171"/>
      <c r="I6" s="169">
        <f>I4-F4</f>
        <v>180</v>
      </c>
      <c r="J6" s="170"/>
      <c r="K6" s="171"/>
      <c r="L6" s="167">
        <f>C6+F6+I6</f>
        <v>930</v>
      </c>
      <c r="M6" s="167">
        <f>C7+F7+I7</f>
        <v>5340</v>
      </c>
    </row>
    <row r="7" spans="1:15" ht="21.95" customHeight="1">
      <c r="A7" s="107"/>
      <c r="B7" s="6" t="s">
        <v>8</v>
      </c>
      <c r="C7" s="168">
        <f>C5-'21日'!I5</f>
        <v>1780</v>
      </c>
      <c r="D7" s="168"/>
      <c r="E7" s="168"/>
      <c r="F7" s="169">
        <f>F5-C5</f>
        <v>1870</v>
      </c>
      <c r="G7" s="170"/>
      <c r="H7" s="171"/>
      <c r="I7" s="169">
        <f>I5-F5</f>
        <v>1690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41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73" t="s">
        <v>170</v>
      </c>
      <c r="D11" s="73" t="s">
        <v>170</v>
      </c>
      <c r="E11" s="73" t="s">
        <v>170</v>
      </c>
      <c r="F11" s="74" t="s">
        <v>170</v>
      </c>
      <c r="G11" s="74" t="s">
        <v>170</v>
      </c>
      <c r="H11" s="74" t="s">
        <v>170</v>
      </c>
      <c r="I11" s="75" t="s">
        <v>170</v>
      </c>
      <c r="J11" s="75" t="s">
        <v>170</v>
      </c>
      <c r="K11" s="75" t="s">
        <v>170</v>
      </c>
    </row>
    <row r="12" spans="1:15" ht="21.95" customHeight="1">
      <c r="A12" s="109"/>
      <c r="B12" s="8" t="s">
        <v>15</v>
      </c>
      <c r="C12" s="73" t="s">
        <v>170</v>
      </c>
      <c r="D12" s="73" t="s">
        <v>170</v>
      </c>
      <c r="E12" s="73" t="s">
        <v>170</v>
      </c>
      <c r="F12" s="74" t="s">
        <v>170</v>
      </c>
      <c r="G12" s="74" t="s">
        <v>170</v>
      </c>
      <c r="H12" s="74" t="s">
        <v>170</v>
      </c>
      <c r="I12" s="75" t="s">
        <v>170</v>
      </c>
      <c r="J12" s="75" t="s">
        <v>170</v>
      </c>
      <c r="K12" s="75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73" t="s">
        <v>170</v>
      </c>
      <c r="D15" s="73" t="s">
        <v>170</v>
      </c>
      <c r="E15" s="73" t="s">
        <v>170</v>
      </c>
      <c r="F15" s="74" t="s">
        <v>170</v>
      </c>
      <c r="G15" s="74" t="s">
        <v>170</v>
      </c>
      <c r="H15" s="74" t="s">
        <v>170</v>
      </c>
      <c r="I15" s="75" t="s">
        <v>170</v>
      </c>
      <c r="J15" s="75" t="s">
        <v>170</v>
      </c>
      <c r="K15" s="75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73" t="s">
        <v>170</v>
      </c>
      <c r="D17" s="73" t="s">
        <v>170</v>
      </c>
      <c r="E17" s="73" t="s">
        <v>170</v>
      </c>
      <c r="F17" s="74" t="s">
        <v>170</v>
      </c>
      <c r="G17" s="74" t="s">
        <v>170</v>
      </c>
      <c r="H17" s="74" t="s">
        <v>170</v>
      </c>
      <c r="I17" s="75" t="s">
        <v>170</v>
      </c>
      <c r="J17" s="75" t="s">
        <v>170</v>
      </c>
      <c r="K17" s="75" t="s">
        <v>170</v>
      </c>
    </row>
    <row r="18" spans="1:11" ht="21.95" customHeight="1">
      <c r="A18" s="111"/>
      <c r="B18" s="12" t="s">
        <v>15</v>
      </c>
      <c r="C18" s="73" t="s">
        <v>170</v>
      </c>
      <c r="D18" s="73" t="s">
        <v>170</v>
      </c>
      <c r="E18" s="73" t="s">
        <v>170</v>
      </c>
      <c r="F18" s="74" t="s">
        <v>170</v>
      </c>
      <c r="G18" s="74" t="s">
        <v>170</v>
      </c>
      <c r="H18" s="74" t="s">
        <v>170</v>
      </c>
      <c r="I18" s="75" t="s">
        <v>170</v>
      </c>
      <c r="J18" s="75" t="s">
        <v>170</v>
      </c>
      <c r="K18" s="75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73" t="s">
        <v>170</v>
      </c>
      <c r="D21" s="73" t="s">
        <v>170</v>
      </c>
      <c r="E21" s="73" t="s">
        <v>170</v>
      </c>
      <c r="F21" s="74" t="s">
        <v>170</v>
      </c>
      <c r="G21" s="74" t="s">
        <v>170</v>
      </c>
      <c r="H21" s="74" t="s">
        <v>170</v>
      </c>
      <c r="I21" s="75" t="s">
        <v>170</v>
      </c>
      <c r="J21" s="75" t="s">
        <v>170</v>
      </c>
      <c r="K21" s="75" t="s">
        <v>170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40</v>
      </c>
      <c r="D23" s="130"/>
      <c r="E23" s="130"/>
      <c r="F23" s="130">
        <v>40</v>
      </c>
      <c r="G23" s="130"/>
      <c r="H23" s="130"/>
      <c r="I23" s="130">
        <v>820</v>
      </c>
      <c r="J23" s="130"/>
      <c r="K23" s="130"/>
    </row>
    <row r="24" spans="1:11" ht="21.95" customHeight="1">
      <c r="A24" s="113"/>
      <c r="B24" s="13" t="s">
        <v>29</v>
      </c>
      <c r="C24" s="130">
        <v>950</v>
      </c>
      <c r="D24" s="130"/>
      <c r="E24" s="130"/>
      <c r="F24" s="130">
        <v>820</v>
      </c>
      <c r="G24" s="130"/>
      <c r="H24" s="130"/>
      <c r="I24" s="130">
        <v>820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271</v>
      </c>
      <c r="D28" s="143"/>
      <c r="E28" s="144"/>
      <c r="F28" s="142"/>
      <c r="G28" s="143"/>
      <c r="H28" s="144"/>
      <c r="I28" s="142" t="s">
        <v>269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263</v>
      </c>
      <c r="D31" s="134"/>
      <c r="E31" s="135"/>
      <c r="F31" s="133" t="s">
        <v>265</v>
      </c>
      <c r="G31" s="134"/>
      <c r="H31" s="135"/>
      <c r="I31" s="133" t="s">
        <v>267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70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11.8</v>
      </c>
      <c r="C59" s="33"/>
      <c r="D59" s="34">
        <v>14.5</v>
      </c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>
        <v>69.5</v>
      </c>
      <c r="E60" s="33"/>
      <c r="F60" s="33">
        <v>26.5</v>
      </c>
      <c r="G60" s="35"/>
      <c r="H60" s="33">
        <v>46.1</v>
      </c>
      <c r="I60" s="33"/>
      <c r="J60" s="39">
        <v>70.25</v>
      </c>
      <c r="K60" s="39"/>
      <c r="L60" s="39"/>
      <c r="M60" s="39"/>
    </row>
    <row r="61" spans="1:13" ht="18.75">
      <c r="A61" s="31" t="s">
        <v>79</v>
      </c>
      <c r="B61" s="32">
        <v>65.2</v>
      </c>
      <c r="C61" s="33"/>
      <c r="D61" s="34"/>
      <c r="E61" s="33"/>
      <c r="F61" s="33">
        <v>35.799999999999997</v>
      </c>
      <c r="G61" s="35"/>
      <c r="H61" s="33">
        <v>30.4</v>
      </c>
      <c r="I61" s="33"/>
      <c r="J61" s="39">
        <v>37.04</v>
      </c>
      <c r="K61" s="39"/>
      <c r="L61" s="39">
        <v>80.209999999999994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D63" s="34"/>
      <c r="E63" s="33"/>
      <c r="F63" s="33"/>
      <c r="G63" s="35">
        <v>15.9</v>
      </c>
      <c r="H63" s="33"/>
      <c r="I63" s="33">
        <v>16.2</v>
      </c>
      <c r="J63" s="39"/>
      <c r="K63" s="39">
        <v>17.36</v>
      </c>
      <c r="M63" s="39">
        <v>19.97</v>
      </c>
    </row>
    <row r="64" spans="1:13" ht="18.75">
      <c r="A64" s="36" t="s">
        <v>81</v>
      </c>
      <c r="B64" s="33"/>
      <c r="C64" s="33">
        <v>49.7</v>
      </c>
      <c r="D64" s="34"/>
      <c r="E64" s="33">
        <v>79.8</v>
      </c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23.7</v>
      </c>
      <c r="D65" s="34"/>
      <c r="E65" s="33">
        <v>26</v>
      </c>
      <c r="F65" s="33"/>
      <c r="G65" s="35">
        <v>27.8</v>
      </c>
      <c r="H65" s="33"/>
      <c r="I65" s="33">
        <v>25.5</v>
      </c>
      <c r="J65" s="39"/>
      <c r="K65" s="39">
        <v>29.22</v>
      </c>
      <c r="M65" s="39">
        <v>32.409999999999997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2.83</v>
      </c>
      <c r="C67" s="33">
        <v>8.74</v>
      </c>
      <c r="D67" s="34">
        <v>3.21</v>
      </c>
      <c r="E67" s="33">
        <v>8.7100000000000009</v>
      </c>
      <c r="F67" s="33">
        <v>0.84</v>
      </c>
      <c r="G67" s="35">
        <v>8.68</v>
      </c>
      <c r="H67" s="33">
        <v>1.1000000000000001</v>
      </c>
      <c r="I67" s="33">
        <v>8.1999999999999993</v>
      </c>
      <c r="J67" s="39">
        <v>2.38</v>
      </c>
      <c r="K67" s="39">
        <v>8.56</v>
      </c>
      <c r="L67" s="39">
        <v>2.0699999999999998</v>
      </c>
      <c r="M67" s="39">
        <v>9.11</v>
      </c>
    </row>
    <row r="68" spans="1:13" ht="18.75">
      <c r="A68" s="41" t="s">
        <v>84</v>
      </c>
      <c r="B68" s="42">
        <v>2.19</v>
      </c>
      <c r="C68" s="33">
        <v>8.07</v>
      </c>
      <c r="D68" s="34">
        <v>1.26</v>
      </c>
      <c r="E68" s="33">
        <v>8.02</v>
      </c>
      <c r="F68" s="33">
        <v>0.88</v>
      </c>
      <c r="G68" s="35">
        <v>8.39</v>
      </c>
      <c r="H68" s="33">
        <v>0.86</v>
      </c>
      <c r="I68" s="33">
        <v>7.2</v>
      </c>
      <c r="J68" s="39">
        <v>1.42</v>
      </c>
      <c r="K68" s="39">
        <v>8.2200000000000006</v>
      </c>
      <c r="L68" s="39">
        <v>1.1599999999999999</v>
      </c>
      <c r="M68" s="39">
        <v>8.94</v>
      </c>
    </row>
    <row r="69" spans="1:13" ht="18.75">
      <c r="A69" s="41" t="s">
        <v>85</v>
      </c>
      <c r="B69" s="42">
        <v>3.47</v>
      </c>
      <c r="C69" s="33">
        <v>10.130000000000001</v>
      </c>
      <c r="D69" s="34">
        <v>3.17</v>
      </c>
      <c r="E69" s="33">
        <v>10</v>
      </c>
      <c r="F69" s="33">
        <v>0.82</v>
      </c>
      <c r="G69" s="35">
        <v>9.9499999999999993</v>
      </c>
      <c r="H69" s="33">
        <v>1.26</v>
      </c>
      <c r="I69" s="33">
        <v>9.8000000000000007</v>
      </c>
      <c r="J69" s="39">
        <v>3.25</v>
      </c>
      <c r="K69" s="39">
        <v>10.01</v>
      </c>
      <c r="L69" s="39">
        <v>2.84</v>
      </c>
      <c r="M69" s="39">
        <v>9.9499999999999993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270</v>
      </c>
      <c r="D2" s="160"/>
      <c r="E2" s="160"/>
      <c r="F2" s="161" t="s">
        <v>275</v>
      </c>
      <c r="G2" s="161"/>
      <c r="H2" s="161"/>
      <c r="I2" s="162" t="s">
        <v>276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58000</v>
      </c>
      <c r="D4" s="152"/>
      <c r="E4" s="152"/>
      <c r="F4" s="152">
        <v>58005</v>
      </c>
      <c r="G4" s="152"/>
      <c r="H4" s="152"/>
      <c r="I4" s="152">
        <v>58005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119000</v>
      </c>
      <c r="D5" s="152"/>
      <c r="E5" s="152"/>
      <c r="F5" s="152">
        <v>120850</v>
      </c>
      <c r="G5" s="152"/>
      <c r="H5" s="152"/>
      <c r="I5" s="152">
        <v>122760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C4-'22日'!I4</f>
        <v>620</v>
      </c>
      <c r="D6" s="168"/>
      <c r="E6" s="168"/>
      <c r="F6" s="169">
        <f>F4-C4</f>
        <v>5</v>
      </c>
      <c r="G6" s="170"/>
      <c r="H6" s="171"/>
      <c r="I6" s="169">
        <f>I4-F4</f>
        <v>0</v>
      </c>
      <c r="J6" s="170"/>
      <c r="K6" s="171"/>
      <c r="L6" s="167">
        <f>C6+F6+I6</f>
        <v>625</v>
      </c>
      <c r="M6" s="167">
        <f>C7+F7+I7</f>
        <v>5820</v>
      </c>
    </row>
    <row r="7" spans="1:15" ht="21.95" customHeight="1">
      <c r="A7" s="107"/>
      <c r="B7" s="6" t="s">
        <v>8</v>
      </c>
      <c r="C7" s="168">
        <f>C5-'22日'!I5</f>
        <v>2060</v>
      </c>
      <c r="D7" s="168"/>
      <c r="E7" s="168"/>
      <c r="F7" s="169">
        <f>F5-C5</f>
        <v>1850</v>
      </c>
      <c r="G7" s="170"/>
      <c r="H7" s="171"/>
      <c r="I7" s="169">
        <f>I5-F5</f>
        <v>1910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76" t="s">
        <v>170</v>
      </c>
      <c r="D11" s="76" t="s">
        <v>170</v>
      </c>
      <c r="E11" s="76" t="s">
        <v>170</v>
      </c>
      <c r="F11" s="78" t="s">
        <v>170</v>
      </c>
      <c r="G11" s="78" t="s">
        <v>170</v>
      </c>
      <c r="H11" s="78" t="s">
        <v>170</v>
      </c>
      <c r="I11" s="79" t="s">
        <v>170</v>
      </c>
      <c r="J11" s="79" t="s">
        <v>170</v>
      </c>
      <c r="K11" s="79" t="s">
        <v>170</v>
      </c>
    </row>
    <row r="12" spans="1:15" ht="21.95" customHeight="1">
      <c r="A12" s="109"/>
      <c r="B12" s="8" t="s">
        <v>15</v>
      </c>
      <c r="C12" s="76" t="s">
        <v>170</v>
      </c>
      <c r="D12" s="76" t="s">
        <v>170</v>
      </c>
      <c r="E12" s="76" t="s">
        <v>170</v>
      </c>
      <c r="F12" s="78" t="s">
        <v>170</v>
      </c>
      <c r="G12" s="78" t="s">
        <v>170</v>
      </c>
      <c r="H12" s="78" t="s">
        <v>170</v>
      </c>
      <c r="I12" s="79" t="s">
        <v>170</v>
      </c>
      <c r="J12" s="79" t="s">
        <v>170</v>
      </c>
      <c r="K12" s="79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76" t="s">
        <v>170</v>
      </c>
      <c r="D15" s="76" t="s">
        <v>170</v>
      </c>
      <c r="E15" s="76" t="s">
        <v>170</v>
      </c>
      <c r="F15" s="77" t="s">
        <v>170</v>
      </c>
      <c r="G15" s="77" t="s">
        <v>170</v>
      </c>
      <c r="H15" s="77" t="s">
        <v>170</v>
      </c>
      <c r="I15" s="79" t="s">
        <v>170</v>
      </c>
      <c r="J15" s="79" t="s">
        <v>170</v>
      </c>
      <c r="K15" s="79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76" t="s">
        <v>170</v>
      </c>
      <c r="D17" s="76" t="s">
        <v>170</v>
      </c>
      <c r="E17" s="76" t="s">
        <v>170</v>
      </c>
      <c r="F17" s="77" t="s">
        <v>170</v>
      </c>
      <c r="G17" s="77" t="s">
        <v>170</v>
      </c>
      <c r="H17" s="77" t="s">
        <v>170</v>
      </c>
      <c r="I17" s="79" t="s">
        <v>170</v>
      </c>
      <c r="J17" s="79" t="s">
        <v>170</v>
      </c>
      <c r="K17" s="79" t="s">
        <v>170</v>
      </c>
    </row>
    <row r="18" spans="1:11" ht="21.95" customHeight="1">
      <c r="A18" s="111"/>
      <c r="B18" s="12" t="s">
        <v>15</v>
      </c>
      <c r="C18" s="76" t="s">
        <v>170</v>
      </c>
      <c r="D18" s="76" t="s">
        <v>170</v>
      </c>
      <c r="E18" s="76" t="s">
        <v>170</v>
      </c>
      <c r="F18" s="77" t="s">
        <v>170</v>
      </c>
      <c r="G18" s="77" t="s">
        <v>170</v>
      </c>
      <c r="H18" s="77" t="s">
        <v>170</v>
      </c>
      <c r="I18" s="79" t="s">
        <v>170</v>
      </c>
      <c r="J18" s="79" t="s">
        <v>170</v>
      </c>
      <c r="K18" s="79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76" t="s">
        <v>170</v>
      </c>
      <c r="D21" s="76" t="s">
        <v>170</v>
      </c>
      <c r="E21" s="76" t="s">
        <v>170</v>
      </c>
      <c r="F21" s="77" t="s">
        <v>170</v>
      </c>
      <c r="G21" s="77" t="s">
        <v>170</v>
      </c>
      <c r="H21" s="77" t="s">
        <v>170</v>
      </c>
      <c r="I21" s="79" t="s">
        <v>170</v>
      </c>
      <c r="J21" s="79" t="s">
        <v>170</v>
      </c>
      <c r="K21" s="79" t="s">
        <v>170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278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670</v>
      </c>
      <c r="D23" s="130"/>
      <c r="E23" s="130"/>
      <c r="F23" s="130">
        <v>670</v>
      </c>
      <c r="G23" s="130"/>
      <c r="H23" s="130"/>
      <c r="I23" s="130">
        <v>550</v>
      </c>
      <c r="J23" s="130"/>
      <c r="K23" s="130"/>
    </row>
    <row r="24" spans="1:11" ht="21.95" customHeight="1">
      <c r="A24" s="113"/>
      <c r="B24" s="13" t="s">
        <v>29</v>
      </c>
      <c r="C24" s="130">
        <v>630</v>
      </c>
      <c r="D24" s="130"/>
      <c r="E24" s="130"/>
      <c r="F24" s="130">
        <v>630</v>
      </c>
      <c r="G24" s="130"/>
      <c r="H24" s="130"/>
      <c r="I24" s="130">
        <v>530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273</v>
      </c>
      <c r="D28" s="143"/>
      <c r="E28" s="144"/>
      <c r="F28" s="142"/>
      <c r="G28" s="143"/>
      <c r="H28" s="144"/>
      <c r="I28" s="142" t="s">
        <v>279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272</v>
      </c>
      <c r="D31" s="134"/>
      <c r="E31" s="135"/>
      <c r="F31" s="133" t="s">
        <v>274</v>
      </c>
      <c r="G31" s="134"/>
      <c r="H31" s="135"/>
      <c r="I31" s="133" t="s">
        <v>277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75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6.9</v>
      </c>
      <c r="C59" s="33"/>
      <c r="D59" s="34">
        <v>6.48</v>
      </c>
      <c r="E59" s="33"/>
      <c r="F59" s="33">
        <v>7.42</v>
      </c>
      <c r="G59" s="35"/>
      <c r="H59" s="33">
        <v>6.7</v>
      </c>
      <c r="I59" s="33"/>
      <c r="J59" s="39">
        <v>8.74</v>
      </c>
      <c r="K59" s="39"/>
      <c r="L59" s="39"/>
      <c r="M59" s="39"/>
    </row>
    <row r="60" spans="1:13" ht="18.75">
      <c r="A60" s="31" t="s">
        <v>78</v>
      </c>
      <c r="B60" s="32"/>
      <c r="C60" s="33"/>
      <c r="D60" s="34">
        <v>45.2</v>
      </c>
      <c r="E60" s="33"/>
      <c r="F60" s="33">
        <v>25.87</v>
      </c>
      <c r="G60" s="35"/>
      <c r="H60" s="33">
        <v>31.25</v>
      </c>
      <c r="I60" s="33"/>
      <c r="J60" s="39">
        <v>33.54</v>
      </c>
      <c r="K60" s="39"/>
      <c r="L60" s="39">
        <v>36.520000000000003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>
        <v>23.21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/>
      <c r="D63" s="34"/>
      <c r="E63" s="33"/>
      <c r="F63" s="33"/>
      <c r="G63" s="35">
        <v>16.2</v>
      </c>
      <c r="H63" s="33"/>
      <c r="I63" s="33">
        <v>15.6</v>
      </c>
      <c r="J63" s="39"/>
      <c r="K63" s="39">
        <v>15.69</v>
      </c>
      <c r="M63" s="39">
        <v>27.2</v>
      </c>
    </row>
    <row r="64" spans="1:13" ht="18.75">
      <c r="A64" s="36" t="s">
        <v>81</v>
      </c>
      <c r="B64" s="33"/>
      <c r="C64" s="33">
        <v>35.299999999999997</v>
      </c>
      <c r="D64" s="34"/>
      <c r="E64" s="33">
        <v>37.700000000000003</v>
      </c>
      <c r="F64" s="33"/>
      <c r="G64" s="37">
        <v>34.700000000000003</v>
      </c>
      <c r="H64" s="33"/>
      <c r="I64" s="33">
        <v>35.799999999999997</v>
      </c>
      <c r="J64" s="39"/>
      <c r="K64" s="39">
        <v>35.299999999999997</v>
      </c>
      <c r="L64" s="39"/>
      <c r="M64" s="39">
        <v>41.09</v>
      </c>
    </row>
    <row r="65" spans="1:13" ht="18.75">
      <c r="A65" s="36" t="s">
        <v>82</v>
      </c>
      <c r="B65" s="33"/>
      <c r="C65" s="33">
        <v>36.200000000000003</v>
      </c>
      <c r="D65" s="34"/>
      <c r="E65" s="33">
        <v>36.700000000000003</v>
      </c>
      <c r="F65" s="33"/>
      <c r="G65" s="35">
        <v>31.5</v>
      </c>
      <c r="H65" s="33"/>
      <c r="I65" s="33">
        <v>32.1</v>
      </c>
      <c r="J65" s="39"/>
      <c r="K65" s="39">
        <v>33.85</v>
      </c>
      <c r="M65" s="39"/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3.43</v>
      </c>
      <c r="C67" s="33">
        <v>9.52</v>
      </c>
      <c r="D67" s="34">
        <v>3.26</v>
      </c>
      <c r="E67" s="33">
        <v>9.09</v>
      </c>
      <c r="F67" s="33">
        <v>1.69</v>
      </c>
      <c r="G67" s="35">
        <v>9</v>
      </c>
      <c r="H67" s="33">
        <v>0.87</v>
      </c>
      <c r="I67" s="33">
        <v>9.17</v>
      </c>
      <c r="J67" s="39">
        <v>2.61</v>
      </c>
      <c r="K67" s="39">
        <v>8.51</v>
      </c>
      <c r="L67" s="39">
        <v>2.14</v>
      </c>
      <c r="M67" s="39">
        <v>8.7100000000000009</v>
      </c>
    </row>
    <row r="68" spans="1:13" ht="18.75">
      <c r="A68" s="41" t="s">
        <v>84</v>
      </c>
      <c r="B68" s="42">
        <v>1.65</v>
      </c>
      <c r="C68" s="33">
        <v>8.68</v>
      </c>
      <c r="D68" s="34">
        <v>2.19</v>
      </c>
      <c r="E68" s="33">
        <v>8.02</v>
      </c>
      <c r="F68" s="33">
        <v>1.33</v>
      </c>
      <c r="G68" s="35">
        <v>8.3000000000000007</v>
      </c>
      <c r="H68" s="33">
        <v>0.92</v>
      </c>
      <c r="I68" s="33">
        <v>8.25</v>
      </c>
      <c r="J68" s="39">
        <v>1.73</v>
      </c>
      <c r="K68" s="39">
        <v>7.97</v>
      </c>
      <c r="L68" s="39">
        <v>1.38</v>
      </c>
      <c r="M68" s="39">
        <v>8.39</v>
      </c>
    </row>
    <row r="69" spans="1:13" ht="18.75">
      <c r="A69" s="41" t="s">
        <v>85</v>
      </c>
      <c r="B69" s="42">
        <v>3.1</v>
      </c>
      <c r="C69" s="33">
        <v>10.42</v>
      </c>
      <c r="D69" s="34">
        <v>2.73</v>
      </c>
      <c r="E69" s="33">
        <v>10</v>
      </c>
      <c r="F69" s="33">
        <v>2.14</v>
      </c>
      <c r="G69" s="35">
        <v>10.1</v>
      </c>
      <c r="H69" s="33">
        <v>1.7</v>
      </c>
      <c r="I69" s="33">
        <v>10.01</v>
      </c>
      <c r="J69" s="39">
        <v>2.87</v>
      </c>
      <c r="K69" s="39">
        <v>9.81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282</v>
      </c>
      <c r="D2" s="160"/>
      <c r="E2" s="160"/>
      <c r="F2" s="161" t="s">
        <v>283</v>
      </c>
      <c r="G2" s="161"/>
      <c r="H2" s="161"/>
      <c r="I2" s="162" t="s">
        <v>217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58010</v>
      </c>
      <c r="D4" s="152"/>
      <c r="E4" s="152"/>
      <c r="F4" s="152">
        <v>58220</v>
      </c>
      <c r="G4" s="152"/>
      <c r="H4" s="152"/>
      <c r="I4" s="152">
        <v>58220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124700</v>
      </c>
      <c r="D5" s="152"/>
      <c r="E5" s="152"/>
      <c r="F5" s="152">
        <v>126400</v>
      </c>
      <c r="G5" s="152"/>
      <c r="H5" s="152"/>
      <c r="I5" s="152">
        <v>128230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C4-'23日'!I4</f>
        <v>5</v>
      </c>
      <c r="D6" s="168"/>
      <c r="E6" s="168"/>
      <c r="F6" s="169">
        <f>F4-C4</f>
        <v>210</v>
      </c>
      <c r="G6" s="170"/>
      <c r="H6" s="171"/>
      <c r="I6" s="169">
        <f>I4-F4</f>
        <v>0</v>
      </c>
      <c r="J6" s="170"/>
      <c r="K6" s="171"/>
      <c r="L6" s="167">
        <f>C6+F6+I6</f>
        <v>215</v>
      </c>
      <c r="M6" s="167">
        <f>C7+F7+I7</f>
        <v>5470</v>
      </c>
    </row>
    <row r="7" spans="1:15" ht="21.95" customHeight="1">
      <c r="A7" s="107"/>
      <c r="B7" s="6" t="s">
        <v>8</v>
      </c>
      <c r="C7" s="168">
        <f>C5-'23日'!I5</f>
        <v>1940</v>
      </c>
      <c r="D7" s="168"/>
      <c r="E7" s="168"/>
      <c r="F7" s="169">
        <f>F5-C5</f>
        <v>1700</v>
      </c>
      <c r="G7" s="170"/>
      <c r="H7" s="171"/>
      <c r="I7" s="169">
        <f>I5-F5</f>
        <v>1830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80" t="s">
        <v>170</v>
      </c>
      <c r="D11" s="80" t="s">
        <v>170</v>
      </c>
      <c r="E11" s="80" t="s">
        <v>170</v>
      </c>
      <c r="F11" s="81" t="s">
        <v>170</v>
      </c>
      <c r="G11" s="81" t="s">
        <v>170</v>
      </c>
      <c r="H11" s="81" t="s">
        <v>170</v>
      </c>
      <c r="I11" s="82" t="s">
        <v>170</v>
      </c>
      <c r="J11" s="82" t="s">
        <v>170</v>
      </c>
      <c r="K11" s="82" t="s">
        <v>170</v>
      </c>
    </row>
    <row r="12" spans="1:15" ht="21.95" customHeight="1">
      <c r="A12" s="109"/>
      <c r="B12" s="8" t="s">
        <v>15</v>
      </c>
      <c r="C12" s="80" t="s">
        <v>170</v>
      </c>
      <c r="D12" s="80" t="s">
        <v>170</v>
      </c>
      <c r="E12" s="80" t="s">
        <v>170</v>
      </c>
      <c r="F12" s="81" t="s">
        <v>170</v>
      </c>
      <c r="G12" s="81" t="s">
        <v>170</v>
      </c>
      <c r="H12" s="81" t="s">
        <v>170</v>
      </c>
      <c r="I12" s="82" t="s">
        <v>170</v>
      </c>
      <c r="J12" s="82" t="s">
        <v>170</v>
      </c>
      <c r="K12" s="82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80" t="s">
        <v>170</v>
      </c>
      <c r="D15" s="80" t="s">
        <v>170</v>
      </c>
      <c r="E15" s="80" t="s">
        <v>170</v>
      </c>
      <c r="F15" s="81" t="s">
        <v>170</v>
      </c>
      <c r="G15" s="81" t="s">
        <v>170</v>
      </c>
      <c r="H15" s="81" t="s">
        <v>170</v>
      </c>
      <c r="I15" s="82" t="s">
        <v>170</v>
      </c>
      <c r="J15" s="82" t="s">
        <v>170</v>
      </c>
      <c r="K15" s="82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80" t="s">
        <v>170</v>
      </c>
      <c r="D17" s="80" t="s">
        <v>170</v>
      </c>
      <c r="E17" s="80" t="s">
        <v>170</v>
      </c>
      <c r="F17" s="81" t="s">
        <v>170</v>
      </c>
      <c r="G17" s="81" t="s">
        <v>170</v>
      </c>
      <c r="H17" s="81" t="s">
        <v>170</v>
      </c>
      <c r="I17" s="82" t="s">
        <v>170</v>
      </c>
      <c r="J17" s="82" t="s">
        <v>170</v>
      </c>
      <c r="K17" s="82" t="s">
        <v>170</v>
      </c>
    </row>
    <row r="18" spans="1:11" ht="21.95" customHeight="1">
      <c r="A18" s="111"/>
      <c r="B18" s="12" t="s">
        <v>15</v>
      </c>
      <c r="C18" s="80" t="s">
        <v>170</v>
      </c>
      <c r="D18" s="80" t="s">
        <v>170</v>
      </c>
      <c r="E18" s="80" t="s">
        <v>170</v>
      </c>
      <c r="F18" s="81" t="s">
        <v>170</v>
      </c>
      <c r="G18" s="81" t="s">
        <v>170</v>
      </c>
      <c r="H18" s="81" t="s">
        <v>170</v>
      </c>
      <c r="I18" s="82" t="s">
        <v>170</v>
      </c>
      <c r="J18" s="82" t="s">
        <v>170</v>
      </c>
      <c r="K18" s="82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80" t="s">
        <v>170</v>
      </c>
      <c r="D21" s="80" t="s">
        <v>170</v>
      </c>
      <c r="E21" s="80" t="s">
        <v>170</v>
      </c>
      <c r="F21" s="81" t="s">
        <v>170</v>
      </c>
      <c r="G21" s="81" t="s">
        <v>170</v>
      </c>
      <c r="H21" s="81" t="s">
        <v>170</v>
      </c>
      <c r="I21" s="82" t="s">
        <v>170</v>
      </c>
      <c r="J21" s="82" t="s">
        <v>170</v>
      </c>
      <c r="K21" s="82" t="s">
        <v>170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380</v>
      </c>
      <c r="D23" s="130"/>
      <c r="E23" s="130"/>
      <c r="F23" s="130">
        <v>350</v>
      </c>
      <c r="G23" s="130"/>
      <c r="H23" s="130"/>
      <c r="I23" s="130">
        <v>1000</v>
      </c>
      <c r="J23" s="130"/>
      <c r="K23" s="130"/>
    </row>
    <row r="24" spans="1:11" ht="21.95" customHeight="1">
      <c r="A24" s="113"/>
      <c r="B24" s="13" t="s">
        <v>29</v>
      </c>
      <c r="C24" s="130">
        <v>450</v>
      </c>
      <c r="D24" s="130"/>
      <c r="E24" s="130"/>
      <c r="F24" s="130">
        <v>160</v>
      </c>
      <c r="G24" s="130"/>
      <c r="H24" s="130"/>
      <c r="I24" s="130">
        <v>2400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50</v>
      </c>
      <c r="G25" s="130"/>
      <c r="H25" s="130"/>
      <c r="I25" s="130">
        <v>50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280</v>
      </c>
      <c r="D28" s="143"/>
      <c r="E28" s="144"/>
      <c r="F28" s="142" t="s">
        <v>284</v>
      </c>
      <c r="G28" s="143"/>
      <c r="H28" s="144"/>
      <c r="I28" s="142" t="s">
        <v>291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281</v>
      </c>
      <c r="D31" s="134"/>
      <c r="E31" s="135"/>
      <c r="F31" s="133" t="s">
        <v>285</v>
      </c>
      <c r="G31" s="134"/>
      <c r="H31" s="135"/>
      <c r="I31" s="133" t="s">
        <v>286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75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9.5399999999999991</v>
      </c>
      <c r="E59" s="33"/>
      <c r="F59" s="33">
        <v>11.6</v>
      </c>
      <c r="G59" s="35"/>
      <c r="H59" s="33">
        <v>11.4</v>
      </c>
      <c r="I59" s="33"/>
      <c r="J59" s="39">
        <v>12.76</v>
      </c>
      <c r="K59" s="39"/>
      <c r="L59" s="39">
        <v>65.8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>
        <v>30.47</v>
      </c>
      <c r="K60" s="39"/>
      <c r="L60" s="39">
        <v>35.1</v>
      </c>
      <c r="M60" s="39"/>
    </row>
    <row r="61" spans="1:13" ht="18.75">
      <c r="A61" s="31" t="s">
        <v>79</v>
      </c>
      <c r="B61" s="32">
        <v>28.7</v>
      </c>
      <c r="C61" s="33"/>
      <c r="D61" s="34">
        <v>31.3</v>
      </c>
      <c r="E61" s="33"/>
      <c r="F61" s="33">
        <v>31.9</v>
      </c>
      <c r="G61" s="35"/>
      <c r="H61" s="33">
        <v>43.4</v>
      </c>
      <c r="I61" s="33"/>
      <c r="J61" s="39"/>
      <c r="K61" s="39"/>
      <c r="L61" s="39"/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19.28</v>
      </c>
      <c r="D63" s="34"/>
      <c r="E63" s="33">
        <v>17.07</v>
      </c>
      <c r="F63" s="33"/>
      <c r="G63" s="35">
        <v>16.2</v>
      </c>
      <c r="H63" s="33"/>
      <c r="I63" s="33">
        <v>17.07</v>
      </c>
      <c r="J63" s="39"/>
      <c r="K63" s="39">
        <v>15.8</v>
      </c>
      <c r="M63" s="39">
        <v>14.2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>
        <v>14.2</v>
      </c>
      <c r="L64" s="39"/>
      <c r="M64" s="39">
        <v>16.5</v>
      </c>
    </row>
    <row r="65" spans="1:13" ht="18.75">
      <c r="A65" s="36" t="s">
        <v>82</v>
      </c>
      <c r="B65" s="33"/>
      <c r="C65" s="33">
        <v>16.2</v>
      </c>
      <c r="D65" s="34"/>
      <c r="E65" s="33">
        <v>15.3</v>
      </c>
      <c r="F65" s="33"/>
      <c r="G65" s="35">
        <v>19.600000000000001</v>
      </c>
      <c r="H65" s="33"/>
      <c r="I65" s="33">
        <v>20.2</v>
      </c>
      <c r="J65" s="39"/>
      <c r="K65" s="39">
        <v>21.6</v>
      </c>
      <c r="M65" s="39">
        <v>19.899999999999999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1.1200000000000001</v>
      </c>
      <c r="C67" s="33">
        <v>9.17</v>
      </c>
      <c r="D67" s="34">
        <v>1.04</v>
      </c>
      <c r="E67" s="33">
        <v>8.94</v>
      </c>
      <c r="F67" s="33">
        <v>0.72</v>
      </c>
      <c r="G67" s="35">
        <v>9.5</v>
      </c>
      <c r="H67" s="33">
        <v>0.9</v>
      </c>
      <c r="I67" s="33">
        <v>8.9</v>
      </c>
      <c r="J67" s="39">
        <v>1.1499999999999999</v>
      </c>
      <c r="K67" s="39">
        <v>9</v>
      </c>
      <c r="L67" s="39">
        <v>0.89</v>
      </c>
      <c r="M67" s="39">
        <v>9.1</v>
      </c>
    </row>
    <row r="68" spans="1:13" ht="18.75">
      <c r="A68" s="41" t="s">
        <v>84</v>
      </c>
      <c r="B68" s="42">
        <v>1.34</v>
      </c>
      <c r="C68" s="33">
        <v>8.07</v>
      </c>
      <c r="D68" s="34">
        <v>2.1</v>
      </c>
      <c r="E68" s="33">
        <v>8.36</v>
      </c>
      <c r="F68" s="33">
        <v>0.64</v>
      </c>
      <c r="G68" s="35">
        <v>8.4</v>
      </c>
      <c r="H68" s="33">
        <v>0.72</v>
      </c>
      <c r="I68" s="33">
        <v>8.1999999999999993</v>
      </c>
      <c r="J68" s="39">
        <v>0.88</v>
      </c>
      <c r="K68" s="39">
        <v>8.1</v>
      </c>
      <c r="L68" s="39">
        <v>1.05</v>
      </c>
      <c r="M68" s="39">
        <v>8.3000000000000007</v>
      </c>
    </row>
    <row r="69" spans="1:13" ht="18.75">
      <c r="A69" s="41" t="s">
        <v>85</v>
      </c>
      <c r="B69" s="42">
        <v>1.1000000000000001</v>
      </c>
      <c r="C69" s="33">
        <v>10.01</v>
      </c>
      <c r="D69" s="34">
        <v>2.13</v>
      </c>
      <c r="E69" s="33">
        <v>10.24</v>
      </c>
      <c r="F69" s="33">
        <v>1.3</v>
      </c>
      <c r="G69" s="35">
        <v>10</v>
      </c>
      <c r="H69" s="33">
        <v>1.1000000000000001</v>
      </c>
      <c r="I69" s="33">
        <v>9.9</v>
      </c>
      <c r="J69" s="39">
        <v>1.36</v>
      </c>
      <c r="K69" s="39">
        <v>10</v>
      </c>
      <c r="L69" s="39">
        <v>1.25</v>
      </c>
      <c r="M69" s="39">
        <v>10.3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287</v>
      </c>
      <c r="D2" s="160"/>
      <c r="E2" s="160"/>
      <c r="F2" s="161" t="s">
        <v>290</v>
      </c>
      <c r="G2" s="161"/>
      <c r="H2" s="161"/>
      <c r="I2" s="162" t="s">
        <v>294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58410</v>
      </c>
      <c r="D4" s="152"/>
      <c r="E4" s="152"/>
      <c r="F4" s="152">
        <v>58410</v>
      </c>
      <c r="G4" s="152"/>
      <c r="H4" s="152"/>
      <c r="I4" s="152">
        <v>58410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130080</v>
      </c>
      <c r="D5" s="152"/>
      <c r="E5" s="152"/>
      <c r="F5" s="152">
        <v>132100</v>
      </c>
      <c r="G5" s="152"/>
      <c r="H5" s="152"/>
      <c r="I5" s="152">
        <v>133900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C4-'24日'!I4</f>
        <v>190</v>
      </c>
      <c r="D6" s="168"/>
      <c r="E6" s="168"/>
      <c r="F6" s="169">
        <f>F4-C4</f>
        <v>0</v>
      </c>
      <c r="G6" s="170"/>
      <c r="H6" s="171"/>
      <c r="I6" s="169">
        <f>I4-F4</f>
        <v>0</v>
      </c>
      <c r="J6" s="170"/>
      <c r="K6" s="171"/>
      <c r="L6" s="167">
        <f>C6+F6+I6</f>
        <v>190</v>
      </c>
      <c r="M6" s="167">
        <f>C7+F7+I7</f>
        <v>5670</v>
      </c>
    </row>
    <row r="7" spans="1:15" ht="21.95" customHeight="1">
      <c r="A7" s="107"/>
      <c r="B7" s="6" t="s">
        <v>8</v>
      </c>
      <c r="C7" s="168">
        <f>C5-'24日'!I5</f>
        <v>1850</v>
      </c>
      <c r="D7" s="168"/>
      <c r="E7" s="168"/>
      <c r="F7" s="169">
        <f>F5-C5</f>
        <v>2020</v>
      </c>
      <c r="G7" s="170"/>
      <c r="H7" s="171"/>
      <c r="I7" s="169">
        <f>I5-F5</f>
        <v>1800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83" t="s">
        <v>170</v>
      </c>
      <c r="D11" s="83" t="s">
        <v>170</v>
      </c>
      <c r="E11" s="83" t="s">
        <v>170</v>
      </c>
      <c r="F11" s="84" t="s">
        <v>170</v>
      </c>
      <c r="G11" s="84" t="s">
        <v>170</v>
      </c>
      <c r="H11" s="84" t="s">
        <v>170</v>
      </c>
      <c r="I11" s="85" t="s">
        <v>170</v>
      </c>
      <c r="J11" s="85" t="s">
        <v>170</v>
      </c>
      <c r="K11" s="85" t="s">
        <v>170</v>
      </c>
    </row>
    <row r="12" spans="1:15" ht="21.95" customHeight="1">
      <c r="A12" s="109"/>
      <c r="B12" s="8" t="s">
        <v>15</v>
      </c>
      <c r="C12" s="83" t="s">
        <v>170</v>
      </c>
      <c r="D12" s="83" t="s">
        <v>170</v>
      </c>
      <c r="E12" s="83" t="s">
        <v>170</v>
      </c>
      <c r="F12" s="84" t="s">
        <v>170</v>
      </c>
      <c r="G12" s="84" t="s">
        <v>170</v>
      </c>
      <c r="H12" s="84" t="s">
        <v>170</v>
      </c>
      <c r="I12" s="85" t="s">
        <v>170</v>
      </c>
      <c r="J12" s="85" t="s">
        <v>170</v>
      </c>
      <c r="K12" s="85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83" t="s">
        <v>170</v>
      </c>
      <c r="D15" s="83" t="s">
        <v>170</v>
      </c>
      <c r="E15" s="83" t="s">
        <v>170</v>
      </c>
      <c r="F15" s="84" t="s">
        <v>170</v>
      </c>
      <c r="G15" s="84" t="s">
        <v>170</v>
      </c>
      <c r="H15" s="84" t="s">
        <v>170</v>
      </c>
      <c r="I15" s="85" t="s">
        <v>170</v>
      </c>
      <c r="J15" s="85" t="s">
        <v>170</v>
      </c>
      <c r="K15" s="85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83" t="s">
        <v>170</v>
      </c>
      <c r="D17" s="83" t="s">
        <v>170</v>
      </c>
      <c r="E17" s="83" t="s">
        <v>170</v>
      </c>
      <c r="F17" s="84" t="s">
        <v>170</v>
      </c>
      <c r="G17" s="84" t="s">
        <v>170</v>
      </c>
      <c r="H17" s="84" t="s">
        <v>170</v>
      </c>
      <c r="I17" s="85" t="s">
        <v>170</v>
      </c>
      <c r="J17" s="85" t="s">
        <v>170</v>
      </c>
      <c r="K17" s="85" t="s">
        <v>170</v>
      </c>
    </row>
    <row r="18" spans="1:11" ht="21.95" customHeight="1">
      <c r="A18" s="111"/>
      <c r="B18" s="12" t="s">
        <v>15</v>
      </c>
      <c r="C18" s="83" t="s">
        <v>170</v>
      </c>
      <c r="D18" s="83" t="s">
        <v>170</v>
      </c>
      <c r="E18" s="83" t="s">
        <v>170</v>
      </c>
      <c r="F18" s="84" t="s">
        <v>170</v>
      </c>
      <c r="G18" s="84" t="s">
        <v>170</v>
      </c>
      <c r="H18" s="84" t="s">
        <v>170</v>
      </c>
      <c r="I18" s="85" t="s">
        <v>170</v>
      </c>
      <c r="J18" s="85" t="s">
        <v>170</v>
      </c>
      <c r="K18" s="85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83" t="s">
        <v>170</v>
      </c>
      <c r="D21" s="83" t="s">
        <v>170</v>
      </c>
      <c r="E21" s="83" t="s">
        <v>170</v>
      </c>
      <c r="F21" s="84" t="s">
        <v>170</v>
      </c>
      <c r="G21" s="84" t="s">
        <v>170</v>
      </c>
      <c r="H21" s="84" t="s">
        <v>170</v>
      </c>
      <c r="I21" s="85" t="s">
        <v>170</v>
      </c>
      <c r="J21" s="85" t="s">
        <v>170</v>
      </c>
      <c r="K21" s="85" t="s">
        <v>170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980</v>
      </c>
      <c r="D23" s="130"/>
      <c r="E23" s="130"/>
      <c r="F23" s="130">
        <v>830</v>
      </c>
      <c r="G23" s="130"/>
      <c r="H23" s="130"/>
      <c r="I23" s="130">
        <v>700</v>
      </c>
      <c r="J23" s="130"/>
      <c r="K23" s="130"/>
    </row>
    <row r="24" spans="1:11" ht="21.95" customHeight="1">
      <c r="A24" s="113"/>
      <c r="B24" s="13" t="s">
        <v>29</v>
      </c>
      <c r="C24" s="130">
        <v>2240</v>
      </c>
      <c r="D24" s="130"/>
      <c r="E24" s="130"/>
      <c r="F24" s="130">
        <v>2150</v>
      </c>
      <c r="G24" s="130"/>
      <c r="H24" s="130"/>
      <c r="I24" s="130">
        <v>2150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50</v>
      </c>
      <c r="D25" s="130"/>
      <c r="E25" s="130"/>
      <c r="F25" s="130">
        <v>50</v>
      </c>
      <c r="G25" s="130"/>
      <c r="H25" s="130"/>
      <c r="I25" s="130">
        <v>50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289</v>
      </c>
      <c r="D28" s="143"/>
      <c r="E28" s="144"/>
      <c r="F28" s="142" t="s">
        <v>292</v>
      </c>
      <c r="G28" s="143"/>
      <c r="H28" s="144"/>
      <c r="I28" s="142" t="s">
        <v>296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288</v>
      </c>
      <c r="D31" s="134"/>
      <c r="E31" s="135"/>
      <c r="F31" s="133" t="s">
        <v>293</v>
      </c>
      <c r="G31" s="134"/>
      <c r="H31" s="135"/>
      <c r="I31" s="133" t="s">
        <v>295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76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2"/>
      <c r="D59" s="32"/>
      <c r="E59" s="32"/>
      <c r="F59" s="32"/>
      <c r="G59" s="32"/>
      <c r="H59" s="33">
        <v>6.7</v>
      </c>
      <c r="I59" s="33"/>
      <c r="J59" s="39">
        <v>7.3</v>
      </c>
      <c r="K59" s="39"/>
      <c r="L59" s="39">
        <v>8.68</v>
      </c>
      <c r="M59" s="39"/>
    </row>
    <row r="60" spans="1:13" ht="18.75">
      <c r="A60" s="31" t="s">
        <v>78</v>
      </c>
      <c r="B60" s="32">
        <v>37.270000000000003</v>
      </c>
      <c r="C60" s="32"/>
      <c r="D60" s="32">
        <v>38.869999999999997</v>
      </c>
      <c r="E60" s="32"/>
      <c r="F60" s="32">
        <v>41.9</v>
      </c>
      <c r="G60" s="32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31.66</v>
      </c>
      <c r="C61" s="32"/>
      <c r="D61" s="32">
        <v>32.18</v>
      </c>
      <c r="E61" s="32"/>
      <c r="F61" s="32">
        <v>32.299999999999997</v>
      </c>
      <c r="G61" s="32"/>
      <c r="H61" s="33">
        <v>37.299999999999997</v>
      </c>
      <c r="I61" s="33"/>
      <c r="J61" s="39">
        <v>35.1</v>
      </c>
      <c r="K61" s="39"/>
      <c r="L61" s="39">
        <v>83.6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14.18</v>
      </c>
      <c r="D63" s="33"/>
      <c r="E63" s="33">
        <v>14.47</v>
      </c>
      <c r="F63" s="33"/>
      <c r="G63" s="33">
        <v>13.6</v>
      </c>
      <c r="H63" s="33"/>
      <c r="I63" s="33">
        <v>14.4</v>
      </c>
      <c r="J63" s="39"/>
      <c r="K63" s="39">
        <v>14.2</v>
      </c>
      <c r="M63" s="39">
        <v>14.5</v>
      </c>
    </row>
    <row r="64" spans="1:13" ht="18.75">
      <c r="A64" s="36" t="s">
        <v>81</v>
      </c>
      <c r="B64" s="33"/>
      <c r="C64" s="33">
        <v>17.36</v>
      </c>
      <c r="D64" s="33"/>
      <c r="E64" s="33">
        <v>16.5</v>
      </c>
      <c r="F64" s="33"/>
      <c r="G64" s="33">
        <v>14.8</v>
      </c>
      <c r="H64" s="33"/>
      <c r="I64" s="33">
        <v>17.3</v>
      </c>
      <c r="J64" s="39"/>
      <c r="K64" s="39">
        <v>17</v>
      </c>
      <c r="L64" s="39"/>
      <c r="M64" s="39">
        <v>17.399999999999999</v>
      </c>
    </row>
    <row r="65" spans="1:13" ht="18.75">
      <c r="A65" s="36" t="s">
        <v>82</v>
      </c>
      <c r="B65" s="33"/>
      <c r="C65" s="33">
        <v>20.54</v>
      </c>
      <c r="D65" s="33"/>
      <c r="E65" s="33">
        <v>19.61</v>
      </c>
      <c r="F65" s="33"/>
      <c r="G65" s="33"/>
      <c r="H65" s="33"/>
      <c r="I65" s="33">
        <v>21.4</v>
      </c>
      <c r="J65" s="39"/>
      <c r="K65" s="39">
        <v>19.100000000000001</v>
      </c>
      <c r="M65" s="39">
        <v>19.8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1.02</v>
      </c>
      <c r="C67" s="33">
        <v>9.23</v>
      </c>
      <c r="D67" s="33">
        <v>1.1100000000000001</v>
      </c>
      <c r="E67" s="33">
        <v>9.3800000000000008</v>
      </c>
      <c r="F67" s="33">
        <v>0.93</v>
      </c>
      <c r="G67" s="33">
        <v>8.8000000000000007</v>
      </c>
      <c r="H67" s="33">
        <v>0.84</v>
      </c>
      <c r="I67" s="33">
        <v>9.09</v>
      </c>
      <c r="J67" s="39">
        <v>1.08</v>
      </c>
      <c r="K67" s="39">
        <v>8.9</v>
      </c>
      <c r="L67" s="39">
        <v>1.34</v>
      </c>
      <c r="M67" s="39">
        <v>9</v>
      </c>
    </row>
    <row r="68" spans="1:13" ht="18.75">
      <c r="A68" s="41" t="s">
        <v>84</v>
      </c>
      <c r="B68" s="33">
        <v>1.06</v>
      </c>
      <c r="C68" s="33">
        <v>8.39</v>
      </c>
      <c r="D68" s="33">
        <v>1.23</v>
      </c>
      <c r="E68" s="33">
        <v>8.25</v>
      </c>
      <c r="F68" s="33">
        <v>0.72</v>
      </c>
      <c r="G68" s="33">
        <v>7.9</v>
      </c>
      <c r="H68" s="33">
        <v>0.9</v>
      </c>
      <c r="I68" s="33">
        <v>8.6999999999999993</v>
      </c>
      <c r="J68" s="39">
        <v>0.96</v>
      </c>
      <c r="K68" s="39">
        <v>8.5</v>
      </c>
      <c r="L68" s="39">
        <v>1.26</v>
      </c>
      <c r="M68" s="39">
        <v>8.1</v>
      </c>
    </row>
    <row r="69" spans="1:13" ht="18.75">
      <c r="A69" s="41" t="s">
        <v>85</v>
      </c>
      <c r="B69" s="33">
        <v>1.33</v>
      </c>
      <c r="C69" s="33">
        <v>10.01</v>
      </c>
      <c r="D69" s="33">
        <v>1.35</v>
      </c>
      <c r="E69" s="33">
        <v>10.19</v>
      </c>
      <c r="F69" s="33"/>
      <c r="G69" s="33"/>
      <c r="H69" s="33">
        <v>0.72</v>
      </c>
      <c r="I69" s="33">
        <v>10.3</v>
      </c>
      <c r="J69" s="39">
        <v>1.47</v>
      </c>
      <c r="K69" s="39">
        <v>10.4</v>
      </c>
      <c r="L69" s="39">
        <v>1.7</v>
      </c>
      <c r="M69" s="39">
        <v>10.5</v>
      </c>
    </row>
    <row r="70" spans="1:13" ht="18.75">
      <c r="A70" s="41" t="s">
        <v>86</v>
      </c>
      <c r="B70" s="33"/>
      <c r="C70" s="33"/>
      <c r="D70" s="33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96" verticalDpi="96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3" sqref="I23:K2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297</v>
      </c>
      <c r="D2" s="160"/>
      <c r="E2" s="160"/>
      <c r="F2" s="161" t="s">
        <v>300</v>
      </c>
      <c r="G2" s="161"/>
      <c r="H2" s="161"/>
      <c r="I2" s="162" t="s">
        <v>304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59220</v>
      </c>
      <c r="D4" s="152"/>
      <c r="E4" s="152"/>
      <c r="F4" s="152">
        <v>59390</v>
      </c>
      <c r="G4" s="152"/>
      <c r="H4" s="152"/>
      <c r="I4" s="152">
        <v>59600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135530</v>
      </c>
      <c r="D5" s="152"/>
      <c r="E5" s="152"/>
      <c r="F5" s="152">
        <v>137300</v>
      </c>
      <c r="G5" s="152"/>
      <c r="H5" s="152"/>
      <c r="I5" s="152">
        <v>139100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C4-'25日'!I4</f>
        <v>810</v>
      </c>
      <c r="D6" s="168"/>
      <c r="E6" s="168"/>
      <c r="F6" s="169">
        <f>F4-C4</f>
        <v>170</v>
      </c>
      <c r="G6" s="170"/>
      <c r="H6" s="171"/>
      <c r="I6" s="169">
        <f>I4-F4</f>
        <v>210</v>
      </c>
      <c r="J6" s="170"/>
      <c r="K6" s="171"/>
      <c r="L6" s="167">
        <f>C6+F6+I6</f>
        <v>1190</v>
      </c>
      <c r="M6" s="167">
        <f>C7+F7+I7</f>
        <v>5200</v>
      </c>
    </row>
    <row r="7" spans="1:15" ht="21.95" customHeight="1">
      <c r="A7" s="107"/>
      <c r="B7" s="6" t="s">
        <v>8</v>
      </c>
      <c r="C7" s="168">
        <f>C5-'25日'!I5</f>
        <v>1630</v>
      </c>
      <c r="D7" s="168"/>
      <c r="E7" s="168"/>
      <c r="F7" s="169">
        <f>F5-C5</f>
        <v>1770</v>
      </c>
      <c r="G7" s="170"/>
      <c r="H7" s="171"/>
      <c r="I7" s="169">
        <f>I5-F5</f>
        <v>1800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86" t="s">
        <v>170</v>
      </c>
      <c r="D11" s="86" t="s">
        <v>170</v>
      </c>
      <c r="E11" s="86" t="s">
        <v>170</v>
      </c>
      <c r="F11" s="87" t="s">
        <v>170</v>
      </c>
      <c r="G11" s="87" t="s">
        <v>170</v>
      </c>
      <c r="H11" s="87" t="s">
        <v>170</v>
      </c>
      <c r="I11" s="88" t="s">
        <v>170</v>
      </c>
      <c r="J11" s="88" t="s">
        <v>170</v>
      </c>
      <c r="K11" s="88" t="s">
        <v>170</v>
      </c>
    </row>
    <row r="12" spans="1:15" ht="21.95" customHeight="1">
      <c r="A12" s="109"/>
      <c r="B12" s="8" t="s">
        <v>15</v>
      </c>
      <c r="C12" s="86" t="s">
        <v>170</v>
      </c>
      <c r="D12" s="86" t="s">
        <v>170</v>
      </c>
      <c r="E12" s="86" t="s">
        <v>170</v>
      </c>
      <c r="F12" s="87" t="s">
        <v>170</v>
      </c>
      <c r="G12" s="87" t="s">
        <v>170</v>
      </c>
      <c r="H12" s="87" t="s">
        <v>170</v>
      </c>
      <c r="I12" s="88" t="s">
        <v>170</v>
      </c>
      <c r="J12" s="88" t="s">
        <v>170</v>
      </c>
      <c r="K12" s="88" t="s">
        <v>170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86" t="s">
        <v>170</v>
      </c>
      <c r="D15" s="86" t="s">
        <v>170</v>
      </c>
      <c r="E15" s="86" t="s">
        <v>170</v>
      </c>
      <c r="F15" s="87" t="s">
        <v>170</v>
      </c>
      <c r="G15" s="87" t="s">
        <v>170</v>
      </c>
      <c r="H15" s="87" t="s">
        <v>170</v>
      </c>
      <c r="I15" s="88" t="s">
        <v>170</v>
      </c>
      <c r="J15" s="88" t="s">
        <v>170</v>
      </c>
      <c r="K15" s="88" t="s">
        <v>170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86" t="s">
        <v>170</v>
      </c>
      <c r="D17" s="86" t="s">
        <v>170</v>
      </c>
      <c r="E17" s="86" t="s">
        <v>170</v>
      </c>
      <c r="F17" s="87" t="s">
        <v>170</v>
      </c>
      <c r="G17" s="87" t="s">
        <v>170</v>
      </c>
      <c r="H17" s="87" t="s">
        <v>170</v>
      </c>
      <c r="I17" s="88" t="s">
        <v>170</v>
      </c>
      <c r="J17" s="88" t="s">
        <v>170</v>
      </c>
      <c r="K17" s="88" t="s">
        <v>170</v>
      </c>
    </row>
    <row r="18" spans="1:11" ht="21.95" customHeight="1">
      <c r="A18" s="111"/>
      <c r="B18" s="12" t="s">
        <v>15</v>
      </c>
      <c r="C18" s="86" t="s">
        <v>170</v>
      </c>
      <c r="D18" s="86" t="s">
        <v>170</v>
      </c>
      <c r="E18" s="86" t="s">
        <v>170</v>
      </c>
      <c r="F18" s="87" t="s">
        <v>170</v>
      </c>
      <c r="G18" s="87" t="s">
        <v>170</v>
      </c>
      <c r="H18" s="87" t="s">
        <v>170</v>
      </c>
      <c r="I18" s="88" t="s">
        <v>170</v>
      </c>
      <c r="J18" s="88" t="s">
        <v>170</v>
      </c>
      <c r="K18" s="88" t="s">
        <v>170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86" t="s">
        <v>170</v>
      </c>
      <c r="D21" s="86" t="s">
        <v>170</v>
      </c>
      <c r="E21" s="86" t="s">
        <v>170</v>
      </c>
      <c r="F21" s="87" t="s">
        <v>170</v>
      </c>
      <c r="G21" s="87" t="s">
        <v>170</v>
      </c>
      <c r="H21" s="87" t="s">
        <v>170</v>
      </c>
      <c r="I21" s="88" t="s">
        <v>170</v>
      </c>
      <c r="J21" s="88" t="s">
        <v>170</v>
      </c>
      <c r="K21" s="88" t="s">
        <v>170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700</v>
      </c>
      <c r="D23" s="130"/>
      <c r="E23" s="130"/>
      <c r="F23" s="130">
        <v>680</v>
      </c>
      <c r="G23" s="130"/>
      <c r="H23" s="130"/>
      <c r="I23" s="130">
        <v>530</v>
      </c>
      <c r="J23" s="130"/>
      <c r="K23" s="130"/>
    </row>
    <row r="24" spans="1:11" ht="21.95" customHeight="1">
      <c r="A24" s="113"/>
      <c r="B24" s="13" t="s">
        <v>29</v>
      </c>
      <c r="C24" s="130">
        <v>2150</v>
      </c>
      <c r="D24" s="130"/>
      <c r="E24" s="130"/>
      <c r="F24" s="130">
        <f>1050+1000</f>
        <v>2050</v>
      </c>
      <c r="G24" s="130"/>
      <c r="H24" s="130"/>
      <c r="I24" s="130">
        <f>1050+1000</f>
        <v>2050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50</v>
      </c>
      <c r="D25" s="130"/>
      <c r="E25" s="130"/>
      <c r="F25" s="130">
        <v>50</v>
      </c>
      <c r="G25" s="130"/>
      <c r="H25" s="130"/>
      <c r="I25" s="130">
        <v>50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299</v>
      </c>
      <c r="D28" s="143"/>
      <c r="E28" s="144"/>
      <c r="F28" s="142" t="s">
        <v>302</v>
      </c>
      <c r="G28" s="143"/>
      <c r="H28" s="144"/>
      <c r="I28" s="142" t="s">
        <v>305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298</v>
      </c>
      <c r="D31" s="134"/>
      <c r="E31" s="135"/>
      <c r="F31" s="133" t="s">
        <v>301</v>
      </c>
      <c r="G31" s="134"/>
      <c r="H31" s="135"/>
      <c r="I31" s="133" t="s">
        <v>303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77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9.1999999999999993</v>
      </c>
      <c r="C59" s="33"/>
      <c r="D59" s="34">
        <v>9</v>
      </c>
      <c r="E59" s="33"/>
      <c r="F59" s="33">
        <v>9.6</v>
      </c>
      <c r="G59" s="35"/>
      <c r="H59" s="33">
        <v>9.9</v>
      </c>
      <c r="I59" s="33"/>
      <c r="J59" s="39">
        <v>18</v>
      </c>
      <c r="K59" s="39"/>
      <c r="L59" s="39"/>
      <c r="M59" s="39"/>
    </row>
    <row r="60" spans="1:13" ht="18.75">
      <c r="A60" s="31" t="s">
        <v>78</v>
      </c>
      <c r="B60" s="32">
        <v>62.62</v>
      </c>
      <c r="C60" s="33"/>
      <c r="D60" s="34">
        <v>47.2</v>
      </c>
      <c r="E60" s="33"/>
      <c r="F60" s="33">
        <v>37.299999999999997</v>
      </c>
      <c r="G60" s="35"/>
      <c r="H60" s="33">
        <v>37.5</v>
      </c>
      <c r="I60" s="33"/>
      <c r="J60" s="39">
        <v>35.700000000000003</v>
      </c>
      <c r="K60" s="39"/>
      <c r="L60" s="39">
        <v>47.7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>
        <v>19.100000000000001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14.47</v>
      </c>
      <c r="D63" s="34"/>
      <c r="E63" s="33">
        <v>14.4</v>
      </c>
      <c r="F63" s="33"/>
      <c r="G63" s="35">
        <v>14.7</v>
      </c>
      <c r="H63" s="33"/>
      <c r="I63" s="33">
        <v>14.7</v>
      </c>
      <c r="J63" s="39"/>
      <c r="K63" s="39">
        <v>14.3</v>
      </c>
      <c r="M63" s="39">
        <v>15.05</v>
      </c>
    </row>
    <row r="64" spans="1:13" ht="18.75">
      <c r="A64" s="36" t="s">
        <v>81</v>
      </c>
      <c r="B64" s="33"/>
      <c r="C64" s="33">
        <v>17.36</v>
      </c>
      <c r="D64" s="34"/>
      <c r="E64" s="33">
        <v>21.4</v>
      </c>
      <c r="F64" s="33"/>
      <c r="G64" s="37">
        <v>25</v>
      </c>
      <c r="H64" s="33"/>
      <c r="I64" s="33">
        <v>15.9</v>
      </c>
      <c r="J64" s="39"/>
      <c r="K64" s="39">
        <v>15.4</v>
      </c>
      <c r="L64" s="39"/>
      <c r="M64" s="39">
        <v>16.2</v>
      </c>
    </row>
    <row r="65" spans="1:13" ht="18.75">
      <c r="A65" s="36" t="s">
        <v>82</v>
      </c>
      <c r="B65" s="33"/>
      <c r="C65" s="33">
        <v>19.100000000000001</v>
      </c>
      <c r="D65" s="34"/>
      <c r="E65" s="33">
        <v>20.5</v>
      </c>
      <c r="F65" s="33"/>
      <c r="G65" s="35">
        <v>56.1</v>
      </c>
      <c r="H65" s="33"/>
      <c r="I65" s="33">
        <v>35.01</v>
      </c>
      <c r="J65" s="39"/>
      <c r="K65" s="39">
        <v>33.6</v>
      </c>
      <c r="M65" s="39">
        <v>33.6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1.72</v>
      </c>
      <c r="C67" s="33">
        <v>9</v>
      </c>
      <c r="D67" s="34">
        <v>1.57</v>
      </c>
      <c r="E67" s="33">
        <v>9.3000000000000007</v>
      </c>
      <c r="F67" s="33">
        <v>0.82</v>
      </c>
      <c r="G67" s="35">
        <v>9.1</v>
      </c>
      <c r="H67" s="33">
        <v>0.94</v>
      </c>
      <c r="I67" s="33">
        <v>9.1</v>
      </c>
      <c r="J67" s="39">
        <v>2.39</v>
      </c>
      <c r="K67" s="39">
        <v>9.2899999999999991</v>
      </c>
      <c r="L67" s="39">
        <v>1.21</v>
      </c>
      <c r="M67" s="39">
        <v>9.26</v>
      </c>
    </row>
    <row r="68" spans="1:13" ht="18.75">
      <c r="A68" s="41" t="s">
        <v>84</v>
      </c>
      <c r="B68" s="42">
        <v>1.45</v>
      </c>
      <c r="C68" s="33">
        <v>8.42</v>
      </c>
      <c r="D68" s="34">
        <v>1.22</v>
      </c>
      <c r="E68" s="33">
        <v>7.9</v>
      </c>
      <c r="F68" s="33">
        <v>0.7</v>
      </c>
      <c r="G68" s="35">
        <v>8.6</v>
      </c>
      <c r="H68" s="33">
        <v>0.88</v>
      </c>
      <c r="I68" s="33">
        <v>8.59</v>
      </c>
      <c r="J68" s="39">
        <v>0.92</v>
      </c>
      <c r="K68" s="39">
        <v>8.7100000000000009</v>
      </c>
      <c r="L68" s="39">
        <v>0.83</v>
      </c>
      <c r="M68" s="39">
        <v>8.4499999999999993</v>
      </c>
    </row>
    <row r="69" spans="1:13" ht="18.75">
      <c r="A69" s="41" t="s">
        <v>85</v>
      </c>
      <c r="B69" s="42">
        <v>2.1800000000000002</v>
      </c>
      <c r="C69" s="33">
        <v>10.16</v>
      </c>
      <c r="D69" s="34">
        <v>1.89</v>
      </c>
      <c r="E69" s="33">
        <v>10.4</v>
      </c>
      <c r="F69" s="33">
        <v>1.02</v>
      </c>
      <c r="G69" s="35">
        <v>10.3</v>
      </c>
      <c r="H69" s="33">
        <v>0.9</v>
      </c>
      <c r="I69" s="33">
        <v>10.5</v>
      </c>
      <c r="J69" s="39">
        <v>3.17</v>
      </c>
      <c r="K69" s="39">
        <v>10.6</v>
      </c>
      <c r="L69" s="39">
        <v>0.95</v>
      </c>
      <c r="M69" s="39">
        <v>10.27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306</v>
      </c>
      <c r="D2" s="160"/>
      <c r="E2" s="160"/>
      <c r="F2" s="161" t="s">
        <v>309</v>
      </c>
      <c r="G2" s="161"/>
      <c r="H2" s="161"/>
      <c r="I2" s="162" t="s">
        <v>310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60150</v>
      </c>
      <c r="D4" s="152"/>
      <c r="E4" s="152"/>
      <c r="F4" s="152">
        <v>60560</v>
      </c>
      <c r="G4" s="152"/>
      <c r="H4" s="152"/>
      <c r="I4" s="152">
        <v>60920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141060</v>
      </c>
      <c r="D5" s="152"/>
      <c r="E5" s="152"/>
      <c r="F5" s="152">
        <v>142880</v>
      </c>
      <c r="G5" s="152"/>
      <c r="H5" s="152"/>
      <c r="I5" s="152">
        <v>144880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C4-'26日'!I4</f>
        <v>550</v>
      </c>
      <c r="D6" s="168"/>
      <c r="E6" s="168"/>
      <c r="F6" s="169">
        <f>F4-C4</f>
        <v>410</v>
      </c>
      <c r="G6" s="170"/>
      <c r="H6" s="171"/>
      <c r="I6" s="169">
        <f>I4-F4</f>
        <v>360</v>
      </c>
      <c r="J6" s="170"/>
      <c r="K6" s="171"/>
      <c r="L6" s="167">
        <f>C6+F6+I6</f>
        <v>1320</v>
      </c>
      <c r="M6" s="167">
        <f>C7+F7+I7</f>
        <v>5780</v>
      </c>
    </row>
    <row r="7" spans="1:15" ht="21.95" customHeight="1">
      <c r="A7" s="107"/>
      <c r="B7" s="6" t="s">
        <v>8</v>
      </c>
      <c r="C7" s="168">
        <f>C5-'26日'!I5</f>
        <v>1960</v>
      </c>
      <c r="D7" s="168"/>
      <c r="E7" s="168"/>
      <c r="F7" s="169">
        <f>F5-C5</f>
        <v>1820</v>
      </c>
      <c r="G7" s="170"/>
      <c r="H7" s="171"/>
      <c r="I7" s="152">
        <v>2000</v>
      </c>
      <c r="J7" s="152"/>
      <c r="K7" s="152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38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0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91" t="s">
        <v>170</v>
      </c>
      <c r="J10" s="91" t="s">
        <v>170</v>
      </c>
      <c r="K10" s="91" t="s">
        <v>170</v>
      </c>
    </row>
    <row r="11" spans="1:15" ht="21.95" customHeight="1">
      <c r="A11" s="109" t="s">
        <v>13</v>
      </c>
      <c r="B11" s="8" t="s">
        <v>14</v>
      </c>
      <c r="C11" s="89" t="s">
        <v>170</v>
      </c>
      <c r="D11" s="89" t="s">
        <v>170</v>
      </c>
      <c r="E11" s="89" t="s">
        <v>170</v>
      </c>
      <c r="F11" s="90" t="s">
        <v>170</v>
      </c>
      <c r="G11" s="90" t="s">
        <v>170</v>
      </c>
      <c r="H11" s="90" t="s">
        <v>170</v>
      </c>
      <c r="I11" s="91" t="s">
        <v>170</v>
      </c>
      <c r="J11" s="91" t="s">
        <v>170</v>
      </c>
      <c r="K11" s="91" t="s">
        <v>170</v>
      </c>
    </row>
    <row r="12" spans="1:15" ht="21.95" customHeight="1">
      <c r="A12" s="109"/>
      <c r="B12" s="8" t="s">
        <v>15</v>
      </c>
      <c r="C12" s="89" t="s">
        <v>170</v>
      </c>
      <c r="D12" s="89" t="s">
        <v>170</v>
      </c>
      <c r="E12" s="89" t="s">
        <v>170</v>
      </c>
      <c r="F12" s="90" t="s">
        <v>170</v>
      </c>
      <c r="G12" s="90" t="s">
        <v>170</v>
      </c>
      <c r="H12" s="90" t="s">
        <v>170</v>
      </c>
      <c r="I12" s="130" t="s">
        <v>17</v>
      </c>
      <c r="J12" s="130"/>
      <c r="K12" s="130"/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91" t="s">
        <v>170</v>
      </c>
      <c r="J14" s="91" t="s">
        <v>170</v>
      </c>
      <c r="K14" s="91" t="s">
        <v>170</v>
      </c>
    </row>
    <row r="15" spans="1:15" ht="21.95" customHeight="1">
      <c r="A15" s="110" t="s">
        <v>18</v>
      </c>
      <c r="B15" s="10" t="s">
        <v>19</v>
      </c>
      <c r="C15" s="89" t="s">
        <v>170</v>
      </c>
      <c r="D15" s="89" t="s">
        <v>170</v>
      </c>
      <c r="E15" s="89" t="s">
        <v>170</v>
      </c>
      <c r="F15" s="90" t="s">
        <v>170</v>
      </c>
      <c r="G15" s="90" t="s">
        <v>170</v>
      </c>
      <c r="H15" s="90" t="s">
        <v>170</v>
      </c>
      <c r="I15" s="151" t="s">
        <v>21</v>
      </c>
      <c r="J15" s="151"/>
      <c r="K15" s="151"/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91" t="s">
        <v>170</v>
      </c>
      <c r="J16" s="91" t="s">
        <v>170</v>
      </c>
      <c r="K16" s="91" t="s">
        <v>170</v>
      </c>
    </row>
    <row r="17" spans="1:11" ht="21.95" customHeight="1">
      <c r="A17" s="111" t="s">
        <v>22</v>
      </c>
      <c r="B17" s="12" t="s">
        <v>14</v>
      </c>
      <c r="C17" s="89" t="s">
        <v>170</v>
      </c>
      <c r="D17" s="89" t="s">
        <v>170</v>
      </c>
      <c r="E17" s="89" t="s">
        <v>170</v>
      </c>
      <c r="F17" s="90" t="s">
        <v>170</v>
      </c>
      <c r="G17" s="90" t="s">
        <v>170</v>
      </c>
      <c r="H17" s="90" t="s">
        <v>170</v>
      </c>
      <c r="I17" s="91" t="s">
        <v>170</v>
      </c>
      <c r="J17" s="91" t="s">
        <v>170</v>
      </c>
      <c r="K17" s="91" t="s">
        <v>170</v>
      </c>
    </row>
    <row r="18" spans="1:11" ht="21.95" customHeight="1">
      <c r="A18" s="111"/>
      <c r="B18" s="12" t="s">
        <v>15</v>
      </c>
      <c r="C18" s="89" t="s">
        <v>170</v>
      </c>
      <c r="D18" s="89" t="s">
        <v>170</v>
      </c>
      <c r="E18" s="89" t="s">
        <v>170</v>
      </c>
      <c r="F18" s="90" t="s">
        <v>170</v>
      </c>
      <c r="G18" s="90" t="s">
        <v>170</v>
      </c>
      <c r="H18" s="90" t="s">
        <v>170</v>
      </c>
      <c r="I18" s="130" t="s">
        <v>17</v>
      </c>
      <c r="J18" s="130"/>
      <c r="K18" s="130"/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91" t="s">
        <v>170</v>
      </c>
      <c r="J20" s="91" t="s">
        <v>170</v>
      </c>
      <c r="K20" s="91" t="s">
        <v>170</v>
      </c>
    </row>
    <row r="21" spans="1:11" ht="21.95" customHeight="1">
      <c r="A21" s="112" t="s">
        <v>23</v>
      </c>
      <c r="B21" s="10" t="s">
        <v>24</v>
      </c>
      <c r="C21" s="89" t="s">
        <v>170</v>
      </c>
      <c r="D21" s="89" t="s">
        <v>170</v>
      </c>
      <c r="E21" s="89" t="s">
        <v>170</v>
      </c>
      <c r="F21" s="90" t="s">
        <v>170</v>
      </c>
      <c r="G21" s="90" t="s">
        <v>170</v>
      </c>
      <c r="H21" s="90" t="s">
        <v>170</v>
      </c>
      <c r="I21" s="151" t="s">
        <v>26</v>
      </c>
      <c r="J21" s="151"/>
      <c r="K21" s="151"/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410</v>
      </c>
      <c r="D23" s="130"/>
      <c r="E23" s="130"/>
      <c r="F23" s="130">
        <v>1350</v>
      </c>
      <c r="G23" s="130"/>
      <c r="H23" s="130"/>
      <c r="I23" s="130">
        <v>1350</v>
      </c>
      <c r="J23" s="130"/>
      <c r="K23" s="130"/>
    </row>
    <row r="24" spans="1:11" ht="21.95" customHeight="1">
      <c r="A24" s="113"/>
      <c r="B24" s="13" t="s">
        <v>29</v>
      </c>
      <c r="C24" s="130">
        <v>1920</v>
      </c>
      <c r="D24" s="130"/>
      <c r="E24" s="130"/>
      <c r="F24" s="130">
        <v>1920</v>
      </c>
      <c r="G24" s="130"/>
      <c r="H24" s="130"/>
      <c r="I24" s="130">
        <v>1920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50</v>
      </c>
      <c r="D25" s="130"/>
      <c r="E25" s="130"/>
      <c r="F25" s="130">
        <v>50</v>
      </c>
      <c r="G25" s="130"/>
      <c r="H25" s="130"/>
      <c r="I25" s="130">
        <v>50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308</v>
      </c>
      <c r="D28" s="143"/>
      <c r="E28" s="144"/>
      <c r="F28" s="142"/>
      <c r="G28" s="143"/>
      <c r="H28" s="144"/>
      <c r="I28" s="142"/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307</v>
      </c>
      <c r="D31" s="134"/>
      <c r="E31" s="135"/>
      <c r="F31" s="133" t="s">
        <v>231</v>
      </c>
      <c r="G31" s="134"/>
      <c r="H31" s="135"/>
      <c r="I31" s="133" t="s">
        <v>311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77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8.8000000000000007</v>
      </c>
      <c r="E59" s="33"/>
      <c r="F59" s="33">
        <v>10.7</v>
      </c>
      <c r="G59" s="35"/>
      <c r="H59" s="33">
        <v>12.4</v>
      </c>
      <c r="I59" s="33"/>
      <c r="J59" s="39">
        <v>10.8</v>
      </c>
      <c r="K59" s="39"/>
      <c r="L59" s="39">
        <v>10.7</v>
      </c>
      <c r="M59" s="39"/>
    </row>
    <row r="60" spans="1:13" ht="18.75">
      <c r="A60" s="31" t="s">
        <v>78</v>
      </c>
      <c r="B60" s="32">
        <v>49.02</v>
      </c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21.64</v>
      </c>
      <c r="C61" s="33"/>
      <c r="D61" s="34">
        <v>19.899999999999999</v>
      </c>
      <c r="E61" s="33"/>
      <c r="F61" s="33">
        <v>20</v>
      </c>
      <c r="G61" s="35"/>
      <c r="H61" s="33">
        <v>21.7</v>
      </c>
      <c r="I61" s="33"/>
      <c r="J61" s="39">
        <v>19.600000000000001</v>
      </c>
      <c r="K61" s="39"/>
      <c r="L61" s="39">
        <v>19.399999999999999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15.05</v>
      </c>
      <c r="D63" s="34"/>
      <c r="E63" s="33">
        <v>15.9</v>
      </c>
      <c r="F63" s="33"/>
      <c r="G63" s="35">
        <v>15.1</v>
      </c>
      <c r="H63" s="33"/>
      <c r="I63" s="33">
        <v>15.6</v>
      </c>
      <c r="J63" s="39"/>
      <c r="K63" s="39">
        <v>15.6</v>
      </c>
      <c r="M63" s="39">
        <v>16.2</v>
      </c>
    </row>
    <row r="64" spans="1:13" ht="18.75">
      <c r="A64" s="36" t="s">
        <v>81</v>
      </c>
      <c r="B64" s="33"/>
      <c r="C64" s="33">
        <v>16.2</v>
      </c>
      <c r="D64" s="34"/>
      <c r="E64" s="33">
        <v>16.2</v>
      </c>
      <c r="F64" s="33"/>
      <c r="G64" s="37">
        <v>14.8</v>
      </c>
      <c r="H64" s="33"/>
      <c r="I64" s="33">
        <v>20.5</v>
      </c>
      <c r="J64" s="39"/>
      <c r="K64" s="39">
        <v>24.3</v>
      </c>
      <c r="L64" s="39"/>
      <c r="M64" s="39">
        <v>20.2</v>
      </c>
    </row>
    <row r="65" spans="1:13" ht="18.75">
      <c r="A65" s="36" t="s">
        <v>82</v>
      </c>
      <c r="B65" s="33"/>
      <c r="C65" s="33">
        <v>31.83</v>
      </c>
      <c r="D65" s="34"/>
      <c r="E65" s="33">
        <v>19.100000000000001</v>
      </c>
      <c r="F65" s="33"/>
      <c r="G65" s="35">
        <v>22.6</v>
      </c>
      <c r="H65" s="33"/>
      <c r="I65" s="33">
        <v>21.4</v>
      </c>
      <c r="J65" s="39"/>
      <c r="K65" s="39">
        <v>21.7</v>
      </c>
      <c r="M65" s="39">
        <v>22.3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1.64</v>
      </c>
      <c r="C67" s="33">
        <v>9</v>
      </c>
      <c r="D67" s="34">
        <v>1.78</v>
      </c>
      <c r="E67" s="33">
        <v>9.3000000000000007</v>
      </c>
      <c r="F67" s="33">
        <v>0.83</v>
      </c>
      <c r="G67" s="35">
        <v>9.1</v>
      </c>
      <c r="H67" s="33">
        <v>0.9</v>
      </c>
      <c r="I67" s="33">
        <v>9.5</v>
      </c>
      <c r="J67" s="39">
        <v>2.5099999999999998</v>
      </c>
      <c r="K67" s="39">
        <v>9.58</v>
      </c>
      <c r="L67" s="39">
        <v>2.13</v>
      </c>
      <c r="M67" s="39">
        <v>9.3800000000000008</v>
      </c>
    </row>
    <row r="68" spans="1:13" ht="18.75">
      <c r="A68" s="41" t="s">
        <v>84</v>
      </c>
      <c r="B68" s="42">
        <v>1.27</v>
      </c>
      <c r="C68" s="33">
        <v>8.2200000000000006</v>
      </c>
      <c r="D68" s="34">
        <v>1.56</v>
      </c>
      <c r="E68" s="33">
        <v>8.6999999999999993</v>
      </c>
      <c r="F68" s="33">
        <v>0.74</v>
      </c>
      <c r="G68" s="35">
        <v>8.5</v>
      </c>
      <c r="H68" s="33">
        <v>0.88</v>
      </c>
      <c r="I68" s="33">
        <v>8.5</v>
      </c>
      <c r="J68" s="39">
        <v>1.28</v>
      </c>
      <c r="K68" s="39">
        <v>8.8000000000000007</v>
      </c>
      <c r="L68" s="39">
        <v>0.74</v>
      </c>
      <c r="M68" s="39">
        <v>8.65</v>
      </c>
    </row>
    <row r="69" spans="1:13" ht="18.75">
      <c r="A69" s="41" t="s">
        <v>85</v>
      </c>
      <c r="B69" s="42">
        <v>2.41</v>
      </c>
      <c r="C69" s="33">
        <v>10.53</v>
      </c>
      <c r="D69" s="34">
        <v>2.2599999999999998</v>
      </c>
      <c r="E69" s="33">
        <v>10.5</v>
      </c>
      <c r="F69" s="33">
        <v>1.1000000000000001</v>
      </c>
      <c r="G69" s="35">
        <v>10.6</v>
      </c>
      <c r="H69" s="33">
        <v>0.95</v>
      </c>
      <c r="I69" s="33">
        <v>10.8</v>
      </c>
      <c r="J69" s="39">
        <v>2.36</v>
      </c>
      <c r="K69" s="39">
        <v>10.27</v>
      </c>
      <c r="L69" s="39">
        <v>1.91</v>
      </c>
      <c r="M69" s="39">
        <v>10.5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I15:K15"/>
    <mergeCell ref="I18:K18"/>
    <mergeCell ref="I21:K21"/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C14:E14"/>
    <mergeCell ref="L9:O9"/>
    <mergeCell ref="C10:E10"/>
    <mergeCell ref="F10:H10"/>
    <mergeCell ref="C13:E13"/>
    <mergeCell ref="F13:H13"/>
    <mergeCell ref="I13:K13"/>
    <mergeCell ref="C9:E9"/>
    <mergeCell ref="F9:H9"/>
    <mergeCell ref="I9:K9"/>
    <mergeCell ref="I12:K12"/>
    <mergeCell ref="F14:H14"/>
    <mergeCell ref="C16:E16"/>
    <mergeCell ref="F16:H16"/>
    <mergeCell ref="C19:E19"/>
    <mergeCell ref="F19:H19"/>
    <mergeCell ref="I19:K19"/>
    <mergeCell ref="C20:E20"/>
    <mergeCell ref="F20:H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  <mergeCell ref="I5:K5"/>
    <mergeCell ref="C6:E6"/>
    <mergeCell ref="F6:H6"/>
    <mergeCell ref="I6:K6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M23" sqref="M2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313</v>
      </c>
      <c r="D2" s="160"/>
      <c r="E2" s="160"/>
      <c r="F2" s="161" t="s">
        <v>316</v>
      </c>
      <c r="G2" s="161"/>
      <c r="H2" s="161"/>
      <c r="I2" s="162" t="s">
        <v>318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60920</v>
      </c>
      <c r="D4" s="152"/>
      <c r="E4" s="152"/>
      <c r="F4" s="152">
        <v>60930</v>
      </c>
      <c r="G4" s="152"/>
      <c r="H4" s="152"/>
      <c r="I4" s="152">
        <v>60936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146800</v>
      </c>
      <c r="D5" s="152"/>
      <c r="E5" s="152"/>
      <c r="F5" s="152">
        <v>148570</v>
      </c>
      <c r="G5" s="152"/>
      <c r="H5" s="152"/>
      <c r="I5" s="152">
        <v>150370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C4-'27日'!I4</f>
        <v>0</v>
      </c>
      <c r="D6" s="168"/>
      <c r="E6" s="168"/>
      <c r="F6" s="169">
        <f>F4-C4</f>
        <v>10</v>
      </c>
      <c r="G6" s="170"/>
      <c r="H6" s="171"/>
      <c r="I6" s="169">
        <f>I4-F4</f>
        <v>6</v>
      </c>
      <c r="J6" s="170"/>
      <c r="K6" s="171"/>
      <c r="L6" s="167">
        <f>C6+F6+I6</f>
        <v>16</v>
      </c>
      <c r="M6" s="167">
        <f>C7+F7+I7</f>
        <v>5490</v>
      </c>
    </row>
    <row r="7" spans="1:15" ht="21.95" customHeight="1">
      <c r="A7" s="107"/>
      <c r="B7" s="6" t="s">
        <v>8</v>
      </c>
      <c r="C7" s="168">
        <f>C5-'27日'!I5</f>
        <v>1920</v>
      </c>
      <c r="D7" s="168"/>
      <c r="E7" s="168"/>
      <c r="F7" s="169">
        <f>F5-C5</f>
        <v>1770</v>
      </c>
      <c r="G7" s="170"/>
      <c r="H7" s="171"/>
      <c r="I7" s="169">
        <f>I5-F5</f>
        <v>1800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38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2" t="s">
        <v>314</v>
      </c>
      <c r="D11" s="92" t="s">
        <v>314</v>
      </c>
      <c r="E11" s="92" t="s">
        <v>314</v>
      </c>
      <c r="F11" s="93" t="s">
        <v>314</v>
      </c>
      <c r="G11" s="93" t="s">
        <v>314</v>
      </c>
      <c r="H11" s="93" t="s">
        <v>314</v>
      </c>
      <c r="I11" s="94" t="s">
        <v>314</v>
      </c>
      <c r="J11" s="94" t="s">
        <v>314</v>
      </c>
      <c r="K11" s="94" t="s">
        <v>314</v>
      </c>
    </row>
    <row r="12" spans="1:15" ht="21.95" customHeight="1">
      <c r="A12" s="109"/>
      <c r="B12" s="8" t="s">
        <v>15</v>
      </c>
      <c r="C12" s="92" t="s">
        <v>314</v>
      </c>
      <c r="D12" s="92" t="s">
        <v>314</v>
      </c>
      <c r="E12" s="92" t="s">
        <v>314</v>
      </c>
      <c r="F12" s="93" t="s">
        <v>314</v>
      </c>
      <c r="G12" s="93" t="s">
        <v>314</v>
      </c>
      <c r="H12" s="93" t="s">
        <v>314</v>
      </c>
      <c r="I12" s="94" t="s">
        <v>314</v>
      </c>
      <c r="J12" s="94" t="s">
        <v>314</v>
      </c>
      <c r="K12" s="94" t="s">
        <v>314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2" t="s">
        <v>314</v>
      </c>
      <c r="D15" s="92" t="s">
        <v>314</v>
      </c>
      <c r="E15" s="92" t="s">
        <v>314</v>
      </c>
      <c r="F15" s="93" t="s">
        <v>314</v>
      </c>
      <c r="G15" s="93" t="s">
        <v>314</v>
      </c>
      <c r="H15" s="93" t="s">
        <v>314</v>
      </c>
      <c r="I15" s="94" t="s">
        <v>314</v>
      </c>
      <c r="J15" s="94" t="s">
        <v>314</v>
      </c>
      <c r="K15" s="94" t="s">
        <v>314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2" t="s">
        <v>314</v>
      </c>
      <c r="D17" s="92" t="s">
        <v>314</v>
      </c>
      <c r="E17" s="92" t="s">
        <v>314</v>
      </c>
      <c r="F17" s="93" t="s">
        <v>314</v>
      </c>
      <c r="G17" s="93" t="s">
        <v>314</v>
      </c>
      <c r="H17" s="93" t="s">
        <v>314</v>
      </c>
      <c r="I17" s="94" t="s">
        <v>314</v>
      </c>
      <c r="J17" s="94" t="s">
        <v>314</v>
      </c>
      <c r="K17" s="94" t="s">
        <v>314</v>
      </c>
    </row>
    <row r="18" spans="1:11" ht="21.95" customHeight="1">
      <c r="A18" s="111"/>
      <c r="B18" s="12" t="s">
        <v>15</v>
      </c>
      <c r="C18" s="92" t="s">
        <v>314</v>
      </c>
      <c r="D18" s="92" t="s">
        <v>314</v>
      </c>
      <c r="E18" s="92" t="s">
        <v>314</v>
      </c>
      <c r="F18" s="93" t="s">
        <v>314</v>
      </c>
      <c r="G18" s="93" t="s">
        <v>314</v>
      </c>
      <c r="H18" s="93" t="s">
        <v>314</v>
      </c>
      <c r="I18" s="94" t="s">
        <v>314</v>
      </c>
      <c r="J18" s="94" t="s">
        <v>314</v>
      </c>
      <c r="K18" s="94" t="s">
        <v>314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2" t="s">
        <v>314</v>
      </c>
      <c r="D21" s="92" t="s">
        <v>314</v>
      </c>
      <c r="E21" s="92" t="s">
        <v>314</v>
      </c>
      <c r="F21" s="93" t="s">
        <v>314</v>
      </c>
      <c r="G21" s="93" t="s">
        <v>314</v>
      </c>
      <c r="H21" s="93" t="s">
        <v>314</v>
      </c>
      <c r="I21" s="94" t="s">
        <v>314</v>
      </c>
      <c r="J21" s="94" t="s">
        <v>314</v>
      </c>
      <c r="K21" s="94" t="s">
        <v>314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1330</v>
      </c>
      <c r="D23" s="130"/>
      <c r="E23" s="130"/>
      <c r="F23" s="130">
        <v>1200</v>
      </c>
      <c r="G23" s="130"/>
      <c r="H23" s="130"/>
      <c r="I23" s="130">
        <v>1050</v>
      </c>
      <c r="J23" s="130"/>
      <c r="K23" s="130"/>
    </row>
    <row r="24" spans="1:11" ht="21.95" customHeight="1">
      <c r="A24" s="113"/>
      <c r="B24" s="13" t="s">
        <v>29</v>
      </c>
      <c r="C24" s="130">
        <v>1850</v>
      </c>
      <c r="D24" s="130"/>
      <c r="E24" s="130"/>
      <c r="F24" s="130">
        <v>1850</v>
      </c>
      <c r="G24" s="130"/>
      <c r="H24" s="130"/>
      <c r="I24" s="130">
        <f>860+880</f>
        <v>1740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50</v>
      </c>
      <c r="D25" s="130"/>
      <c r="E25" s="130"/>
      <c r="F25" s="130">
        <v>50</v>
      </c>
      <c r="G25" s="130"/>
      <c r="H25" s="130"/>
      <c r="I25" s="130">
        <v>50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315</v>
      </c>
      <c r="D28" s="143"/>
      <c r="E28" s="144"/>
      <c r="F28" s="142"/>
      <c r="G28" s="143"/>
      <c r="H28" s="144"/>
      <c r="I28" s="142" t="s">
        <v>320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312</v>
      </c>
      <c r="D31" s="134"/>
      <c r="E31" s="135"/>
      <c r="F31" s="133" t="s">
        <v>317</v>
      </c>
      <c r="G31" s="134"/>
      <c r="H31" s="135"/>
      <c r="I31" s="133" t="s">
        <v>319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74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35.14</v>
      </c>
      <c r="C59" s="33"/>
      <c r="D59" s="34"/>
      <c r="E59" s="33"/>
      <c r="F59" s="33"/>
      <c r="G59" s="35"/>
      <c r="H59" s="33"/>
      <c r="I59" s="33"/>
      <c r="J59" s="39"/>
      <c r="K59" s="39"/>
      <c r="L59" s="39">
        <v>6.8</v>
      </c>
      <c r="M59" s="39"/>
    </row>
    <row r="60" spans="1:13" ht="18.75">
      <c r="A60" s="31" t="s">
        <v>78</v>
      </c>
      <c r="B60" s="32"/>
      <c r="C60" s="33"/>
      <c r="D60" s="34">
        <v>80.900000000000006</v>
      </c>
      <c r="E60" s="33"/>
      <c r="F60" s="33">
        <v>42.01</v>
      </c>
      <c r="G60" s="35"/>
      <c r="H60" s="33">
        <v>54.7</v>
      </c>
      <c r="I60" s="33"/>
      <c r="J60" s="39">
        <v>30.6</v>
      </c>
      <c r="K60" s="39"/>
      <c r="L60" s="39">
        <v>37.6</v>
      </c>
      <c r="M60" s="39"/>
    </row>
    <row r="61" spans="1:13" ht="18.75">
      <c r="A61" s="31" t="s">
        <v>79</v>
      </c>
      <c r="B61" s="32">
        <v>15.59</v>
      </c>
      <c r="C61" s="33"/>
      <c r="D61" s="34">
        <v>16.84</v>
      </c>
      <c r="E61" s="33"/>
      <c r="F61" s="33">
        <v>19.04</v>
      </c>
      <c r="G61" s="35"/>
      <c r="H61" s="33">
        <v>15.3</v>
      </c>
      <c r="I61" s="33"/>
      <c r="J61" s="39">
        <v>20.8</v>
      </c>
      <c r="K61" s="39"/>
      <c r="L61" s="39"/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17.36</v>
      </c>
      <c r="D63" s="34"/>
      <c r="E63" s="33"/>
      <c r="F63" s="33"/>
      <c r="G63" s="35">
        <v>14.1</v>
      </c>
      <c r="H63" s="33"/>
      <c r="I63" s="33">
        <v>14.05</v>
      </c>
      <c r="J63" s="39"/>
      <c r="K63" s="39">
        <v>13.6</v>
      </c>
      <c r="M63" s="39">
        <v>16.3</v>
      </c>
    </row>
    <row r="64" spans="1:13" ht="18.75">
      <c r="A64" s="36" t="s">
        <v>81</v>
      </c>
      <c r="B64" s="33"/>
      <c r="C64" s="33">
        <v>25.19</v>
      </c>
      <c r="D64" s="34"/>
      <c r="E64" s="33">
        <v>29.22</v>
      </c>
      <c r="F64" s="33"/>
      <c r="G64" s="37">
        <v>46.8</v>
      </c>
      <c r="H64" s="33"/>
      <c r="I64" s="33">
        <v>30.1</v>
      </c>
      <c r="J64" s="39"/>
      <c r="K64" s="39">
        <v>27.5</v>
      </c>
      <c r="L64" s="39"/>
      <c r="M64" s="39"/>
    </row>
    <row r="65" spans="1:13" ht="18.75">
      <c r="A65" s="36" t="s">
        <v>82</v>
      </c>
      <c r="B65" s="33"/>
      <c r="C65" s="33">
        <v>21.13</v>
      </c>
      <c r="D65" s="34"/>
      <c r="E65" s="33">
        <v>23.15</v>
      </c>
      <c r="F65" s="33"/>
      <c r="G65" s="35">
        <v>23.1</v>
      </c>
      <c r="H65" s="33"/>
      <c r="I65" s="33">
        <v>21.9</v>
      </c>
      <c r="J65" s="39"/>
      <c r="K65" s="39">
        <v>20.3</v>
      </c>
      <c r="M65" s="39">
        <v>22.9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1.21</v>
      </c>
      <c r="C67" s="33">
        <v>9.0500000000000007</v>
      </c>
      <c r="D67" s="34">
        <v>1.36</v>
      </c>
      <c r="E67" s="33">
        <v>9.17</v>
      </c>
      <c r="F67" s="33">
        <v>0.92</v>
      </c>
      <c r="G67" s="35">
        <v>8.3000000000000007</v>
      </c>
      <c r="H67" s="33">
        <v>0.76</v>
      </c>
      <c r="I67" s="33">
        <v>9.1</v>
      </c>
      <c r="J67" s="39">
        <v>0.93</v>
      </c>
      <c r="K67" s="39">
        <v>9.3000000000000007</v>
      </c>
      <c r="L67" s="39">
        <v>1.1000000000000001</v>
      </c>
      <c r="M67" s="39">
        <v>9.4</v>
      </c>
    </row>
    <row r="68" spans="1:13" ht="18.75">
      <c r="A68" s="41" t="s">
        <v>84</v>
      </c>
      <c r="B68" s="42">
        <v>1.79</v>
      </c>
      <c r="C68" s="33">
        <v>7.89</v>
      </c>
      <c r="D68" s="34">
        <v>1.98</v>
      </c>
      <c r="E68" s="33">
        <v>7.99</v>
      </c>
      <c r="F68" s="33">
        <v>0.88</v>
      </c>
      <c r="G68" s="35">
        <v>9.1999999999999993</v>
      </c>
      <c r="H68" s="33">
        <v>0.91</v>
      </c>
      <c r="I68" s="33">
        <v>7.9</v>
      </c>
      <c r="J68" s="39">
        <v>0.86</v>
      </c>
      <c r="K68" s="39">
        <v>8</v>
      </c>
      <c r="L68" s="39">
        <v>0.93</v>
      </c>
      <c r="M68" s="39">
        <v>8.6</v>
      </c>
    </row>
    <row r="69" spans="1:13" ht="18.75">
      <c r="A69" s="41" t="s">
        <v>85</v>
      </c>
      <c r="B69" s="42">
        <v>2.15</v>
      </c>
      <c r="C69" s="33">
        <v>10.210000000000001</v>
      </c>
      <c r="D69" s="34">
        <v>2.2400000000000002</v>
      </c>
      <c r="E69" s="33">
        <v>10.3</v>
      </c>
      <c r="F69" s="33">
        <v>1.02</v>
      </c>
      <c r="G69" s="35">
        <v>10.5</v>
      </c>
      <c r="H69" s="33">
        <v>1.5</v>
      </c>
      <c r="I69" s="33">
        <v>10.199999999999999</v>
      </c>
      <c r="J69" s="39">
        <v>1.25</v>
      </c>
      <c r="K69" s="39">
        <v>10.1</v>
      </c>
      <c r="L69" s="39">
        <v>1.39</v>
      </c>
      <c r="M69" s="39">
        <v>10.62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101</v>
      </c>
      <c r="D2" s="160"/>
      <c r="E2" s="160"/>
      <c r="F2" s="161" t="s">
        <v>102</v>
      </c>
      <c r="G2" s="161"/>
      <c r="H2" s="161"/>
      <c r="I2" s="162" t="s">
        <v>103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4750</v>
      </c>
      <c r="D4" s="152"/>
      <c r="E4" s="152"/>
      <c r="F4" s="152">
        <v>6100</v>
      </c>
      <c r="G4" s="152"/>
      <c r="H4" s="152"/>
      <c r="I4" s="152">
        <v>7400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4400</v>
      </c>
      <c r="D5" s="152"/>
      <c r="E5" s="152"/>
      <c r="F5" s="152">
        <v>5800</v>
      </c>
      <c r="G5" s="152"/>
      <c r="H5" s="152"/>
      <c r="I5" s="152">
        <v>7400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C4-'1日'!I4</f>
        <v>1290</v>
      </c>
      <c r="D6" s="168"/>
      <c r="E6" s="168"/>
      <c r="F6" s="169">
        <f>F4-C4</f>
        <v>1350</v>
      </c>
      <c r="G6" s="170"/>
      <c r="H6" s="171"/>
      <c r="I6" s="169">
        <f>I4-F4</f>
        <v>1300</v>
      </c>
      <c r="J6" s="170"/>
      <c r="K6" s="171"/>
      <c r="L6" s="167">
        <f>C6+F6+I6</f>
        <v>3940</v>
      </c>
      <c r="M6" s="167">
        <f>C7+F7+I7</f>
        <v>3920</v>
      </c>
    </row>
    <row r="7" spans="1:15" ht="21.95" customHeight="1">
      <c r="A7" s="107"/>
      <c r="B7" s="6" t="s">
        <v>8</v>
      </c>
      <c r="C7" s="168">
        <f>C5-'1日'!I5</f>
        <v>920</v>
      </c>
      <c r="D7" s="168"/>
      <c r="E7" s="168"/>
      <c r="F7" s="169">
        <f>F5-C5</f>
        <v>1400</v>
      </c>
      <c r="G7" s="170"/>
      <c r="H7" s="171"/>
      <c r="I7" s="169">
        <f>I5-F5</f>
        <v>1600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45</v>
      </c>
      <c r="D9" s="152"/>
      <c r="E9" s="152"/>
      <c r="F9" s="152">
        <v>47</v>
      </c>
      <c r="G9" s="152"/>
      <c r="H9" s="152"/>
      <c r="I9" s="152">
        <v>47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45</v>
      </c>
      <c r="D10" s="152"/>
      <c r="E10" s="152"/>
      <c r="F10" s="152">
        <v>47</v>
      </c>
      <c r="G10" s="152"/>
      <c r="H10" s="152"/>
      <c r="I10" s="152">
        <v>47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9"/>
      <c r="B12" s="8" t="s">
        <v>15</v>
      </c>
      <c r="C12" s="9">
        <v>100</v>
      </c>
      <c r="D12" s="9">
        <v>100</v>
      </c>
      <c r="E12" s="9">
        <v>100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9">
        <v>100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">
        <v>440</v>
      </c>
      <c r="D15" s="9">
        <v>390</v>
      </c>
      <c r="E15" s="9">
        <v>340</v>
      </c>
      <c r="F15" s="9">
        <v>340</v>
      </c>
      <c r="G15" s="9">
        <v>290</v>
      </c>
      <c r="H15" s="9">
        <v>500</v>
      </c>
      <c r="I15" s="9">
        <v>500</v>
      </c>
      <c r="J15" s="9">
        <v>450</v>
      </c>
      <c r="K15" s="9">
        <v>400</v>
      </c>
    </row>
    <row r="16" spans="1:15" ht="33" customHeight="1">
      <c r="A16" s="110"/>
      <c r="B16" s="11" t="s">
        <v>20</v>
      </c>
      <c r="C16" s="151" t="s">
        <v>21</v>
      </c>
      <c r="D16" s="151"/>
      <c r="E16" s="151"/>
      <c r="F16" s="151" t="s">
        <v>104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11"/>
      <c r="B18" s="12" t="s">
        <v>15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>
        <v>460</v>
      </c>
      <c r="D21" s="9">
        <v>380</v>
      </c>
      <c r="E21" s="9">
        <v>300</v>
      </c>
      <c r="F21" s="9">
        <v>300</v>
      </c>
      <c r="G21" s="9">
        <v>500</v>
      </c>
      <c r="H21" s="9">
        <v>480</v>
      </c>
      <c r="I21" s="9">
        <v>480</v>
      </c>
      <c r="J21" s="9">
        <v>400</v>
      </c>
      <c r="K21" s="9">
        <v>310</v>
      </c>
    </row>
    <row r="22" spans="1:11" ht="34.5" customHeight="1">
      <c r="A22" s="112"/>
      <c r="B22" s="11" t="s">
        <v>25</v>
      </c>
      <c r="C22" s="151" t="s">
        <v>26</v>
      </c>
      <c r="D22" s="151"/>
      <c r="E22" s="151"/>
      <c r="F22" s="151" t="s">
        <v>105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150</v>
      </c>
      <c r="D23" s="130"/>
      <c r="E23" s="130"/>
      <c r="F23" s="130">
        <v>1950</v>
      </c>
      <c r="G23" s="130"/>
      <c r="H23" s="130"/>
      <c r="I23" s="130">
        <f>940+870</f>
        <v>1810</v>
      </c>
      <c r="J23" s="130"/>
      <c r="K23" s="130"/>
    </row>
    <row r="24" spans="1:11" ht="21.95" customHeight="1">
      <c r="A24" s="113"/>
      <c r="B24" s="13" t="s">
        <v>29</v>
      </c>
      <c r="C24" s="130">
        <v>2620</v>
      </c>
      <c r="D24" s="130"/>
      <c r="E24" s="130"/>
      <c r="F24" s="130">
        <v>2620</v>
      </c>
      <c r="G24" s="130"/>
      <c r="H24" s="130"/>
      <c r="I24" s="130">
        <f>1230+1200</f>
        <v>2430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3</v>
      </c>
      <c r="D25" s="130"/>
      <c r="E25" s="130"/>
      <c r="F25" s="130">
        <v>2</v>
      </c>
      <c r="G25" s="130"/>
      <c r="H25" s="130"/>
      <c r="I25" s="130">
        <v>2</v>
      </c>
      <c r="J25" s="130"/>
      <c r="K25" s="130"/>
    </row>
    <row r="26" spans="1:11" ht="21.95" customHeight="1">
      <c r="A26" s="110"/>
      <c r="B26" s="10" t="s">
        <v>32</v>
      </c>
      <c r="C26" s="130">
        <v>726</v>
      </c>
      <c r="D26" s="130"/>
      <c r="E26" s="130"/>
      <c r="F26" s="130">
        <v>724</v>
      </c>
      <c r="G26" s="130"/>
      <c r="H26" s="130"/>
      <c r="I26" s="130">
        <v>724</v>
      </c>
      <c r="J26" s="130"/>
      <c r="K26" s="130"/>
    </row>
    <row r="27" spans="1:11" ht="21.95" customHeight="1">
      <c r="A27" s="110"/>
      <c r="B27" s="10" t="s">
        <v>33</v>
      </c>
      <c r="C27" s="130">
        <v>3</v>
      </c>
      <c r="D27" s="130"/>
      <c r="E27" s="130"/>
      <c r="F27" s="130">
        <v>3</v>
      </c>
      <c r="G27" s="130"/>
      <c r="H27" s="130"/>
      <c r="I27" s="130">
        <v>3</v>
      </c>
      <c r="J27" s="130"/>
      <c r="K27" s="130"/>
    </row>
    <row r="28" spans="1:11" ht="76.5" customHeight="1">
      <c r="A28" s="136" t="s">
        <v>34</v>
      </c>
      <c r="B28" s="137"/>
      <c r="C28" s="142" t="s">
        <v>106</v>
      </c>
      <c r="D28" s="143"/>
      <c r="E28" s="144"/>
      <c r="F28" s="142" t="s">
        <v>107</v>
      </c>
      <c r="G28" s="143"/>
      <c r="H28" s="144"/>
      <c r="I28" s="142" t="s">
        <v>108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13.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109</v>
      </c>
      <c r="D31" s="134"/>
      <c r="E31" s="135"/>
      <c r="F31" s="133" t="s">
        <v>110</v>
      </c>
      <c r="G31" s="134"/>
      <c r="H31" s="135"/>
      <c r="I31" s="133" t="s">
        <v>111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5"/>
      <c r="B35" s="118"/>
      <c r="C35" s="18" t="s">
        <v>46</v>
      </c>
      <c r="D35" s="18" t="s">
        <v>47</v>
      </c>
      <c r="E35" s="9">
        <v>9.08</v>
      </c>
      <c r="F35" s="9">
        <v>9.0500000000000007</v>
      </c>
      <c r="G35" s="9">
        <v>9.1</v>
      </c>
      <c r="H35" s="9">
        <v>9.07</v>
      </c>
      <c r="I35" s="9">
        <v>9.0500000000000007</v>
      </c>
      <c r="J35" s="39">
        <v>9.1</v>
      </c>
    </row>
    <row r="36" spans="1:10" ht="15.75">
      <c r="A36" s="115"/>
      <c r="B36" s="118"/>
      <c r="C36" s="17" t="s">
        <v>48</v>
      </c>
      <c r="D36" s="17" t="s">
        <v>49</v>
      </c>
      <c r="E36" s="9">
        <v>5.35</v>
      </c>
      <c r="F36" s="9">
        <v>5.48</v>
      </c>
      <c r="G36" s="9">
        <v>6.04</v>
      </c>
      <c r="H36" s="9">
        <v>6.13</v>
      </c>
      <c r="I36" s="9">
        <v>5.97</v>
      </c>
      <c r="J36" s="39">
        <v>5.83</v>
      </c>
    </row>
    <row r="37" spans="1:10" ht="18.75">
      <c r="A37" s="115"/>
      <c r="B37" s="118"/>
      <c r="C37" s="18" t="s">
        <v>50</v>
      </c>
      <c r="D37" s="17" t="s">
        <v>51</v>
      </c>
      <c r="E37" s="9">
        <v>19.5</v>
      </c>
      <c r="F37" s="9">
        <v>18.600000000000001</v>
      </c>
      <c r="G37" s="19">
        <v>18.3</v>
      </c>
      <c r="H37" s="9">
        <v>17.600000000000001</v>
      </c>
      <c r="I37" s="9">
        <v>18.5</v>
      </c>
      <c r="J37" s="39">
        <v>18.3</v>
      </c>
    </row>
    <row r="38" spans="1:10" ht="16.5">
      <c r="A38" s="115"/>
      <c r="B38" s="118"/>
      <c r="C38" s="20" t="s">
        <v>52</v>
      </c>
      <c r="D38" s="17" t="s">
        <v>53</v>
      </c>
      <c r="E38" s="19">
        <v>3.71</v>
      </c>
      <c r="F38" s="19">
        <v>3.65</v>
      </c>
      <c r="G38" s="19">
        <v>4.3</v>
      </c>
      <c r="H38" s="19">
        <v>2.2999999999999998</v>
      </c>
      <c r="I38" s="9">
        <v>5.0999999999999996</v>
      </c>
      <c r="J38" s="39">
        <v>4.8099999999999996</v>
      </c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>
        <v>0.6</v>
      </c>
      <c r="F39" s="9">
        <v>0.6</v>
      </c>
      <c r="G39" s="9">
        <v>0.8</v>
      </c>
      <c r="H39" s="9">
        <v>0.8</v>
      </c>
      <c r="I39" s="9">
        <v>0.5</v>
      </c>
      <c r="J39" s="39">
        <v>0.5</v>
      </c>
    </row>
    <row r="40" spans="1:10" ht="15.75">
      <c r="A40" s="115"/>
      <c r="B40" s="118"/>
      <c r="C40" s="18" t="s">
        <v>46</v>
      </c>
      <c r="D40" s="18" t="s">
        <v>55</v>
      </c>
      <c r="E40" s="9">
        <v>10.15</v>
      </c>
      <c r="F40" s="9">
        <v>10.16</v>
      </c>
      <c r="G40" s="9">
        <v>10.17</v>
      </c>
      <c r="H40" s="9">
        <v>10.050000000000001</v>
      </c>
      <c r="I40" s="9">
        <v>10.17</v>
      </c>
      <c r="J40" s="39">
        <v>10.34</v>
      </c>
    </row>
    <row r="41" spans="1:10" ht="15.75">
      <c r="A41" s="115"/>
      <c r="B41" s="118"/>
      <c r="C41" s="17" t="s">
        <v>48</v>
      </c>
      <c r="D41" s="17" t="s">
        <v>56</v>
      </c>
      <c r="E41" s="9">
        <v>23.2</v>
      </c>
      <c r="F41" s="9">
        <v>22.8</v>
      </c>
      <c r="G41" s="9">
        <v>22.3</v>
      </c>
      <c r="H41" s="9">
        <v>23.4</v>
      </c>
      <c r="I41" s="9">
        <v>24.1</v>
      </c>
      <c r="J41" s="39">
        <v>23.4</v>
      </c>
    </row>
    <row r="42" spans="1:10" ht="15.75">
      <c r="A42" s="115"/>
      <c r="B42" s="118"/>
      <c r="C42" s="21" t="s">
        <v>57</v>
      </c>
      <c r="D42" s="22" t="s">
        <v>58</v>
      </c>
      <c r="E42" s="9">
        <v>5.73</v>
      </c>
      <c r="F42" s="9">
        <v>5.92</v>
      </c>
      <c r="G42" s="9">
        <v>5.97</v>
      </c>
      <c r="H42" s="9">
        <v>6.21</v>
      </c>
      <c r="I42" s="9">
        <v>7.26</v>
      </c>
      <c r="J42" s="39">
        <v>6.65</v>
      </c>
    </row>
    <row r="43" spans="1:10" ht="16.5">
      <c r="A43" s="115"/>
      <c r="B43" s="118"/>
      <c r="C43" s="21" t="s">
        <v>59</v>
      </c>
      <c r="D43" s="23" t="s">
        <v>60</v>
      </c>
      <c r="E43" s="9">
        <v>4.5</v>
      </c>
      <c r="F43" s="9">
        <v>4.38</v>
      </c>
      <c r="G43" s="9">
        <v>5.63</v>
      </c>
      <c r="H43" s="9">
        <v>6.38</v>
      </c>
      <c r="I43" s="9">
        <v>5.94</v>
      </c>
      <c r="J43" s="39">
        <v>6.21</v>
      </c>
    </row>
    <row r="44" spans="1:10" ht="18.75">
      <c r="A44" s="115"/>
      <c r="B44" s="118"/>
      <c r="C44" s="18" t="s">
        <v>50</v>
      </c>
      <c r="D44" s="17" t="s">
        <v>61</v>
      </c>
      <c r="E44" s="9">
        <v>1525</v>
      </c>
      <c r="F44" s="9">
        <v>1529</v>
      </c>
      <c r="G44" s="9">
        <v>1529</v>
      </c>
      <c r="H44" s="9">
        <v>1527</v>
      </c>
      <c r="I44" s="9">
        <v>1526</v>
      </c>
      <c r="J44" s="39">
        <v>1400</v>
      </c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>
        <v>5.87</v>
      </c>
      <c r="F45" s="9">
        <v>5.91</v>
      </c>
      <c r="G45" s="9">
        <v>5.47</v>
      </c>
      <c r="H45" s="9">
        <v>5.86</v>
      </c>
      <c r="I45" s="9">
        <v>6.33</v>
      </c>
      <c r="J45" s="39">
        <v>6.1</v>
      </c>
    </row>
    <row r="46" spans="1:10" ht="18.75">
      <c r="A46" s="115"/>
      <c r="B46" s="118"/>
      <c r="C46" s="18" t="s">
        <v>50</v>
      </c>
      <c r="D46" s="17" t="s">
        <v>51</v>
      </c>
      <c r="E46" s="9">
        <v>18.5</v>
      </c>
      <c r="F46" s="9">
        <v>17.899999999999999</v>
      </c>
      <c r="G46" s="9">
        <v>17.3</v>
      </c>
      <c r="H46" s="9">
        <v>18.7</v>
      </c>
      <c r="I46" s="9">
        <v>18.899999999999999</v>
      </c>
      <c r="J46" s="39">
        <v>18.5</v>
      </c>
    </row>
    <row r="47" spans="1:10" ht="16.5">
      <c r="A47" s="115"/>
      <c r="B47" s="118"/>
      <c r="C47" s="20" t="s">
        <v>52</v>
      </c>
      <c r="D47" s="17" t="s">
        <v>65</v>
      </c>
      <c r="E47" s="9">
        <v>3.05</v>
      </c>
      <c r="F47" s="9">
        <v>3.15</v>
      </c>
      <c r="G47" s="9">
        <v>3.2</v>
      </c>
      <c r="H47" s="9">
        <v>2.1</v>
      </c>
      <c r="I47" s="9">
        <v>3.81</v>
      </c>
      <c r="J47" s="39">
        <v>4.13</v>
      </c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>
        <v>5.56</v>
      </c>
      <c r="F48" s="9">
        <v>5.74</v>
      </c>
      <c r="G48" s="9">
        <v>6.07</v>
      </c>
      <c r="H48" s="9">
        <v>6.42</v>
      </c>
      <c r="I48" s="9">
        <v>5.91</v>
      </c>
      <c r="J48" s="39">
        <v>5.74</v>
      </c>
    </row>
    <row r="49" spans="1:13" ht="18.75">
      <c r="A49" s="115"/>
      <c r="B49" s="118"/>
      <c r="C49" s="18" t="s">
        <v>50</v>
      </c>
      <c r="D49" s="17" t="s">
        <v>51</v>
      </c>
      <c r="E49" s="9">
        <v>19.100000000000001</v>
      </c>
      <c r="F49" s="9">
        <v>19.600000000000001</v>
      </c>
      <c r="G49" s="9">
        <v>19.2</v>
      </c>
      <c r="H49" s="9">
        <v>19.3</v>
      </c>
      <c r="I49" s="9">
        <v>19.100000000000001</v>
      </c>
      <c r="J49" s="39">
        <v>18.899999999999999</v>
      </c>
    </row>
    <row r="50" spans="1:13" ht="16.5">
      <c r="A50" s="115"/>
      <c r="B50" s="118"/>
      <c r="C50" s="20" t="s">
        <v>52</v>
      </c>
      <c r="D50" s="17" t="s">
        <v>65</v>
      </c>
      <c r="E50" s="9">
        <v>3.3</v>
      </c>
      <c r="F50" s="9">
        <v>3.58</v>
      </c>
      <c r="G50" s="9">
        <v>3.14</v>
      </c>
      <c r="H50" s="9">
        <v>4.7</v>
      </c>
      <c r="I50" s="9">
        <v>4.26</v>
      </c>
      <c r="J50" s="39">
        <v>3.95</v>
      </c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115"/>
      <c r="B52" s="118"/>
      <c r="C52" s="18" t="s">
        <v>46</v>
      </c>
      <c r="D52" s="17" t="s">
        <v>69</v>
      </c>
      <c r="E52" s="9">
        <v>9.25</v>
      </c>
      <c r="F52" s="9">
        <v>9.27</v>
      </c>
      <c r="G52" s="9">
        <v>9.1999999999999993</v>
      </c>
      <c r="H52" s="9">
        <v>9.17</v>
      </c>
      <c r="I52" s="9">
        <v>9.06</v>
      </c>
      <c r="J52" s="39">
        <v>9.14</v>
      </c>
    </row>
    <row r="53" spans="1:13" ht="15.75">
      <c r="A53" s="115"/>
      <c r="B53" s="118"/>
      <c r="C53" s="17" t="s">
        <v>48</v>
      </c>
      <c r="D53" s="17" t="s">
        <v>49</v>
      </c>
      <c r="E53" s="9">
        <v>6.21</v>
      </c>
      <c r="F53" s="9">
        <v>6.05</v>
      </c>
      <c r="G53" s="9">
        <v>5.49</v>
      </c>
      <c r="H53" s="9">
        <v>6.02</v>
      </c>
      <c r="I53" s="9">
        <v>5.89</v>
      </c>
      <c r="J53" s="39">
        <v>5.63</v>
      </c>
    </row>
    <row r="54" spans="1:13" ht="18.75">
      <c r="A54" s="115"/>
      <c r="B54" s="118"/>
      <c r="C54" s="18" t="s">
        <v>50</v>
      </c>
      <c r="D54" s="17" t="s">
        <v>51</v>
      </c>
      <c r="E54" s="9">
        <v>12.8</v>
      </c>
      <c r="F54" s="9">
        <v>11.7</v>
      </c>
      <c r="G54" s="9">
        <v>10.8</v>
      </c>
      <c r="H54" s="9">
        <v>11.2</v>
      </c>
      <c r="I54" s="9">
        <v>15.1</v>
      </c>
      <c r="J54" s="39">
        <v>14</v>
      </c>
    </row>
    <row r="55" spans="1:13" ht="16.5">
      <c r="A55" s="115"/>
      <c r="B55" s="129"/>
      <c r="C55" s="24" t="s">
        <v>52</v>
      </c>
      <c r="D55" s="17" t="s">
        <v>70</v>
      </c>
      <c r="E55" s="25">
        <v>3</v>
      </c>
      <c r="F55" s="25">
        <v>3.11</v>
      </c>
      <c r="G55" s="25">
        <v>6.3</v>
      </c>
      <c r="H55" s="9">
        <v>5.8</v>
      </c>
      <c r="I55" s="9">
        <v>4.3</v>
      </c>
      <c r="J55" s="39">
        <v>4.51</v>
      </c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3.1</v>
      </c>
      <c r="E59" s="33"/>
      <c r="F59" s="33">
        <v>4.3600000000000003</v>
      </c>
      <c r="G59" s="35"/>
      <c r="H59" s="33">
        <v>6.1</v>
      </c>
      <c r="I59" s="33"/>
      <c r="J59" s="39">
        <v>9.57</v>
      </c>
      <c r="K59" s="39"/>
      <c r="L59" s="39">
        <v>21.2</v>
      </c>
      <c r="M59" s="39"/>
    </row>
    <row r="60" spans="1:13" ht="18.75">
      <c r="A60" s="31" t="s">
        <v>78</v>
      </c>
      <c r="B60" s="32">
        <v>24</v>
      </c>
      <c r="C60" s="33"/>
      <c r="D60" s="34"/>
      <c r="E60" s="33"/>
      <c r="F60" s="33"/>
      <c r="G60" s="35"/>
      <c r="H60" s="33"/>
      <c r="I60" s="33"/>
      <c r="J60" s="39">
        <v>23.4</v>
      </c>
      <c r="K60" s="39"/>
      <c r="L60" s="39">
        <v>24.7</v>
      </c>
      <c r="M60" s="39"/>
    </row>
    <row r="61" spans="1:13" ht="18.75">
      <c r="A61" s="31" t="s">
        <v>79</v>
      </c>
      <c r="B61" s="32">
        <v>26.1</v>
      </c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17.899999999999999</v>
      </c>
      <c r="D63" s="34"/>
      <c r="E63" s="33">
        <v>17.5</v>
      </c>
      <c r="F63" s="33"/>
      <c r="G63" s="35">
        <v>21.9</v>
      </c>
      <c r="H63" s="33"/>
      <c r="I63" s="33">
        <v>17.36</v>
      </c>
      <c r="J63" s="39"/>
      <c r="K63" s="39">
        <v>17.170000000000002</v>
      </c>
      <c r="M63" s="39">
        <v>17.3</v>
      </c>
    </row>
    <row r="64" spans="1:13" ht="18.75">
      <c r="A64" s="36" t="s">
        <v>81</v>
      </c>
      <c r="B64" s="33"/>
      <c r="C64" s="33">
        <v>33.799999999999997</v>
      </c>
      <c r="D64" s="34"/>
      <c r="E64" s="33">
        <v>32.9</v>
      </c>
      <c r="F64" s="33"/>
      <c r="G64" s="37">
        <v>32.9</v>
      </c>
      <c r="H64" s="33"/>
      <c r="I64" s="33">
        <v>33.28</v>
      </c>
      <c r="J64" s="39"/>
      <c r="K64" s="39">
        <v>31.44</v>
      </c>
      <c r="L64" s="39"/>
      <c r="M64" s="39">
        <v>31.7</v>
      </c>
    </row>
    <row r="65" spans="1:13" ht="18.75">
      <c r="A65" s="36" t="s">
        <v>82</v>
      </c>
      <c r="B65" s="33"/>
      <c r="C65" s="33">
        <v>40.5</v>
      </c>
      <c r="D65" s="34"/>
      <c r="E65" s="33">
        <v>31.5</v>
      </c>
      <c r="F65" s="33"/>
      <c r="G65" s="35">
        <v>25.17</v>
      </c>
      <c r="H65" s="33"/>
      <c r="I65" s="33">
        <v>24.59</v>
      </c>
      <c r="J65" s="39"/>
      <c r="K65" s="39">
        <v>24.94</v>
      </c>
      <c r="M65" s="39">
        <v>25.1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1.8</v>
      </c>
      <c r="C67" s="33">
        <v>11.9</v>
      </c>
      <c r="D67" s="34">
        <v>1.7</v>
      </c>
      <c r="E67" s="33">
        <v>11.4</v>
      </c>
      <c r="F67" s="33">
        <v>2.7</v>
      </c>
      <c r="G67" s="35">
        <v>11.7</v>
      </c>
      <c r="H67" s="33">
        <v>2.5</v>
      </c>
      <c r="I67" s="33">
        <v>11.98</v>
      </c>
      <c r="J67" s="39">
        <v>3.37</v>
      </c>
      <c r="K67" s="39">
        <v>12.11</v>
      </c>
      <c r="L67" s="39">
        <v>2.89</v>
      </c>
      <c r="M67" s="39">
        <v>12.24</v>
      </c>
    </row>
    <row r="68" spans="1:13" ht="18.75">
      <c r="A68" s="41" t="s">
        <v>84</v>
      </c>
      <c r="B68" s="42">
        <v>1.5</v>
      </c>
      <c r="C68" s="33">
        <v>9.1999999999999993</v>
      </c>
      <c r="D68" s="34">
        <v>1.2</v>
      </c>
      <c r="E68" s="33">
        <v>9.6</v>
      </c>
      <c r="F68" s="33">
        <v>4.5</v>
      </c>
      <c r="G68" s="35">
        <v>12.93</v>
      </c>
      <c r="H68" s="33">
        <v>3.3</v>
      </c>
      <c r="I68" s="33">
        <v>8.8800000000000008</v>
      </c>
      <c r="J68" s="39">
        <v>0.85</v>
      </c>
      <c r="K68" s="39">
        <v>9.07</v>
      </c>
      <c r="L68" s="39">
        <v>1.26</v>
      </c>
      <c r="M68" s="39">
        <v>9.26</v>
      </c>
    </row>
    <row r="69" spans="1:13" ht="18.75">
      <c r="A69" s="41" t="s">
        <v>85</v>
      </c>
      <c r="B69" s="42">
        <v>2.2000000000000002</v>
      </c>
      <c r="C69" s="33">
        <v>12.7</v>
      </c>
      <c r="D69" s="34">
        <v>2.5</v>
      </c>
      <c r="E69" s="33">
        <v>12.8</v>
      </c>
      <c r="F69" s="33">
        <v>3.2</v>
      </c>
      <c r="G69" s="35">
        <v>9.2799999999999994</v>
      </c>
      <c r="H69" s="33">
        <v>3.6</v>
      </c>
      <c r="I69" s="33">
        <v>12.93</v>
      </c>
      <c r="J69" s="39">
        <v>2.99</v>
      </c>
      <c r="K69" s="39">
        <v>12.83</v>
      </c>
      <c r="L69" s="39">
        <v>3.05</v>
      </c>
      <c r="M69" s="39">
        <v>12.82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L14" sqref="L1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323</v>
      </c>
      <c r="D2" s="160"/>
      <c r="E2" s="160"/>
      <c r="F2" s="161" t="s">
        <v>325</v>
      </c>
      <c r="G2" s="161"/>
      <c r="H2" s="161"/>
      <c r="I2" s="162" t="s">
        <v>327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60936</v>
      </c>
      <c r="D4" s="152"/>
      <c r="E4" s="152"/>
      <c r="F4" s="152">
        <v>61850</v>
      </c>
      <c r="G4" s="152"/>
      <c r="H4" s="152"/>
      <c r="I4" s="152">
        <v>62760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152300</v>
      </c>
      <c r="D5" s="152"/>
      <c r="E5" s="152"/>
      <c r="F5" s="152">
        <v>153850</v>
      </c>
      <c r="G5" s="152"/>
      <c r="H5" s="152"/>
      <c r="I5" s="152">
        <v>155850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C4-'28日'!I4</f>
        <v>0</v>
      </c>
      <c r="D6" s="168"/>
      <c r="E6" s="168"/>
      <c r="F6" s="169">
        <f>F4-C4</f>
        <v>914</v>
      </c>
      <c r="G6" s="170"/>
      <c r="H6" s="171"/>
      <c r="I6" s="169">
        <f>I4-F4</f>
        <v>910</v>
      </c>
      <c r="J6" s="170"/>
      <c r="K6" s="171"/>
      <c r="L6" s="167">
        <f>C6+F6+I6</f>
        <v>1824</v>
      </c>
      <c r="M6" s="167">
        <f>C7+F7+I7</f>
        <v>5480</v>
      </c>
    </row>
    <row r="7" spans="1:15" ht="21.95" customHeight="1">
      <c r="A7" s="107"/>
      <c r="B7" s="6" t="s">
        <v>8</v>
      </c>
      <c r="C7" s="168">
        <f>C5-'28日'!I5</f>
        <v>1930</v>
      </c>
      <c r="D7" s="168"/>
      <c r="E7" s="168"/>
      <c r="F7" s="169">
        <f>F5-C5</f>
        <v>1550</v>
      </c>
      <c r="G7" s="170"/>
      <c r="H7" s="171"/>
      <c r="I7" s="169">
        <f>I5-F5</f>
        <v>2000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5" t="s">
        <v>314</v>
      </c>
      <c r="D11" s="95" t="s">
        <v>314</v>
      </c>
      <c r="E11" s="95" t="s">
        <v>314</v>
      </c>
      <c r="F11" s="96" t="s">
        <v>314</v>
      </c>
      <c r="G11" s="96" t="s">
        <v>314</v>
      </c>
      <c r="H11" s="96" t="s">
        <v>314</v>
      </c>
      <c r="I11" s="97" t="s">
        <v>314</v>
      </c>
      <c r="J11" s="97" t="s">
        <v>314</v>
      </c>
      <c r="K11" s="97" t="s">
        <v>314</v>
      </c>
    </row>
    <row r="12" spans="1:15" ht="21.95" customHeight="1">
      <c r="A12" s="109"/>
      <c r="B12" s="8" t="s">
        <v>15</v>
      </c>
      <c r="C12" s="95" t="s">
        <v>314</v>
      </c>
      <c r="D12" s="95" t="s">
        <v>314</v>
      </c>
      <c r="E12" s="95" t="s">
        <v>314</v>
      </c>
      <c r="F12" s="96" t="s">
        <v>314</v>
      </c>
      <c r="G12" s="96" t="s">
        <v>314</v>
      </c>
      <c r="H12" s="96" t="s">
        <v>314</v>
      </c>
      <c r="I12" s="97" t="s">
        <v>314</v>
      </c>
      <c r="J12" s="97" t="s">
        <v>314</v>
      </c>
      <c r="K12" s="97" t="s">
        <v>314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5" t="s">
        <v>314</v>
      </c>
      <c r="D15" s="95" t="s">
        <v>314</v>
      </c>
      <c r="E15" s="95" t="s">
        <v>314</v>
      </c>
      <c r="F15" s="96" t="s">
        <v>314</v>
      </c>
      <c r="G15" s="96" t="s">
        <v>314</v>
      </c>
      <c r="H15" s="96" t="s">
        <v>314</v>
      </c>
      <c r="I15" s="97" t="s">
        <v>314</v>
      </c>
      <c r="J15" s="97" t="s">
        <v>314</v>
      </c>
      <c r="K15" s="97" t="s">
        <v>314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5" t="s">
        <v>314</v>
      </c>
      <c r="D17" s="95" t="s">
        <v>314</v>
      </c>
      <c r="E17" s="95" t="s">
        <v>314</v>
      </c>
      <c r="F17" s="96" t="s">
        <v>314</v>
      </c>
      <c r="G17" s="96" t="s">
        <v>314</v>
      </c>
      <c r="H17" s="96" t="s">
        <v>314</v>
      </c>
      <c r="I17" s="97" t="s">
        <v>314</v>
      </c>
      <c r="J17" s="97" t="s">
        <v>314</v>
      </c>
      <c r="K17" s="97" t="s">
        <v>314</v>
      </c>
    </row>
    <row r="18" spans="1:11" ht="21.95" customHeight="1">
      <c r="A18" s="111"/>
      <c r="B18" s="12" t="s">
        <v>15</v>
      </c>
      <c r="C18" s="95" t="s">
        <v>314</v>
      </c>
      <c r="D18" s="95" t="s">
        <v>314</v>
      </c>
      <c r="E18" s="95" t="s">
        <v>314</v>
      </c>
      <c r="F18" s="96" t="s">
        <v>314</v>
      </c>
      <c r="G18" s="96" t="s">
        <v>314</v>
      </c>
      <c r="H18" s="96" t="s">
        <v>314</v>
      </c>
      <c r="I18" s="97" t="s">
        <v>314</v>
      </c>
      <c r="J18" s="97" t="s">
        <v>314</v>
      </c>
      <c r="K18" s="97" t="s">
        <v>314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5" t="s">
        <v>314</v>
      </c>
      <c r="D21" s="95" t="s">
        <v>314</v>
      </c>
      <c r="E21" s="95" t="s">
        <v>314</v>
      </c>
      <c r="F21" s="96" t="s">
        <v>314</v>
      </c>
      <c r="G21" s="96" t="s">
        <v>314</v>
      </c>
      <c r="H21" s="96" t="s">
        <v>314</v>
      </c>
      <c r="I21" s="97" t="s">
        <v>314</v>
      </c>
      <c r="J21" s="97" t="s">
        <v>314</v>
      </c>
      <c r="K21" s="97" t="s">
        <v>314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900</v>
      </c>
      <c r="D23" s="130"/>
      <c r="E23" s="130"/>
      <c r="F23" s="130">
        <v>2000</v>
      </c>
      <c r="G23" s="130"/>
      <c r="H23" s="130"/>
      <c r="I23" s="130">
        <v>1930</v>
      </c>
      <c r="J23" s="130"/>
      <c r="K23" s="130"/>
    </row>
    <row r="24" spans="1:11" ht="21.95" customHeight="1">
      <c r="A24" s="113"/>
      <c r="B24" s="13" t="s">
        <v>29</v>
      </c>
      <c r="C24" s="130">
        <v>1650</v>
      </c>
      <c r="D24" s="130"/>
      <c r="E24" s="130"/>
      <c r="F24" s="130">
        <f>660+700</f>
        <v>1360</v>
      </c>
      <c r="G24" s="130"/>
      <c r="H24" s="130"/>
      <c r="I24" s="130">
        <f>660+700</f>
        <v>1360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50</v>
      </c>
      <c r="D25" s="130"/>
      <c r="E25" s="130"/>
      <c r="F25" s="130">
        <v>50</v>
      </c>
      <c r="G25" s="130"/>
      <c r="H25" s="130"/>
      <c r="I25" s="130">
        <v>50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322</v>
      </c>
      <c r="D28" s="143"/>
      <c r="E28" s="144"/>
      <c r="F28" s="142" t="s">
        <v>326</v>
      </c>
      <c r="G28" s="143"/>
      <c r="H28" s="144"/>
      <c r="I28" s="142"/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321</v>
      </c>
      <c r="D31" s="134"/>
      <c r="E31" s="135"/>
      <c r="F31" s="133" t="s">
        <v>324</v>
      </c>
      <c r="G31" s="134"/>
      <c r="H31" s="135"/>
      <c r="I31" s="133" t="s">
        <v>328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6.58</v>
      </c>
      <c r="C59" s="33"/>
      <c r="D59" s="34">
        <v>7.29</v>
      </c>
      <c r="E59" s="33"/>
      <c r="F59" s="33">
        <v>10.7</v>
      </c>
      <c r="G59" s="35"/>
      <c r="H59" s="33">
        <v>12.4</v>
      </c>
      <c r="I59" s="33"/>
      <c r="J59" s="39">
        <v>12.73</v>
      </c>
      <c r="K59" s="39"/>
      <c r="L59" s="39">
        <v>14.81</v>
      </c>
      <c r="M59" s="39"/>
    </row>
    <row r="60" spans="1:13" ht="18.75">
      <c r="A60" s="31" t="s">
        <v>78</v>
      </c>
      <c r="B60" s="32">
        <v>38.46</v>
      </c>
      <c r="C60" s="33"/>
      <c r="D60" s="34">
        <v>42.65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20</v>
      </c>
      <c r="G61" s="35"/>
      <c r="H61" s="33">
        <v>27</v>
      </c>
      <c r="I61" s="33"/>
      <c r="J61" s="39">
        <v>23.21</v>
      </c>
      <c r="K61" s="39"/>
      <c r="L61" s="39">
        <v>24.88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16.399999999999999</v>
      </c>
      <c r="D63" s="34"/>
      <c r="E63" s="33">
        <v>15</v>
      </c>
      <c r="F63" s="33"/>
      <c r="G63" s="35">
        <v>15.1</v>
      </c>
      <c r="H63" s="33"/>
      <c r="I63" s="33">
        <v>15.6</v>
      </c>
      <c r="J63" s="39"/>
      <c r="K63" s="39">
        <v>14.47</v>
      </c>
      <c r="M63" s="39">
        <v>15.05</v>
      </c>
    </row>
    <row r="64" spans="1:13" ht="18.75">
      <c r="A64" s="36" t="s">
        <v>81</v>
      </c>
      <c r="B64" s="33"/>
      <c r="C64" s="33">
        <v>40.299999999999997</v>
      </c>
      <c r="D64" s="34"/>
      <c r="E64" s="33">
        <v>41.9</v>
      </c>
      <c r="F64" s="33"/>
      <c r="G64" s="37">
        <v>14.8</v>
      </c>
      <c r="H64" s="33"/>
      <c r="I64" s="33">
        <v>20.5</v>
      </c>
      <c r="J64" s="39"/>
      <c r="K64" s="39">
        <v>42.53</v>
      </c>
      <c r="L64" s="39"/>
      <c r="M64" s="39">
        <v>43.98</v>
      </c>
    </row>
    <row r="65" spans="1:13" ht="18.75">
      <c r="A65" s="36" t="s">
        <v>82</v>
      </c>
      <c r="B65" s="33"/>
      <c r="C65" s="33"/>
      <c r="D65" s="34"/>
      <c r="E65" s="33">
        <v>22.3</v>
      </c>
      <c r="F65" s="33"/>
      <c r="G65" s="35">
        <v>26.2</v>
      </c>
      <c r="H65" s="33"/>
      <c r="I65" s="33"/>
      <c r="J65" s="39"/>
      <c r="K65" s="39">
        <v>17.07</v>
      </c>
      <c r="M65" s="39">
        <v>17.649999999999999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0.95</v>
      </c>
      <c r="C67" s="33">
        <v>9.1999999999999993</v>
      </c>
      <c r="D67" s="34">
        <v>1.34</v>
      </c>
      <c r="E67" s="33">
        <v>9.6</v>
      </c>
      <c r="F67" s="33">
        <v>0.83</v>
      </c>
      <c r="G67" s="35">
        <v>9.1</v>
      </c>
      <c r="H67" s="33">
        <v>0.9</v>
      </c>
      <c r="I67" s="33">
        <v>9.5</v>
      </c>
      <c r="J67" s="39">
        <v>1.02</v>
      </c>
      <c r="K67" s="39">
        <v>9.52</v>
      </c>
      <c r="L67" s="39">
        <v>1.17</v>
      </c>
      <c r="M67" s="39">
        <v>9.4</v>
      </c>
    </row>
    <row r="68" spans="1:13" ht="18.75">
      <c r="A68" s="41" t="s">
        <v>84</v>
      </c>
      <c r="B68" s="67">
        <v>1.96</v>
      </c>
      <c r="C68" s="33">
        <v>8.8000000000000007</v>
      </c>
      <c r="D68" s="34">
        <v>2.4500000000000002</v>
      </c>
      <c r="E68" s="33">
        <v>8.5</v>
      </c>
      <c r="F68" s="33">
        <v>0.7</v>
      </c>
      <c r="G68" s="35">
        <v>8.5</v>
      </c>
      <c r="H68" s="33">
        <v>0.8</v>
      </c>
      <c r="I68" s="33">
        <v>8.5</v>
      </c>
      <c r="J68" s="39">
        <v>0.97</v>
      </c>
      <c r="K68" s="39">
        <v>8.3000000000000007</v>
      </c>
      <c r="L68" s="39">
        <v>2.04</v>
      </c>
      <c r="M68" s="39">
        <v>8.1300000000000008</v>
      </c>
    </row>
    <row r="69" spans="1:13" ht="18.75">
      <c r="A69" s="41" t="s">
        <v>85</v>
      </c>
      <c r="B69" s="67"/>
      <c r="C69" s="33"/>
      <c r="D69" s="34">
        <v>1.75</v>
      </c>
      <c r="E69" s="33">
        <v>10.7</v>
      </c>
      <c r="F69" s="33">
        <v>1.1000000000000001</v>
      </c>
      <c r="G69" s="35">
        <v>10.6</v>
      </c>
      <c r="H69" s="33">
        <v>0.95</v>
      </c>
      <c r="I69" s="33">
        <v>10.8</v>
      </c>
      <c r="J69" s="39">
        <v>1.1200000000000001</v>
      </c>
      <c r="K69" s="39">
        <v>10.71</v>
      </c>
      <c r="L69" s="39">
        <v>1.85</v>
      </c>
      <c r="M69" s="39">
        <v>10.47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I8" sqref="I8:K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329</v>
      </c>
      <c r="D2" s="160"/>
      <c r="E2" s="160"/>
      <c r="F2" s="161" t="s">
        <v>333</v>
      </c>
      <c r="G2" s="161"/>
      <c r="H2" s="161"/>
      <c r="I2" s="162" t="s">
        <v>334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63440</v>
      </c>
      <c r="D4" s="152"/>
      <c r="E4" s="152"/>
      <c r="F4" s="152">
        <v>64350</v>
      </c>
      <c r="G4" s="152"/>
      <c r="H4" s="152"/>
      <c r="I4" s="152">
        <v>65460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157800</v>
      </c>
      <c r="D5" s="152"/>
      <c r="E5" s="152"/>
      <c r="F5" s="152">
        <v>159950</v>
      </c>
      <c r="G5" s="152"/>
      <c r="H5" s="152"/>
      <c r="I5" s="152">
        <v>162080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C4-'29日'!I4</f>
        <v>680</v>
      </c>
      <c r="D6" s="168"/>
      <c r="E6" s="168"/>
      <c r="F6" s="169">
        <f>F4-C4</f>
        <v>910</v>
      </c>
      <c r="G6" s="170"/>
      <c r="H6" s="171"/>
      <c r="I6" s="169">
        <f>I4-F4</f>
        <v>1110</v>
      </c>
      <c r="J6" s="170"/>
      <c r="K6" s="171"/>
      <c r="L6" s="167">
        <f>C6+F6+I6</f>
        <v>2700</v>
      </c>
      <c r="M6" s="167">
        <f>C7+F7+I7</f>
        <v>6230</v>
      </c>
    </row>
    <row r="7" spans="1:15" ht="21.95" customHeight="1">
      <c r="A7" s="107"/>
      <c r="B7" s="6" t="s">
        <v>8</v>
      </c>
      <c r="C7" s="168">
        <f>C5-'29日'!I5</f>
        <v>1950</v>
      </c>
      <c r="D7" s="168"/>
      <c r="E7" s="168"/>
      <c r="F7" s="169">
        <f>F5-C5</f>
        <v>2150</v>
      </c>
      <c r="G7" s="170"/>
      <c r="H7" s="171"/>
      <c r="I7" s="169">
        <f>I5-F5</f>
        <v>2130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38</v>
      </c>
      <c r="D9" s="152"/>
      <c r="E9" s="152"/>
      <c r="F9" s="152">
        <v>34</v>
      </c>
      <c r="G9" s="152"/>
      <c r="H9" s="152"/>
      <c r="I9" s="152">
        <v>38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0</v>
      </c>
      <c r="D10" s="152"/>
      <c r="E10" s="152"/>
      <c r="F10" s="152">
        <v>0</v>
      </c>
      <c r="G10" s="152"/>
      <c r="H10" s="152"/>
      <c r="I10" s="152">
        <v>0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8" t="s">
        <v>314</v>
      </c>
      <c r="D11" s="98" t="s">
        <v>314</v>
      </c>
      <c r="E11" s="98" t="s">
        <v>314</v>
      </c>
      <c r="F11" s="99" t="s">
        <v>314</v>
      </c>
      <c r="G11" s="99" t="s">
        <v>314</v>
      </c>
      <c r="H11" s="99" t="s">
        <v>314</v>
      </c>
      <c r="I11" s="100" t="s">
        <v>314</v>
      </c>
      <c r="J11" s="100" t="s">
        <v>314</v>
      </c>
      <c r="K11" s="100" t="s">
        <v>314</v>
      </c>
    </row>
    <row r="12" spans="1:15" ht="21.95" customHeight="1">
      <c r="A12" s="109"/>
      <c r="B12" s="8" t="s">
        <v>15</v>
      </c>
      <c r="C12" s="98" t="s">
        <v>314</v>
      </c>
      <c r="D12" s="98" t="s">
        <v>314</v>
      </c>
      <c r="E12" s="98" t="s">
        <v>314</v>
      </c>
      <c r="F12" s="99" t="s">
        <v>314</v>
      </c>
      <c r="G12" s="99" t="s">
        <v>314</v>
      </c>
      <c r="H12" s="99" t="s">
        <v>314</v>
      </c>
      <c r="I12" s="100" t="s">
        <v>314</v>
      </c>
      <c r="J12" s="100" t="s">
        <v>314</v>
      </c>
      <c r="K12" s="100" t="s">
        <v>314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8" t="s">
        <v>314</v>
      </c>
      <c r="D15" s="98" t="s">
        <v>314</v>
      </c>
      <c r="E15" s="98" t="s">
        <v>314</v>
      </c>
      <c r="F15" s="99" t="s">
        <v>314</v>
      </c>
      <c r="G15" s="99" t="s">
        <v>314</v>
      </c>
      <c r="H15" s="99" t="s">
        <v>314</v>
      </c>
      <c r="I15" s="100" t="s">
        <v>314</v>
      </c>
      <c r="J15" s="100" t="s">
        <v>314</v>
      </c>
      <c r="K15" s="100" t="s">
        <v>314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8" t="s">
        <v>314</v>
      </c>
      <c r="D17" s="98" t="s">
        <v>314</v>
      </c>
      <c r="E17" s="98" t="s">
        <v>314</v>
      </c>
      <c r="F17" s="99" t="s">
        <v>314</v>
      </c>
      <c r="G17" s="99" t="s">
        <v>314</v>
      </c>
      <c r="H17" s="99" t="s">
        <v>314</v>
      </c>
      <c r="I17" s="100" t="s">
        <v>314</v>
      </c>
      <c r="J17" s="100" t="s">
        <v>314</v>
      </c>
      <c r="K17" s="100" t="s">
        <v>314</v>
      </c>
    </row>
    <row r="18" spans="1:11" ht="21.95" customHeight="1">
      <c r="A18" s="111"/>
      <c r="B18" s="12" t="s">
        <v>15</v>
      </c>
      <c r="C18" s="98" t="s">
        <v>314</v>
      </c>
      <c r="D18" s="98" t="s">
        <v>314</v>
      </c>
      <c r="E18" s="98" t="s">
        <v>314</v>
      </c>
      <c r="F18" s="99" t="s">
        <v>314</v>
      </c>
      <c r="G18" s="99" t="s">
        <v>314</v>
      </c>
      <c r="H18" s="99" t="s">
        <v>314</v>
      </c>
      <c r="I18" s="100" t="s">
        <v>314</v>
      </c>
      <c r="J18" s="100" t="s">
        <v>314</v>
      </c>
      <c r="K18" s="100" t="s">
        <v>314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8" t="s">
        <v>314</v>
      </c>
      <c r="D21" s="98" t="s">
        <v>314</v>
      </c>
      <c r="E21" s="98" t="s">
        <v>314</v>
      </c>
      <c r="F21" s="99" t="s">
        <v>314</v>
      </c>
      <c r="G21" s="99" t="s">
        <v>314</v>
      </c>
      <c r="H21" s="99" t="s">
        <v>314</v>
      </c>
      <c r="I21" s="100" t="s">
        <v>314</v>
      </c>
      <c r="J21" s="100" t="s">
        <v>314</v>
      </c>
      <c r="K21" s="100" t="s">
        <v>314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1780</v>
      </c>
      <c r="D23" s="130"/>
      <c r="E23" s="130"/>
      <c r="F23" s="130">
        <v>1780</v>
      </c>
      <c r="G23" s="130"/>
      <c r="H23" s="130"/>
      <c r="I23" s="130">
        <v>1780</v>
      </c>
      <c r="J23" s="130"/>
      <c r="K23" s="130"/>
    </row>
    <row r="24" spans="1:11" ht="21.95" customHeight="1">
      <c r="A24" s="113"/>
      <c r="B24" s="13" t="s">
        <v>29</v>
      </c>
      <c r="C24" s="130">
        <f>660+700</f>
        <v>1360</v>
      </c>
      <c r="D24" s="130"/>
      <c r="E24" s="130"/>
      <c r="F24" s="130">
        <f>660+700</f>
        <v>1360</v>
      </c>
      <c r="G24" s="130"/>
      <c r="H24" s="130"/>
      <c r="I24" s="130">
        <f>660+700</f>
        <v>1360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50</v>
      </c>
      <c r="D25" s="130"/>
      <c r="E25" s="130"/>
      <c r="F25" s="130">
        <v>50</v>
      </c>
      <c r="G25" s="130"/>
      <c r="H25" s="130"/>
      <c r="I25" s="130">
        <v>50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22</v>
      </c>
      <c r="D27" s="130"/>
      <c r="E27" s="130"/>
      <c r="F27" s="130">
        <v>22</v>
      </c>
      <c r="G27" s="130"/>
      <c r="H27" s="130"/>
      <c r="I27" s="130">
        <v>22</v>
      </c>
      <c r="J27" s="130"/>
      <c r="K27" s="130"/>
    </row>
    <row r="28" spans="1:11" ht="76.5" customHeight="1">
      <c r="A28" s="136" t="s">
        <v>34</v>
      </c>
      <c r="B28" s="137"/>
      <c r="C28" s="142" t="s">
        <v>330</v>
      </c>
      <c r="D28" s="143"/>
      <c r="E28" s="144"/>
      <c r="F28" s="142"/>
      <c r="G28" s="143"/>
      <c r="H28" s="144"/>
      <c r="I28" s="142"/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331</v>
      </c>
      <c r="D31" s="134"/>
      <c r="E31" s="135"/>
      <c r="F31" s="133" t="s">
        <v>332</v>
      </c>
      <c r="G31" s="134"/>
      <c r="H31" s="135"/>
      <c r="I31" s="133" t="s">
        <v>335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8.14</v>
      </c>
      <c r="D56" s="26" t="s">
        <v>44</v>
      </c>
      <c r="E56" s="27">
        <v>75</v>
      </c>
      <c r="F56" s="26" t="s">
        <v>73</v>
      </c>
      <c r="G56" s="27">
        <v>78.459999999999994</v>
      </c>
      <c r="H56" s="26" t="s">
        <v>74</v>
      </c>
      <c r="I56" s="27">
        <v>0.02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15.03</v>
      </c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>
        <v>95</v>
      </c>
      <c r="E60" s="33"/>
      <c r="F60" s="33">
        <v>51.27</v>
      </c>
      <c r="G60" s="35"/>
      <c r="H60" s="33">
        <v>50.4</v>
      </c>
      <c r="I60" s="33"/>
      <c r="J60" s="39">
        <v>53.94</v>
      </c>
      <c r="K60" s="39"/>
      <c r="L60" s="39">
        <v>57.2</v>
      </c>
      <c r="M60" s="39"/>
    </row>
    <row r="61" spans="1:13" ht="18.75">
      <c r="A61" s="31" t="s">
        <v>79</v>
      </c>
      <c r="B61" s="32">
        <v>24.6</v>
      </c>
      <c r="C61" s="33"/>
      <c r="D61" s="34">
        <v>26.6</v>
      </c>
      <c r="E61" s="33"/>
      <c r="F61" s="33">
        <v>26.9</v>
      </c>
      <c r="G61" s="35"/>
      <c r="H61" s="33">
        <v>28.94</v>
      </c>
      <c r="I61" s="33"/>
      <c r="J61" s="39">
        <v>28.18</v>
      </c>
      <c r="K61" s="39"/>
      <c r="L61" s="39">
        <v>28.3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14.5</v>
      </c>
      <c r="D63" s="34"/>
      <c r="E63" s="33">
        <v>15.1</v>
      </c>
      <c r="F63" s="33"/>
      <c r="G63" s="35">
        <v>15.6</v>
      </c>
      <c r="H63" s="33"/>
      <c r="I63" s="33">
        <v>14.1</v>
      </c>
      <c r="J63" s="39"/>
      <c r="K63" s="39">
        <v>15.63</v>
      </c>
      <c r="M63" s="39">
        <v>14.4</v>
      </c>
    </row>
    <row r="64" spans="1:13" ht="18.75">
      <c r="A64" s="36" t="s">
        <v>81</v>
      </c>
      <c r="B64" s="33"/>
      <c r="C64" s="33">
        <v>43.6</v>
      </c>
      <c r="D64" s="34"/>
      <c r="E64" s="33">
        <v>46.3</v>
      </c>
      <c r="F64" s="33"/>
      <c r="G64" s="35">
        <v>44.5</v>
      </c>
      <c r="H64" s="33"/>
      <c r="I64" s="33">
        <v>43.4</v>
      </c>
      <c r="J64" s="39"/>
      <c r="K64" s="39">
        <v>43.98</v>
      </c>
      <c r="L64" s="39"/>
      <c r="M64" s="39">
        <v>43.1</v>
      </c>
    </row>
    <row r="65" spans="1:13" ht="18.75">
      <c r="A65" s="36" t="s">
        <v>82</v>
      </c>
      <c r="B65" s="33"/>
      <c r="C65" s="33">
        <v>17.100000000000001</v>
      </c>
      <c r="D65" s="34"/>
      <c r="E65" s="33">
        <v>17.399999999999999</v>
      </c>
      <c r="F65" s="33"/>
      <c r="G65" s="35">
        <v>17.899999999999999</v>
      </c>
      <c r="H65" s="33"/>
      <c r="I65" s="33">
        <v>17</v>
      </c>
      <c r="J65" s="39"/>
      <c r="K65" s="39">
        <v>17.940000000000001</v>
      </c>
      <c r="M65" s="39">
        <v>17.05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2.74</v>
      </c>
      <c r="C67" s="33">
        <v>9.3800000000000008</v>
      </c>
      <c r="D67" s="34">
        <v>2.36</v>
      </c>
      <c r="E67" s="33">
        <v>9.26</v>
      </c>
      <c r="F67" s="33">
        <v>1.87</v>
      </c>
      <c r="G67" s="35">
        <v>8.8000000000000007</v>
      </c>
      <c r="H67" s="33">
        <v>1.28</v>
      </c>
      <c r="I67" s="33">
        <v>8.9</v>
      </c>
      <c r="J67" s="39">
        <v>2.46</v>
      </c>
      <c r="K67" s="39">
        <v>8.8000000000000007</v>
      </c>
      <c r="L67" s="39">
        <v>1.88</v>
      </c>
      <c r="M67" s="39">
        <v>9.3000000000000007</v>
      </c>
    </row>
    <row r="68" spans="1:13" ht="18.75">
      <c r="A68" s="41" t="s">
        <v>84</v>
      </c>
      <c r="B68" s="42">
        <v>0.89</v>
      </c>
      <c r="C68" s="33">
        <v>8.7100000000000009</v>
      </c>
      <c r="D68" s="34">
        <v>1.18</v>
      </c>
      <c r="E68" s="33">
        <v>8.3000000000000007</v>
      </c>
      <c r="F68" s="33">
        <v>1.36</v>
      </c>
      <c r="G68" s="35">
        <v>8</v>
      </c>
      <c r="H68" s="33">
        <v>1.06</v>
      </c>
      <c r="I68" s="33">
        <v>7.7</v>
      </c>
      <c r="J68" s="39">
        <v>1.72</v>
      </c>
      <c r="K68" s="39">
        <v>7.84</v>
      </c>
      <c r="L68" s="39">
        <v>1.34</v>
      </c>
      <c r="M68" s="39">
        <v>7.7</v>
      </c>
    </row>
    <row r="69" spans="1:13" ht="18.75">
      <c r="A69" s="41" t="s">
        <v>85</v>
      </c>
      <c r="B69" s="42">
        <v>3.02</v>
      </c>
      <c r="C69" s="33">
        <v>10.47</v>
      </c>
      <c r="D69" s="34">
        <v>2.61</v>
      </c>
      <c r="E69" s="33">
        <v>10.4</v>
      </c>
      <c r="F69" s="33">
        <v>2.54</v>
      </c>
      <c r="G69" s="35">
        <v>10</v>
      </c>
      <c r="H69" s="33">
        <v>1.97</v>
      </c>
      <c r="I69" s="33">
        <v>10.199999999999999</v>
      </c>
      <c r="J69" s="39">
        <v>3.05</v>
      </c>
      <c r="K69" s="39">
        <v>9.98</v>
      </c>
      <c r="L69" s="39">
        <v>2.1800000000000002</v>
      </c>
      <c r="M69" s="39">
        <v>10.3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M47" sqref="M4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1</v>
      </c>
      <c r="D2" s="160"/>
      <c r="E2" s="160"/>
      <c r="F2" s="161" t="s">
        <v>2</v>
      </c>
      <c r="G2" s="161"/>
      <c r="H2" s="161"/>
      <c r="I2" s="162" t="s">
        <v>3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/>
      <c r="D4" s="152"/>
      <c r="E4" s="152"/>
      <c r="F4" s="152"/>
      <c r="G4" s="152"/>
      <c r="H4" s="152"/>
      <c r="I4" s="152"/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/>
      <c r="D5" s="152"/>
      <c r="E5" s="152"/>
      <c r="F5" s="152"/>
      <c r="G5" s="152"/>
      <c r="H5" s="152"/>
      <c r="I5" s="152"/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C4-'30日'!I4</f>
        <v>-65460</v>
      </c>
      <c r="D6" s="168"/>
      <c r="E6" s="168"/>
      <c r="F6" s="169">
        <f>F4-C4</f>
        <v>0</v>
      </c>
      <c r="G6" s="170"/>
      <c r="H6" s="171"/>
      <c r="I6" s="169">
        <f>I4-F4</f>
        <v>0</v>
      </c>
      <c r="J6" s="170"/>
      <c r="K6" s="171"/>
      <c r="L6" s="167">
        <f>C6+F6+I6</f>
        <v>-65460</v>
      </c>
      <c r="M6" s="167">
        <f>C7+F7+I7</f>
        <v>-162080</v>
      </c>
    </row>
    <row r="7" spans="1:15" ht="21.95" customHeight="1">
      <c r="A7" s="107"/>
      <c r="B7" s="6" t="s">
        <v>8</v>
      </c>
      <c r="C7" s="168">
        <f>C5-'30日'!I5</f>
        <v>-162080</v>
      </c>
      <c r="D7" s="168"/>
      <c r="E7" s="168"/>
      <c r="F7" s="169">
        <f>F5-C5</f>
        <v>0</v>
      </c>
      <c r="G7" s="170"/>
      <c r="H7" s="171"/>
      <c r="I7" s="169">
        <f>I5-F5</f>
        <v>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/>
      <c r="D8" s="152"/>
      <c r="E8" s="152"/>
      <c r="F8" s="152"/>
      <c r="G8" s="152"/>
      <c r="H8" s="152"/>
      <c r="I8" s="152"/>
      <c r="J8" s="152"/>
      <c r="K8" s="152"/>
    </row>
    <row r="9" spans="1:15" ht="21.95" customHeight="1">
      <c r="A9" s="108" t="s">
        <v>10</v>
      </c>
      <c r="B9" s="7" t="s">
        <v>11</v>
      </c>
      <c r="C9" s="152"/>
      <c r="D9" s="152"/>
      <c r="E9" s="152"/>
      <c r="F9" s="152"/>
      <c r="G9" s="152"/>
      <c r="H9" s="152"/>
      <c r="I9" s="152"/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/>
      <c r="D10" s="152"/>
      <c r="E10" s="152"/>
      <c r="F10" s="152"/>
      <c r="G10" s="152"/>
      <c r="H10" s="152"/>
      <c r="I10" s="152"/>
      <c r="J10" s="152"/>
      <c r="K10" s="152"/>
    </row>
    <row r="11" spans="1:15" ht="21.95" customHeight="1">
      <c r="A11" s="109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5" ht="21.95" customHeight="1">
      <c r="A12" s="109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111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26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/>
      <c r="D23" s="130"/>
      <c r="E23" s="130"/>
      <c r="F23" s="130"/>
      <c r="G23" s="130"/>
      <c r="H23" s="130"/>
      <c r="I23" s="130"/>
      <c r="J23" s="130"/>
      <c r="K23" s="130"/>
    </row>
    <row r="24" spans="1:11" ht="21.95" customHeight="1">
      <c r="A24" s="113"/>
      <c r="B24" s="13" t="s">
        <v>29</v>
      </c>
      <c r="C24" s="130"/>
      <c r="D24" s="130"/>
      <c r="E24" s="130"/>
      <c r="F24" s="130"/>
      <c r="G24" s="130"/>
      <c r="H24" s="130"/>
      <c r="I24" s="130"/>
      <c r="J24" s="130"/>
      <c r="K24" s="130"/>
    </row>
    <row r="25" spans="1:11" ht="21.95" customHeight="1">
      <c r="A25" s="110" t="s">
        <v>30</v>
      </c>
      <c r="B25" s="10" t="s">
        <v>31</v>
      </c>
      <c r="C25" s="130"/>
      <c r="D25" s="130"/>
      <c r="E25" s="130"/>
      <c r="F25" s="130"/>
      <c r="G25" s="130"/>
      <c r="H25" s="130"/>
      <c r="I25" s="130"/>
      <c r="J25" s="130"/>
      <c r="K25" s="130"/>
    </row>
    <row r="26" spans="1:11" ht="21.95" customHeight="1">
      <c r="A26" s="110"/>
      <c r="B26" s="10" t="s">
        <v>32</v>
      </c>
      <c r="C26" s="130"/>
      <c r="D26" s="130"/>
      <c r="E26" s="130"/>
      <c r="F26" s="130"/>
      <c r="G26" s="130"/>
      <c r="H26" s="130"/>
      <c r="I26" s="130"/>
      <c r="J26" s="130"/>
      <c r="K26" s="130"/>
    </row>
    <row r="27" spans="1:11" ht="21.95" customHeight="1">
      <c r="A27" s="110"/>
      <c r="B27" s="10" t="s">
        <v>33</v>
      </c>
      <c r="C27" s="130"/>
      <c r="D27" s="130"/>
      <c r="E27" s="130"/>
      <c r="F27" s="130"/>
      <c r="G27" s="130"/>
      <c r="H27" s="130"/>
      <c r="I27" s="130"/>
      <c r="J27" s="130"/>
      <c r="K27" s="130"/>
    </row>
    <row r="28" spans="1:11" ht="76.5" customHeight="1">
      <c r="A28" s="136" t="s">
        <v>34</v>
      </c>
      <c r="B28" s="137"/>
      <c r="C28" s="142"/>
      <c r="D28" s="143"/>
      <c r="E28" s="144"/>
      <c r="F28" s="142"/>
      <c r="G28" s="143"/>
      <c r="H28" s="144"/>
      <c r="I28" s="142"/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20.2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 customHeight="1">
      <c r="A31" s="131" t="s">
        <v>35</v>
      </c>
      <c r="B31" s="132"/>
      <c r="C31" s="133" t="s">
        <v>36</v>
      </c>
      <c r="D31" s="134"/>
      <c r="E31" s="135"/>
      <c r="F31" s="133" t="s">
        <v>36</v>
      </c>
      <c r="G31" s="134"/>
      <c r="H31" s="135"/>
      <c r="I31" s="133" t="s">
        <v>36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115"/>
      <c r="B35" s="118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115"/>
      <c r="B36" s="118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115"/>
      <c r="B37" s="118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115"/>
      <c r="B38" s="118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115"/>
      <c r="B40" s="118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115"/>
      <c r="B41" s="118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115"/>
      <c r="B42" s="118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115"/>
      <c r="B43" s="118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115"/>
      <c r="B44" s="118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115"/>
      <c r="B46" s="118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115"/>
      <c r="B47" s="118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115"/>
      <c r="B49" s="118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115"/>
      <c r="B50" s="118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115"/>
      <c r="B52" s="118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115"/>
      <c r="B53" s="118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115"/>
      <c r="B54" s="118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115"/>
      <c r="B55" s="129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84</v>
      </c>
      <c r="B68" s="42"/>
      <c r="C68" s="33"/>
      <c r="D68" s="34"/>
      <c r="E68" s="33"/>
      <c r="F68" s="33"/>
      <c r="G68" s="35"/>
      <c r="H68" s="33"/>
      <c r="I68" s="33"/>
      <c r="J68" s="39"/>
      <c r="K68" s="39"/>
      <c r="L68" s="39"/>
      <c r="M68" s="39"/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41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101</v>
      </c>
      <c r="D2" s="160"/>
      <c r="E2" s="160"/>
      <c r="F2" s="161" t="s">
        <v>112</v>
      </c>
      <c r="G2" s="161"/>
      <c r="H2" s="161"/>
      <c r="I2" s="162" t="s">
        <v>103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8780</v>
      </c>
      <c r="D4" s="152"/>
      <c r="E4" s="152"/>
      <c r="F4" s="152">
        <v>9980</v>
      </c>
      <c r="G4" s="152"/>
      <c r="H4" s="152"/>
      <c r="I4" s="152">
        <v>11380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8780</v>
      </c>
      <c r="D5" s="152"/>
      <c r="E5" s="152"/>
      <c r="F5" s="152">
        <v>9900</v>
      </c>
      <c r="G5" s="152"/>
      <c r="H5" s="152"/>
      <c r="I5" s="152">
        <v>11200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C4-'2日'!I4</f>
        <v>1380</v>
      </c>
      <c r="D6" s="168"/>
      <c r="E6" s="168"/>
      <c r="F6" s="169">
        <f>F4-C4</f>
        <v>1200</v>
      </c>
      <c r="G6" s="170"/>
      <c r="H6" s="171"/>
      <c r="I6" s="169">
        <f>I4-F4</f>
        <v>1400</v>
      </c>
      <c r="J6" s="170"/>
      <c r="K6" s="171"/>
      <c r="L6" s="167">
        <f>C6+F6+I6</f>
        <v>3980</v>
      </c>
      <c r="M6" s="167">
        <f>C7+F7+I7</f>
        <v>3800</v>
      </c>
    </row>
    <row r="7" spans="1:15" ht="21.95" customHeight="1">
      <c r="A7" s="107"/>
      <c r="B7" s="6" t="s">
        <v>8</v>
      </c>
      <c r="C7" s="168">
        <f>C5-'2日'!I5</f>
        <v>1380</v>
      </c>
      <c r="D7" s="168"/>
      <c r="E7" s="168"/>
      <c r="F7" s="169">
        <f>F5-C5</f>
        <v>1120</v>
      </c>
      <c r="G7" s="170"/>
      <c r="H7" s="171"/>
      <c r="I7" s="169">
        <f>I5-F5</f>
        <v>1300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45</v>
      </c>
      <c r="D9" s="152"/>
      <c r="E9" s="152"/>
      <c r="F9" s="152">
        <v>47</v>
      </c>
      <c r="G9" s="152"/>
      <c r="H9" s="152"/>
      <c r="I9" s="152">
        <v>47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45</v>
      </c>
      <c r="D10" s="152"/>
      <c r="E10" s="152"/>
      <c r="F10" s="152">
        <v>47</v>
      </c>
      <c r="G10" s="152"/>
      <c r="H10" s="152"/>
      <c r="I10" s="152">
        <v>47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9"/>
      <c r="B12" s="8" t="s">
        <v>15</v>
      </c>
      <c r="C12" s="9">
        <v>100</v>
      </c>
      <c r="D12" s="9">
        <v>100</v>
      </c>
      <c r="E12" s="9">
        <v>100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9">
        <v>100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">
        <v>400</v>
      </c>
      <c r="D15" s="9">
        <v>350</v>
      </c>
      <c r="E15" s="9">
        <v>310</v>
      </c>
      <c r="F15" s="9">
        <v>310</v>
      </c>
      <c r="G15" s="9">
        <v>260</v>
      </c>
      <c r="H15" s="9">
        <v>570</v>
      </c>
      <c r="I15" s="9">
        <v>570</v>
      </c>
      <c r="J15" s="9">
        <v>500</v>
      </c>
      <c r="K15" s="9">
        <v>470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113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11"/>
      <c r="B18" s="12" t="s">
        <v>15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>
        <v>300</v>
      </c>
      <c r="D21" s="9">
        <v>240</v>
      </c>
      <c r="E21" s="9">
        <v>500</v>
      </c>
      <c r="F21" s="9">
        <v>500</v>
      </c>
      <c r="G21" s="9">
        <v>410</v>
      </c>
      <c r="H21" s="9">
        <v>320</v>
      </c>
      <c r="I21" s="9">
        <v>320</v>
      </c>
      <c r="J21" s="9">
        <v>250</v>
      </c>
      <c r="K21" s="9">
        <v>490</v>
      </c>
    </row>
    <row r="22" spans="1:11" ht="21.95" customHeight="1">
      <c r="A22" s="112"/>
      <c r="B22" s="11" t="s">
        <v>25</v>
      </c>
      <c r="C22" s="151" t="s">
        <v>114</v>
      </c>
      <c r="D22" s="151"/>
      <c r="E22" s="151"/>
      <c r="F22" s="151" t="s">
        <v>26</v>
      </c>
      <c r="G22" s="151"/>
      <c r="H22" s="151"/>
      <c r="I22" s="151" t="s">
        <v>115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1680</v>
      </c>
      <c r="D23" s="130"/>
      <c r="E23" s="130"/>
      <c r="F23" s="130">
        <v>1550</v>
      </c>
      <c r="G23" s="130"/>
      <c r="H23" s="130"/>
      <c r="I23" s="130">
        <f>700+750</f>
        <v>1450</v>
      </c>
      <c r="J23" s="130"/>
      <c r="K23" s="130"/>
    </row>
    <row r="24" spans="1:11" ht="21.95" customHeight="1">
      <c r="A24" s="113"/>
      <c r="B24" s="13" t="s">
        <v>29</v>
      </c>
      <c r="C24" s="130">
        <v>2430</v>
      </c>
      <c r="D24" s="130"/>
      <c r="E24" s="130"/>
      <c r="F24" s="130">
        <v>2310</v>
      </c>
      <c r="G24" s="130"/>
      <c r="H24" s="130"/>
      <c r="I24" s="130">
        <f>1100+1080</f>
        <v>2180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2</v>
      </c>
      <c r="D25" s="130"/>
      <c r="E25" s="130"/>
      <c r="F25" s="130">
        <v>1</v>
      </c>
      <c r="G25" s="130"/>
      <c r="H25" s="130"/>
      <c r="I25" s="130">
        <v>1</v>
      </c>
      <c r="J25" s="130"/>
      <c r="K25" s="130"/>
    </row>
    <row r="26" spans="1:11" ht="21.95" customHeight="1">
      <c r="A26" s="110"/>
      <c r="B26" s="10" t="s">
        <v>32</v>
      </c>
      <c r="C26" s="130">
        <v>722</v>
      </c>
      <c r="D26" s="130"/>
      <c r="E26" s="130"/>
      <c r="F26" s="130">
        <v>722</v>
      </c>
      <c r="G26" s="130"/>
      <c r="H26" s="130"/>
      <c r="I26" s="130">
        <v>720</v>
      </c>
      <c r="J26" s="130"/>
      <c r="K26" s="130"/>
    </row>
    <row r="27" spans="1:11" ht="21.95" customHeight="1">
      <c r="A27" s="110"/>
      <c r="B27" s="10" t="s">
        <v>33</v>
      </c>
      <c r="C27" s="130">
        <v>3</v>
      </c>
      <c r="D27" s="130"/>
      <c r="E27" s="130"/>
      <c r="F27" s="130">
        <v>3</v>
      </c>
      <c r="G27" s="130"/>
      <c r="H27" s="130"/>
      <c r="I27" s="130">
        <v>3</v>
      </c>
      <c r="J27" s="130"/>
      <c r="K27" s="130"/>
    </row>
    <row r="28" spans="1:11" ht="76.5" customHeight="1">
      <c r="A28" s="136" t="s">
        <v>34</v>
      </c>
      <c r="B28" s="137"/>
      <c r="C28" s="142" t="s">
        <v>116</v>
      </c>
      <c r="D28" s="143"/>
      <c r="E28" s="144"/>
      <c r="F28" s="142" t="s">
        <v>117</v>
      </c>
      <c r="G28" s="143"/>
      <c r="H28" s="144"/>
      <c r="I28" s="142" t="s">
        <v>118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119</v>
      </c>
      <c r="D31" s="134"/>
      <c r="E31" s="135"/>
      <c r="F31" s="133" t="s">
        <v>120</v>
      </c>
      <c r="G31" s="134"/>
      <c r="H31" s="135"/>
      <c r="I31" s="133" t="s">
        <v>121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5"/>
      <c r="B35" s="118"/>
      <c r="C35" s="18" t="s">
        <v>46</v>
      </c>
      <c r="D35" s="18" t="s">
        <v>47</v>
      </c>
      <c r="E35" s="9">
        <v>9.1</v>
      </c>
      <c r="F35" s="9">
        <v>9.06</v>
      </c>
      <c r="G35" s="9">
        <v>9.1</v>
      </c>
      <c r="H35" s="9">
        <v>9.09</v>
      </c>
      <c r="I35" s="9">
        <v>9.09</v>
      </c>
      <c r="J35" s="39">
        <v>9.0500000000000007</v>
      </c>
    </row>
    <row r="36" spans="1:10" ht="15.75">
      <c r="A36" s="115"/>
      <c r="B36" s="118"/>
      <c r="C36" s="17" t="s">
        <v>48</v>
      </c>
      <c r="D36" s="17" t="s">
        <v>49</v>
      </c>
      <c r="E36" s="9">
        <v>5.75</v>
      </c>
      <c r="F36" s="9">
        <v>5.61</v>
      </c>
      <c r="G36" s="9">
        <v>6.04</v>
      </c>
      <c r="H36" s="9">
        <v>6.13</v>
      </c>
      <c r="I36" s="9">
        <v>5.87</v>
      </c>
      <c r="J36" s="39">
        <v>5.98</v>
      </c>
    </row>
    <row r="37" spans="1:10" ht="18.75">
      <c r="A37" s="115"/>
      <c r="B37" s="118"/>
      <c r="C37" s="18" t="s">
        <v>50</v>
      </c>
      <c r="D37" s="17" t="s">
        <v>51</v>
      </c>
      <c r="E37" s="9">
        <v>18.3</v>
      </c>
      <c r="F37" s="9">
        <v>17.600000000000001</v>
      </c>
      <c r="G37" s="9">
        <v>16.3</v>
      </c>
      <c r="H37" s="9">
        <v>18.7</v>
      </c>
      <c r="I37" s="9">
        <v>18.899999999999999</v>
      </c>
      <c r="J37" s="39">
        <v>18.5</v>
      </c>
    </row>
    <row r="38" spans="1:10" ht="16.5">
      <c r="A38" s="115"/>
      <c r="B38" s="118"/>
      <c r="C38" s="20" t="s">
        <v>52</v>
      </c>
      <c r="D38" s="17" t="s">
        <v>53</v>
      </c>
      <c r="E38" s="19">
        <v>4.7300000000000004</v>
      </c>
      <c r="F38" s="9">
        <v>4.8099999999999996</v>
      </c>
      <c r="G38" s="9">
        <v>4.41</v>
      </c>
      <c r="H38" s="9">
        <v>2.65</v>
      </c>
      <c r="I38" s="9">
        <v>4.8499999999999996</v>
      </c>
      <c r="J38" s="39">
        <v>4.21</v>
      </c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>
        <v>0.6</v>
      </c>
      <c r="F39" s="9">
        <v>0.6</v>
      </c>
      <c r="G39" s="9">
        <v>0.6</v>
      </c>
      <c r="H39" s="9">
        <v>0.6</v>
      </c>
      <c r="I39" s="9">
        <v>3</v>
      </c>
      <c r="J39" s="39">
        <v>0.3</v>
      </c>
    </row>
    <row r="40" spans="1:10" ht="15.75">
      <c r="A40" s="115"/>
      <c r="B40" s="118"/>
      <c r="C40" s="18" t="s">
        <v>46</v>
      </c>
      <c r="D40" s="18" t="s">
        <v>55</v>
      </c>
      <c r="E40" s="9">
        <v>10.29</v>
      </c>
      <c r="F40" s="9">
        <v>10.25</v>
      </c>
      <c r="G40" s="9">
        <v>10.28</v>
      </c>
      <c r="H40" s="9">
        <v>10.27</v>
      </c>
      <c r="I40" s="9">
        <v>10.11</v>
      </c>
      <c r="J40" s="39">
        <v>10.08</v>
      </c>
    </row>
    <row r="41" spans="1:10" ht="15.75">
      <c r="A41" s="115"/>
      <c r="B41" s="118"/>
      <c r="C41" s="17" t="s">
        <v>48</v>
      </c>
      <c r="D41" s="17" t="s">
        <v>56</v>
      </c>
      <c r="E41" s="9">
        <v>22.9</v>
      </c>
      <c r="F41" s="9">
        <v>23.2</v>
      </c>
      <c r="G41" s="9">
        <v>22.6</v>
      </c>
      <c r="H41" s="9">
        <v>23.35</v>
      </c>
      <c r="I41" s="9">
        <v>23.9</v>
      </c>
      <c r="J41" s="39">
        <v>24.6</v>
      </c>
    </row>
    <row r="42" spans="1:10" ht="15.75">
      <c r="A42" s="115"/>
      <c r="B42" s="118"/>
      <c r="C42" s="21" t="s">
        <v>57</v>
      </c>
      <c r="D42" s="22" t="s">
        <v>58</v>
      </c>
      <c r="E42" s="9">
        <v>6.38</v>
      </c>
      <c r="F42" s="9">
        <v>6.18</v>
      </c>
      <c r="G42" s="9">
        <v>6.14</v>
      </c>
      <c r="H42" s="9">
        <v>6.05</v>
      </c>
      <c r="I42" s="9">
        <v>5.25</v>
      </c>
      <c r="J42" s="39">
        <v>5.19</v>
      </c>
    </row>
    <row r="43" spans="1:10" ht="16.5">
      <c r="A43" s="115"/>
      <c r="B43" s="118"/>
      <c r="C43" s="21" t="s">
        <v>59</v>
      </c>
      <c r="D43" s="23" t="s">
        <v>60</v>
      </c>
      <c r="E43" s="9">
        <v>6.17</v>
      </c>
      <c r="F43" s="9">
        <v>6.11</v>
      </c>
      <c r="G43" s="9">
        <v>5.62</v>
      </c>
      <c r="H43" s="9">
        <v>4.93</v>
      </c>
      <c r="I43" s="9">
        <v>4.5199999999999996</v>
      </c>
      <c r="J43" s="39">
        <v>5.0999999999999996</v>
      </c>
    </row>
    <row r="44" spans="1:10" ht="18.75">
      <c r="A44" s="115"/>
      <c r="B44" s="118"/>
      <c r="C44" s="18" t="s">
        <v>50</v>
      </c>
      <c r="D44" s="17" t="s">
        <v>61</v>
      </c>
      <c r="E44" s="9">
        <v>1200</v>
      </c>
      <c r="F44" s="9">
        <v>1109</v>
      </c>
      <c r="G44" s="9">
        <v>1154</v>
      </c>
      <c r="H44" s="9">
        <v>1104</v>
      </c>
      <c r="I44" s="9">
        <v>1065</v>
      </c>
      <c r="J44" s="39">
        <v>1195</v>
      </c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>
        <v>6.05</v>
      </c>
      <c r="F45" s="9">
        <v>6.13</v>
      </c>
      <c r="G45" s="9">
        <v>6.25</v>
      </c>
      <c r="H45" s="9">
        <v>6.21</v>
      </c>
      <c r="I45" s="9">
        <v>6.15</v>
      </c>
      <c r="J45" s="39">
        <v>5.93</v>
      </c>
    </row>
    <row r="46" spans="1:10" ht="18.75">
      <c r="A46" s="115"/>
      <c r="B46" s="118"/>
      <c r="C46" s="18" t="s">
        <v>50</v>
      </c>
      <c r="D46" s="17" t="s">
        <v>51</v>
      </c>
      <c r="E46" s="9">
        <v>19.2</v>
      </c>
      <c r="F46" s="9">
        <v>19.899999999999999</v>
      </c>
      <c r="G46" s="9">
        <v>18.7</v>
      </c>
      <c r="H46" s="9">
        <v>19.399999999999999</v>
      </c>
      <c r="I46" s="9">
        <v>19.100000000000001</v>
      </c>
      <c r="J46" s="39">
        <v>18.7</v>
      </c>
    </row>
    <row r="47" spans="1:10" ht="16.5">
      <c r="A47" s="115"/>
      <c r="B47" s="118"/>
      <c r="C47" s="20" t="s">
        <v>52</v>
      </c>
      <c r="D47" s="17" t="s">
        <v>65</v>
      </c>
      <c r="E47" s="9">
        <v>3.96</v>
      </c>
      <c r="F47" s="9">
        <v>3.87</v>
      </c>
      <c r="G47" s="9">
        <v>2.96</v>
      </c>
      <c r="H47" s="9">
        <v>2.37</v>
      </c>
      <c r="I47" s="9">
        <v>4.32</v>
      </c>
      <c r="J47" s="39">
        <v>3.94</v>
      </c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>
        <v>5.62</v>
      </c>
      <c r="F48" s="9">
        <v>5.72</v>
      </c>
      <c r="G48" s="9">
        <v>6.37</v>
      </c>
      <c r="H48" s="9">
        <v>6.43</v>
      </c>
      <c r="I48" s="9">
        <v>5.83</v>
      </c>
      <c r="J48" s="39">
        <v>5.66</v>
      </c>
    </row>
    <row r="49" spans="1:13" ht="18.75">
      <c r="A49" s="115"/>
      <c r="B49" s="118"/>
      <c r="C49" s="18" t="s">
        <v>50</v>
      </c>
      <c r="D49" s="17" t="s">
        <v>51</v>
      </c>
      <c r="E49" s="9">
        <v>18.399999999999999</v>
      </c>
      <c r="F49" s="9">
        <v>18.899999999999999</v>
      </c>
      <c r="G49" s="9">
        <v>18.600000000000001</v>
      </c>
      <c r="H49" s="9">
        <v>18.5</v>
      </c>
      <c r="I49" s="9">
        <v>18.3</v>
      </c>
      <c r="J49" s="39">
        <v>17.7</v>
      </c>
    </row>
    <row r="50" spans="1:13" ht="16.5">
      <c r="A50" s="115"/>
      <c r="B50" s="118"/>
      <c r="C50" s="20" t="s">
        <v>52</v>
      </c>
      <c r="D50" s="17" t="s">
        <v>65</v>
      </c>
      <c r="E50" s="9">
        <v>3.82</v>
      </c>
      <c r="F50" s="9">
        <v>3.73</v>
      </c>
      <c r="G50" s="9">
        <v>3.35</v>
      </c>
      <c r="H50" s="9">
        <v>2.86</v>
      </c>
      <c r="I50" s="9">
        <v>2.2799999999999998</v>
      </c>
      <c r="J50" s="39">
        <v>3.31</v>
      </c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115"/>
      <c r="B52" s="118"/>
      <c r="C52" s="18" t="s">
        <v>46</v>
      </c>
      <c r="D52" s="17" t="s">
        <v>69</v>
      </c>
      <c r="E52" s="9">
        <v>9.15</v>
      </c>
      <c r="F52" s="9">
        <v>9.1199999999999992</v>
      </c>
      <c r="G52" s="9">
        <v>9.16</v>
      </c>
      <c r="H52" s="9">
        <v>9.11</v>
      </c>
      <c r="I52" s="9">
        <v>9.1</v>
      </c>
      <c r="J52" s="39">
        <v>9.1300000000000008</v>
      </c>
    </row>
    <row r="53" spans="1:13" ht="15.75">
      <c r="A53" s="115"/>
      <c r="B53" s="118"/>
      <c r="C53" s="17" t="s">
        <v>48</v>
      </c>
      <c r="D53" s="17" t="s">
        <v>49</v>
      </c>
      <c r="E53" s="9">
        <v>5.66</v>
      </c>
      <c r="F53" s="9">
        <v>5.54</v>
      </c>
      <c r="G53" s="9">
        <v>5.97</v>
      </c>
      <c r="H53" s="9">
        <v>6.18</v>
      </c>
      <c r="I53" s="9">
        <v>6.05</v>
      </c>
      <c r="J53" s="39">
        <v>5.91</v>
      </c>
    </row>
    <row r="54" spans="1:13" ht="18.75">
      <c r="A54" s="115"/>
      <c r="B54" s="118"/>
      <c r="C54" s="18" t="s">
        <v>50</v>
      </c>
      <c r="D54" s="17" t="s">
        <v>51</v>
      </c>
      <c r="E54" s="9">
        <v>13.5</v>
      </c>
      <c r="F54" s="9">
        <v>13.8</v>
      </c>
      <c r="G54" s="9">
        <v>14.9</v>
      </c>
      <c r="H54" s="9">
        <v>15.3</v>
      </c>
      <c r="I54" s="9">
        <v>15</v>
      </c>
      <c r="J54" s="39">
        <v>14.3</v>
      </c>
    </row>
    <row r="55" spans="1:13" ht="16.5">
      <c r="A55" s="115"/>
      <c r="B55" s="129"/>
      <c r="C55" s="24" t="s">
        <v>52</v>
      </c>
      <c r="D55" s="17" t="s">
        <v>70</v>
      </c>
      <c r="E55" s="25">
        <v>4.21</v>
      </c>
      <c r="F55" s="9">
        <v>4.25</v>
      </c>
      <c r="G55" s="9">
        <v>3.68</v>
      </c>
      <c r="H55" s="9">
        <v>3.74</v>
      </c>
      <c r="I55" s="9">
        <v>3.55</v>
      </c>
      <c r="J55" s="39">
        <v>2.93</v>
      </c>
    </row>
    <row r="56" spans="1:13" ht="14.25">
      <c r="A56" s="26" t="s">
        <v>71</v>
      </c>
      <c r="B56" s="26" t="s">
        <v>72</v>
      </c>
      <c r="C56" s="27">
        <v>7.83</v>
      </c>
      <c r="D56" s="26" t="s">
        <v>44</v>
      </c>
      <c r="E56" s="27">
        <v>79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7.06</v>
      </c>
      <c r="I59" s="33"/>
      <c r="J59" s="39">
        <v>9.1999999999999993</v>
      </c>
      <c r="K59" s="39"/>
      <c r="L59" s="39">
        <v>9</v>
      </c>
      <c r="M59" s="39"/>
    </row>
    <row r="60" spans="1:13" ht="18.75">
      <c r="A60" s="31" t="s">
        <v>78</v>
      </c>
      <c r="B60" s="32">
        <v>26</v>
      </c>
      <c r="C60" s="33"/>
      <c r="D60" s="34">
        <v>28.5</v>
      </c>
      <c r="E60" s="33"/>
      <c r="F60" s="33">
        <v>48.38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14.7</v>
      </c>
      <c r="C61" s="33"/>
      <c r="D61" s="34">
        <v>17.399999999999999</v>
      </c>
      <c r="E61" s="33"/>
      <c r="F61" s="33">
        <v>16.78</v>
      </c>
      <c r="G61" s="35"/>
      <c r="H61" s="33">
        <v>18.23</v>
      </c>
      <c r="I61" s="33"/>
      <c r="J61" s="39">
        <v>17.899999999999999</v>
      </c>
      <c r="K61" s="39"/>
      <c r="L61" s="39">
        <v>20.399999999999999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17.899999999999999</v>
      </c>
      <c r="D63" s="34"/>
      <c r="E63" s="33">
        <v>18.5</v>
      </c>
      <c r="F63" s="35"/>
      <c r="G63" s="35">
        <v>20.83</v>
      </c>
      <c r="H63" s="33"/>
      <c r="I63" s="33">
        <v>20.25</v>
      </c>
      <c r="J63" s="39"/>
      <c r="K63" s="39">
        <v>20.3</v>
      </c>
      <c r="M63" s="39"/>
    </row>
    <row r="64" spans="1:13" ht="18.75">
      <c r="A64" s="36" t="s">
        <v>81</v>
      </c>
      <c r="B64" s="33"/>
      <c r="C64" s="33"/>
      <c r="D64" s="34"/>
      <c r="E64" s="33"/>
      <c r="F64" s="35"/>
      <c r="G64" s="37"/>
      <c r="H64" s="33"/>
      <c r="I64" s="33">
        <v>27.78</v>
      </c>
      <c r="J64" s="39"/>
      <c r="K64" s="39">
        <v>25.7</v>
      </c>
      <c r="L64" s="39"/>
      <c r="M64" s="39">
        <v>28.8</v>
      </c>
    </row>
    <row r="65" spans="1:13" ht="18.75">
      <c r="A65" s="36" t="s">
        <v>82</v>
      </c>
      <c r="B65" s="33"/>
      <c r="C65" s="33">
        <v>26.3</v>
      </c>
      <c r="D65" s="34"/>
      <c r="E65" s="33">
        <v>26</v>
      </c>
      <c r="F65" s="35"/>
      <c r="G65" s="35">
        <v>36.17</v>
      </c>
      <c r="H65" s="33"/>
      <c r="I65" s="33"/>
      <c r="J65" s="39"/>
      <c r="K65" s="39"/>
      <c r="M65" s="39">
        <v>23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3.05</v>
      </c>
      <c r="C67" s="33">
        <v>11.7</v>
      </c>
      <c r="D67" s="33">
        <v>2.98</v>
      </c>
      <c r="E67" s="33">
        <v>11.6</v>
      </c>
      <c r="F67" s="35">
        <v>2.13</v>
      </c>
      <c r="G67" s="35">
        <v>11.69</v>
      </c>
      <c r="H67" s="33">
        <v>2.2400000000000002</v>
      </c>
      <c r="I67" s="33">
        <v>11.17</v>
      </c>
      <c r="J67" s="39">
        <v>2.21</v>
      </c>
      <c r="K67" s="39">
        <v>12.09</v>
      </c>
      <c r="L67" s="39">
        <v>2.97</v>
      </c>
      <c r="M67" s="39">
        <v>12.11</v>
      </c>
    </row>
    <row r="68" spans="1:13" ht="18.75">
      <c r="A68" s="41" t="s">
        <v>84</v>
      </c>
      <c r="B68" s="42">
        <v>1.1000000000000001</v>
      </c>
      <c r="C68" s="33">
        <v>9.1</v>
      </c>
      <c r="D68" s="33">
        <v>1.7</v>
      </c>
      <c r="E68" s="33">
        <v>9.1999999999999993</v>
      </c>
      <c r="F68" s="35">
        <v>1.65</v>
      </c>
      <c r="G68" s="35">
        <v>9.3800000000000008</v>
      </c>
      <c r="H68" s="33">
        <v>2.02</v>
      </c>
      <c r="I68" s="33">
        <v>9.5500000000000007</v>
      </c>
      <c r="J68" s="39">
        <v>1.36</v>
      </c>
      <c r="K68" s="39">
        <v>9.36</v>
      </c>
      <c r="L68" s="39">
        <v>0.96</v>
      </c>
      <c r="M68" s="39">
        <v>9.19</v>
      </c>
    </row>
    <row r="69" spans="1:13" ht="18.75">
      <c r="A69" s="41" t="s">
        <v>85</v>
      </c>
      <c r="B69" s="42">
        <v>2.96</v>
      </c>
      <c r="C69" s="33">
        <v>12.7</v>
      </c>
      <c r="D69" s="33">
        <v>2.61</v>
      </c>
      <c r="E69" s="33">
        <v>12.3</v>
      </c>
      <c r="F69" s="35">
        <v>2.72</v>
      </c>
      <c r="G69" s="35">
        <v>12.83</v>
      </c>
      <c r="H69" s="33"/>
      <c r="I69" s="33"/>
      <c r="J69" s="39"/>
      <c r="K69" s="39"/>
      <c r="L69" s="39">
        <v>2.75</v>
      </c>
      <c r="M69" s="39">
        <v>13.08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7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122</v>
      </c>
      <c r="D2" s="160"/>
      <c r="E2" s="160"/>
      <c r="F2" s="161" t="s">
        <v>123</v>
      </c>
      <c r="G2" s="161"/>
      <c r="H2" s="161"/>
      <c r="I2" s="162" t="s">
        <v>124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12520</v>
      </c>
      <c r="D4" s="152"/>
      <c r="E4" s="152"/>
      <c r="F4" s="152">
        <v>13900</v>
      </c>
      <c r="G4" s="152"/>
      <c r="H4" s="152"/>
      <c r="I4" s="152">
        <v>15250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12500</v>
      </c>
      <c r="D5" s="152"/>
      <c r="E5" s="152"/>
      <c r="F5" s="152">
        <v>13940</v>
      </c>
      <c r="G5" s="152"/>
      <c r="H5" s="152"/>
      <c r="I5" s="152">
        <v>15680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C4-'3日'!I4</f>
        <v>1140</v>
      </c>
      <c r="D6" s="168"/>
      <c r="E6" s="168"/>
      <c r="F6" s="169">
        <f>F4-C4</f>
        <v>1380</v>
      </c>
      <c r="G6" s="170"/>
      <c r="H6" s="171"/>
      <c r="I6" s="169">
        <f>I4-F4</f>
        <v>1350</v>
      </c>
      <c r="J6" s="170"/>
      <c r="K6" s="171"/>
      <c r="L6" s="167">
        <f>C6+F6+I6</f>
        <v>3870</v>
      </c>
      <c r="M6" s="167">
        <f>C7+F7+I7</f>
        <v>4480</v>
      </c>
    </row>
    <row r="7" spans="1:15" ht="21.95" customHeight="1">
      <c r="A7" s="107"/>
      <c r="B7" s="6" t="s">
        <v>8</v>
      </c>
      <c r="C7" s="168">
        <f>C5-'3日'!I5</f>
        <v>1300</v>
      </c>
      <c r="D7" s="168"/>
      <c r="E7" s="168"/>
      <c r="F7" s="169">
        <f>F5-C5</f>
        <v>1440</v>
      </c>
      <c r="G7" s="170"/>
      <c r="H7" s="171"/>
      <c r="I7" s="169">
        <f>I5-F5</f>
        <v>1740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45</v>
      </c>
      <c r="D9" s="152"/>
      <c r="E9" s="152"/>
      <c r="F9" s="152">
        <v>49</v>
      </c>
      <c r="G9" s="152"/>
      <c r="H9" s="152"/>
      <c r="I9" s="152">
        <v>45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45</v>
      </c>
      <c r="D10" s="152"/>
      <c r="E10" s="152"/>
      <c r="F10" s="152">
        <v>49</v>
      </c>
      <c r="G10" s="152"/>
      <c r="H10" s="152"/>
      <c r="I10" s="152">
        <v>45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9"/>
      <c r="B12" s="8" t="s">
        <v>15</v>
      </c>
      <c r="C12" s="9">
        <v>100</v>
      </c>
      <c r="D12" s="9">
        <v>100</v>
      </c>
      <c r="E12" s="9">
        <v>100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9">
        <v>100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">
        <v>480</v>
      </c>
      <c r="D15" s="9">
        <v>420</v>
      </c>
      <c r="E15" s="9">
        <v>390</v>
      </c>
      <c r="F15" s="9">
        <v>380</v>
      </c>
      <c r="G15" s="9">
        <v>300</v>
      </c>
      <c r="H15" s="9">
        <v>550</v>
      </c>
      <c r="I15" s="9">
        <v>550</v>
      </c>
      <c r="J15" s="9">
        <v>500</v>
      </c>
      <c r="K15" s="9">
        <v>460</v>
      </c>
    </row>
    <row r="16" spans="1:15" ht="47.25" customHeight="1">
      <c r="A16" s="110"/>
      <c r="B16" s="11" t="s">
        <v>20</v>
      </c>
      <c r="C16" s="151" t="s">
        <v>21</v>
      </c>
      <c r="D16" s="151"/>
      <c r="E16" s="151"/>
      <c r="F16" s="151" t="s">
        <v>125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11"/>
      <c r="B18" s="12" t="s">
        <v>15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>
        <v>490</v>
      </c>
      <c r="D21" s="9">
        <v>420</v>
      </c>
      <c r="E21" s="9">
        <v>350</v>
      </c>
      <c r="F21" s="9">
        <v>340</v>
      </c>
      <c r="G21" s="9">
        <v>250</v>
      </c>
      <c r="H21" s="9">
        <v>520</v>
      </c>
      <c r="I21" s="9">
        <v>520</v>
      </c>
      <c r="J21" s="9">
        <v>430</v>
      </c>
      <c r="K21" s="9">
        <v>380</v>
      </c>
    </row>
    <row r="22" spans="1:11" ht="47.25" customHeight="1">
      <c r="A22" s="112"/>
      <c r="B22" s="11" t="s">
        <v>25</v>
      </c>
      <c r="C22" s="151" t="s">
        <v>126</v>
      </c>
      <c r="D22" s="151"/>
      <c r="E22" s="151"/>
      <c r="F22" s="151" t="s">
        <v>127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f>700+750</f>
        <v>1450</v>
      </c>
      <c r="D23" s="130"/>
      <c r="E23" s="130"/>
      <c r="F23" s="130">
        <v>1220</v>
      </c>
      <c r="G23" s="130"/>
      <c r="H23" s="130"/>
      <c r="I23" s="130">
        <v>1040</v>
      </c>
      <c r="J23" s="130"/>
      <c r="K23" s="130"/>
    </row>
    <row r="24" spans="1:11" ht="21.95" customHeight="1">
      <c r="A24" s="113"/>
      <c r="B24" s="13" t="s">
        <v>29</v>
      </c>
      <c r="C24" s="130">
        <f>1100+1080</f>
        <v>2180</v>
      </c>
      <c r="D24" s="130"/>
      <c r="E24" s="130"/>
      <c r="F24" s="130">
        <v>1980</v>
      </c>
      <c r="G24" s="130"/>
      <c r="H24" s="130"/>
      <c r="I24" s="130">
        <v>1900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1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720</v>
      </c>
      <c r="D26" s="130"/>
      <c r="E26" s="130"/>
      <c r="F26" s="130">
        <v>718</v>
      </c>
      <c r="G26" s="130"/>
      <c r="H26" s="130"/>
      <c r="I26" s="130">
        <v>718</v>
      </c>
      <c r="J26" s="130"/>
      <c r="K26" s="130"/>
    </row>
    <row r="27" spans="1:11" ht="21.95" customHeight="1">
      <c r="A27" s="110"/>
      <c r="B27" s="10" t="s">
        <v>33</v>
      </c>
      <c r="C27" s="130">
        <v>3</v>
      </c>
      <c r="D27" s="130"/>
      <c r="E27" s="130"/>
      <c r="F27" s="130">
        <v>2</v>
      </c>
      <c r="G27" s="130"/>
      <c r="H27" s="130"/>
      <c r="I27" s="130">
        <v>2</v>
      </c>
      <c r="J27" s="130"/>
      <c r="K27" s="130"/>
    </row>
    <row r="28" spans="1:11" ht="76.5" customHeight="1">
      <c r="A28" s="136" t="s">
        <v>34</v>
      </c>
      <c r="B28" s="137"/>
      <c r="C28" s="142" t="s">
        <v>128</v>
      </c>
      <c r="D28" s="143"/>
      <c r="E28" s="144"/>
      <c r="F28" s="142" t="s">
        <v>129</v>
      </c>
      <c r="G28" s="143"/>
      <c r="H28" s="144"/>
      <c r="I28" s="142" t="s">
        <v>130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13.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131</v>
      </c>
      <c r="D31" s="134"/>
      <c r="E31" s="135"/>
      <c r="F31" s="133" t="s">
        <v>109</v>
      </c>
      <c r="G31" s="134"/>
      <c r="H31" s="135"/>
      <c r="I31" s="133" t="s">
        <v>110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5"/>
      <c r="B35" s="118"/>
      <c r="C35" s="18" t="s">
        <v>46</v>
      </c>
      <c r="D35" s="18" t="s">
        <v>47</v>
      </c>
      <c r="E35" s="9">
        <v>9.2200000000000006</v>
      </c>
      <c r="F35" s="9">
        <v>9.2100000000000009</v>
      </c>
      <c r="G35" s="9">
        <v>9.1999999999999993</v>
      </c>
      <c r="H35" s="9">
        <v>9.18</v>
      </c>
      <c r="I35" s="9">
        <v>9.14</v>
      </c>
      <c r="J35" s="39">
        <v>9.17</v>
      </c>
    </row>
    <row r="36" spans="1:10" ht="15.75">
      <c r="A36" s="115"/>
      <c r="B36" s="118"/>
      <c r="C36" s="17" t="s">
        <v>48</v>
      </c>
      <c r="D36" s="17" t="s">
        <v>49</v>
      </c>
      <c r="E36" s="9">
        <v>6.54</v>
      </c>
      <c r="F36" s="9">
        <v>6.32</v>
      </c>
      <c r="G36" s="9">
        <v>6.19</v>
      </c>
      <c r="H36" s="9">
        <v>6.13</v>
      </c>
      <c r="I36" s="9">
        <v>6.18</v>
      </c>
      <c r="J36" s="39">
        <v>6.22</v>
      </c>
    </row>
    <row r="37" spans="1:10" ht="18.75">
      <c r="A37" s="115"/>
      <c r="B37" s="118"/>
      <c r="C37" s="18" t="s">
        <v>50</v>
      </c>
      <c r="D37" s="17" t="s">
        <v>51</v>
      </c>
      <c r="E37" s="9">
        <v>18.5</v>
      </c>
      <c r="F37" s="9">
        <v>18.899999999999999</v>
      </c>
      <c r="G37" s="19">
        <v>19.7</v>
      </c>
      <c r="H37" s="9">
        <v>19.8</v>
      </c>
      <c r="I37" s="9">
        <v>19.3</v>
      </c>
      <c r="J37" s="39">
        <v>18.8</v>
      </c>
    </row>
    <row r="38" spans="1:10" ht="16.5">
      <c r="A38" s="115"/>
      <c r="B38" s="118"/>
      <c r="C38" s="20" t="s">
        <v>52</v>
      </c>
      <c r="D38" s="17" t="s">
        <v>53</v>
      </c>
      <c r="E38" s="19">
        <v>2.5</v>
      </c>
      <c r="F38" s="19">
        <v>2.76</v>
      </c>
      <c r="G38" s="19">
        <v>2.56</v>
      </c>
      <c r="H38" s="19">
        <v>2.75</v>
      </c>
      <c r="I38" s="9">
        <v>2.2999999999999998</v>
      </c>
      <c r="J38" s="39">
        <v>3.6</v>
      </c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>
        <v>0.6</v>
      </c>
      <c r="F39" s="9">
        <v>0.6</v>
      </c>
      <c r="G39" s="9">
        <v>0.6</v>
      </c>
      <c r="H39" s="9">
        <v>0.6</v>
      </c>
      <c r="I39" s="9">
        <v>0.8</v>
      </c>
      <c r="J39" s="39">
        <v>0.8</v>
      </c>
    </row>
    <row r="40" spans="1:10" ht="15.75">
      <c r="A40" s="115"/>
      <c r="B40" s="118"/>
      <c r="C40" s="18" t="s">
        <v>46</v>
      </c>
      <c r="D40" s="18" t="s">
        <v>55</v>
      </c>
      <c r="E40" s="9">
        <v>10.1</v>
      </c>
      <c r="F40" s="9">
        <v>10.119999999999999</v>
      </c>
      <c r="G40" s="9">
        <v>10.1</v>
      </c>
      <c r="H40" s="9">
        <v>10.119999999999999</v>
      </c>
      <c r="I40" s="9">
        <v>10.11</v>
      </c>
      <c r="J40" s="39">
        <v>10.1</v>
      </c>
    </row>
    <row r="41" spans="1:10" ht="15.75">
      <c r="A41" s="115"/>
      <c r="B41" s="118"/>
      <c r="C41" s="17" t="s">
        <v>48</v>
      </c>
      <c r="D41" s="17" t="s">
        <v>56</v>
      </c>
      <c r="E41" s="9">
        <v>26.32</v>
      </c>
      <c r="F41" s="9">
        <v>25.87</v>
      </c>
      <c r="G41" s="9">
        <v>24.8</v>
      </c>
      <c r="H41" s="9">
        <v>25.3</v>
      </c>
      <c r="I41" s="9">
        <v>26.7</v>
      </c>
      <c r="J41" s="39">
        <v>23.1</v>
      </c>
    </row>
    <row r="42" spans="1:10" ht="15.75">
      <c r="A42" s="115"/>
      <c r="B42" s="118"/>
      <c r="C42" s="21" t="s">
        <v>57</v>
      </c>
      <c r="D42" s="22" t="s">
        <v>58</v>
      </c>
      <c r="E42" s="9">
        <v>4.68</v>
      </c>
      <c r="F42" s="9">
        <v>4.67</v>
      </c>
      <c r="G42" s="9">
        <v>4.87</v>
      </c>
      <c r="H42" s="9">
        <v>5.24</v>
      </c>
      <c r="I42" s="9">
        <v>5.18</v>
      </c>
      <c r="J42" s="39">
        <v>5.25</v>
      </c>
    </row>
    <row r="43" spans="1:10" ht="16.5">
      <c r="A43" s="115"/>
      <c r="B43" s="118"/>
      <c r="C43" s="21" t="s">
        <v>59</v>
      </c>
      <c r="D43" s="23" t="s">
        <v>60</v>
      </c>
      <c r="E43" s="9">
        <v>5.32</v>
      </c>
      <c r="F43" s="9">
        <v>5.44</v>
      </c>
      <c r="G43" s="9">
        <v>5.51</v>
      </c>
      <c r="H43" s="9">
        <v>5.42</v>
      </c>
      <c r="I43" s="9">
        <v>5.36</v>
      </c>
      <c r="J43" s="39">
        <v>5.45</v>
      </c>
    </row>
    <row r="44" spans="1:10" ht="18.75">
      <c r="A44" s="115"/>
      <c r="B44" s="118"/>
      <c r="C44" s="18" t="s">
        <v>50</v>
      </c>
      <c r="D44" s="17" t="s">
        <v>61</v>
      </c>
      <c r="E44" s="9">
        <v>1147</v>
      </c>
      <c r="F44" s="9">
        <v>1106</v>
      </c>
      <c r="G44" s="9">
        <v>1108</v>
      </c>
      <c r="H44" s="9">
        <v>1189</v>
      </c>
      <c r="I44" s="9">
        <v>1195</v>
      </c>
      <c r="J44" s="39">
        <v>1147</v>
      </c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>
        <v>5.98</v>
      </c>
      <c r="F45" s="9">
        <v>5.97</v>
      </c>
      <c r="G45" s="9">
        <v>6.05</v>
      </c>
      <c r="H45" s="9">
        <v>5.96</v>
      </c>
      <c r="I45" s="9">
        <v>5.63</v>
      </c>
      <c r="J45" s="39">
        <v>5.72</v>
      </c>
    </row>
    <row r="46" spans="1:10" ht="18.75">
      <c r="A46" s="115"/>
      <c r="B46" s="118"/>
      <c r="C46" s="18" t="s">
        <v>50</v>
      </c>
      <c r="D46" s="17" t="s">
        <v>51</v>
      </c>
      <c r="E46" s="9">
        <v>18.600000000000001</v>
      </c>
      <c r="F46" s="9">
        <v>19</v>
      </c>
      <c r="G46" s="9">
        <v>19.2</v>
      </c>
      <c r="H46" s="9">
        <v>19.100000000000001</v>
      </c>
      <c r="I46" s="9">
        <v>19.100000000000001</v>
      </c>
      <c r="J46" s="39">
        <v>18.8</v>
      </c>
    </row>
    <row r="47" spans="1:10" ht="16.5">
      <c r="A47" s="115"/>
      <c r="B47" s="118"/>
      <c r="C47" s="20" t="s">
        <v>52</v>
      </c>
      <c r="D47" s="17" t="s">
        <v>65</v>
      </c>
      <c r="E47" s="9">
        <v>2.08</v>
      </c>
      <c r="F47" s="9">
        <v>2.37</v>
      </c>
      <c r="G47" s="9">
        <v>2.1800000000000002</v>
      </c>
      <c r="H47" s="9">
        <v>1.97</v>
      </c>
      <c r="I47" s="9">
        <v>4.0999999999999996</v>
      </c>
      <c r="J47" s="39">
        <v>3.7</v>
      </c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>
        <v>6.03</v>
      </c>
      <c r="F48" s="9">
        <v>6.08</v>
      </c>
      <c r="G48" s="9">
        <v>6.17</v>
      </c>
      <c r="H48" s="9">
        <v>6.11</v>
      </c>
      <c r="I48" s="9">
        <v>5.82</v>
      </c>
      <c r="J48" s="39">
        <v>5.69</v>
      </c>
    </row>
    <row r="49" spans="1:13" ht="18.75">
      <c r="A49" s="115"/>
      <c r="B49" s="118"/>
      <c r="C49" s="18" t="s">
        <v>50</v>
      </c>
      <c r="D49" s="17" t="s">
        <v>51</v>
      </c>
      <c r="E49" s="9">
        <v>18.7</v>
      </c>
      <c r="F49" s="9">
        <v>18.899999999999999</v>
      </c>
      <c r="G49" s="9">
        <v>18.2</v>
      </c>
      <c r="H49" s="9">
        <v>18.600000000000001</v>
      </c>
      <c r="I49" s="9">
        <v>19.5</v>
      </c>
      <c r="J49" s="39">
        <v>18.600000000000001</v>
      </c>
    </row>
    <row r="50" spans="1:13" ht="16.5">
      <c r="A50" s="115"/>
      <c r="B50" s="118"/>
      <c r="C50" s="20" t="s">
        <v>52</v>
      </c>
      <c r="D50" s="17" t="s">
        <v>65</v>
      </c>
      <c r="E50" s="9">
        <v>3.12</v>
      </c>
      <c r="F50" s="9">
        <v>2.15</v>
      </c>
      <c r="G50" s="9">
        <v>2.36</v>
      </c>
      <c r="H50" s="9">
        <v>2.4900000000000002</v>
      </c>
      <c r="I50" s="9">
        <v>6.84</v>
      </c>
      <c r="J50" s="39">
        <v>5.92</v>
      </c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115"/>
      <c r="B52" s="118"/>
      <c r="C52" s="18" t="s">
        <v>46</v>
      </c>
      <c r="D52" s="17" t="s">
        <v>69</v>
      </c>
      <c r="E52" s="9">
        <v>9.41</v>
      </c>
      <c r="F52" s="9">
        <v>9.39</v>
      </c>
      <c r="G52" s="9">
        <v>9.3699999999999992</v>
      </c>
      <c r="H52" s="9">
        <v>9.39</v>
      </c>
      <c r="I52" s="9">
        <v>9.33</v>
      </c>
      <c r="J52" s="39">
        <v>9.39</v>
      </c>
    </row>
    <row r="53" spans="1:13" ht="15.75">
      <c r="A53" s="115"/>
      <c r="B53" s="118"/>
      <c r="C53" s="17" t="s">
        <v>48</v>
      </c>
      <c r="D53" s="17" t="s">
        <v>49</v>
      </c>
      <c r="E53" s="9">
        <v>6.27</v>
      </c>
      <c r="F53" s="9">
        <v>6.24</v>
      </c>
      <c r="G53" s="9">
        <v>6.36</v>
      </c>
      <c r="H53" s="9">
        <v>6.12</v>
      </c>
      <c r="I53" s="9">
        <v>6.78</v>
      </c>
      <c r="J53" s="39">
        <v>6.46</v>
      </c>
    </row>
    <row r="54" spans="1:13" ht="18.75">
      <c r="A54" s="115"/>
      <c r="B54" s="118"/>
      <c r="C54" s="18" t="s">
        <v>50</v>
      </c>
      <c r="D54" s="17" t="s">
        <v>51</v>
      </c>
      <c r="E54" s="9">
        <v>13</v>
      </c>
      <c r="F54" s="9">
        <v>13.3</v>
      </c>
      <c r="G54" s="9">
        <v>13.1</v>
      </c>
      <c r="H54" s="9">
        <v>13.5</v>
      </c>
      <c r="I54" s="9">
        <v>11.2</v>
      </c>
      <c r="J54" s="39">
        <v>13.6</v>
      </c>
    </row>
    <row r="55" spans="1:13" ht="16.5">
      <c r="A55" s="115"/>
      <c r="B55" s="129"/>
      <c r="C55" s="24" t="s">
        <v>52</v>
      </c>
      <c r="D55" s="17" t="s">
        <v>70</v>
      </c>
      <c r="E55" s="25">
        <v>3.1</v>
      </c>
      <c r="F55" s="25">
        <v>3.14</v>
      </c>
      <c r="G55" s="25">
        <v>3.08</v>
      </c>
      <c r="H55" s="9">
        <v>2.97</v>
      </c>
      <c r="I55" s="9">
        <v>2.1</v>
      </c>
      <c r="J55" s="39">
        <v>4.8</v>
      </c>
    </row>
    <row r="56" spans="1:13" ht="14.25">
      <c r="A56" s="26" t="s">
        <v>71</v>
      </c>
      <c r="B56" s="26" t="s">
        <v>72</v>
      </c>
      <c r="C56" s="27">
        <v>7.86</v>
      </c>
      <c r="D56" s="26" t="s">
        <v>44</v>
      </c>
      <c r="E56" s="27">
        <v>76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9.89</v>
      </c>
      <c r="C59" s="33"/>
      <c r="D59" s="34">
        <v>13.47</v>
      </c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58.6</v>
      </c>
      <c r="C60" s="33"/>
      <c r="D60" s="34">
        <v>32.340000000000003</v>
      </c>
      <c r="E60" s="33"/>
      <c r="F60" s="33">
        <v>25.2</v>
      </c>
      <c r="G60" s="35"/>
      <c r="H60" s="33">
        <v>24.9</v>
      </c>
      <c r="I60" s="33"/>
      <c r="J60" s="39">
        <v>34.78</v>
      </c>
      <c r="K60" s="39"/>
      <c r="L60" s="39">
        <v>51.5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8.9</v>
      </c>
      <c r="G61" s="35"/>
      <c r="H61" s="33">
        <v>11.7</v>
      </c>
      <c r="I61" s="33"/>
      <c r="J61" s="39">
        <v>11.98</v>
      </c>
      <c r="K61" s="39"/>
      <c r="L61" s="39">
        <v>16.55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/>
      <c r="D63" s="34"/>
      <c r="E63" s="33"/>
      <c r="F63" s="33"/>
      <c r="G63" s="35">
        <v>21.4</v>
      </c>
      <c r="H63" s="33"/>
      <c r="I63" s="33">
        <v>19.5</v>
      </c>
      <c r="J63" s="39"/>
      <c r="K63" s="39">
        <v>19.39</v>
      </c>
      <c r="M63" s="39">
        <v>20.25</v>
      </c>
    </row>
    <row r="64" spans="1:13" ht="18.75">
      <c r="A64" s="36" t="s">
        <v>81</v>
      </c>
      <c r="B64" s="33"/>
      <c r="C64" s="33">
        <v>29.89</v>
      </c>
      <c r="D64" s="34"/>
      <c r="E64" s="33">
        <v>31.33</v>
      </c>
      <c r="F64" s="33"/>
      <c r="G64" s="37"/>
      <c r="H64" s="33"/>
      <c r="I64" s="33">
        <v>25</v>
      </c>
      <c r="J64" s="39"/>
      <c r="K64" s="39">
        <v>27.49</v>
      </c>
      <c r="L64" s="39"/>
      <c r="M64" s="39">
        <v>29.22</v>
      </c>
    </row>
    <row r="65" spans="1:13" ht="18.75">
      <c r="A65" s="36" t="s">
        <v>82</v>
      </c>
      <c r="B65" s="33"/>
      <c r="C65" s="33">
        <v>24.45</v>
      </c>
      <c r="D65" s="34"/>
      <c r="E65" s="33">
        <v>25.36</v>
      </c>
      <c r="F65" s="33"/>
      <c r="G65" s="35">
        <v>25.7</v>
      </c>
      <c r="H65" s="33"/>
      <c r="I65" s="33">
        <v>25.1</v>
      </c>
      <c r="J65" s="39"/>
      <c r="K65" s="39"/>
      <c r="M65" s="39"/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3.02</v>
      </c>
      <c r="C67" s="33">
        <v>12.58</v>
      </c>
      <c r="D67" s="34">
        <v>3.12</v>
      </c>
      <c r="E67" s="33">
        <v>12.81</v>
      </c>
      <c r="F67" s="33">
        <v>3.75</v>
      </c>
      <c r="G67" s="35">
        <v>11.9</v>
      </c>
      <c r="H67" s="33">
        <v>3.15</v>
      </c>
      <c r="I67" s="33">
        <v>12.9</v>
      </c>
      <c r="J67" s="39">
        <v>4.3</v>
      </c>
      <c r="K67" s="39">
        <v>11.28</v>
      </c>
      <c r="L67" s="39">
        <v>3.9</v>
      </c>
      <c r="M67" s="39">
        <v>11.55</v>
      </c>
    </row>
    <row r="68" spans="1:13" ht="18.75">
      <c r="A68" s="41" t="s">
        <v>84</v>
      </c>
      <c r="B68" s="42">
        <v>1.05</v>
      </c>
      <c r="C68" s="33">
        <v>9.49</v>
      </c>
      <c r="D68" s="34">
        <v>1.1499999999999999</v>
      </c>
      <c r="E68" s="33">
        <v>9.56</v>
      </c>
      <c r="F68" s="33">
        <v>1.06</v>
      </c>
      <c r="G68" s="35">
        <v>9.9</v>
      </c>
      <c r="H68" s="33">
        <v>1.38</v>
      </c>
      <c r="I68" s="33">
        <v>9.6</v>
      </c>
      <c r="J68" s="39">
        <v>5.1100000000000003</v>
      </c>
      <c r="K68" s="39">
        <v>8.9700000000000006</v>
      </c>
      <c r="L68" s="39">
        <v>4.24</v>
      </c>
      <c r="M68" s="39">
        <v>9.26</v>
      </c>
    </row>
    <row r="69" spans="1:13" ht="18.75">
      <c r="A69" s="41" t="s">
        <v>85</v>
      </c>
      <c r="B69" s="42">
        <v>2.83</v>
      </c>
      <c r="C69" s="33">
        <v>13.07</v>
      </c>
      <c r="D69" s="34">
        <v>2.92</v>
      </c>
      <c r="E69" s="33">
        <v>13.45</v>
      </c>
      <c r="F69" s="33">
        <v>2.69</v>
      </c>
      <c r="G69" s="35">
        <v>13</v>
      </c>
      <c r="H69" s="33">
        <v>2.5099999999999998</v>
      </c>
      <c r="I69" s="33">
        <v>13.1</v>
      </c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E41" sqref="E4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122</v>
      </c>
      <c r="D2" s="160"/>
      <c r="E2" s="160"/>
      <c r="F2" s="161" t="s">
        <v>123</v>
      </c>
      <c r="G2" s="161"/>
      <c r="H2" s="161"/>
      <c r="I2" s="162" t="s">
        <v>124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16400</v>
      </c>
      <c r="D4" s="152"/>
      <c r="E4" s="152"/>
      <c r="F4" s="152">
        <v>17720</v>
      </c>
      <c r="G4" s="152"/>
      <c r="H4" s="152"/>
      <c r="I4" s="152">
        <v>18950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17400</v>
      </c>
      <c r="D5" s="152"/>
      <c r="E5" s="152"/>
      <c r="F5" s="152">
        <v>19220</v>
      </c>
      <c r="G5" s="152"/>
      <c r="H5" s="152"/>
      <c r="I5" s="152">
        <v>21120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C4-'4日'!I4</f>
        <v>1150</v>
      </c>
      <c r="D6" s="168"/>
      <c r="E6" s="168"/>
      <c r="F6" s="169">
        <f>F4-C4</f>
        <v>1320</v>
      </c>
      <c r="G6" s="170"/>
      <c r="H6" s="171"/>
      <c r="I6" s="169">
        <f>I4-F4</f>
        <v>1230</v>
      </c>
      <c r="J6" s="170"/>
      <c r="K6" s="171"/>
      <c r="L6" s="167">
        <f>C6+F6+I6</f>
        <v>3700</v>
      </c>
      <c r="M6" s="167">
        <f>C7+F7+I7</f>
        <v>5440</v>
      </c>
    </row>
    <row r="7" spans="1:15" ht="21.95" customHeight="1">
      <c r="A7" s="107"/>
      <c r="B7" s="6" t="s">
        <v>8</v>
      </c>
      <c r="C7" s="168">
        <f>C5-'4日'!I5</f>
        <v>1720</v>
      </c>
      <c r="D7" s="168"/>
      <c r="E7" s="168"/>
      <c r="F7" s="169">
        <f>F5-C5</f>
        <v>1820</v>
      </c>
      <c r="G7" s="170"/>
      <c r="H7" s="171"/>
      <c r="I7" s="169">
        <f>I5-F5</f>
        <v>1900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42</v>
      </c>
      <c r="D9" s="152"/>
      <c r="E9" s="152"/>
      <c r="F9" s="152">
        <v>49</v>
      </c>
      <c r="G9" s="152"/>
      <c r="H9" s="152"/>
      <c r="I9" s="152">
        <v>48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42</v>
      </c>
      <c r="D10" s="152"/>
      <c r="E10" s="152"/>
      <c r="F10" s="152">
        <v>49</v>
      </c>
      <c r="G10" s="152"/>
      <c r="H10" s="152"/>
      <c r="I10" s="152">
        <v>48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9"/>
      <c r="B12" s="8" t="s">
        <v>15</v>
      </c>
      <c r="C12" s="9">
        <v>100</v>
      </c>
      <c r="D12" s="9">
        <v>100</v>
      </c>
      <c r="E12" s="9">
        <v>100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9">
        <v>100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">
        <v>460</v>
      </c>
      <c r="D15" s="9">
        <v>410</v>
      </c>
      <c r="E15" s="9">
        <v>370</v>
      </c>
      <c r="F15" s="9">
        <v>360</v>
      </c>
      <c r="G15" s="9">
        <v>310</v>
      </c>
      <c r="H15" s="9">
        <v>270</v>
      </c>
      <c r="I15" s="9">
        <v>270</v>
      </c>
      <c r="J15" s="9">
        <v>220</v>
      </c>
      <c r="K15" s="9">
        <v>550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21</v>
      </c>
      <c r="G16" s="151"/>
      <c r="H16" s="151"/>
      <c r="I16" s="151" t="s">
        <v>132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11"/>
      <c r="B18" s="12" t="s">
        <v>15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>
        <v>380</v>
      </c>
      <c r="D21" s="9">
        <v>300</v>
      </c>
      <c r="E21" s="9">
        <v>500</v>
      </c>
      <c r="F21" s="9">
        <v>490</v>
      </c>
      <c r="G21" s="9">
        <v>410</v>
      </c>
      <c r="H21" s="9">
        <v>360</v>
      </c>
      <c r="I21" s="9">
        <v>360</v>
      </c>
      <c r="J21" s="9">
        <v>280</v>
      </c>
      <c r="K21" s="9">
        <v>560</v>
      </c>
    </row>
    <row r="22" spans="1:11" ht="21.95" customHeight="1">
      <c r="A22" s="112"/>
      <c r="B22" s="11" t="s">
        <v>25</v>
      </c>
      <c r="C22" s="151" t="s">
        <v>133</v>
      </c>
      <c r="D22" s="151"/>
      <c r="E22" s="151"/>
      <c r="F22" s="151" t="s">
        <v>26</v>
      </c>
      <c r="G22" s="151"/>
      <c r="H22" s="151"/>
      <c r="I22" s="151" t="s">
        <v>134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1030</v>
      </c>
      <c r="D23" s="130"/>
      <c r="E23" s="130"/>
      <c r="F23" s="130">
        <v>900</v>
      </c>
      <c r="G23" s="130"/>
      <c r="H23" s="130"/>
      <c r="I23" s="130">
        <v>720</v>
      </c>
      <c r="J23" s="130"/>
      <c r="K23" s="130"/>
    </row>
    <row r="24" spans="1:11" ht="21.95" customHeight="1">
      <c r="A24" s="113"/>
      <c r="B24" s="13" t="s">
        <v>29</v>
      </c>
      <c r="C24" s="130">
        <v>1840</v>
      </c>
      <c r="D24" s="130"/>
      <c r="E24" s="130"/>
      <c r="F24" s="130">
        <v>1840</v>
      </c>
      <c r="G24" s="130"/>
      <c r="H24" s="130"/>
      <c r="I24" s="130">
        <v>1720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716</v>
      </c>
      <c r="D26" s="130"/>
      <c r="E26" s="130"/>
      <c r="F26" s="130">
        <v>716</v>
      </c>
      <c r="G26" s="130"/>
      <c r="H26" s="130"/>
      <c r="I26" s="130">
        <v>714</v>
      </c>
      <c r="J26" s="130"/>
      <c r="K26" s="130"/>
    </row>
    <row r="27" spans="1:11" ht="21.95" customHeight="1">
      <c r="A27" s="110"/>
      <c r="B27" s="10" t="s">
        <v>33</v>
      </c>
      <c r="C27" s="130">
        <v>2</v>
      </c>
      <c r="D27" s="130"/>
      <c r="E27" s="130"/>
      <c r="F27" s="130">
        <v>2</v>
      </c>
      <c r="G27" s="130"/>
      <c r="H27" s="130"/>
      <c r="I27" s="130">
        <v>2</v>
      </c>
      <c r="J27" s="130"/>
      <c r="K27" s="130"/>
    </row>
    <row r="28" spans="1:11" ht="76.5" customHeight="1">
      <c r="A28" s="136" t="s">
        <v>34</v>
      </c>
      <c r="B28" s="137"/>
      <c r="C28" s="142" t="s">
        <v>135</v>
      </c>
      <c r="D28" s="143"/>
      <c r="E28" s="144"/>
      <c r="F28" s="142" t="s">
        <v>136</v>
      </c>
      <c r="G28" s="143"/>
      <c r="H28" s="144"/>
      <c r="I28" s="142" t="s">
        <v>137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13.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138</v>
      </c>
      <c r="D31" s="134"/>
      <c r="E31" s="135"/>
      <c r="F31" s="133" t="s">
        <v>119</v>
      </c>
      <c r="G31" s="134"/>
      <c r="H31" s="135"/>
      <c r="I31" s="133" t="s">
        <v>120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5"/>
      <c r="B35" s="118"/>
      <c r="C35" s="18" t="s">
        <v>46</v>
      </c>
      <c r="D35" s="18" t="s">
        <v>47</v>
      </c>
      <c r="E35" s="9">
        <v>9.02</v>
      </c>
      <c r="F35" s="9">
        <v>9.0500000000000007</v>
      </c>
      <c r="G35" s="9">
        <v>9.08</v>
      </c>
      <c r="H35" s="9">
        <v>9.0500000000000007</v>
      </c>
      <c r="I35" s="9">
        <v>9.07</v>
      </c>
      <c r="J35" s="39">
        <v>9.0399999999999991</v>
      </c>
    </row>
    <row r="36" spans="1:10" ht="15.75">
      <c r="A36" s="115"/>
      <c r="B36" s="118"/>
      <c r="C36" s="17" t="s">
        <v>48</v>
      </c>
      <c r="D36" s="17" t="s">
        <v>49</v>
      </c>
      <c r="E36" s="9">
        <v>6.32</v>
      </c>
      <c r="F36" s="9">
        <v>6.03</v>
      </c>
      <c r="G36" s="9">
        <v>6.05</v>
      </c>
      <c r="H36" s="9">
        <v>6.23</v>
      </c>
      <c r="I36" s="9">
        <v>6.15</v>
      </c>
      <c r="J36" s="39">
        <v>5.97</v>
      </c>
    </row>
    <row r="37" spans="1:10" ht="18.75">
      <c r="A37" s="115"/>
      <c r="B37" s="118"/>
      <c r="C37" s="18" t="s">
        <v>50</v>
      </c>
      <c r="D37" s="17" t="s">
        <v>51</v>
      </c>
      <c r="E37" s="9">
        <v>18.3</v>
      </c>
      <c r="F37" s="9">
        <v>18.5</v>
      </c>
      <c r="G37" s="19">
        <v>17.100000000000001</v>
      </c>
      <c r="H37" s="9">
        <v>17.3</v>
      </c>
      <c r="I37" s="9">
        <v>18.600000000000001</v>
      </c>
      <c r="J37" s="39">
        <v>17.5</v>
      </c>
    </row>
    <row r="38" spans="1:10" ht="16.5">
      <c r="A38" s="115"/>
      <c r="B38" s="118"/>
      <c r="C38" s="20" t="s">
        <v>52</v>
      </c>
      <c r="D38" s="17" t="s">
        <v>53</v>
      </c>
      <c r="E38" s="19">
        <v>1.73</v>
      </c>
      <c r="F38" s="19">
        <v>1.71</v>
      </c>
      <c r="G38" s="19">
        <v>1.93</v>
      </c>
      <c r="H38" s="19">
        <v>1.93</v>
      </c>
      <c r="I38" s="9">
        <v>2.31</v>
      </c>
      <c r="J38" s="39">
        <v>2.0699999999999998</v>
      </c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>
        <v>0.6</v>
      </c>
      <c r="F39" s="9">
        <v>0.6</v>
      </c>
      <c r="G39" s="9">
        <v>0.6</v>
      </c>
      <c r="H39" s="9">
        <v>0.6</v>
      </c>
      <c r="I39" s="9">
        <v>0.6</v>
      </c>
      <c r="J39" s="39">
        <v>0.6</v>
      </c>
    </row>
    <row r="40" spans="1:10" ht="15.75">
      <c r="A40" s="115"/>
      <c r="B40" s="118"/>
      <c r="C40" s="18" t="s">
        <v>46</v>
      </c>
      <c r="D40" s="18" t="s">
        <v>55</v>
      </c>
      <c r="E40" s="9">
        <v>10.130000000000001</v>
      </c>
      <c r="F40" s="9">
        <v>10.14</v>
      </c>
      <c r="G40" s="9">
        <v>10.15</v>
      </c>
      <c r="H40" s="9">
        <v>10.119999999999999</v>
      </c>
      <c r="I40" s="9">
        <v>10.15</v>
      </c>
      <c r="J40" s="39">
        <v>10.11</v>
      </c>
    </row>
    <row r="41" spans="1:10" ht="15.75">
      <c r="A41" s="115"/>
      <c r="B41" s="118"/>
      <c r="C41" s="17" t="s">
        <v>48</v>
      </c>
      <c r="D41" s="17" t="s">
        <v>56</v>
      </c>
      <c r="E41" s="9">
        <v>25.98</v>
      </c>
      <c r="F41" s="9">
        <v>26.32</v>
      </c>
      <c r="G41" s="9">
        <v>25.3</v>
      </c>
      <c r="H41" s="9">
        <v>24.8</v>
      </c>
      <c r="I41" s="9">
        <v>23.37</v>
      </c>
      <c r="J41" s="39">
        <v>22.78</v>
      </c>
    </row>
    <row r="42" spans="1:10" ht="15.75">
      <c r="A42" s="115"/>
      <c r="B42" s="118"/>
      <c r="C42" s="21" t="s">
        <v>57</v>
      </c>
      <c r="D42" s="22" t="s">
        <v>58</v>
      </c>
      <c r="E42" s="9">
        <v>5.22</v>
      </c>
      <c r="F42" s="9">
        <v>5.15</v>
      </c>
      <c r="G42" s="9">
        <v>5.03</v>
      </c>
      <c r="H42" s="9">
        <v>5.07</v>
      </c>
      <c r="I42" s="9">
        <v>5.17</v>
      </c>
      <c r="J42" s="39">
        <v>5.21</v>
      </c>
    </row>
    <row r="43" spans="1:10" ht="16.5">
      <c r="A43" s="115"/>
      <c r="B43" s="118"/>
      <c r="C43" s="21" t="s">
        <v>59</v>
      </c>
      <c r="D43" s="23" t="s">
        <v>60</v>
      </c>
      <c r="E43" s="9">
        <v>5.73</v>
      </c>
      <c r="F43" s="9">
        <v>5.97</v>
      </c>
      <c r="G43" s="9">
        <v>5.86</v>
      </c>
      <c r="H43" s="9">
        <v>5.75</v>
      </c>
      <c r="I43" s="9">
        <v>4.9800000000000004</v>
      </c>
      <c r="J43" s="39">
        <v>5.12</v>
      </c>
    </row>
    <row r="44" spans="1:10" ht="18.75">
      <c r="A44" s="115"/>
      <c r="B44" s="118"/>
      <c r="C44" s="18" t="s">
        <v>50</v>
      </c>
      <c r="D44" s="17" t="s">
        <v>61</v>
      </c>
      <c r="E44" s="9">
        <v>1146</v>
      </c>
      <c r="F44" s="9">
        <v>1102</v>
      </c>
      <c r="G44" s="9">
        <v>1037</v>
      </c>
      <c r="H44" s="9">
        <v>984</v>
      </c>
      <c r="I44" s="9">
        <v>918</v>
      </c>
      <c r="J44" s="39">
        <v>924</v>
      </c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>
        <v>6.02</v>
      </c>
      <c r="F45" s="9">
        <v>6.11</v>
      </c>
      <c r="G45" s="9">
        <v>6.19</v>
      </c>
      <c r="H45" s="9">
        <v>6.11</v>
      </c>
      <c r="I45" s="9">
        <v>6.26</v>
      </c>
      <c r="J45" s="39">
        <v>6.39</v>
      </c>
    </row>
    <row r="46" spans="1:10" ht="18.75">
      <c r="A46" s="115"/>
      <c r="B46" s="118"/>
      <c r="C46" s="18" t="s">
        <v>50</v>
      </c>
      <c r="D46" s="17" t="s">
        <v>51</v>
      </c>
      <c r="E46" s="9">
        <v>17.7</v>
      </c>
      <c r="F46" s="9">
        <v>18.7</v>
      </c>
      <c r="G46" s="9">
        <v>18.600000000000001</v>
      </c>
      <c r="H46" s="9">
        <v>18.399999999999999</v>
      </c>
      <c r="I46" s="9">
        <v>17.899999999999999</v>
      </c>
      <c r="J46" s="39">
        <v>19.399999999999999</v>
      </c>
    </row>
    <row r="47" spans="1:10" ht="16.5">
      <c r="A47" s="115"/>
      <c r="B47" s="118"/>
      <c r="C47" s="20" t="s">
        <v>52</v>
      </c>
      <c r="D47" s="17" t="s">
        <v>65</v>
      </c>
      <c r="E47" s="9">
        <v>1.72</v>
      </c>
      <c r="F47" s="9">
        <v>1.75</v>
      </c>
      <c r="G47" s="9">
        <v>1.88</v>
      </c>
      <c r="H47" s="9">
        <v>1.36</v>
      </c>
      <c r="I47" s="9">
        <v>1.46</v>
      </c>
      <c r="J47" s="39">
        <v>1.54</v>
      </c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>
        <v>6.18</v>
      </c>
      <c r="F48" s="9">
        <v>6.09</v>
      </c>
      <c r="G48" s="9">
        <v>6.01</v>
      </c>
      <c r="H48" s="9">
        <v>6.05</v>
      </c>
      <c r="I48" s="9">
        <v>5.95</v>
      </c>
      <c r="J48" s="39">
        <v>6.02</v>
      </c>
    </row>
    <row r="49" spans="1:13" ht="18.75">
      <c r="A49" s="115"/>
      <c r="B49" s="118"/>
      <c r="C49" s="18" t="s">
        <v>50</v>
      </c>
      <c r="D49" s="17" t="s">
        <v>51</v>
      </c>
      <c r="E49" s="9">
        <v>18.100000000000001</v>
      </c>
      <c r="F49" s="9">
        <v>19.2</v>
      </c>
      <c r="G49" s="9">
        <v>17.399999999999999</v>
      </c>
      <c r="H49" s="9">
        <v>18.5</v>
      </c>
      <c r="I49" s="9">
        <v>16.399999999999999</v>
      </c>
      <c r="J49" s="39">
        <v>18.7</v>
      </c>
    </row>
    <row r="50" spans="1:13" ht="16.5">
      <c r="A50" s="115"/>
      <c r="B50" s="118"/>
      <c r="C50" s="20" t="s">
        <v>52</v>
      </c>
      <c r="D50" s="17" t="s">
        <v>65</v>
      </c>
      <c r="E50" s="9">
        <v>3.83</v>
      </c>
      <c r="F50" s="9">
        <v>4.32</v>
      </c>
      <c r="G50" s="9">
        <v>4.17</v>
      </c>
      <c r="H50" s="9">
        <v>4.75</v>
      </c>
      <c r="I50" s="9">
        <v>3.25</v>
      </c>
      <c r="J50" s="39">
        <v>2.36</v>
      </c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115"/>
      <c r="B52" s="118"/>
      <c r="C52" s="18" t="s">
        <v>46</v>
      </c>
      <c r="D52" s="17" t="s">
        <v>69</v>
      </c>
      <c r="E52" s="9">
        <v>9.14</v>
      </c>
      <c r="F52" s="9">
        <v>9.16</v>
      </c>
      <c r="G52" s="9">
        <v>9.18</v>
      </c>
      <c r="H52" s="9">
        <v>9.1300000000000008</v>
      </c>
      <c r="I52" s="9">
        <v>9.15</v>
      </c>
      <c r="J52" s="39">
        <v>9.1199999999999992</v>
      </c>
    </row>
    <row r="53" spans="1:13" ht="15.75">
      <c r="A53" s="115"/>
      <c r="B53" s="118"/>
      <c r="C53" s="17" t="s">
        <v>48</v>
      </c>
      <c r="D53" s="17" t="s">
        <v>49</v>
      </c>
      <c r="E53" s="9">
        <v>5.94</v>
      </c>
      <c r="F53" s="9">
        <v>6.02</v>
      </c>
      <c r="G53" s="9">
        <v>5.93</v>
      </c>
      <c r="H53" s="9">
        <v>5.87</v>
      </c>
      <c r="I53" s="9">
        <v>5.93</v>
      </c>
      <c r="J53" s="39">
        <v>5.73</v>
      </c>
    </row>
    <row r="54" spans="1:13" ht="18.75">
      <c r="A54" s="115"/>
      <c r="B54" s="118"/>
      <c r="C54" s="18" t="s">
        <v>50</v>
      </c>
      <c r="D54" s="17" t="s">
        <v>51</v>
      </c>
      <c r="E54" s="9">
        <v>16.8</v>
      </c>
      <c r="F54" s="9">
        <v>17.899999999999999</v>
      </c>
      <c r="G54" s="9">
        <v>16.8</v>
      </c>
      <c r="H54" s="9">
        <v>16.3</v>
      </c>
      <c r="I54" s="9">
        <v>15.3</v>
      </c>
      <c r="J54" s="39">
        <v>16.13</v>
      </c>
    </row>
    <row r="55" spans="1:13" ht="16.5">
      <c r="A55" s="115"/>
      <c r="B55" s="129"/>
      <c r="C55" s="24" t="s">
        <v>52</v>
      </c>
      <c r="D55" s="17" t="s">
        <v>70</v>
      </c>
      <c r="E55" s="25">
        <v>3.43</v>
      </c>
      <c r="F55" s="25">
        <v>3.78</v>
      </c>
      <c r="G55" s="25">
        <v>3.51</v>
      </c>
      <c r="H55" s="9">
        <v>3.18</v>
      </c>
      <c r="I55" s="9">
        <v>3.11</v>
      </c>
      <c r="J55" s="39">
        <v>2.17</v>
      </c>
    </row>
    <row r="56" spans="1:13" ht="14.25">
      <c r="A56" s="26" t="s">
        <v>71</v>
      </c>
      <c r="B56" s="26" t="s">
        <v>72</v>
      </c>
      <c r="C56" s="27">
        <v>7.89</v>
      </c>
      <c r="D56" s="26" t="s">
        <v>44</v>
      </c>
      <c r="E56" s="27">
        <v>78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3.28</v>
      </c>
      <c r="C59" s="33"/>
      <c r="D59" s="34">
        <v>4.25</v>
      </c>
      <c r="E59" s="33"/>
      <c r="F59" s="33">
        <v>4.8</v>
      </c>
      <c r="G59" s="35"/>
      <c r="H59" s="33">
        <v>4.0999999999999996</v>
      </c>
      <c r="I59" s="33"/>
      <c r="J59" s="33">
        <v>10.130000000000001</v>
      </c>
      <c r="K59" s="33"/>
      <c r="L59" s="33"/>
      <c r="M59" s="33"/>
    </row>
    <row r="60" spans="1:13" ht="18.75">
      <c r="A60" s="31" t="s">
        <v>78</v>
      </c>
      <c r="B60" s="32"/>
      <c r="C60" s="33"/>
      <c r="D60" s="34"/>
      <c r="E60" s="33"/>
      <c r="F60" s="33">
        <v>54.1</v>
      </c>
      <c r="G60" s="35"/>
      <c r="H60" s="33">
        <v>30.5</v>
      </c>
      <c r="I60" s="33"/>
      <c r="J60" s="33">
        <v>33.799999999999997</v>
      </c>
      <c r="K60" s="33"/>
      <c r="L60" s="33">
        <v>34.549999999999997</v>
      </c>
      <c r="M60" s="33"/>
    </row>
    <row r="61" spans="1:13" ht="18.75">
      <c r="A61" s="31" t="s">
        <v>79</v>
      </c>
      <c r="B61" s="32">
        <v>14.4</v>
      </c>
      <c r="C61" s="33"/>
      <c r="D61" s="34">
        <v>16.23</v>
      </c>
      <c r="E61" s="33"/>
      <c r="F61" s="33"/>
      <c r="G61" s="35"/>
      <c r="H61" s="33"/>
      <c r="I61" s="33"/>
      <c r="J61" s="33"/>
      <c r="K61" s="33"/>
      <c r="L61" s="33">
        <v>16.149999999999999</v>
      </c>
      <c r="M61" s="33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19.760000000000002</v>
      </c>
      <c r="D63" s="34"/>
      <c r="E63" s="33">
        <v>21.26</v>
      </c>
      <c r="F63" s="33"/>
      <c r="G63" s="35">
        <v>24.5</v>
      </c>
      <c r="H63" s="33"/>
      <c r="I63" s="33">
        <v>14.1</v>
      </c>
      <c r="J63" s="33"/>
      <c r="K63" s="33">
        <v>14.18</v>
      </c>
      <c r="L63" s="33"/>
      <c r="M63" s="33">
        <v>14.18</v>
      </c>
    </row>
    <row r="64" spans="1:13" ht="18.75">
      <c r="A64" s="36" t="s">
        <v>81</v>
      </c>
      <c r="B64" s="33"/>
      <c r="C64" s="33">
        <v>27.63</v>
      </c>
      <c r="D64" s="34"/>
      <c r="E64" s="33">
        <v>29.57</v>
      </c>
      <c r="F64" s="33"/>
      <c r="G64" s="37">
        <v>28.8</v>
      </c>
      <c r="H64" s="33"/>
      <c r="I64" s="33">
        <v>30.6</v>
      </c>
      <c r="J64" s="33"/>
      <c r="K64" s="33">
        <v>30.96</v>
      </c>
      <c r="L64" s="33"/>
      <c r="M64" s="33">
        <v>32.409999999999997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>
        <v>23.8</v>
      </c>
      <c r="H65" s="33"/>
      <c r="I65" s="33">
        <v>23.4</v>
      </c>
      <c r="J65" s="33"/>
      <c r="K65" s="33"/>
      <c r="L65" s="33"/>
      <c r="M65" s="33">
        <v>20.6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4.0199999999999996</v>
      </c>
      <c r="C67" s="33">
        <v>12.49</v>
      </c>
      <c r="D67" s="34">
        <v>4.13</v>
      </c>
      <c r="E67" s="33">
        <v>12.66</v>
      </c>
      <c r="F67" s="33">
        <v>3.47</v>
      </c>
      <c r="G67" s="35">
        <v>12.9</v>
      </c>
      <c r="H67" s="33">
        <v>3.56</v>
      </c>
      <c r="I67" s="33">
        <v>12.8</v>
      </c>
      <c r="J67" s="33">
        <v>2.42</v>
      </c>
      <c r="K67" s="33">
        <v>12.44</v>
      </c>
      <c r="L67" s="33">
        <v>2.5299999999999998</v>
      </c>
      <c r="M67" s="33">
        <v>13.2</v>
      </c>
    </row>
    <row r="68" spans="1:13" ht="18.75">
      <c r="A68" s="41" t="s">
        <v>84</v>
      </c>
      <c r="B68" s="42">
        <v>4.13</v>
      </c>
      <c r="C68" s="33">
        <v>9.23</v>
      </c>
      <c r="D68" s="34">
        <v>4.5599999999999996</v>
      </c>
      <c r="E68" s="33">
        <v>9.2799999999999994</v>
      </c>
      <c r="F68" s="33">
        <v>4.13</v>
      </c>
      <c r="G68" s="35">
        <v>9.8000000000000007</v>
      </c>
      <c r="H68" s="33">
        <v>4.29</v>
      </c>
      <c r="I68" s="33">
        <v>9.1999999999999993</v>
      </c>
      <c r="J68" s="33">
        <v>3.5</v>
      </c>
      <c r="K68" s="33">
        <v>8.59</v>
      </c>
      <c r="L68" s="33">
        <v>3.1</v>
      </c>
      <c r="M68" s="33">
        <v>9.2899999999999991</v>
      </c>
    </row>
    <row r="69" spans="1:13" ht="18.75">
      <c r="A69" s="41" t="s">
        <v>85</v>
      </c>
      <c r="B69" s="42"/>
      <c r="C69" s="33"/>
      <c r="D69" s="34"/>
      <c r="E69" s="33"/>
      <c r="F69" s="33">
        <v>2.58</v>
      </c>
      <c r="G69" s="35">
        <v>13.5</v>
      </c>
      <c r="H69" s="33">
        <v>2.86</v>
      </c>
      <c r="I69" s="33">
        <v>13.3</v>
      </c>
      <c r="J69" s="33"/>
      <c r="K69" s="33"/>
      <c r="L69" s="33">
        <v>2.04</v>
      </c>
      <c r="M69" s="33">
        <v>13.17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3"/>
      <c r="K70" s="33"/>
      <c r="L70" s="33"/>
      <c r="M70" s="3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M70" sqref="M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139</v>
      </c>
      <c r="D2" s="160"/>
      <c r="E2" s="160"/>
      <c r="F2" s="161" t="s">
        <v>102</v>
      </c>
      <c r="G2" s="161"/>
      <c r="H2" s="161"/>
      <c r="I2" s="162" t="s">
        <v>140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20350</v>
      </c>
      <c r="D4" s="152"/>
      <c r="E4" s="152"/>
      <c r="F4" s="152">
        <v>21700</v>
      </c>
      <c r="G4" s="152"/>
      <c r="H4" s="152"/>
      <c r="I4" s="152">
        <v>23150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23250</v>
      </c>
      <c r="D5" s="152"/>
      <c r="E5" s="152"/>
      <c r="F5" s="152">
        <v>25150</v>
      </c>
      <c r="G5" s="152"/>
      <c r="H5" s="152"/>
      <c r="I5" s="152">
        <v>26930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C4-'5日'!I4</f>
        <v>1400</v>
      </c>
      <c r="D6" s="168"/>
      <c r="E6" s="168"/>
      <c r="F6" s="169">
        <f>F4-C4</f>
        <v>1350</v>
      </c>
      <c r="G6" s="170"/>
      <c r="H6" s="171"/>
      <c r="I6" s="169">
        <f>I4-F4</f>
        <v>1450</v>
      </c>
      <c r="J6" s="170"/>
      <c r="K6" s="171"/>
      <c r="L6" s="167">
        <f>C6+F6+I6</f>
        <v>4200</v>
      </c>
      <c r="M6" s="167">
        <f>C7+F7+I7</f>
        <v>5810</v>
      </c>
    </row>
    <row r="7" spans="1:15" ht="21.95" customHeight="1">
      <c r="A7" s="107"/>
      <c r="B7" s="6" t="s">
        <v>8</v>
      </c>
      <c r="C7" s="168">
        <f>C5-'5日'!I5</f>
        <v>2130</v>
      </c>
      <c r="D7" s="168"/>
      <c r="E7" s="168"/>
      <c r="F7" s="169">
        <f>F5-C5</f>
        <v>1900</v>
      </c>
      <c r="G7" s="170"/>
      <c r="H7" s="171"/>
      <c r="I7" s="169">
        <f>I5-F5</f>
        <v>1780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42</v>
      </c>
      <c r="D9" s="152"/>
      <c r="E9" s="152"/>
      <c r="F9" s="152">
        <v>49</v>
      </c>
      <c r="G9" s="152"/>
      <c r="H9" s="152"/>
      <c r="I9" s="152">
        <v>48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42</v>
      </c>
      <c r="D10" s="152"/>
      <c r="E10" s="152"/>
      <c r="F10" s="152">
        <v>49</v>
      </c>
      <c r="G10" s="152"/>
      <c r="H10" s="152"/>
      <c r="I10" s="152">
        <v>48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9"/>
      <c r="B12" s="8" t="s">
        <v>15</v>
      </c>
      <c r="C12" s="9">
        <v>100</v>
      </c>
      <c r="D12" s="9">
        <v>100</v>
      </c>
      <c r="E12" s="9">
        <v>100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9">
        <v>100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">
        <v>550</v>
      </c>
      <c r="D15" s="9">
        <v>500</v>
      </c>
      <c r="E15" s="9">
        <v>450</v>
      </c>
      <c r="F15" s="9">
        <v>450</v>
      </c>
      <c r="G15" s="9">
        <v>400</v>
      </c>
      <c r="H15" s="9">
        <v>600</v>
      </c>
      <c r="I15" s="9">
        <v>590</v>
      </c>
      <c r="J15" s="9">
        <v>520</v>
      </c>
      <c r="K15" s="9">
        <v>470</v>
      </c>
    </row>
    <row r="16" spans="1:15" ht="27" customHeight="1">
      <c r="A16" s="110"/>
      <c r="B16" s="11" t="s">
        <v>20</v>
      </c>
      <c r="C16" s="151" t="s">
        <v>21</v>
      </c>
      <c r="D16" s="151"/>
      <c r="E16" s="151"/>
      <c r="F16" s="151" t="s">
        <v>141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11"/>
      <c r="B18" s="12" t="s">
        <v>15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>
        <v>560</v>
      </c>
      <c r="D21" s="9">
        <v>460</v>
      </c>
      <c r="E21" s="9">
        <v>400</v>
      </c>
      <c r="F21" s="9">
        <v>390</v>
      </c>
      <c r="G21" s="9">
        <v>310</v>
      </c>
      <c r="H21" s="9">
        <v>550</v>
      </c>
      <c r="I21" s="9">
        <v>540</v>
      </c>
      <c r="J21" s="9">
        <v>480</v>
      </c>
      <c r="K21" s="9">
        <v>420</v>
      </c>
    </row>
    <row r="22" spans="1:11" ht="28.5" customHeight="1">
      <c r="A22" s="112"/>
      <c r="B22" s="11" t="s">
        <v>25</v>
      </c>
      <c r="C22" s="151" t="s">
        <v>26</v>
      </c>
      <c r="D22" s="151"/>
      <c r="E22" s="151"/>
      <c r="F22" s="151" t="s">
        <v>142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500</v>
      </c>
      <c r="D23" s="130"/>
      <c r="E23" s="130"/>
      <c r="F23" s="130">
        <v>280</v>
      </c>
      <c r="G23" s="130"/>
      <c r="H23" s="130"/>
      <c r="I23" s="130">
        <v>2470</v>
      </c>
      <c r="J23" s="130"/>
      <c r="K23" s="130"/>
    </row>
    <row r="24" spans="1:11" ht="21.95" customHeight="1">
      <c r="A24" s="113"/>
      <c r="B24" s="13" t="s">
        <v>29</v>
      </c>
      <c r="C24" s="130">
        <v>1590</v>
      </c>
      <c r="D24" s="130"/>
      <c r="E24" s="130"/>
      <c r="F24" s="130">
        <v>1400</v>
      </c>
      <c r="G24" s="130"/>
      <c r="H24" s="130"/>
      <c r="I24" s="130">
        <v>1400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714</v>
      </c>
      <c r="D26" s="130"/>
      <c r="E26" s="130"/>
      <c r="F26" s="130">
        <v>712</v>
      </c>
      <c r="G26" s="130"/>
      <c r="H26" s="130"/>
      <c r="I26" s="130">
        <v>712</v>
      </c>
      <c r="J26" s="130"/>
      <c r="K26" s="130"/>
    </row>
    <row r="27" spans="1:11" ht="21.95" customHeight="1">
      <c r="A27" s="110"/>
      <c r="B27" s="10" t="s">
        <v>33</v>
      </c>
      <c r="C27" s="130">
        <v>2</v>
      </c>
      <c r="D27" s="130"/>
      <c r="E27" s="130"/>
      <c r="F27" s="130">
        <v>2</v>
      </c>
      <c r="G27" s="130"/>
      <c r="H27" s="130"/>
      <c r="I27" s="130">
        <v>2</v>
      </c>
      <c r="J27" s="130"/>
      <c r="K27" s="130"/>
    </row>
    <row r="28" spans="1:11" ht="76.5" customHeight="1">
      <c r="A28" s="136" t="s">
        <v>34</v>
      </c>
      <c r="B28" s="137"/>
      <c r="C28" s="142" t="s">
        <v>143</v>
      </c>
      <c r="D28" s="143"/>
      <c r="E28" s="144"/>
      <c r="F28" s="142" t="s">
        <v>144</v>
      </c>
      <c r="G28" s="143"/>
      <c r="H28" s="144"/>
      <c r="I28" s="142" t="s">
        <v>145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146</v>
      </c>
      <c r="D31" s="134"/>
      <c r="E31" s="135"/>
      <c r="F31" s="133" t="s">
        <v>147</v>
      </c>
      <c r="G31" s="134"/>
      <c r="H31" s="135"/>
      <c r="I31" s="133" t="s">
        <v>148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5"/>
      <c r="B35" s="118"/>
      <c r="C35" s="18" t="s">
        <v>46</v>
      </c>
      <c r="D35" s="18" t="s">
        <v>47</v>
      </c>
      <c r="E35" s="9">
        <v>9.0500000000000007</v>
      </c>
      <c r="F35" s="9">
        <v>9.01</v>
      </c>
      <c r="G35" s="9">
        <v>9</v>
      </c>
      <c r="H35" s="9">
        <v>9.02</v>
      </c>
      <c r="I35" s="9">
        <v>9.0299999999999994</v>
      </c>
      <c r="J35" s="39">
        <v>9.06</v>
      </c>
    </row>
    <row r="36" spans="1:10" ht="15.75">
      <c r="A36" s="115"/>
      <c r="B36" s="118"/>
      <c r="C36" s="17" t="s">
        <v>48</v>
      </c>
      <c r="D36" s="17" t="s">
        <v>49</v>
      </c>
      <c r="E36" s="9">
        <v>5.89</v>
      </c>
      <c r="F36" s="9">
        <v>5.74</v>
      </c>
      <c r="G36" s="9">
        <v>5.95</v>
      </c>
      <c r="H36" s="9">
        <v>5.78</v>
      </c>
      <c r="I36" s="9">
        <v>5.83</v>
      </c>
      <c r="J36" s="39">
        <v>5.62</v>
      </c>
    </row>
    <row r="37" spans="1:10" ht="18.75">
      <c r="A37" s="115"/>
      <c r="B37" s="118"/>
      <c r="C37" s="18" t="s">
        <v>50</v>
      </c>
      <c r="D37" s="17" t="s">
        <v>51</v>
      </c>
      <c r="E37" s="9">
        <v>18.5</v>
      </c>
      <c r="F37" s="9">
        <v>18.7</v>
      </c>
      <c r="G37" s="19">
        <v>18.100000000000001</v>
      </c>
      <c r="H37" s="9">
        <v>17</v>
      </c>
      <c r="I37" s="9">
        <v>18.600000000000001</v>
      </c>
      <c r="J37" s="39">
        <v>19</v>
      </c>
    </row>
    <row r="38" spans="1:10" ht="16.5">
      <c r="A38" s="115"/>
      <c r="B38" s="118"/>
      <c r="C38" s="20" t="s">
        <v>52</v>
      </c>
      <c r="D38" s="17" t="s">
        <v>53</v>
      </c>
      <c r="E38" s="19">
        <v>3.26</v>
      </c>
      <c r="F38" s="19">
        <v>4.17</v>
      </c>
      <c r="G38" s="19">
        <v>2.96</v>
      </c>
      <c r="H38" s="19">
        <v>1.78</v>
      </c>
      <c r="I38" s="9">
        <v>1.59</v>
      </c>
      <c r="J38" s="39">
        <v>4.38</v>
      </c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>
        <v>0.5</v>
      </c>
      <c r="F39" s="9">
        <v>0.5</v>
      </c>
      <c r="G39" s="9">
        <v>0.5</v>
      </c>
      <c r="H39" s="9">
        <v>0.5</v>
      </c>
      <c r="I39" s="9">
        <v>0.6</v>
      </c>
      <c r="J39" s="39">
        <v>0.6</v>
      </c>
    </row>
    <row r="40" spans="1:10" ht="15.75">
      <c r="A40" s="115"/>
      <c r="B40" s="118"/>
      <c r="C40" s="18" t="s">
        <v>46</v>
      </c>
      <c r="D40" s="18" t="s">
        <v>55</v>
      </c>
      <c r="E40" s="9">
        <v>10.06</v>
      </c>
      <c r="F40" s="9">
        <v>10.130000000000001</v>
      </c>
      <c r="G40" s="9">
        <v>10.199999999999999</v>
      </c>
      <c r="H40" s="9">
        <v>10.16</v>
      </c>
      <c r="I40" s="9">
        <v>10.18</v>
      </c>
      <c r="J40" s="39">
        <v>10.06</v>
      </c>
    </row>
    <row r="41" spans="1:10" ht="15.75">
      <c r="A41" s="115"/>
      <c r="B41" s="118"/>
      <c r="C41" s="17" t="s">
        <v>48</v>
      </c>
      <c r="D41" s="17" t="s">
        <v>56</v>
      </c>
      <c r="E41" s="9">
        <v>24.7</v>
      </c>
      <c r="F41" s="9">
        <v>25.3</v>
      </c>
      <c r="G41" s="9">
        <v>24.2</v>
      </c>
      <c r="H41" s="9">
        <v>23.7</v>
      </c>
      <c r="I41" s="9">
        <v>24.4</v>
      </c>
      <c r="J41" s="39">
        <v>25.1</v>
      </c>
    </row>
    <row r="42" spans="1:10" ht="15.75">
      <c r="A42" s="115"/>
      <c r="B42" s="118"/>
      <c r="C42" s="21" t="s">
        <v>57</v>
      </c>
      <c r="D42" s="22" t="s">
        <v>58</v>
      </c>
      <c r="E42" s="9">
        <v>5.03</v>
      </c>
      <c r="F42" s="9">
        <v>5.32</v>
      </c>
      <c r="G42" s="9">
        <v>5.99</v>
      </c>
      <c r="H42" s="9">
        <v>6.44</v>
      </c>
      <c r="I42" s="9">
        <v>6.62</v>
      </c>
      <c r="J42" s="39">
        <v>6.17</v>
      </c>
    </row>
    <row r="43" spans="1:10" ht="16.5">
      <c r="A43" s="115"/>
      <c r="B43" s="118"/>
      <c r="C43" s="21" t="s">
        <v>59</v>
      </c>
      <c r="D43" s="23" t="s">
        <v>60</v>
      </c>
      <c r="E43" s="9">
        <v>5.04</v>
      </c>
      <c r="F43" s="9">
        <v>5.21</v>
      </c>
      <c r="G43" s="9">
        <v>5.0999999999999996</v>
      </c>
      <c r="H43" s="9">
        <v>5.27</v>
      </c>
      <c r="I43" s="9">
        <v>5.76</v>
      </c>
      <c r="J43" s="39">
        <v>5.59</v>
      </c>
    </row>
    <row r="44" spans="1:10" ht="18.75">
      <c r="A44" s="115"/>
      <c r="B44" s="118"/>
      <c r="C44" s="18" t="s">
        <v>50</v>
      </c>
      <c r="D44" s="17" t="s">
        <v>61</v>
      </c>
      <c r="E44" s="9">
        <v>889</v>
      </c>
      <c r="F44" s="9">
        <v>986</v>
      </c>
      <c r="G44" s="9">
        <v>960</v>
      </c>
      <c r="H44" s="9">
        <v>930</v>
      </c>
      <c r="I44" s="9">
        <v>859</v>
      </c>
      <c r="J44" s="39">
        <v>772</v>
      </c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>
        <v>6.08</v>
      </c>
      <c r="F45" s="9">
        <v>5.97</v>
      </c>
      <c r="G45" s="9">
        <v>5.81</v>
      </c>
      <c r="H45" s="9">
        <v>5.65</v>
      </c>
      <c r="I45" s="9">
        <v>6.22</v>
      </c>
      <c r="J45" s="39">
        <v>5.94</v>
      </c>
    </row>
    <row r="46" spans="1:10" ht="18.75">
      <c r="A46" s="115"/>
      <c r="B46" s="118"/>
      <c r="C46" s="18" t="s">
        <v>50</v>
      </c>
      <c r="D46" s="17" t="s">
        <v>51</v>
      </c>
      <c r="E46" s="9">
        <v>19.399999999999999</v>
      </c>
      <c r="F46" s="9">
        <v>19.100000000000001</v>
      </c>
      <c r="G46" s="9">
        <v>19.2</v>
      </c>
      <c r="H46" s="9">
        <v>18.899999999999999</v>
      </c>
      <c r="I46" s="9">
        <v>19.3</v>
      </c>
      <c r="J46" s="39">
        <v>19.100000000000001</v>
      </c>
    </row>
    <row r="47" spans="1:10" ht="16.5">
      <c r="A47" s="115"/>
      <c r="B47" s="118"/>
      <c r="C47" s="20" t="s">
        <v>52</v>
      </c>
      <c r="D47" s="17" t="s">
        <v>65</v>
      </c>
      <c r="E47" s="9">
        <v>5.44</v>
      </c>
      <c r="F47" s="9">
        <v>4.29</v>
      </c>
      <c r="G47" s="9">
        <v>1.36</v>
      </c>
      <c r="H47" s="9">
        <v>2.34</v>
      </c>
      <c r="I47" s="9">
        <v>2.0299999999999998</v>
      </c>
      <c r="J47" s="39">
        <v>2.02</v>
      </c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>
        <v>6.01</v>
      </c>
      <c r="F48" s="9">
        <v>5.83</v>
      </c>
      <c r="G48" s="9">
        <v>5.46</v>
      </c>
      <c r="H48" s="9">
        <v>5.53</v>
      </c>
      <c r="I48" s="9">
        <v>6.08</v>
      </c>
      <c r="J48" s="39">
        <v>5.77</v>
      </c>
    </row>
    <row r="49" spans="1:13" ht="18.75">
      <c r="A49" s="115"/>
      <c r="B49" s="118"/>
      <c r="C49" s="18" t="s">
        <v>50</v>
      </c>
      <c r="D49" s="17" t="s">
        <v>51</v>
      </c>
      <c r="E49" s="9">
        <v>18.899999999999999</v>
      </c>
      <c r="F49" s="9">
        <v>18.399999999999999</v>
      </c>
      <c r="G49" s="9">
        <v>18.5</v>
      </c>
      <c r="H49" s="9">
        <v>17.3</v>
      </c>
      <c r="I49" s="9">
        <v>19.8</v>
      </c>
      <c r="J49" s="39">
        <v>17.2</v>
      </c>
    </row>
    <row r="50" spans="1:13" ht="16.5">
      <c r="A50" s="115"/>
      <c r="B50" s="118"/>
      <c r="C50" s="20" t="s">
        <v>52</v>
      </c>
      <c r="D50" s="17" t="s">
        <v>65</v>
      </c>
      <c r="E50" s="9">
        <v>4.3600000000000003</v>
      </c>
      <c r="F50" s="9">
        <v>3.74</v>
      </c>
      <c r="G50" s="9">
        <v>4.82</v>
      </c>
      <c r="H50" s="9">
        <v>3.69</v>
      </c>
      <c r="I50" s="9">
        <v>2.99</v>
      </c>
      <c r="J50" s="39">
        <v>1.51</v>
      </c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115"/>
      <c r="B52" s="118"/>
      <c r="C52" s="18" t="s">
        <v>46</v>
      </c>
      <c r="D52" s="17" t="s">
        <v>69</v>
      </c>
      <c r="E52" s="9">
        <v>9.1</v>
      </c>
      <c r="F52" s="9">
        <v>9.15</v>
      </c>
      <c r="G52" s="9">
        <v>9.43</v>
      </c>
      <c r="H52" s="9">
        <v>9.35</v>
      </c>
      <c r="I52" s="9">
        <v>9.3800000000000008</v>
      </c>
      <c r="J52" s="39">
        <v>9.18</v>
      </c>
    </row>
    <row r="53" spans="1:13" ht="15.75">
      <c r="A53" s="115"/>
      <c r="B53" s="118"/>
      <c r="C53" s="17" t="s">
        <v>48</v>
      </c>
      <c r="D53" s="17" t="s">
        <v>49</v>
      </c>
      <c r="E53" s="9">
        <v>5.87</v>
      </c>
      <c r="F53" s="9">
        <v>5.95</v>
      </c>
      <c r="G53" s="9">
        <v>6.07</v>
      </c>
      <c r="H53" s="9">
        <v>6.2</v>
      </c>
      <c r="I53" s="9">
        <v>6.17</v>
      </c>
      <c r="J53" s="39">
        <v>6.08</v>
      </c>
    </row>
    <row r="54" spans="1:13" ht="18.75">
      <c r="A54" s="115"/>
      <c r="B54" s="118"/>
      <c r="C54" s="18" t="s">
        <v>50</v>
      </c>
      <c r="D54" s="17" t="s">
        <v>51</v>
      </c>
      <c r="E54" s="9">
        <v>16.399999999999999</v>
      </c>
      <c r="F54" s="9">
        <v>15.7</v>
      </c>
      <c r="G54" s="9">
        <v>12.6</v>
      </c>
      <c r="H54" s="9">
        <v>11.5</v>
      </c>
      <c r="I54" s="9">
        <v>13.1</v>
      </c>
      <c r="J54" s="39">
        <v>15.4</v>
      </c>
    </row>
    <row r="55" spans="1:13" ht="16.5">
      <c r="A55" s="115"/>
      <c r="B55" s="129"/>
      <c r="C55" s="24" t="s">
        <v>52</v>
      </c>
      <c r="D55" s="17" t="s">
        <v>70</v>
      </c>
      <c r="E55" s="25">
        <v>5.24</v>
      </c>
      <c r="F55" s="25">
        <v>4.71</v>
      </c>
      <c r="G55" s="25">
        <v>1.68</v>
      </c>
      <c r="H55" s="9">
        <v>2.14</v>
      </c>
      <c r="I55" s="9">
        <v>2.38</v>
      </c>
      <c r="J55" s="39">
        <v>5.1100000000000003</v>
      </c>
    </row>
    <row r="56" spans="1:13" ht="14.25">
      <c r="A56" s="26" t="s">
        <v>71</v>
      </c>
      <c r="B56" s="26" t="s">
        <v>72</v>
      </c>
      <c r="C56" s="27">
        <v>8.0500000000000007</v>
      </c>
      <c r="D56" s="26" t="s">
        <v>44</v>
      </c>
      <c r="E56" s="27">
        <v>76</v>
      </c>
      <c r="F56" s="26" t="s">
        <v>73</v>
      </c>
      <c r="G56" s="27">
        <v>74.58</v>
      </c>
      <c r="H56" s="26" t="s">
        <v>74</v>
      </c>
      <c r="I56" s="27">
        <v>0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16.7</v>
      </c>
      <c r="C59" s="33"/>
      <c r="D59" s="34">
        <v>85</v>
      </c>
      <c r="E59" s="33"/>
      <c r="F59" s="33"/>
      <c r="G59" s="35"/>
      <c r="H59" s="33">
        <v>62.4</v>
      </c>
      <c r="I59" s="33"/>
      <c r="J59" s="39">
        <v>1.64</v>
      </c>
      <c r="K59" s="39"/>
      <c r="L59" s="39">
        <v>2.87</v>
      </c>
      <c r="M59" s="39"/>
    </row>
    <row r="60" spans="1:13" ht="18.75">
      <c r="A60" s="31" t="s">
        <v>78</v>
      </c>
      <c r="B60" s="32">
        <v>36.700000000000003</v>
      </c>
      <c r="C60" s="33"/>
      <c r="D60" s="34"/>
      <c r="E60" s="33"/>
      <c r="F60" s="33">
        <v>82.95</v>
      </c>
      <c r="G60" s="35"/>
      <c r="H60" s="33"/>
      <c r="I60" s="33"/>
      <c r="J60" s="39">
        <v>45.15</v>
      </c>
      <c r="K60" s="39"/>
      <c r="L60" s="39">
        <v>47.08</v>
      </c>
      <c r="M60" s="39"/>
    </row>
    <row r="61" spans="1:13" ht="18.75">
      <c r="A61" s="31" t="s">
        <v>79</v>
      </c>
      <c r="B61" s="32">
        <v>17.3</v>
      </c>
      <c r="C61" s="33"/>
      <c r="D61" s="34">
        <v>16.899999999999999</v>
      </c>
      <c r="E61" s="33"/>
      <c r="F61" s="33">
        <v>17.8</v>
      </c>
      <c r="G61" s="35"/>
      <c r="H61" s="33">
        <v>39.25</v>
      </c>
      <c r="I61" s="33"/>
      <c r="J61" s="39"/>
      <c r="K61" s="39"/>
      <c r="L61" s="39"/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13.9</v>
      </c>
      <c r="D63" s="34"/>
      <c r="E63" s="33">
        <v>14.9</v>
      </c>
      <c r="F63" s="33"/>
      <c r="G63" s="35">
        <v>15.7</v>
      </c>
      <c r="H63" s="33"/>
      <c r="I63" s="33">
        <v>14.6</v>
      </c>
      <c r="J63" s="39"/>
      <c r="K63" s="39">
        <v>13.65</v>
      </c>
      <c r="M63" s="39">
        <v>14.71</v>
      </c>
    </row>
    <row r="64" spans="1:13" ht="18.75">
      <c r="A64" s="36" t="s">
        <v>81</v>
      </c>
      <c r="B64" s="33"/>
      <c r="C64" s="33">
        <v>32.200000000000003</v>
      </c>
      <c r="D64" s="34"/>
      <c r="E64" s="33">
        <v>33.6</v>
      </c>
      <c r="F64" s="33"/>
      <c r="G64" s="37">
        <v>35.299999999999997</v>
      </c>
      <c r="H64" s="33"/>
      <c r="I64" s="33">
        <v>46.5</v>
      </c>
      <c r="J64" s="39"/>
      <c r="K64" s="39"/>
      <c r="L64" s="39"/>
      <c r="M64" s="39">
        <v>47.75</v>
      </c>
    </row>
    <row r="65" spans="1:13" ht="18.75">
      <c r="A65" s="36" t="s">
        <v>82</v>
      </c>
      <c r="B65" s="33"/>
      <c r="C65" s="33">
        <v>18.04</v>
      </c>
      <c r="D65" s="34"/>
      <c r="E65" s="33">
        <v>19.2</v>
      </c>
      <c r="F65" s="33"/>
      <c r="G65" s="35">
        <v>19</v>
      </c>
      <c r="H65" s="33"/>
      <c r="I65" s="33">
        <v>18.8</v>
      </c>
      <c r="J65" s="39"/>
      <c r="K65" s="39">
        <v>18.63</v>
      </c>
      <c r="M65" s="39">
        <v>19.010000000000002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3.42</v>
      </c>
      <c r="C67" s="33">
        <v>13.1</v>
      </c>
      <c r="D67" s="34">
        <v>3.13</v>
      </c>
      <c r="E67" s="33">
        <v>13.06</v>
      </c>
      <c r="F67" s="33">
        <v>1.68</v>
      </c>
      <c r="G67" s="35">
        <v>12.7</v>
      </c>
      <c r="H67" s="33">
        <v>1.36</v>
      </c>
      <c r="I67" s="33">
        <v>12.5</v>
      </c>
      <c r="J67" s="39">
        <v>2.0499999999999998</v>
      </c>
      <c r="K67" s="39">
        <v>13.03</v>
      </c>
      <c r="L67" s="39">
        <v>1.84</v>
      </c>
      <c r="M67" s="39">
        <v>12.79</v>
      </c>
    </row>
    <row r="68" spans="1:13" ht="18.75">
      <c r="A68" s="41" t="s">
        <v>84</v>
      </c>
      <c r="B68" s="42">
        <v>0.87</v>
      </c>
      <c r="C68" s="33">
        <v>9.26</v>
      </c>
      <c r="D68" s="34">
        <v>1.69</v>
      </c>
      <c r="E68" s="33">
        <v>9</v>
      </c>
      <c r="F68" s="33">
        <v>2</v>
      </c>
      <c r="G68" s="35">
        <v>9.3000000000000007</v>
      </c>
      <c r="H68" s="33">
        <v>1.82</v>
      </c>
      <c r="I68" s="33">
        <v>9.6</v>
      </c>
      <c r="J68" s="39">
        <v>2.57</v>
      </c>
      <c r="K68" s="39">
        <v>9.1300000000000008</v>
      </c>
      <c r="L68" s="39">
        <v>1.96</v>
      </c>
      <c r="M68" s="39">
        <v>8.86</v>
      </c>
    </row>
    <row r="69" spans="1:13" ht="18.75">
      <c r="A69" s="41" t="s">
        <v>85</v>
      </c>
      <c r="B69" s="42">
        <v>4.21</v>
      </c>
      <c r="C69" s="33">
        <v>13.47</v>
      </c>
      <c r="D69" s="34">
        <v>3.74</v>
      </c>
      <c r="E69" s="33">
        <v>13.86</v>
      </c>
      <c r="F69" s="33">
        <v>3.92</v>
      </c>
      <c r="G69" s="35">
        <v>13.5</v>
      </c>
      <c r="H69" s="33">
        <v>3.27</v>
      </c>
      <c r="I69" s="33">
        <v>13.2</v>
      </c>
      <c r="J69" s="39">
        <v>4.12</v>
      </c>
      <c r="K69" s="39">
        <v>13.36</v>
      </c>
      <c r="L69" s="39">
        <v>3.05</v>
      </c>
      <c r="M69" s="39">
        <v>13.07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139</v>
      </c>
      <c r="D2" s="160"/>
      <c r="E2" s="160"/>
      <c r="F2" s="161" t="s">
        <v>102</v>
      </c>
      <c r="G2" s="161"/>
      <c r="H2" s="161"/>
      <c r="I2" s="162" t="s">
        <v>140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52">
        <v>23450</v>
      </c>
      <c r="D4" s="152"/>
      <c r="E4" s="152"/>
      <c r="F4" s="152">
        <v>25100</v>
      </c>
      <c r="G4" s="152"/>
      <c r="H4" s="152"/>
      <c r="I4" s="152">
        <v>26150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52">
        <v>28630</v>
      </c>
      <c r="D5" s="152"/>
      <c r="E5" s="152"/>
      <c r="F5" s="152">
        <v>30450</v>
      </c>
      <c r="G5" s="152"/>
      <c r="H5" s="152"/>
      <c r="I5" s="152">
        <v>32260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68">
        <f>C4-'6日'!I4</f>
        <v>300</v>
      </c>
      <c r="D6" s="168"/>
      <c r="E6" s="168"/>
      <c r="F6" s="169">
        <f>F4-C4</f>
        <v>1650</v>
      </c>
      <c r="G6" s="170"/>
      <c r="H6" s="171"/>
      <c r="I6" s="169">
        <f>I4-F4</f>
        <v>1050</v>
      </c>
      <c r="J6" s="170"/>
      <c r="K6" s="171"/>
      <c r="L6" s="167">
        <f>C6+F6+I6</f>
        <v>3000</v>
      </c>
      <c r="M6" s="167">
        <f>C7+F7+I7</f>
        <v>5330</v>
      </c>
    </row>
    <row r="7" spans="1:15" ht="21.95" customHeight="1">
      <c r="A7" s="107"/>
      <c r="B7" s="6" t="s">
        <v>8</v>
      </c>
      <c r="C7" s="168">
        <f>C5-'6日'!I5</f>
        <v>1700</v>
      </c>
      <c r="D7" s="168"/>
      <c r="E7" s="168"/>
      <c r="F7" s="169">
        <f>F5-C5</f>
        <v>1820</v>
      </c>
      <c r="G7" s="170"/>
      <c r="H7" s="171"/>
      <c r="I7" s="169">
        <f>I5-F5</f>
        <v>1810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43</v>
      </c>
      <c r="D9" s="152"/>
      <c r="E9" s="152"/>
      <c r="F9" s="152">
        <v>49</v>
      </c>
      <c r="G9" s="152"/>
      <c r="H9" s="152"/>
      <c r="I9" s="152">
        <v>46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43</v>
      </c>
      <c r="D10" s="152"/>
      <c r="E10" s="152"/>
      <c r="F10" s="152">
        <v>49</v>
      </c>
      <c r="G10" s="152"/>
      <c r="H10" s="152"/>
      <c r="I10" s="152">
        <v>46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9"/>
      <c r="B12" s="8" t="s">
        <v>15</v>
      </c>
      <c r="C12" s="9">
        <v>100</v>
      </c>
      <c r="D12" s="9">
        <v>100</v>
      </c>
      <c r="E12" s="9">
        <v>100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9">
        <v>100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">
        <v>470</v>
      </c>
      <c r="D15" s="9">
        <v>420</v>
      </c>
      <c r="E15" s="9">
        <v>380</v>
      </c>
      <c r="F15" s="9">
        <v>380</v>
      </c>
      <c r="G15" s="9">
        <v>340</v>
      </c>
      <c r="H15" s="9">
        <v>440</v>
      </c>
      <c r="I15" s="9">
        <v>440</v>
      </c>
      <c r="J15" s="9">
        <v>400</v>
      </c>
      <c r="K15" s="9">
        <v>350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149</v>
      </c>
      <c r="G16" s="151"/>
      <c r="H16" s="151"/>
      <c r="I16" s="151" t="s">
        <v>21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11"/>
      <c r="B18" s="12" t="s">
        <v>15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>
        <v>420</v>
      </c>
      <c r="D21" s="9">
        <v>340</v>
      </c>
      <c r="E21" s="9">
        <v>280</v>
      </c>
      <c r="F21" s="9">
        <v>280</v>
      </c>
      <c r="G21" s="9">
        <v>200</v>
      </c>
      <c r="H21" s="9">
        <v>470</v>
      </c>
      <c r="I21" s="9">
        <v>460</v>
      </c>
      <c r="J21" s="9">
        <v>410</v>
      </c>
      <c r="K21" s="9">
        <v>350</v>
      </c>
    </row>
    <row r="22" spans="1:11" ht="21.95" customHeight="1">
      <c r="A22" s="112"/>
      <c r="B22" s="11" t="s">
        <v>25</v>
      </c>
      <c r="C22" s="151" t="s">
        <v>26</v>
      </c>
      <c r="D22" s="151"/>
      <c r="E22" s="151"/>
      <c r="F22" s="151" t="s">
        <v>150</v>
      </c>
      <c r="G22" s="151"/>
      <c r="H22" s="151"/>
      <c r="I22" s="151" t="s">
        <v>26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f>1200+1140</f>
        <v>2340</v>
      </c>
      <c r="D23" s="130"/>
      <c r="E23" s="130"/>
      <c r="F23" s="130">
        <f>1200+1140</f>
        <v>2340</v>
      </c>
      <c r="G23" s="130"/>
      <c r="H23" s="130"/>
      <c r="I23" s="130">
        <v>2050</v>
      </c>
      <c r="J23" s="130"/>
      <c r="K23" s="130"/>
    </row>
    <row r="24" spans="1:11" ht="21.95" customHeight="1">
      <c r="A24" s="113"/>
      <c r="B24" s="13" t="s">
        <v>29</v>
      </c>
      <c r="C24" s="130">
        <f>610+580</f>
        <v>1190</v>
      </c>
      <c r="D24" s="130"/>
      <c r="E24" s="130"/>
      <c r="F24" s="130">
        <f>610+580</f>
        <v>1190</v>
      </c>
      <c r="G24" s="130"/>
      <c r="H24" s="130"/>
      <c r="I24" s="130">
        <v>1190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712</v>
      </c>
      <c r="D26" s="130"/>
      <c r="E26" s="130"/>
      <c r="F26" s="130">
        <v>710</v>
      </c>
      <c r="G26" s="130"/>
      <c r="H26" s="130"/>
      <c r="I26" s="130">
        <v>710</v>
      </c>
      <c r="J26" s="130"/>
      <c r="K26" s="130"/>
    </row>
    <row r="27" spans="1:11" ht="21.95" customHeight="1">
      <c r="A27" s="110"/>
      <c r="B27" s="10" t="s">
        <v>33</v>
      </c>
      <c r="C27" s="130">
        <v>2</v>
      </c>
      <c r="D27" s="130"/>
      <c r="E27" s="130"/>
      <c r="F27" s="130">
        <v>2</v>
      </c>
      <c r="G27" s="130"/>
      <c r="H27" s="130"/>
      <c r="I27" s="130">
        <v>2</v>
      </c>
      <c r="J27" s="130"/>
      <c r="K27" s="130"/>
    </row>
    <row r="28" spans="1:11" ht="76.5" customHeight="1">
      <c r="A28" s="136" t="s">
        <v>34</v>
      </c>
      <c r="B28" s="137"/>
      <c r="C28" s="142" t="s">
        <v>151</v>
      </c>
      <c r="D28" s="143"/>
      <c r="E28" s="144"/>
      <c r="F28" s="142" t="s">
        <v>152</v>
      </c>
      <c r="G28" s="143"/>
      <c r="H28" s="144"/>
      <c r="I28" s="142" t="s">
        <v>153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111</v>
      </c>
      <c r="D31" s="134"/>
      <c r="E31" s="135"/>
      <c r="F31" s="133" t="s">
        <v>154</v>
      </c>
      <c r="G31" s="134"/>
      <c r="H31" s="135"/>
      <c r="I31" s="133" t="s">
        <v>155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5"/>
      <c r="B35" s="118"/>
      <c r="C35" s="18" t="s">
        <v>46</v>
      </c>
      <c r="D35" s="18" t="s">
        <v>47</v>
      </c>
      <c r="E35" s="9">
        <v>9.23</v>
      </c>
      <c r="F35" s="9">
        <v>9.14</v>
      </c>
      <c r="G35" s="9">
        <v>9.31</v>
      </c>
      <c r="H35" s="9">
        <v>9.3000000000000007</v>
      </c>
      <c r="I35" s="9">
        <v>9.1</v>
      </c>
      <c r="J35" s="39">
        <v>9.07</v>
      </c>
    </row>
    <row r="36" spans="1:10" ht="15.75">
      <c r="A36" s="115"/>
      <c r="B36" s="118"/>
      <c r="C36" s="17" t="s">
        <v>48</v>
      </c>
      <c r="D36" s="17" t="s">
        <v>49</v>
      </c>
      <c r="E36" s="9">
        <v>5.79</v>
      </c>
      <c r="F36" s="9">
        <v>5.59</v>
      </c>
      <c r="G36" s="9">
        <v>5.3</v>
      </c>
      <c r="H36" s="9">
        <v>6.1</v>
      </c>
      <c r="I36" s="9">
        <v>5.98</v>
      </c>
      <c r="J36" s="39">
        <v>5.71</v>
      </c>
    </row>
    <row r="37" spans="1:10" ht="18.75">
      <c r="A37" s="115"/>
      <c r="B37" s="118"/>
      <c r="C37" s="18" t="s">
        <v>50</v>
      </c>
      <c r="D37" s="17" t="s">
        <v>51</v>
      </c>
      <c r="E37" s="9">
        <v>18.399999999999999</v>
      </c>
      <c r="F37" s="9">
        <v>17.899999999999999</v>
      </c>
      <c r="G37" s="19">
        <v>16.100000000000001</v>
      </c>
      <c r="H37" s="9">
        <v>18.899999999999999</v>
      </c>
      <c r="I37" s="9">
        <v>18.3</v>
      </c>
      <c r="J37" s="39">
        <v>18.8</v>
      </c>
    </row>
    <row r="38" spans="1:10" ht="16.5">
      <c r="A38" s="115"/>
      <c r="B38" s="118"/>
      <c r="C38" s="20" t="s">
        <v>52</v>
      </c>
      <c r="D38" s="17" t="s">
        <v>53</v>
      </c>
      <c r="E38" s="19">
        <v>3.53</v>
      </c>
      <c r="F38" s="19">
        <v>2.95</v>
      </c>
      <c r="G38" s="19">
        <v>4.3</v>
      </c>
      <c r="H38" s="19">
        <v>5.0999999999999996</v>
      </c>
      <c r="I38" s="9">
        <v>3.11</v>
      </c>
      <c r="J38" s="39">
        <v>2.0699999999999998</v>
      </c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>
        <v>0.6</v>
      </c>
      <c r="F39" s="9">
        <v>0.6</v>
      </c>
      <c r="G39" s="9">
        <v>0.8</v>
      </c>
      <c r="H39" s="9">
        <v>0.8</v>
      </c>
      <c r="I39" s="9">
        <v>0.7</v>
      </c>
      <c r="J39" s="39">
        <v>0.7</v>
      </c>
    </row>
    <row r="40" spans="1:10" ht="15.75">
      <c r="A40" s="115"/>
      <c r="B40" s="118"/>
      <c r="C40" s="18" t="s">
        <v>46</v>
      </c>
      <c r="D40" s="18" t="s">
        <v>55</v>
      </c>
      <c r="E40" s="9">
        <v>10.11</v>
      </c>
      <c r="F40" s="9">
        <v>10.15</v>
      </c>
      <c r="G40" s="9">
        <v>10.19</v>
      </c>
      <c r="H40" s="9">
        <v>10.199999999999999</v>
      </c>
      <c r="I40" s="9">
        <v>10.09</v>
      </c>
      <c r="J40" s="39">
        <v>10.1</v>
      </c>
    </row>
    <row r="41" spans="1:10" ht="15.75">
      <c r="A41" s="115"/>
      <c r="B41" s="118"/>
      <c r="C41" s="17" t="s">
        <v>48</v>
      </c>
      <c r="D41" s="17" t="s">
        <v>56</v>
      </c>
      <c r="E41" s="9">
        <v>25.7</v>
      </c>
      <c r="F41" s="9">
        <v>24.8</v>
      </c>
      <c r="G41" s="9">
        <v>27.4</v>
      </c>
      <c r="H41" s="9">
        <v>26.4</v>
      </c>
      <c r="I41" s="9">
        <v>27.2</v>
      </c>
      <c r="J41" s="39">
        <v>26.6</v>
      </c>
    </row>
    <row r="42" spans="1:10" ht="15.75">
      <c r="A42" s="115"/>
      <c r="B42" s="118"/>
      <c r="C42" s="21" t="s">
        <v>57</v>
      </c>
      <c r="D42" s="22" t="s">
        <v>58</v>
      </c>
      <c r="E42" s="9">
        <v>6.04</v>
      </c>
      <c r="F42" s="9">
        <v>6.12</v>
      </c>
      <c r="G42" s="9">
        <v>6.06</v>
      </c>
      <c r="H42" s="9">
        <v>6.04</v>
      </c>
      <c r="I42" s="9">
        <v>5.92</v>
      </c>
      <c r="J42" s="39">
        <v>5.65</v>
      </c>
    </row>
    <row r="43" spans="1:10" ht="16.5">
      <c r="A43" s="115"/>
      <c r="B43" s="118"/>
      <c r="C43" s="21" t="s">
        <v>59</v>
      </c>
      <c r="D43" s="23" t="s">
        <v>60</v>
      </c>
      <c r="E43" s="9">
        <v>5.84</v>
      </c>
      <c r="F43" s="9">
        <v>6100</v>
      </c>
      <c r="G43" s="9">
        <v>4.0999999999999996</v>
      </c>
      <c r="H43" s="9">
        <v>4.5</v>
      </c>
      <c r="I43" s="9">
        <v>5.63</v>
      </c>
      <c r="J43" s="39">
        <v>4.83</v>
      </c>
    </row>
    <row r="44" spans="1:10" ht="18.75">
      <c r="A44" s="115"/>
      <c r="B44" s="118"/>
      <c r="C44" s="18" t="s">
        <v>50</v>
      </c>
      <c r="D44" s="17" t="s">
        <v>61</v>
      </c>
      <c r="E44" s="9">
        <v>769</v>
      </c>
      <c r="F44" s="9">
        <v>770</v>
      </c>
      <c r="G44" s="9">
        <v>798</v>
      </c>
      <c r="H44" s="9">
        <v>792</v>
      </c>
      <c r="I44" s="9">
        <v>814</v>
      </c>
      <c r="J44" s="39">
        <v>835</v>
      </c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>
        <v>5.96</v>
      </c>
      <c r="F45" s="9">
        <v>6.01</v>
      </c>
      <c r="G45" s="9">
        <v>5.42</v>
      </c>
      <c r="H45" s="9">
        <v>5.5</v>
      </c>
      <c r="I45" s="9">
        <v>5.74</v>
      </c>
      <c r="J45" s="39">
        <v>5.43</v>
      </c>
    </row>
    <row r="46" spans="1:10" ht="18.75">
      <c r="A46" s="115"/>
      <c r="B46" s="118"/>
      <c r="C46" s="18" t="s">
        <v>50</v>
      </c>
      <c r="D46" s="17" t="s">
        <v>51</v>
      </c>
      <c r="E46" s="9">
        <v>19</v>
      </c>
      <c r="F46" s="9">
        <v>18.7</v>
      </c>
      <c r="G46" s="9">
        <v>17.3</v>
      </c>
      <c r="H46" s="9">
        <v>18.3</v>
      </c>
      <c r="I46" s="9">
        <v>19.100000000000001</v>
      </c>
      <c r="J46" s="39">
        <v>19.399999999999999</v>
      </c>
    </row>
    <row r="47" spans="1:10" ht="16.5">
      <c r="A47" s="115"/>
      <c r="B47" s="118"/>
      <c r="C47" s="20" t="s">
        <v>52</v>
      </c>
      <c r="D47" s="17" t="s">
        <v>65</v>
      </c>
      <c r="E47" s="9">
        <v>2.27</v>
      </c>
      <c r="F47" s="9">
        <v>3.73</v>
      </c>
      <c r="G47" s="9">
        <v>1.8</v>
      </c>
      <c r="H47" s="9">
        <v>2.1</v>
      </c>
      <c r="I47" s="9">
        <v>1.95</v>
      </c>
      <c r="J47" s="39">
        <v>1.71</v>
      </c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>
        <v>5.74</v>
      </c>
      <c r="F48" s="9">
        <v>5.53</v>
      </c>
      <c r="G48" s="9">
        <v>5.5</v>
      </c>
      <c r="H48" s="9">
        <v>5.0999999999999996</v>
      </c>
      <c r="I48" s="9">
        <v>5.68</v>
      </c>
      <c r="J48" s="39">
        <v>5.49</v>
      </c>
    </row>
    <row r="49" spans="1:13" ht="18.75">
      <c r="A49" s="115"/>
      <c r="B49" s="118"/>
      <c r="C49" s="18" t="s">
        <v>50</v>
      </c>
      <c r="D49" s="17" t="s">
        <v>51</v>
      </c>
      <c r="E49" s="9">
        <v>18.600000000000001</v>
      </c>
      <c r="F49" s="9">
        <v>18.2</v>
      </c>
      <c r="G49" s="9">
        <v>18.7</v>
      </c>
      <c r="H49" s="9">
        <v>18.100000000000001</v>
      </c>
      <c r="I49" s="9">
        <v>18.899999999999999</v>
      </c>
      <c r="J49" s="39">
        <v>19.100000000000001</v>
      </c>
    </row>
    <row r="50" spans="1:13" ht="16.5">
      <c r="A50" s="115"/>
      <c r="B50" s="118"/>
      <c r="C50" s="20" t="s">
        <v>52</v>
      </c>
      <c r="D50" s="17" t="s">
        <v>65</v>
      </c>
      <c r="E50" s="9">
        <v>4.71</v>
      </c>
      <c r="F50" s="9">
        <v>3.26</v>
      </c>
      <c r="G50" s="9">
        <v>1.6</v>
      </c>
      <c r="H50" s="9">
        <v>0.5</v>
      </c>
      <c r="I50" s="9">
        <v>3.62</v>
      </c>
      <c r="J50" s="39">
        <v>2.99</v>
      </c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115"/>
      <c r="B52" s="118"/>
      <c r="C52" s="18" t="s">
        <v>46</v>
      </c>
      <c r="D52" s="17" t="s">
        <v>69</v>
      </c>
      <c r="E52" s="9">
        <v>9.11</v>
      </c>
      <c r="F52" s="9">
        <v>9.16</v>
      </c>
      <c r="G52" s="9">
        <v>9.18</v>
      </c>
      <c r="H52" s="9">
        <v>9.11</v>
      </c>
      <c r="I52" s="9">
        <v>9.0500000000000007</v>
      </c>
      <c r="J52" s="39">
        <v>9.0299999999999994</v>
      </c>
    </row>
    <row r="53" spans="1:13" ht="15.75">
      <c r="A53" s="115"/>
      <c r="B53" s="118"/>
      <c r="C53" s="17" t="s">
        <v>48</v>
      </c>
      <c r="D53" s="17" t="s">
        <v>49</v>
      </c>
      <c r="E53" s="9">
        <v>6.1</v>
      </c>
      <c r="F53" s="9">
        <v>5.87</v>
      </c>
      <c r="G53" s="9">
        <v>5.1100000000000003</v>
      </c>
      <c r="H53" s="9">
        <v>5.72</v>
      </c>
      <c r="I53" s="9">
        <v>5.51</v>
      </c>
      <c r="J53" s="39">
        <v>5.28</v>
      </c>
    </row>
    <row r="54" spans="1:13" ht="18.75">
      <c r="A54" s="115"/>
      <c r="B54" s="118"/>
      <c r="C54" s="18" t="s">
        <v>50</v>
      </c>
      <c r="D54" s="17" t="s">
        <v>51</v>
      </c>
      <c r="E54" s="9">
        <v>15.7</v>
      </c>
      <c r="F54" s="9">
        <v>16.399999999999999</v>
      </c>
      <c r="G54" s="9">
        <v>16.2</v>
      </c>
      <c r="H54" s="9">
        <v>15.7</v>
      </c>
      <c r="I54" s="9">
        <v>18.7</v>
      </c>
      <c r="J54" s="39">
        <v>17.100000000000001</v>
      </c>
    </row>
    <row r="55" spans="1:13" ht="16.5">
      <c r="A55" s="115"/>
      <c r="B55" s="129"/>
      <c r="C55" s="24" t="s">
        <v>52</v>
      </c>
      <c r="D55" s="17" t="s">
        <v>70</v>
      </c>
      <c r="E55" s="25">
        <v>4.33</v>
      </c>
      <c r="F55" s="25">
        <v>3.69</v>
      </c>
      <c r="G55" s="25">
        <v>5.2</v>
      </c>
      <c r="H55" s="9">
        <v>4.7</v>
      </c>
      <c r="I55" s="9">
        <v>5.04</v>
      </c>
      <c r="J55" s="39">
        <v>4.82</v>
      </c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76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8.31</v>
      </c>
      <c r="C59" s="33"/>
      <c r="D59" s="34">
        <v>16.7</v>
      </c>
      <c r="E59" s="33"/>
      <c r="F59" s="33">
        <v>76.3</v>
      </c>
      <c r="G59" s="35"/>
      <c r="H59" s="33">
        <v>77.2</v>
      </c>
      <c r="I59" s="33"/>
      <c r="J59" s="39"/>
      <c r="K59" s="39"/>
      <c r="L59" s="39">
        <v>9.7899999999999991</v>
      </c>
      <c r="M59" s="39"/>
    </row>
    <row r="60" spans="1:13" ht="18.75">
      <c r="A60" s="31" t="s">
        <v>78</v>
      </c>
      <c r="B60" s="32">
        <v>47.5</v>
      </c>
      <c r="C60" s="33"/>
      <c r="D60" s="34"/>
      <c r="E60" s="33"/>
      <c r="F60" s="33"/>
      <c r="G60" s="35"/>
      <c r="H60" s="33"/>
      <c r="I60" s="33"/>
      <c r="J60" s="39">
        <v>48.5</v>
      </c>
      <c r="K60" s="39"/>
      <c r="L60" s="39">
        <v>43.52</v>
      </c>
      <c r="M60" s="39"/>
    </row>
    <row r="61" spans="1:13" ht="18.75">
      <c r="A61" s="31" t="s">
        <v>79</v>
      </c>
      <c r="B61" s="32"/>
      <c r="C61" s="33"/>
      <c r="D61" s="34">
        <v>14.4</v>
      </c>
      <c r="E61" s="33"/>
      <c r="F61" s="33">
        <v>15.1</v>
      </c>
      <c r="G61" s="35"/>
      <c r="H61" s="33">
        <v>17.100000000000001</v>
      </c>
      <c r="I61" s="33"/>
      <c r="J61" s="39">
        <v>17.22</v>
      </c>
      <c r="K61" s="39"/>
      <c r="L61" s="39"/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15.6</v>
      </c>
      <c r="D63" s="34"/>
      <c r="E63" s="33">
        <v>17.5</v>
      </c>
      <c r="F63" s="33"/>
      <c r="G63" s="35">
        <v>16.3</v>
      </c>
      <c r="H63" s="33"/>
      <c r="I63" s="33">
        <v>15.9</v>
      </c>
      <c r="J63" s="39"/>
      <c r="K63" s="39">
        <v>18.37</v>
      </c>
      <c r="M63" s="39">
        <v>16.71</v>
      </c>
    </row>
    <row r="64" spans="1:13" ht="18.75">
      <c r="A64" s="36" t="s">
        <v>81</v>
      </c>
      <c r="B64" s="33"/>
      <c r="C64" s="33">
        <v>53.5</v>
      </c>
      <c r="D64" s="34"/>
      <c r="E64" s="33">
        <v>54.7</v>
      </c>
      <c r="F64" s="33"/>
      <c r="G64" s="37">
        <v>55.9</v>
      </c>
      <c r="H64" s="33"/>
      <c r="I64" s="33">
        <v>55.5</v>
      </c>
      <c r="J64" s="39"/>
      <c r="K64" s="39">
        <v>56.73</v>
      </c>
      <c r="L64" s="39"/>
      <c r="M64" s="39">
        <v>61.27</v>
      </c>
    </row>
    <row r="65" spans="1:13" ht="18.75">
      <c r="A65" s="36" t="s">
        <v>82</v>
      </c>
      <c r="B65" s="33"/>
      <c r="C65" s="33">
        <v>19.8</v>
      </c>
      <c r="D65" s="34"/>
      <c r="E65" s="33"/>
      <c r="F65" s="33"/>
      <c r="G65" s="35">
        <v>25.3</v>
      </c>
      <c r="H65" s="33"/>
      <c r="I65" s="33">
        <v>25.7</v>
      </c>
      <c r="J65" s="39"/>
      <c r="K65" s="39">
        <v>27.29</v>
      </c>
      <c r="M65" s="39">
        <v>27.9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1.1299999999999999</v>
      </c>
      <c r="C67" s="33">
        <v>13.35</v>
      </c>
      <c r="D67" s="34">
        <v>2.41</v>
      </c>
      <c r="E67" s="33">
        <v>13.2</v>
      </c>
      <c r="F67" s="33">
        <v>1.7</v>
      </c>
      <c r="G67" s="35">
        <v>12.9</v>
      </c>
      <c r="H67" s="33">
        <v>0.94</v>
      </c>
      <c r="I67" s="33">
        <v>12.8</v>
      </c>
      <c r="J67" s="39">
        <v>2.19</v>
      </c>
      <c r="K67" s="39">
        <v>12.37</v>
      </c>
      <c r="L67" s="39">
        <v>1.95</v>
      </c>
      <c r="M67" s="39">
        <v>12.66</v>
      </c>
    </row>
    <row r="68" spans="1:13" ht="18.75">
      <c r="A68" s="41" t="s">
        <v>84</v>
      </c>
      <c r="B68" s="42">
        <v>0.45</v>
      </c>
      <c r="C68" s="33">
        <v>9.34</v>
      </c>
      <c r="D68" s="34">
        <v>1.28</v>
      </c>
      <c r="E68" s="33">
        <v>9.4</v>
      </c>
      <c r="F68" s="33">
        <v>2.6</v>
      </c>
      <c r="G68" s="35">
        <v>9.3000000000000007</v>
      </c>
      <c r="H68" s="33">
        <v>1.6</v>
      </c>
      <c r="I68" s="33">
        <v>8.9</v>
      </c>
      <c r="J68" s="39">
        <v>2.73</v>
      </c>
      <c r="K68" s="39">
        <v>8.8699999999999992</v>
      </c>
      <c r="L68" s="39">
        <v>1.57</v>
      </c>
      <c r="M68" s="39">
        <v>8.8699999999999992</v>
      </c>
    </row>
    <row r="69" spans="1:13" ht="18.75">
      <c r="A69" s="41" t="s">
        <v>85</v>
      </c>
      <c r="B69" s="42">
        <v>3.41</v>
      </c>
      <c r="C69" s="33">
        <v>13.6</v>
      </c>
      <c r="D69" s="34"/>
      <c r="E69" s="33"/>
      <c r="F69" s="33">
        <v>3.1</v>
      </c>
      <c r="G69" s="35">
        <v>13.5</v>
      </c>
      <c r="H69" s="33">
        <v>2.2000000000000002</v>
      </c>
      <c r="I69" s="33">
        <v>13.2</v>
      </c>
      <c r="J69" s="39">
        <v>4.04</v>
      </c>
      <c r="K69" s="39">
        <v>12.76</v>
      </c>
      <c r="L69" s="39">
        <v>3.02</v>
      </c>
      <c r="M69" s="39">
        <v>12.67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37" zoomScale="90" zoomScaleNormal="9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9"/>
    </row>
    <row r="2" spans="1:15" ht="17.25" customHeight="1">
      <c r="A2" s="163" t="s">
        <v>0</v>
      </c>
      <c r="B2" s="163"/>
      <c r="C2" s="160" t="s">
        <v>87</v>
      </c>
      <c r="D2" s="160"/>
      <c r="E2" s="160"/>
      <c r="F2" s="161" t="s">
        <v>88</v>
      </c>
      <c r="G2" s="161"/>
      <c r="H2" s="161"/>
      <c r="I2" s="162" t="s">
        <v>89</v>
      </c>
      <c r="J2" s="162"/>
      <c r="K2" s="162"/>
    </row>
    <row r="3" spans="1:15" ht="20.25">
      <c r="A3" s="164"/>
      <c r="B3" s="164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107" t="s">
        <v>4</v>
      </c>
      <c r="B4" s="5" t="s">
        <v>5</v>
      </c>
      <c r="C4" s="183">
        <v>27400</v>
      </c>
      <c r="D4" s="184"/>
      <c r="E4" s="185"/>
      <c r="F4" s="152">
        <v>28400</v>
      </c>
      <c r="G4" s="152"/>
      <c r="H4" s="152"/>
      <c r="I4" s="152">
        <v>29430</v>
      </c>
      <c r="J4" s="152"/>
      <c r="K4" s="152"/>
      <c r="L4" s="165" t="s">
        <v>90</v>
      </c>
      <c r="M4" s="165" t="s">
        <v>91</v>
      </c>
    </row>
    <row r="5" spans="1:15" ht="21.95" customHeight="1">
      <c r="A5" s="107"/>
      <c r="B5" s="6" t="s">
        <v>6</v>
      </c>
      <c r="C5" s="183">
        <v>34150</v>
      </c>
      <c r="D5" s="184"/>
      <c r="E5" s="185"/>
      <c r="F5" s="152">
        <v>35850</v>
      </c>
      <c r="G5" s="152"/>
      <c r="H5" s="152"/>
      <c r="I5" s="152">
        <v>37350</v>
      </c>
      <c r="J5" s="152"/>
      <c r="K5" s="152"/>
      <c r="L5" s="166"/>
      <c r="M5" s="166"/>
    </row>
    <row r="6" spans="1:15" ht="21.95" customHeight="1">
      <c r="A6" s="107"/>
      <c r="B6" s="6" t="s">
        <v>7</v>
      </c>
      <c r="C6" s="186">
        <f>C4-'7日'!I4</f>
        <v>1250</v>
      </c>
      <c r="D6" s="187"/>
      <c r="E6" s="188"/>
      <c r="F6" s="169">
        <f>F4-C4</f>
        <v>1000</v>
      </c>
      <c r="G6" s="170"/>
      <c r="H6" s="171"/>
      <c r="I6" s="169">
        <f>I4-F4</f>
        <v>1030</v>
      </c>
      <c r="J6" s="170"/>
      <c r="K6" s="171"/>
      <c r="L6" s="167">
        <f>C6+F6+I6</f>
        <v>3280</v>
      </c>
      <c r="M6" s="167">
        <f>C7+F7+I7</f>
        <v>5090</v>
      </c>
    </row>
    <row r="7" spans="1:15" ht="21.95" customHeight="1">
      <c r="A7" s="107"/>
      <c r="B7" s="6" t="s">
        <v>8</v>
      </c>
      <c r="C7" s="180">
        <f>C5-'7日'!I5</f>
        <v>1890</v>
      </c>
      <c r="D7" s="181"/>
      <c r="E7" s="182"/>
      <c r="F7" s="169">
        <f>F5-C5</f>
        <v>1700</v>
      </c>
      <c r="G7" s="170"/>
      <c r="H7" s="171"/>
      <c r="I7" s="169">
        <f>I5-F5</f>
        <v>1500</v>
      </c>
      <c r="J7" s="170"/>
      <c r="K7" s="171"/>
      <c r="L7" s="167"/>
      <c r="M7" s="167"/>
    </row>
    <row r="8" spans="1:15" ht="21.95" customHeight="1">
      <c r="A8" s="107"/>
      <c r="B8" s="6" t="s">
        <v>9</v>
      </c>
      <c r="C8" s="152">
        <v>0</v>
      </c>
      <c r="D8" s="152"/>
      <c r="E8" s="152"/>
      <c r="F8" s="152">
        <v>0</v>
      </c>
      <c r="G8" s="152"/>
      <c r="H8" s="152"/>
      <c r="I8" s="152">
        <v>0</v>
      </c>
      <c r="J8" s="152"/>
      <c r="K8" s="152"/>
    </row>
    <row r="9" spans="1:15" ht="21.95" customHeight="1">
      <c r="A9" s="108" t="s">
        <v>10</v>
      </c>
      <c r="B9" s="7" t="s">
        <v>11</v>
      </c>
      <c r="C9" s="152">
        <v>42</v>
      </c>
      <c r="D9" s="152"/>
      <c r="E9" s="152"/>
      <c r="F9" s="152">
        <v>49</v>
      </c>
      <c r="G9" s="152"/>
      <c r="H9" s="152"/>
      <c r="I9" s="152">
        <v>48</v>
      </c>
      <c r="J9" s="152"/>
      <c r="K9" s="152"/>
      <c r="L9" s="178" t="s">
        <v>92</v>
      </c>
      <c r="M9" s="179"/>
      <c r="N9" s="179"/>
      <c r="O9" s="179"/>
    </row>
    <row r="10" spans="1:15" ht="21.95" customHeight="1">
      <c r="A10" s="108"/>
      <c r="B10" s="7" t="s">
        <v>12</v>
      </c>
      <c r="C10" s="152">
        <v>42</v>
      </c>
      <c r="D10" s="152"/>
      <c r="E10" s="152"/>
      <c r="F10" s="152">
        <v>49</v>
      </c>
      <c r="G10" s="152"/>
      <c r="H10" s="152"/>
      <c r="I10" s="152">
        <v>48</v>
      </c>
      <c r="J10" s="152"/>
      <c r="K10" s="152"/>
    </row>
    <row r="11" spans="1:15" ht="21.95" customHeight="1">
      <c r="A11" s="109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109"/>
      <c r="B12" s="8" t="s">
        <v>15</v>
      </c>
      <c r="C12" s="9">
        <v>100</v>
      </c>
      <c r="D12" s="9">
        <v>100</v>
      </c>
      <c r="E12" s="9">
        <v>100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9">
        <v>100</v>
      </c>
    </row>
    <row r="13" spans="1:15" ht="21.95" customHeight="1">
      <c r="A13" s="109"/>
      <c r="B13" s="116" t="s">
        <v>16</v>
      </c>
      <c r="C13" s="130" t="s">
        <v>17</v>
      </c>
      <c r="D13" s="130"/>
      <c r="E13" s="130"/>
      <c r="F13" s="130" t="s">
        <v>17</v>
      </c>
      <c r="G13" s="130"/>
      <c r="H13" s="130"/>
      <c r="I13" s="130" t="s">
        <v>17</v>
      </c>
      <c r="J13" s="130"/>
      <c r="K13" s="130"/>
    </row>
    <row r="14" spans="1:15" ht="28.5" customHeight="1">
      <c r="A14" s="109"/>
      <c r="B14" s="116"/>
      <c r="C14" s="130" t="s">
        <v>17</v>
      </c>
      <c r="D14" s="130"/>
      <c r="E14" s="130"/>
      <c r="F14" s="130" t="s">
        <v>17</v>
      </c>
      <c r="G14" s="130"/>
      <c r="H14" s="130"/>
      <c r="I14" s="130" t="s">
        <v>17</v>
      </c>
      <c r="J14" s="130"/>
      <c r="K14" s="130"/>
    </row>
    <row r="15" spans="1:15" ht="21.95" customHeight="1">
      <c r="A15" s="110" t="s">
        <v>18</v>
      </c>
      <c r="B15" s="10" t="s">
        <v>19</v>
      </c>
      <c r="C15" s="9">
        <v>350</v>
      </c>
      <c r="D15" s="9">
        <v>300</v>
      </c>
      <c r="E15" s="9">
        <v>260</v>
      </c>
      <c r="F15" s="9">
        <v>260</v>
      </c>
      <c r="G15" s="9">
        <v>220</v>
      </c>
      <c r="H15" s="9">
        <v>280</v>
      </c>
      <c r="I15" s="9">
        <v>280</v>
      </c>
      <c r="J15" s="9">
        <v>250</v>
      </c>
      <c r="K15" s="9">
        <v>340</v>
      </c>
    </row>
    <row r="16" spans="1:15" ht="21.95" customHeight="1">
      <c r="A16" s="110"/>
      <c r="B16" s="11" t="s">
        <v>20</v>
      </c>
      <c r="C16" s="151" t="s">
        <v>21</v>
      </c>
      <c r="D16" s="151"/>
      <c r="E16" s="151"/>
      <c r="F16" s="151" t="s">
        <v>156</v>
      </c>
      <c r="G16" s="151"/>
      <c r="H16" s="151"/>
      <c r="I16" s="151" t="s">
        <v>157</v>
      </c>
      <c r="J16" s="151"/>
      <c r="K16" s="151"/>
    </row>
    <row r="17" spans="1:11" ht="21.95" customHeight="1">
      <c r="A17" s="111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111"/>
      <c r="B18" s="12" t="s">
        <v>15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111"/>
      <c r="B19" s="117" t="s">
        <v>16</v>
      </c>
      <c r="C19" s="130" t="s">
        <v>17</v>
      </c>
      <c r="D19" s="130"/>
      <c r="E19" s="130"/>
      <c r="F19" s="130" t="s">
        <v>17</v>
      </c>
      <c r="G19" s="130"/>
      <c r="H19" s="130"/>
      <c r="I19" s="130" t="s">
        <v>17</v>
      </c>
      <c r="J19" s="130"/>
      <c r="K19" s="130"/>
    </row>
    <row r="20" spans="1:11" ht="28.5" customHeight="1">
      <c r="A20" s="111"/>
      <c r="B20" s="117"/>
      <c r="C20" s="130" t="s">
        <v>17</v>
      </c>
      <c r="D20" s="130"/>
      <c r="E20" s="130"/>
      <c r="F20" s="130" t="s">
        <v>17</v>
      </c>
      <c r="G20" s="130"/>
      <c r="H20" s="130"/>
      <c r="I20" s="130" t="s">
        <v>17</v>
      </c>
      <c r="J20" s="130"/>
      <c r="K20" s="130"/>
    </row>
    <row r="21" spans="1:11" ht="21.95" customHeight="1">
      <c r="A21" s="112" t="s">
        <v>23</v>
      </c>
      <c r="B21" s="10" t="s">
        <v>24</v>
      </c>
      <c r="C21" s="9">
        <v>350</v>
      </c>
      <c r="D21" s="9">
        <v>280</v>
      </c>
      <c r="E21" s="9">
        <v>500</v>
      </c>
      <c r="F21" s="9">
        <v>500</v>
      </c>
      <c r="G21" s="9">
        <v>420</v>
      </c>
      <c r="H21" s="9">
        <v>350</v>
      </c>
      <c r="I21" s="9">
        <v>350</v>
      </c>
      <c r="J21" s="9">
        <v>280</v>
      </c>
      <c r="K21" s="9">
        <v>390</v>
      </c>
    </row>
    <row r="22" spans="1:11" ht="51.75" customHeight="1">
      <c r="A22" s="112"/>
      <c r="B22" s="11" t="s">
        <v>25</v>
      </c>
      <c r="C22" s="151" t="s">
        <v>158</v>
      </c>
      <c r="D22" s="151"/>
      <c r="E22" s="151"/>
      <c r="F22" s="151" t="s">
        <v>26</v>
      </c>
      <c r="G22" s="151"/>
      <c r="H22" s="151"/>
      <c r="I22" s="151" t="s">
        <v>159</v>
      </c>
      <c r="J22" s="151"/>
      <c r="K22" s="151"/>
    </row>
    <row r="23" spans="1:11" ht="21.95" customHeight="1">
      <c r="A23" s="113" t="s">
        <v>27</v>
      </c>
      <c r="B23" s="13" t="s">
        <v>28</v>
      </c>
      <c r="C23" s="130">
        <v>2050</v>
      </c>
      <c r="D23" s="130"/>
      <c r="E23" s="130"/>
      <c r="F23" s="130">
        <f>950+940</f>
        <v>1890</v>
      </c>
      <c r="G23" s="130"/>
      <c r="H23" s="130"/>
      <c r="I23" s="130">
        <v>1770</v>
      </c>
      <c r="J23" s="130"/>
      <c r="K23" s="130"/>
    </row>
    <row r="24" spans="1:11" ht="21.95" customHeight="1">
      <c r="A24" s="113"/>
      <c r="B24" s="13" t="s">
        <v>29</v>
      </c>
      <c r="C24" s="130">
        <v>1100</v>
      </c>
      <c r="D24" s="130"/>
      <c r="E24" s="130"/>
      <c r="F24" s="130">
        <f>1500+1450</f>
        <v>2950</v>
      </c>
      <c r="G24" s="130"/>
      <c r="H24" s="130"/>
      <c r="I24" s="130">
        <v>2830</v>
      </c>
      <c r="J24" s="130"/>
      <c r="K24" s="130"/>
    </row>
    <row r="25" spans="1:11" ht="21.95" customHeight="1">
      <c r="A25" s="110" t="s">
        <v>30</v>
      </c>
      <c r="B25" s="10" t="s">
        <v>31</v>
      </c>
      <c r="C25" s="130">
        <v>0</v>
      </c>
      <c r="D25" s="130"/>
      <c r="E25" s="130"/>
      <c r="F25" s="130">
        <v>0</v>
      </c>
      <c r="G25" s="130"/>
      <c r="H25" s="130"/>
      <c r="I25" s="130">
        <v>0</v>
      </c>
      <c r="J25" s="130"/>
      <c r="K25" s="130"/>
    </row>
    <row r="26" spans="1:11" ht="21.95" customHeight="1">
      <c r="A26" s="110"/>
      <c r="B26" s="10" t="s">
        <v>32</v>
      </c>
      <c r="C26" s="130">
        <v>708</v>
      </c>
      <c r="D26" s="130"/>
      <c r="E26" s="130"/>
      <c r="F26" s="130">
        <v>708</v>
      </c>
      <c r="G26" s="130"/>
      <c r="H26" s="130"/>
      <c r="I26" s="130">
        <v>708</v>
      </c>
      <c r="J26" s="130"/>
      <c r="K26" s="130"/>
    </row>
    <row r="27" spans="1:11" ht="21.95" customHeight="1">
      <c r="A27" s="110"/>
      <c r="B27" s="10" t="s">
        <v>33</v>
      </c>
      <c r="C27" s="130">
        <v>2</v>
      </c>
      <c r="D27" s="130"/>
      <c r="E27" s="130"/>
      <c r="F27" s="130">
        <v>2</v>
      </c>
      <c r="G27" s="130"/>
      <c r="H27" s="130"/>
      <c r="I27" s="130">
        <v>2</v>
      </c>
      <c r="J27" s="130"/>
      <c r="K27" s="130"/>
    </row>
    <row r="28" spans="1:11" ht="76.5" customHeight="1">
      <c r="A28" s="136" t="s">
        <v>34</v>
      </c>
      <c r="B28" s="137"/>
      <c r="C28" s="142" t="s">
        <v>160</v>
      </c>
      <c r="D28" s="143"/>
      <c r="E28" s="144"/>
      <c r="F28" s="142" t="s">
        <v>161</v>
      </c>
      <c r="G28" s="143"/>
      <c r="H28" s="144"/>
      <c r="I28" s="142" t="s">
        <v>162</v>
      </c>
      <c r="J28" s="143"/>
      <c r="K28" s="144"/>
    </row>
    <row r="29" spans="1:11" ht="24" customHeight="1">
      <c r="A29" s="138"/>
      <c r="B29" s="139"/>
      <c r="C29" s="145"/>
      <c r="D29" s="146"/>
      <c r="E29" s="147"/>
      <c r="F29" s="145"/>
      <c r="G29" s="146"/>
      <c r="H29" s="147"/>
      <c r="I29" s="145"/>
      <c r="J29" s="146"/>
      <c r="K29" s="147"/>
    </row>
    <row r="30" spans="1:11" ht="13.5" customHeight="1">
      <c r="A30" s="140"/>
      <c r="B30" s="141"/>
      <c r="C30" s="148"/>
      <c r="D30" s="149"/>
      <c r="E30" s="150"/>
      <c r="F30" s="148"/>
      <c r="G30" s="149"/>
      <c r="H30" s="150"/>
      <c r="I30" s="148"/>
      <c r="J30" s="149"/>
      <c r="K30" s="150"/>
    </row>
    <row r="31" spans="1:11" ht="14.25">
      <c r="A31" s="131" t="s">
        <v>35</v>
      </c>
      <c r="B31" s="132"/>
      <c r="C31" s="133" t="s">
        <v>110</v>
      </c>
      <c r="D31" s="134"/>
      <c r="E31" s="135"/>
      <c r="F31" s="133" t="s">
        <v>163</v>
      </c>
      <c r="G31" s="134"/>
      <c r="H31" s="135"/>
      <c r="I31" s="133" t="s">
        <v>164</v>
      </c>
      <c r="J31" s="134"/>
      <c r="K31" s="135"/>
    </row>
    <row r="32" spans="1:11" ht="18.75">
      <c r="B32" s="119" t="s">
        <v>37</v>
      </c>
      <c r="C32" s="119"/>
      <c r="D32" s="119"/>
      <c r="E32" s="119"/>
      <c r="F32" s="119"/>
      <c r="G32" s="119"/>
      <c r="H32" s="119"/>
      <c r="I32" s="119"/>
    </row>
    <row r="33" spans="1:10" ht="14.25">
      <c r="A33" s="114"/>
      <c r="B33" s="14" t="s">
        <v>0</v>
      </c>
      <c r="C33" s="15" t="s">
        <v>38</v>
      </c>
      <c r="D33" s="15" t="s">
        <v>39</v>
      </c>
      <c r="E33" s="120" t="s">
        <v>40</v>
      </c>
      <c r="F33" s="121"/>
      <c r="G33" s="122" t="s">
        <v>41</v>
      </c>
      <c r="H33" s="123"/>
      <c r="I33" s="124" t="s">
        <v>42</v>
      </c>
      <c r="J33" s="125"/>
    </row>
    <row r="34" spans="1:10" ht="15.75">
      <c r="A34" s="115"/>
      <c r="B34" s="118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115"/>
      <c r="B35" s="118"/>
      <c r="C35" s="18" t="s">
        <v>46</v>
      </c>
      <c r="D35" s="18" t="s">
        <v>47</v>
      </c>
      <c r="E35" s="9">
        <v>9.1199999999999992</v>
      </c>
      <c r="F35" s="9">
        <v>9.15</v>
      </c>
      <c r="G35" s="9">
        <v>9.11</v>
      </c>
      <c r="H35" s="9">
        <v>9.1199999999999992</v>
      </c>
      <c r="I35" s="9">
        <v>9.2200000000000006</v>
      </c>
      <c r="J35" s="39">
        <v>9.1999999999999993</v>
      </c>
    </row>
    <row r="36" spans="1:10" ht="15.75">
      <c r="A36" s="115"/>
      <c r="B36" s="118"/>
      <c r="C36" s="17" t="s">
        <v>48</v>
      </c>
      <c r="D36" s="17" t="s">
        <v>49</v>
      </c>
      <c r="E36" s="9">
        <v>6.82</v>
      </c>
      <c r="F36" s="9">
        <v>6.32</v>
      </c>
      <c r="G36" s="9">
        <v>5.2</v>
      </c>
      <c r="H36" s="9">
        <v>6.2</v>
      </c>
      <c r="I36" s="9">
        <v>6.02</v>
      </c>
      <c r="J36" s="39">
        <v>5.59</v>
      </c>
    </row>
    <row r="37" spans="1:10" ht="18.75">
      <c r="A37" s="115"/>
      <c r="B37" s="118"/>
      <c r="C37" s="18" t="s">
        <v>50</v>
      </c>
      <c r="D37" s="17" t="s">
        <v>51</v>
      </c>
      <c r="E37" s="9">
        <v>19.600000000000001</v>
      </c>
      <c r="F37" s="9">
        <v>19.3</v>
      </c>
      <c r="G37" s="19">
        <v>20.5</v>
      </c>
      <c r="H37" s="9">
        <v>20.6</v>
      </c>
      <c r="I37" s="9">
        <v>19.8</v>
      </c>
      <c r="J37" s="39">
        <v>19.5</v>
      </c>
    </row>
    <row r="38" spans="1:10" ht="16.5">
      <c r="A38" s="115"/>
      <c r="B38" s="118"/>
      <c r="C38" s="20" t="s">
        <v>52</v>
      </c>
      <c r="D38" s="17" t="s">
        <v>53</v>
      </c>
      <c r="E38" s="19">
        <v>3.4</v>
      </c>
      <c r="F38" s="19">
        <v>2.16</v>
      </c>
      <c r="G38" s="19">
        <v>1.06</v>
      </c>
      <c r="H38" s="19">
        <v>0.15</v>
      </c>
      <c r="I38" s="9">
        <v>0.15</v>
      </c>
      <c r="J38" s="39">
        <v>1.01</v>
      </c>
    </row>
    <row r="39" spans="1:10" ht="14.25">
      <c r="A39" s="115"/>
      <c r="B39" s="118" t="s">
        <v>54</v>
      </c>
      <c r="C39" s="17" t="s">
        <v>44</v>
      </c>
      <c r="D39" s="17" t="s">
        <v>53</v>
      </c>
      <c r="E39" s="9">
        <v>0.8</v>
      </c>
      <c r="F39" s="9">
        <v>0.8</v>
      </c>
      <c r="G39" s="9">
        <v>0.6</v>
      </c>
      <c r="H39" s="9">
        <v>0.6</v>
      </c>
      <c r="I39" s="9">
        <v>0.6</v>
      </c>
      <c r="J39" s="39">
        <v>0.6</v>
      </c>
    </row>
    <row r="40" spans="1:10" ht="15.75">
      <c r="A40" s="115"/>
      <c r="B40" s="118"/>
      <c r="C40" s="18" t="s">
        <v>46</v>
      </c>
      <c r="D40" s="18" t="s">
        <v>55</v>
      </c>
      <c r="E40" s="9">
        <v>10.1</v>
      </c>
      <c r="F40" s="9">
        <v>10.08</v>
      </c>
      <c r="G40" s="9">
        <v>10.1</v>
      </c>
      <c r="H40" s="9">
        <v>10.09</v>
      </c>
      <c r="I40" s="9">
        <v>10.039999999999999</v>
      </c>
      <c r="J40" s="39">
        <v>10.199999999999999</v>
      </c>
    </row>
    <row r="41" spans="1:10" ht="15.75">
      <c r="A41" s="115"/>
      <c r="B41" s="118"/>
      <c r="C41" s="17" t="s">
        <v>48</v>
      </c>
      <c r="D41" s="17" t="s">
        <v>56</v>
      </c>
      <c r="E41" s="9">
        <v>25.4</v>
      </c>
      <c r="F41" s="9">
        <v>23.6</v>
      </c>
      <c r="G41" s="9">
        <v>26.4</v>
      </c>
      <c r="H41" s="9">
        <v>27.1</v>
      </c>
      <c r="I41" s="9">
        <v>25.2</v>
      </c>
      <c r="J41" s="39">
        <v>24.98</v>
      </c>
    </row>
    <row r="42" spans="1:10" ht="15.75">
      <c r="A42" s="115"/>
      <c r="B42" s="118"/>
      <c r="C42" s="21" t="s">
        <v>57</v>
      </c>
      <c r="D42" s="22" t="s">
        <v>58</v>
      </c>
      <c r="E42" s="9">
        <v>5.43</v>
      </c>
      <c r="F42" s="9">
        <v>5.42</v>
      </c>
      <c r="G42" s="9">
        <v>5.35</v>
      </c>
      <c r="H42" s="9">
        <v>5.24</v>
      </c>
      <c r="I42" s="9">
        <v>5.26</v>
      </c>
      <c r="J42" s="39">
        <v>5.22</v>
      </c>
    </row>
    <row r="43" spans="1:10" ht="16.5">
      <c r="A43" s="115"/>
      <c r="B43" s="118"/>
      <c r="C43" s="21" t="s">
        <v>59</v>
      </c>
      <c r="D43" s="23" t="s">
        <v>60</v>
      </c>
      <c r="E43" s="9">
        <v>5.62</v>
      </c>
      <c r="F43" s="9">
        <v>5.04</v>
      </c>
      <c r="G43" s="9">
        <v>4.07</v>
      </c>
      <c r="H43" s="9">
        <v>4.0999999999999996</v>
      </c>
      <c r="I43" s="9">
        <v>5.34</v>
      </c>
      <c r="J43" s="39">
        <v>5.23</v>
      </c>
    </row>
    <row r="44" spans="1:10" ht="18.75">
      <c r="A44" s="115"/>
      <c r="B44" s="118"/>
      <c r="C44" s="18" t="s">
        <v>50</v>
      </c>
      <c r="D44" s="17" t="s">
        <v>61</v>
      </c>
      <c r="E44" s="9">
        <v>812</v>
      </c>
      <c r="F44" s="9">
        <v>844</v>
      </c>
      <c r="G44" s="9">
        <v>901</v>
      </c>
      <c r="H44" s="9">
        <v>860</v>
      </c>
      <c r="I44" s="9">
        <v>822</v>
      </c>
      <c r="J44" s="39">
        <v>798</v>
      </c>
    </row>
    <row r="45" spans="1:10" ht="15.75">
      <c r="A45" s="115"/>
      <c r="B45" s="118" t="s">
        <v>62</v>
      </c>
      <c r="C45" s="20" t="s">
        <v>63</v>
      </c>
      <c r="D45" s="17" t="s">
        <v>64</v>
      </c>
      <c r="E45" s="9">
        <v>5.66</v>
      </c>
      <c r="F45" s="9">
        <v>5.83</v>
      </c>
      <c r="G45" s="9">
        <v>6.1</v>
      </c>
      <c r="H45" s="9">
        <v>5.5</v>
      </c>
      <c r="I45" s="9">
        <v>6.12</v>
      </c>
      <c r="J45" s="39">
        <v>5.62</v>
      </c>
    </row>
    <row r="46" spans="1:10" ht="18.75">
      <c r="A46" s="115"/>
      <c r="B46" s="118"/>
      <c r="C46" s="18" t="s">
        <v>50</v>
      </c>
      <c r="D46" s="17" t="s">
        <v>51</v>
      </c>
      <c r="E46" s="9">
        <v>18.2</v>
      </c>
      <c r="F46" s="9">
        <v>18.600000000000001</v>
      </c>
      <c r="G46" s="9">
        <v>18.399999999999999</v>
      </c>
      <c r="H46" s="9">
        <v>18.399999999999999</v>
      </c>
      <c r="I46" s="9">
        <v>13.6</v>
      </c>
      <c r="J46" s="39">
        <v>14.8</v>
      </c>
    </row>
    <row r="47" spans="1:10" ht="16.5">
      <c r="A47" s="115"/>
      <c r="B47" s="118"/>
      <c r="C47" s="20" t="s">
        <v>52</v>
      </c>
      <c r="D47" s="17" t="s">
        <v>65</v>
      </c>
      <c r="E47" s="9">
        <v>4.2</v>
      </c>
      <c r="F47" s="9">
        <v>3.9</v>
      </c>
      <c r="G47" s="9">
        <v>6.9</v>
      </c>
      <c r="H47" s="9">
        <v>1.9</v>
      </c>
      <c r="I47" s="9">
        <v>1.26</v>
      </c>
      <c r="J47" s="39">
        <v>1.39</v>
      </c>
    </row>
    <row r="48" spans="1:10" ht="15.75">
      <c r="A48" s="115"/>
      <c r="B48" s="118" t="s">
        <v>66</v>
      </c>
      <c r="C48" s="20" t="s">
        <v>63</v>
      </c>
      <c r="D48" s="17" t="s">
        <v>64</v>
      </c>
      <c r="E48" s="9">
        <v>5.88</v>
      </c>
      <c r="F48" s="9">
        <v>5.62</v>
      </c>
      <c r="G48" s="9">
        <v>5.2</v>
      </c>
      <c r="H48" s="9">
        <v>5.2</v>
      </c>
      <c r="I48" s="9">
        <v>6.07</v>
      </c>
      <c r="J48" s="39">
        <v>5.77</v>
      </c>
    </row>
    <row r="49" spans="1:13" ht="18.75">
      <c r="A49" s="115"/>
      <c r="B49" s="118"/>
      <c r="C49" s="18" t="s">
        <v>50</v>
      </c>
      <c r="D49" s="17" t="s">
        <v>51</v>
      </c>
      <c r="E49" s="9">
        <v>22.8</v>
      </c>
      <c r="F49" s="9">
        <v>18.899999999999999</v>
      </c>
      <c r="G49" s="9">
        <v>13.3</v>
      </c>
      <c r="H49" s="9">
        <v>10.4</v>
      </c>
      <c r="I49" s="9">
        <v>12.5</v>
      </c>
      <c r="J49" s="39">
        <v>15.6</v>
      </c>
    </row>
    <row r="50" spans="1:13" ht="16.5">
      <c r="A50" s="115"/>
      <c r="B50" s="118"/>
      <c r="C50" s="20" t="s">
        <v>52</v>
      </c>
      <c r="D50" s="17" t="s">
        <v>65</v>
      </c>
      <c r="E50" s="9">
        <v>3.3</v>
      </c>
      <c r="F50" s="9">
        <v>2.94</v>
      </c>
      <c r="G50" s="9">
        <v>1.5</v>
      </c>
      <c r="H50" s="9">
        <v>1.6</v>
      </c>
      <c r="I50" s="9">
        <v>1.87</v>
      </c>
      <c r="J50" s="39">
        <v>2.02</v>
      </c>
    </row>
    <row r="51" spans="1:13" ht="14.25">
      <c r="A51" s="115"/>
      <c r="B51" s="118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115"/>
      <c r="B52" s="118"/>
      <c r="C52" s="18" t="s">
        <v>46</v>
      </c>
      <c r="D52" s="17" t="s">
        <v>69</v>
      </c>
      <c r="E52" s="9">
        <v>9.0299999999999994</v>
      </c>
      <c r="F52" s="9">
        <v>9</v>
      </c>
      <c r="G52" s="9">
        <v>9.16</v>
      </c>
      <c r="H52" s="9">
        <v>9.1999999999999993</v>
      </c>
      <c r="I52" s="9">
        <v>9.01</v>
      </c>
      <c r="J52" s="39">
        <v>9.1</v>
      </c>
    </row>
    <row r="53" spans="1:13" ht="15.75">
      <c r="A53" s="115"/>
      <c r="B53" s="118"/>
      <c r="C53" s="17" t="s">
        <v>48</v>
      </c>
      <c r="D53" s="17" t="s">
        <v>49</v>
      </c>
      <c r="E53" s="9">
        <v>6.07</v>
      </c>
      <c r="F53" s="9">
        <v>6.21</v>
      </c>
      <c r="G53" s="9">
        <v>5.95</v>
      </c>
      <c r="H53" s="9">
        <v>5.9</v>
      </c>
      <c r="I53" s="9">
        <v>5.93</v>
      </c>
      <c r="J53" s="39">
        <v>5.84</v>
      </c>
    </row>
    <row r="54" spans="1:13" ht="18.75">
      <c r="A54" s="115"/>
      <c r="B54" s="118"/>
      <c r="C54" s="18" t="s">
        <v>50</v>
      </c>
      <c r="D54" s="17" t="s">
        <v>51</v>
      </c>
      <c r="E54" s="9">
        <v>17.2</v>
      </c>
      <c r="F54" s="9">
        <v>16.8</v>
      </c>
      <c r="G54" s="9">
        <v>17.2</v>
      </c>
      <c r="H54" s="9">
        <v>15.3</v>
      </c>
      <c r="I54" s="9">
        <v>19.2</v>
      </c>
      <c r="J54" s="39">
        <v>19.399999999999999</v>
      </c>
    </row>
    <row r="55" spans="1:13" ht="16.5">
      <c r="A55" s="115"/>
      <c r="B55" s="129"/>
      <c r="C55" s="24" t="s">
        <v>52</v>
      </c>
      <c r="D55" s="17" t="s">
        <v>70</v>
      </c>
      <c r="E55" s="25">
        <v>4.0599999999999996</v>
      </c>
      <c r="F55" s="25">
        <v>4.0999999999999996</v>
      </c>
      <c r="G55" s="25">
        <v>5.4</v>
      </c>
      <c r="H55" s="9">
        <v>5.5</v>
      </c>
      <c r="I55" s="9">
        <v>4.0999999999999996</v>
      </c>
      <c r="J55" s="39">
        <v>4.5</v>
      </c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79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126" t="s">
        <v>40</v>
      </c>
      <c r="C57" s="126"/>
      <c r="D57" s="126"/>
      <c r="E57" s="126"/>
      <c r="F57" s="127" t="s">
        <v>41</v>
      </c>
      <c r="G57" s="127"/>
      <c r="H57" s="127"/>
      <c r="I57" s="127"/>
      <c r="J57" s="128" t="s">
        <v>42</v>
      </c>
      <c r="K57" s="128"/>
      <c r="L57" s="128"/>
      <c r="M57" s="128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10.47</v>
      </c>
      <c r="C59" s="33"/>
      <c r="D59" s="34">
        <v>12.21</v>
      </c>
      <c r="E59" s="33"/>
      <c r="F59" s="33">
        <v>12.9</v>
      </c>
      <c r="G59" s="35"/>
      <c r="H59" s="33">
        <v>13</v>
      </c>
      <c r="I59" s="33"/>
      <c r="J59" s="39">
        <v>43.02</v>
      </c>
      <c r="K59" s="39"/>
      <c r="L59" s="39"/>
      <c r="M59" s="39"/>
    </row>
    <row r="60" spans="1:13" ht="18.75">
      <c r="A60" s="31" t="s">
        <v>78</v>
      </c>
      <c r="B60" s="32">
        <v>45.54</v>
      </c>
      <c r="C60" s="33"/>
      <c r="D60" s="34">
        <v>56.13</v>
      </c>
      <c r="E60" s="33"/>
      <c r="F60" s="33">
        <v>60.2</v>
      </c>
      <c r="G60" s="35"/>
      <c r="H60" s="33"/>
      <c r="I60" s="33"/>
      <c r="J60" s="39"/>
      <c r="K60" s="39"/>
      <c r="L60" s="39">
        <v>72.86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>
        <v>22.7</v>
      </c>
      <c r="I61" s="33"/>
      <c r="J61" s="39">
        <v>23.72</v>
      </c>
      <c r="K61" s="39"/>
      <c r="L61" s="39">
        <v>25.29</v>
      </c>
      <c r="M61" s="39"/>
    </row>
    <row r="62" spans="1:13" ht="18.7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3"/>
    </row>
    <row r="63" spans="1:13" ht="18.75">
      <c r="A63" s="36" t="s">
        <v>80</v>
      </c>
      <c r="B63" s="33"/>
      <c r="C63" s="33">
        <v>19.09</v>
      </c>
      <c r="D63" s="34"/>
      <c r="E63" s="33">
        <v>18.809999999999999</v>
      </c>
      <c r="F63" s="33"/>
      <c r="G63" s="35">
        <v>18.3</v>
      </c>
      <c r="H63" s="33"/>
      <c r="I63" s="33">
        <v>18.02</v>
      </c>
      <c r="J63" s="39"/>
      <c r="K63" s="39">
        <v>18.36</v>
      </c>
      <c r="M63" s="39">
        <v>35.47</v>
      </c>
    </row>
    <row r="64" spans="1:13" ht="18.75">
      <c r="A64" s="36" t="s">
        <v>81</v>
      </c>
      <c r="B64" s="33"/>
      <c r="C64" s="33">
        <v>63.65</v>
      </c>
      <c r="D64" s="34"/>
      <c r="E64" s="33">
        <v>65.39</v>
      </c>
      <c r="F64" s="33"/>
      <c r="G64" s="37">
        <v>58.2</v>
      </c>
      <c r="H64" s="33"/>
      <c r="I64" s="33">
        <v>64.099999999999994</v>
      </c>
      <c r="J64" s="39"/>
      <c r="K64" s="39">
        <v>60.43</v>
      </c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>
        <v>22.82</v>
      </c>
    </row>
    <row r="66" spans="1:13" ht="18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6"/>
    </row>
    <row r="67" spans="1:13" ht="18.75">
      <c r="A67" s="41" t="s">
        <v>83</v>
      </c>
      <c r="B67" s="33">
        <v>2.85</v>
      </c>
      <c r="C67" s="33">
        <v>11.54</v>
      </c>
      <c r="D67" s="34">
        <v>2.9</v>
      </c>
      <c r="E67" s="33">
        <v>11.14</v>
      </c>
      <c r="F67" s="33">
        <v>0.9</v>
      </c>
      <c r="G67" s="35">
        <v>12.7</v>
      </c>
      <c r="H67" s="33">
        <v>1.1299999999999999</v>
      </c>
      <c r="I67" s="33">
        <v>12.2</v>
      </c>
      <c r="J67" s="39">
        <v>1.23</v>
      </c>
      <c r="K67" s="39">
        <v>12.71</v>
      </c>
      <c r="L67" s="39">
        <v>1.34</v>
      </c>
      <c r="M67" s="39">
        <v>13.27</v>
      </c>
    </row>
    <row r="68" spans="1:13" ht="18.75">
      <c r="A68" s="41" t="s">
        <v>84</v>
      </c>
      <c r="B68" s="42">
        <v>3.24</v>
      </c>
      <c r="C68" s="33">
        <v>8.8800000000000008</v>
      </c>
      <c r="D68" s="34">
        <v>3.86</v>
      </c>
      <c r="E68" s="33">
        <v>8.85</v>
      </c>
      <c r="F68" s="33">
        <v>1.27</v>
      </c>
      <c r="G68" s="35">
        <v>8.6999999999999993</v>
      </c>
      <c r="H68" s="33">
        <v>0.5</v>
      </c>
      <c r="I68" s="33">
        <v>8.4</v>
      </c>
      <c r="J68" s="39">
        <v>0.65</v>
      </c>
      <c r="K68" s="39">
        <v>8.49</v>
      </c>
      <c r="L68" s="39">
        <v>0.94</v>
      </c>
      <c r="M68" s="39">
        <v>8.8699999999999992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>
        <v>1.24</v>
      </c>
      <c r="M69" s="39">
        <v>12.46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6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2022-04-30T15:30:40Z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6D9B670B9B8D4E70A77E4976C6EB9B16</vt:lpwstr>
  </property>
  <property fmtid="{D5CDD505-2E9C-101B-9397-08002B2CF9AE}" pid="3" name="KSOProductBuildVer">
    <vt:lpwstr>2052-11.1.0.10463</vt:lpwstr>
  </property>
</Properties>
</file>