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I24" i="35"/>
  <c r="I23"/>
  <c r="F24"/>
  <c r="F23"/>
  <c r="C23" i="33"/>
  <c r="F24" i="30"/>
  <c r="F23" i="29"/>
  <c r="F24" i="28"/>
  <c r="F23"/>
  <c r="C24"/>
  <c r="C23"/>
  <c r="F23" i="27"/>
  <c r="I24" l="1"/>
  <c r="I23"/>
  <c r="F24"/>
  <c r="I24" i="26"/>
  <c r="I23"/>
  <c r="F24"/>
  <c r="F23"/>
  <c r="F24" i="23"/>
  <c r="C24"/>
  <c r="I24" i="22"/>
  <c r="I23"/>
  <c r="F24"/>
  <c r="F23"/>
  <c r="F24" i="20"/>
  <c r="F23"/>
  <c r="C24"/>
  <c r="C23"/>
  <c r="I24" i="19"/>
  <c r="I23"/>
  <c r="F24"/>
  <c r="F23"/>
  <c r="I24" i="18"/>
  <c r="I23"/>
  <c r="C24" i="17"/>
  <c r="I24" i="16"/>
  <c r="F24"/>
  <c r="F24" i="15"/>
  <c r="F23"/>
  <c r="C24" i="12" l="1"/>
  <c r="C23"/>
  <c r="I24" i="10"/>
  <c r="I23"/>
  <c r="I24" i="9"/>
  <c r="F24"/>
  <c r="F24" i="8"/>
  <c r="F23"/>
  <c r="F24" i="7"/>
  <c r="F23"/>
  <c r="C7" i="35"/>
  <c r="C6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M6" s="1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C6"/>
  <c r="C7" i="11"/>
  <c r="C6"/>
  <c r="C7" i="10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M6" s="1"/>
  <c r="F7"/>
  <c r="I6"/>
  <c r="F6"/>
  <c r="I7" i="10"/>
  <c r="F7"/>
  <c r="I6"/>
  <c r="F6"/>
  <c r="I7" i="9"/>
  <c r="F7"/>
  <c r="I6"/>
  <c r="F6"/>
  <c r="I7" i="8"/>
  <c r="F7"/>
  <c r="I6"/>
  <c r="F6"/>
  <c r="I7" i="7"/>
  <c r="F7"/>
  <c r="I6"/>
  <c r="F6"/>
  <c r="C7" i="6"/>
  <c r="I7"/>
  <c r="F7"/>
  <c r="I6"/>
  <c r="F6"/>
  <c r="I7" i="5"/>
  <c r="F7"/>
  <c r="C7"/>
  <c r="I6"/>
  <c r="L6" s="1"/>
  <c r="F6"/>
  <c r="C6"/>
  <c r="C7" i="4"/>
  <c r="C6"/>
  <c r="I7"/>
  <c r="F7"/>
  <c r="I6"/>
  <c r="F6"/>
  <c r="L6" i="35" l="1"/>
  <c r="M6"/>
  <c r="L6" i="34"/>
  <c r="M6"/>
  <c r="M6" i="33"/>
  <c r="L6"/>
  <c r="L6" i="32"/>
  <c r="M6"/>
  <c r="M6" i="31"/>
  <c r="L6"/>
  <c r="M6" i="30"/>
  <c r="L6"/>
  <c r="M6" i="29"/>
  <c r="L6"/>
  <c r="M6" i="28"/>
  <c r="L6"/>
  <c r="L6" i="27"/>
  <c r="M6"/>
  <c r="L6" i="26"/>
  <c r="L6" i="25"/>
  <c r="M6"/>
  <c r="L6" i="24"/>
  <c r="M6"/>
  <c r="L6" i="23"/>
  <c r="M6"/>
  <c r="M6" i="22"/>
  <c r="L6"/>
  <c r="M6" i="21"/>
  <c r="L6"/>
  <c r="L6" i="20"/>
  <c r="M6"/>
  <c r="M6" i="19"/>
  <c r="L6"/>
  <c r="M6" i="18"/>
  <c r="L6"/>
  <c r="M6" i="17"/>
  <c r="L6"/>
  <c r="M6" i="16"/>
  <c r="L6"/>
  <c r="L6" i="15"/>
  <c r="M6"/>
  <c r="L6" i="14"/>
  <c r="M6"/>
  <c r="M6" i="13"/>
  <c r="L6"/>
  <c r="L6" i="12"/>
  <c r="M6"/>
  <c r="L6" i="11"/>
  <c r="M6" i="10"/>
  <c r="L6"/>
  <c r="L6" i="9"/>
  <c r="M6"/>
  <c r="L6" i="8"/>
  <c r="M6"/>
  <c r="M6" i="7"/>
  <c r="L6"/>
  <c r="L6" i="6"/>
  <c r="M6"/>
  <c r="M6" i="5"/>
</calcChain>
</file>

<file path=xl/sharedStrings.xml><?xml version="1.0" encoding="utf-8"?>
<sst xmlns="http://schemas.openxmlformats.org/spreadsheetml/2006/main" count="5347" uniqueCount="355">
  <si>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</si>
  <si>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</si>
  <si>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</si>
  <si>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</si>
  <si>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</si>
  <si>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</si>
  <si>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</si>
  <si>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</si>
  <si>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</si>
  <si>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</si>
  <si>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</si>
  <si>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</si>
  <si>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</si>
  <si>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</si>
  <si>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</si>
  <si>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</si>
  <si>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</si>
  <si>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</si>
  <si>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</si>
  <si>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</si>
  <si>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</si>
  <si>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</si>
  <si>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</si>
  <si>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</si>
  <si>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</si>
  <si>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</si>
  <si>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</si>
  <si>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</si>
  <si>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</si>
  <si>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</si>
  <si>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</si>
  <si>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</si>
  <si>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</si>
  <si>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</si>
  <si>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</si>
  <si>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</si>
  <si>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</si>
  <si>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</si>
  <si>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</si>
  <si>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</si>
  <si>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</si>
  <si>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</si>
  <si>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</si>
  <si>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</si>
  <si>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</si>
  <si>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</si>
  <si>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</si>
  <si>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</si>
  <si>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</si>
  <si>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</si>
  <si>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</si>
  <si>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</si>
  <si>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</si>
  <si>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</si>
  <si>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</si>
  <si>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</si>
  <si>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</si>
  <si>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</si>
  <si>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</si>
  <si>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</si>
  <si>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</si>
  <si>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</si>
  <si>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</si>
  <si>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</si>
  <si>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</si>
  <si>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</si>
  <si>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</si>
  <si>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</si>
  <si>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</si>
  <si>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</si>
  <si>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</si>
  <si>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</si>
  <si>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</si>
  <si>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</si>
  <si>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</si>
  <si>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</si>
  <si>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</si>
  <si>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</si>
  <si>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</si>
  <si>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</si>
  <si>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</si>
  <si>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</si>
  <si>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</si>
  <si>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</si>
  <si>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</si>
  <si>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</si>
  <si>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</si>
  <si>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</si>
  <si>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</si>
  <si>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</si>
  <si>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</si>
  <si>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</si>
  <si>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</si>
  <si>
    <t xml:space="preserve">  点  分行程由   %变为   %</t>
    <phoneticPr fontId="1" type="noConversion"/>
  </si>
  <si>
    <t xml:space="preserve"> 07 点 05 分，向槽加磷酸盐  2.5  kg，氢氧化钠  1kg，补入除盐水至  500 mm液位</t>
    <phoneticPr fontId="1" type="noConversion"/>
  </si>
  <si>
    <t>中控：陈长灵           化验：韩丽娜</t>
    <phoneticPr fontId="1" type="noConversion"/>
  </si>
  <si>
    <t>( 丙 )夜</t>
    <phoneticPr fontId="1" type="noConversion"/>
  </si>
  <si>
    <t>( 丁 )白</t>
    <phoneticPr fontId="1" type="noConversion"/>
  </si>
  <si>
    <t>中控：   韦国宏    化验：梁锦凤</t>
    <phoneticPr fontId="1" type="noConversion"/>
  </si>
  <si>
    <t xml:space="preserve">清洗4#、5#过滤器 </t>
    <phoneticPr fontId="1" type="noConversion"/>
  </si>
  <si>
    <t>( 甲 )中</t>
    <phoneticPr fontId="1" type="noConversion"/>
  </si>
  <si>
    <t>中控： 曾俊文          化验：梁霞</t>
    <phoneticPr fontId="1" type="noConversion"/>
  </si>
  <si>
    <t xml:space="preserve">  20点 00 分，向槽加磷酸盐 3   kg，氢氧化钠  0.5kg，补入除盐水至 500  mm液位</t>
    <phoneticPr fontId="1" type="noConversion"/>
  </si>
  <si>
    <t>中控：秦忠文           化验：曾凡律</t>
    <phoneticPr fontId="1" type="noConversion"/>
  </si>
  <si>
    <t>( 乙 )夜</t>
    <phoneticPr fontId="1" type="noConversion"/>
  </si>
  <si>
    <t>中控：  陈长灵         化验：梁锦凤</t>
    <phoneticPr fontId="1" type="noConversion"/>
  </si>
  <si>
    <t>( 丙 )白</t>
    <phoneticPr fontId="1" type="noConversion"/>
  </si>
  <si>
    <t>16:14分再生1#阳床，进酸浓度：3.3%，3.2%。  18:00分中和排水（PH 1# 7.5  2# 7.8）          清洗3#、4#、5#过滤器</t>
    <phoneticPr fontId="1" type="noConversion"/>
  </si>
  <si>
    <t>中控：蔡彬彬           化验：蔡永鹏</t>
    <phoneticPr fontId="1" type="noConversion"/>
  </si>
  <si>
    <t xml:space="preserve">10:00分中和排水（PH 1# 8.1  2# 7.8） 
15:30分再生2#阳床，进酸浓度：3.1%，3.1%。   </t>
    <phoneticPr fontId="1" type="noConversion"/>
  </si>
  <si>
    <t>( 丁 )中</t>
    <phoneticPr fontId="1" type="noConversion"/>
  </si>
  <si>
    <t xml:space="preserve">  14点 30 分，向槽加磷酸盐  2  kg，氢氧化钠  1kg，补入除盐水至 550  mm液位</t>
    <phoneticPr fontId="1" type="noConversion"/>
  </si>
  <si>
    <t xml:space="preserve">清洗4#过滤器                                      00:11分再生3#阴床，进碱浓度：3.0% 3.0%           </t>
    <phoneticPr fontId="1" type="noConversion"/>
  </si>
  <si>
    <t xml:space="preserve">21:39分再生3#阴床，进碱浓度：3.1% 2.9%  </t>
    <phoneticPr fontId="1" type="noConversion"/>
  </si>
  <si>
    <t>( 乙 )夜</t>
    <phoneticPr fontId="1" type="noConversion"/>
  </si>
  <si>
    <t>中控： 秦忠文          化验：曾凡律</t>
    <phoneticPr fontId="1" type="noConversion"/>
  </si>
  <si>
    <t xml:space="preserve">清洗1#、2#、3#、4#、5#过滤器  </t>
    <phoneticPr fontId="1" type="noConversion"/>
  </si>
  <si>
    <t xml:space="preserve"> 7 点20 分，向槽加磷酸盐 2  kg，氢氧化钠 1 kg，补入除盐水至 500 mm液位</t>
    <phoneticPr fontId="1" type="noConversion"/>
  </si>
  <si>
    <t xml:space="preserve">  14   点 30 分，向槽加氨水 25  升，补入除盐水至500    mm液位</t>
    <phoneticPr fontId="1" type="noConversion"/>
  </si>
  <si>
    <t>( 丙 )白</t>
    <phoneticPr fontId="1" type="noConversion"/>
  </si>
  <si>
    <t>中控：韩丽娜           化验：梁锦凤</t>
    <phoneticPr fontId="1" type="noConversion"/>
  </si>
  <si>
    <t>15:27分再生1#阳床，进酸浓度：3.2%，3.1%。</t>
    <phoneticPr fontId="1" type="noConversion"/>
  </si>
  <si>
    <t>( 丙 )中</t>
    <phoneticPr fontId="1" type="noConversion"/>
  </si>
  <si>
    <t>中控：陈长灵           化验：韩丽娜</t>
    <phoneticPr fontId="1" type="noConversion"/>
  </si>
  <si>
    <t>( 甲 )夜</t>
    <phoneticPr fontId="1" type="noConversion"/>
  </si>
  <si>
    <t xml:space="preserve">清洗1#、2#、3#、5#过滤器 </t>
    <phoneticPr fontId="1" type="noConversion"/>
  </si>
  <si>
    <t>中控：梁霞 曾俊文           化验：左邓欢</t>
    <phoneticPr fontId="1" type="noConversion"/>
  </si>
  <si>
    <t xml:space="preserve"> 2点00 分，向槽加磷酸盐 2  kg，氢氧化钠 1 kg，补入除盐水至  550 mm液位</t>
    <phoneticPr fontId="1" type="noConversion"/>
  </si>
  <si>
    <t>( 乙 )白</t>
    <phoneticPr fontId="1" type="noConversion"/>
  </si>
  <si>
    <t>( 丁 )中</t>
    <phoneticPr fontId="1" type="noConversion"/>
  </si>
  <si>
    <t xml:space="preserve">  22点 05 分，向槽加磷酸盐 2   kg，氢氧化钠  1kg，补入除盐水至 550  mm液位</t>
    <phoneticPr fontId="1" type="noConversion"/>
  </si>
  <si>
    <t xml:space="preserve">  22   点 00 分，向槽加氨水 25  升，补入除盐水至500    mm液位</t>
    <phoneticPr fontId="1" type="noConversion"/>
  </si>
  <si>
    <t xml:space="preserve">10:30分再生2#阳床，进酸浓度：3.3%，3.1%。
13:20分再生3#阴床，进碱浓度：3.0%，3.2%。 </t>
    <phoneticPr fontId="1" type="noConversion"/>
  </si>
  <si>
    <t>中控：秦忠文           化验：梁锦凤</t>
    <phoneticPr fontId="1" type="noConversion"/>
  </si>
  <si>
    <t>中控：  秦忠文         化验：梁锦凤</t>
    <phoneticPr fontId="1" type="noConversion"/>
  </si>
  <si>
    <t>10     点 20 分，向槽加氨水   升，补入除盐水至    550mm液位</t>
    <phoneticPr fontId="1" type="noConversion"/>
  </si>
  <si>
    <t xml:space="preserve"> 14 点 15 分，向槽加磷酸盐  2  kg，氢氧化钠  kg，补入除盐水至 500  mm液位</t>
    <phoneticPr fontId="1" type="noConversion"/>
  </si>
  <si>
    <t>(  丙)中</t>
    <phoneticPr fontId="1" type="noConversion"/>
  </si>
  <si>
    <t>中控：   韩丽娜        化验：苏晓虹</t>
    <phoneticPr fontId="1" type="noConversion"/>
  </si>
  <si>
    <t xml:space="preserve">清洗1#过滤器 </t>
    <phoneticPr fontId="1" type="noConversion"/>
  </si>
  <si>
    <t>( 丁 )夜</t>
    <phoneticPr fontId="1" type="noConversion"/>
  </si>
  <si>
    <t>中控：蔡彬彬           化验：蔡永鹏</t>
    <phoneticPr fontId="1" type="noConversion"/>
  </si>
  <si>
    <t xml:space="preserve">16:27分中和排水（PH 1# 8.4  2#5.96）      17:30分再生3#阴床，进碱浓度：3.1%，3.1%。 
20:50分再生2#阳床，进酸浓度：3.1%，3.1%。    23:27分中和排水（PH 1# 5.9  2#7.62） 
</t>
    <phoneticPr fontId="1" type="noConversion"/>
  </si>
  <si>
    <t xml:space="preserve">  6点  42分，向槽加磷酸盐  2  kg，氢氧化钠  1kg，补入除盐水至 520  mm液位</t>
    <phoneticPr fontId="1" type="noConversion"/>
  </si>
  <si>
    <t xml:space="preserve">9:30分中和排水（PH 1# 8.4  2#7.99）   </t>
    <phoneticPr fontId="1" type="noConversion"/>
  </si>
  <si>
    <t>中控：韦国宏           化验：蔡永鹏</t>
    <phoneticPr fontId="1" type="noConversion"/>
  </si>
  <si>
    <t>中控：曾俊文           化验：左邓欢</t>
    <phoneticPr fontId="1" type="noConversion"/>
  </si>
  <si>
    <t>( 甲 )白</t>
    <phoneticPr fontId="1" type="noConversion"/>
  </si>
  <si>
    <t>清洗3#、5#过滤器                                                     1:15分再生1#阳床，进酸浓度：3.1%，3.1%。</t>
    <phoneticPr fontId="1" type="noConversion"/>
  </si>
  <si>
    <t>( 乙 )中</t>
    <phoneticPr fontId="1" type="noConversion"/>
  </si>
  <si>
    <t xml:space="preserve">    23 点 15 分，向槽加氨水 25  升，补入除盐水至 510   mm液位</t>
    <phoneticPr fontId="1" type="noConversion"/>
  </si>
  <si>
    <t xml:space="preserve"> 23 点 25 分，向槽加磷酸盐  2  kg，氢氧化钠  1kg，补入除盐水至 530  mm液位</t>
    <phoneticPr fontId="1" type="noConversion"/>
  </si>
  <si>
    <t>中控： 曾凡律          化验：蒙广年</t>
    <phoneticPr fontId="1" type="noConversion"/>
  </si>
  <si>
    <t>( 丁 )夜</t>
    <phoneticPr fontId="1" type="noConversion"/>
  </si>
  <si>
    <t>中控：韦国宏           化验：蔡永鹏</t>
    <phoneticPr fontId="1" type="noConversion"/>
  </si>
  <si>
    <t>( 甲 )白</t>
    <phoneticPr fontId="1" type="noConversion"/>
  </si>
  <si>
    <t>中控：曾俊文           化验：左邓欢</t>
    <phoneticPr fontId="1" type="noConversion"/>
  </si>
  <si>
    <t>清洗4#、5#过滤器                                                                               8:09分再生3#阳床，进酸浓度：3.1%，3.3%</t>
    <phoneticPr fontId="1" type="noConversion"/>
  </si>
  <si>
    <t>1:32分再生2#阳床，进酸浓度：3.1%，3.3%          4:36分再生3#阴床，进碱浓度：2.9%，3.1%     6:46分中和排水（PH 1# 7.01  2# 6.54）</t>
    <phoneticPr fontId="1" type="noConversion"/>
  </si>
  <si>
    <t xml:space="preserve"> 15点 00 分，向槽加磷酸盐 2   kg，氢氧化钠  1kg，补入除盐水至 500  mm液位</t>
    <phoneticPr fontId="1" type="noConversion"/>
  </si>
  <si>
    <t xml:space="preserve">清洗4#过滤器                                          18:24分再生3#混床，进酸浓度：3.1%，3.3% 进碱浓度：2.9%，3.1% </t>
    <phoneticPr fontId="1" type="noConversion"/>
  </si>
  <si>
    <t>清洗5#过滤器                                                          9:30分再生1#阳床，进酸浓度：3.1%，3.3%               11:20分中和排水（PH 1# 8.03  2# 7.77）</t>
    <phoneticPr fontId="1" type="noConversion"/>
  </si>
  <si>
    <t>中控：秦忠文           化验：曾凡律</t>
    <phoneticPr fontId="1" type="noConversion"/>
  </si>
  <si>
    <t>( 乙 )中</t>
    <phoneticPr fontId="1" type="noConversion"/>
  </si>
  <si>
    <t>2#</t>
    <phoneticPr fontId="1" type="noConversion"/>
  </si>
  <si>
    <t>( 丙 )夜</t>
    <phoneticPr fontId="1" type="noConversion"/>
  </si>
  <si>
    <t xml:space="preserve"> 5 点 00 分，向槽加磷酸盐  2  kg，氢氧化钠  0.5kg，补入除盐水至 550  mm液位</t>
    <phoneticPr fontId="1" type="noConversion"/>
  </si>
  <si>
    <t>17:37分再生1#阴床，进碱浓度：3.1%，3.1%     20:25分中和排水（PH 1# 7.96  2#  8.15）</t>
    <phoneticPr fontId="1" type="noConversion"/>
  </si>
  <si>
    <t>中控：   韩丽娜     化验：苏晓虹</t>
    <phoneticPr fontId="1" type="noConversion"/>
  </si>
  <si>
    <t xml:space="preserve">清洗1#过滤器                                1:10分再生1#阴床，进碱浓度：3.3%，3.1%  </t>
    <phoneticPr fontId="1" type="noConversion"/>
  </si>
  <si>
    <t>( 丁 )白</t>
    <phoneticPr fontId="1" type="noConversion"/>
  </si>
  <si>
    <t>中控：蔡彬彬           化验：梁锦凤</t>
    <phoneticPr fontId="1" type="noConversion"/>
  </si>
  <si>
    <t xml:space="preserve">   9  点 30 分，向槽加氨水   升，补入除盐水至    500mm液位</t>
    <phoneticPr fontId="1" type="noConversion"/>
  </si>
  <si>
    <t xml:space="preserve"> 21点 00 分，向槽加磷酸盐  2  kg，氢氧化钠  1kg，补入除盐水至 520  mm液位</t>
    <phoneticPr fontId="1" type="noConversion"/>
  </si>
  <si>
    <t>清洗1#过滤器                              04:35分再生2#阴床，进碱浓度：3.1%，3.1%     6:30分中和排水（PH 1# 5.10  2# 9.23）</t>
    <phoneticPr fontId="1" type="noConversion"/>
  </si>
  <si>
    <t>清洗3#、4#、5#过滤器</t>
    <phoneticPr fontId="1" type="noConversion"/>
  </si>
  <si>
    <t>( 丙 )夜</t>
    <phoneticPr fontId="1" type="noConversion"/>
  </si>
  <si>
    <t>中控：  韩丽娜         化验：苏晓虹</t>
    <phoneticPr fontId="1" type="noConversion"/>
  </si>
  <si>
    <t>中控：韦国宏           化验：梁锦凤</t>
    <phoneticPr fontId="1" type="noConversion"/>
  </si>
  <si>
    <t>( 丁 )白</t>
    <phoneticPr fontId="1" type="noConversion"/>
  </si>
  <si>
    <t xml:space="preserve">   10  点50  分，向槽加氨水   升，补入除盐水至    550mm液位</t>
    <phoneticPr fontId="1" type="noConversion"/>
  </si>
  <si>
    <t>13 点 30 分，向槽加磷酸盐   3 kg，氢氧化钠  kg，补入除盐水至 550  mm液位</t>
    <phoneticPr fontId="1" type="noConversion"/>
  </si>
  <si>
    <t>8:00分再生3#阴床，进碱浓度：3.2%，3.0%   
10:54分再生1#阳床，进酸浓度：3.1%，3.3%            13:50分中和排水（PH 1#7.4   2# 8.1）</t>
    <phoneticPr fontId="1" type="noConversion"/>
  </si>
  <si>
    <t>4  点 00 分，向槽加磷酸盐  2  kg，氢氧化钠  1kg，补入除盐水至 500  mm液位</t>
    <phoneticPr fontId="1" type="noConversion"/>
  </si>
  <si>
    <t>中控：曾凡律           化验：秦忠文</t>
    <phoneticPr fontId="1" type="noConversion"/>
  </si>
  <si>
    <t>( 丙 )白</t>
    <phoneticPr fontId="1" type="noConversion"/>
  </si>
  <si>
    <t xml:space="preserve">  15   点30  分，向槽加氨水 10  升，补入除盐水至 550   mm液位</t>
    <phoneticPr fontId="1" type="noConversion"/>
  </si>
  <si>
    <t>中控： 陈长灵          化验：梁锦凤</t>
    <phoneticPr fontId="1" type="noConversion"/>
  </si>
  <si>
    <t xml:space="preserve">13:32分再生2#阳床，进酸浓度：3.0%，3.1%  
15:39分再生1#阴床，进碱浓度：3.0%，3.0%   
    </t>
    <phoneticPr fontId="1" type="noConversion"/>
  </si>
  <si>
    <t xml:space="preserve">清洗1#、2#、3#、4#.5#过滤器                                                          21:15分再生2#阳床，进酸浓度：3.1%，3.3%  </t>
    <phoneticPr fontId="1" type="noConversion"/>
  </si>
  <si>
    <t>( 丁 )中</t>
    <phoneticPr fontId="1" type="noConversion"/>
  </si>
  <si>
    <t>中控：蔡彬彬           化验：蔡永鹏</t>
    <phoneticPr fontId="1" type="noConversion"/>
  </si>
  <si>
    <t>22:03分再生2#阳床，进酸浓度：2.9%，3.2%</t>
    <phoneticPr fontId="1" type="noConversion"/>
  </si>
  <si>
    <t xml:space="preserve">  19点 53 分，向槽加磷酸盐  2  kg，氢氧化钠  1kg，补入除盐水至500   mm液位</t>
    <phoneticPr fontId="1" type="noConversion"/>
  </si>
  <si>
    <t>18:00分中和排水（PH 1#7.5   2# 8.0）               22:03分再生3#阳床，进酸浓度：3.2%，3.2%。</t>
    <phoneticPr fontId="1" type="noConversion"/>
  </si>
  <si>
    <t>中控：曾凡律、蒙广年          化验：秦忠文</t>
    <phoneticPr fontId="1" type="noConversion"/>
  </si>
  <si>
    <t>( 丙 )白</t>
    <phoneticPr fontId="1" type="noConversion"/>
  </si>
  <si>
    <t>15  点 00 分，向槽加磷酸盐 2   kg，氢氧化钠  1kg，补入除盐水至 550  mm液位</t>
    <phoneticPr fontId="1" type="noConversion"/>
  </si>
  <si>
    <t xml:space="preserve">3:59分再生1#阳床，进酸浓度：3.2%，3.2%。
7:05分中和排水（PH 1#6.5   2# 7.8） </t>
    <phoneticPr fontId="1" type="noConversion"/>
  </si>
  <si>
    <t>中控：韩丽娜           化验：梁锦凤</t>
    <phoneticPr fontId="1" type="noConversion"/>
  </si>
  <si>
    <t>( 丁 )中</t>
    <phoneticPr fontId="1" type="noConversion"/>
  </si>
  <si>
    <t>中控：韦国宏           化验：蔡永鹏</t>
    <phoneticPr fontId="1" type="noConversion"/>
  </si>
  <si>
    <t>( 甲 )夜</t>
    <phoneticPr fontId="1" type="noConversion"/>
  </si>
  <si>
    <t xml:space="preserve">13:57分再生3#阴床，进碱浓度：3.0%，3.0%   </t>
    <phoneticPr fontId="1" type="noConversion"/>
  </si>
  <si>
    <t>中控：曾俊文           化验：左邓欢</t>
    <phoneticPr fontId="1" type="noConversion"/>
  </si>
  <si>
    <t xml:space="preserve"> 3点 00 分，向槽加磷酸盐  2.5  kg，氢氧化钠  1kg，补入除盐水至 550  mm液位</t>
    <phoneticPr fontId="1" type="noConversion"/>
  </si>
  <si>
    <t xml:space="preserve">9：20分再生3#阳床，进酸浓度：3.0%，3.2%。
9:47分再生1#混床，进酸浓度：3.2%，3.2%，进碱浓度：3.0%，3.1%。
14:10分中和排水（PH 1#7.7   2# 8.2） </t>
    <phoneticPr fontId="1" type="noConversion"/>
  </si>
  <si>
    <t xml:space="preserve">   7点 00 分，向槽加氨水 18  升，补入除盐水至    1mm液位</t>
    <phoneticPr fontId="1" type="noConversion"/>
  </si>
  <si>
    <t>中控： 秦忠文          化验：梁锦凤</t>
    <phoneticPr fontId="1" type="noConversion"/>
  </si>
  <si>
    <t>( 丙 )中</t>
    <phoneticPr fontId="1" type="noConversion"/>
  </si>
  <si>
    <t>中控：   韩丽娜        化验：陈长灵</t>
    <phoneticPr fontId="1" type="noConversion"/>
  </si>
  <si>
    <t xml:space="preserve">  17点 00 分，向槽加磷酸盐  2.5  kg，氢氧化钠  1kg，补入除盐水至 530  mm液位</t>
    <phoneticPr fontId="1" type="noConversion"/>
  </si>
  <si>
    <t>19：00分再生1#阳床，进酸浓度：3.0%，2.9%</t>
    <phoneticPr fontId="1" type="noConversion"/>
  </si>
  <si>
    <t>清洗2#、3#过滤器                                               0:02分再生1#阴床，进碱浓度：3.0%，3.0%                2:00分中和排水（PH 1#8.3   2# 8.7）</t>
    <phoneticPr fontId="1" type="noConversion"/>
  </si>
  <si>
    <t>17:50分再生2#阳床，进酸浓度：3.0%，2.9%       清洗4#、5#过滤器</t>
    <phoneticPr fontId="1" type="noConversion"/>
  </si>
  <si>
    <t xml:space="preserve"> 7点 00分，向槽加磷酸盐 2.5   kg，氢氧化钠  1kg，补入除盐水至 550 mm液位</t>
    <phoneticPr fontId="1" type="noConversion"/>
  </si>
  <si>
    <t>清洗1#、2#过滤器</t>
    <phoneticPr fontId="1" type="noConversion"/>
  </si>
  <si>
    <t>8：30分再生3#阴床，进碱浓度：2.9%，3.1% 
10:35分中和排水（PH 1#7.3   2# 7.9）</t>
    <phoneticPr fontId="1" type="noConversion"/>
  </si>
  <si>
    <t xml:space="preserve"> 23 点 10 分，向槽加磷酸盐2    kg，氢氧化钠  kg，补入除盐水至 500  mm液位</t>
    <phoneticPr fontId="1" type="noConversion"/>
  </si>
  <si>
    <t>清洗1#、4#、5#过滤器</t>
    <phoneticPr fontId="1" type="noConversion"/>
  </si>
  <si>
    <t>中控：    陈长灵       化验：苏晓虹</t>
    <phoneticPr fontId="1" type="noConversion"/>
  </si>
  <si>
    <t>( 丁 )夜</t>
    <phoneticPr fontId="1" type="noConversion"/>
  </si>
  <si>
    <t xml:space="preserve">    4 点 08 分，向槽加氨水  25 升，补入除盐水至  500  mm液位</t>
    <phoneticPr fontId="1" type="noConversion"/>
  </si>
  <si>
    <t>4:25分再生1#阳床，进酸浓度：3.1%，2.9%</t>
    <phoneticPr fontId="1" type="noConversion"/>
  </si>
  <si>
    <t xml:space="preserve"> 12点 00 分，向槽加磷酸盐  2  kg，氢氧化钠  1kg，补入除盐水至 550  mm液位</t>
    <phoneticPr fontId="1" type="noConversion"/>
  </si>
  <si>
    <t>8:42分再生3#阳床，进酸浓度：3.1%，2.9%              10:50分中和排水（PH 1#7.1   2# 7.8）</t>
    <phoneticPr fontId="1" type="noConversion"/>
  </si>
  <si>
    <t>20:00分再生1#阳床，进酸浓度：3.1%，2.9%      清洗1#、2#、3#、4#、5#过滤器</t>
    <phoneticPr fontId="1" type="noConversion"/>
  </si>
  <si>
    <t>( 丁 )夜</t>
    <phoneticPr fontId="1" type="noConversion"/>
  </si>
  <si>
    <t>6  点 44 分，向槽加磷酸盐  2  kg，氢氧化钠  1kg，补入除盐水至 510  mm液位</t>
    <phoneticPr fontId="1" type="noConversion"/>
  </si>
  <si>
    <t>清洗4#过滤器                                1:13分再生2#阳床，进酸浓度：3.0%，2.9%            4:15分中和排水（PH 1#6.83   2# 7.15）</t>
    <phoneticPr fontId="1" type="noConversion"/>
  </si>
  <si>
    <t>中控：  曾俊文         化验：梁锦凤</t>
    <phoneticPr fontId="1" type="noConversion"/>
  </si>
  <si>
    <t xml:space="preserve">     14点 20 分，向槽加氨水  0 升，补入除盐水至    400mm液位</t>
    <phoneticPr fontId="1" type="noConversion"/>
  </si>
  <si>
    <t>中控：秦忠文           化验：蒙广年</t>
    <phoneticPr fontId="1" type="noConversion"/>
  </si>
  <si>
    <t xml:space="preserve"> 11 点 20 分，向槽加磷酸盐  2  kg，氢氧化钠  1kg，补入除盐水至 510  mm液位</t>
    <phoneticPr fontId="1" type="noConversion"/>
  </si>
  <si>
    <t xml:space="preserve">清洗1#、2#过滤器   
</t>
    <phoneticPr fontId="1" type="noConversion"/>
  </si>
  <si>
    <t>7  点10  分，向槽加氨水  25 升，补入除盐水至    530mm液位</t>
    <phoneticPr fontId="1" type="noConversion"/>
  </si>
  <si>
    <t>清洗3#、4#、5#过滤器                           6:37分再生2#混床，进酸浓度：3.2%，3.2%，进碱浓度：3.0%，3.1%。</t>
    <phoneticPr fontId="1" type="noConversion"/>
  </si>
  <si>
    <t>中控： 陈长灵         化验：韩丽娜</t>
    <phoneticPr fontId="1" type="noConversion"/>
  </si>
  <si>
    <t>10     点 10 分，向槽加氨水 25  升，补入除盐水至    mm液位</t>
    <phoneticPr fontId="1" type="noConversion"/>
  </si>
  <si>
    <t>( 丁 )白</t>
    <phoneticPr fontId="1" type="noConversion"/>
  </si>
  <si>
    <t xml:space="preserve"> 13 点 30 分，向槽加磷酸盐  2  kg，氢氧化钠  1kg，补入除盐水至500   mm液位</t>
    <phoneticPr fontId="1" type="noConversion"/>
  </si>
  <si>
    <t xml:space="preserve">清洗5#过滤器   
11:22分再生3#阳床，进酸浓度：3.3%，3.2%  </t>
    <phoneticPr fontId="1" type="noConversion"/>
  </si>
  <si>
    <t xml:space="preserve">12:00分中和排水（PH 1#7.88   2# 7.15）
15:22分再生2#阴床，进碱浓度：3.2%，3.1% </t>
    <phoneticPr fontId="1" type="noConversion"/>
  </si>
  <si>
    <t>中控：  韦国宏        化验：梁锦凤</t>
    <phoneticPr fontId="1" type="noConversion"/>
  </si>
  <si>
    <t>17:56分再生1#阳床，进酸浓度：3.3%，3.2%              19:55分中和排水（PH 1#7.81   2# 8.05）                       21:10分再生3#阴床，进碱浓度：3.2%，3.1%</t>
    <phoneticPr fontId="1" type="noConversion"/>
  </si>
  <si>
    <t>4  点 10 分，向槽加磷酸盐 2 kg，氢氧化钠  1kg，补入除盐水至 500  mm液位</t>
    <phoneticPr fontId="1" type="noConversion"/>
  </si>
  <si>
    <t>中控：    韩丽娜       化验：苏晓虹</t>
    <phoneticPr fontId="1" type="noConversion"/>
  </si>
  <si>
    <t>中控：  蔡彬彬         化验：梁锦凤</t>
    <phoneticPr fontId="1" type="noConversion"/>
  </si>
  <si>
    <t>中控：曾俊文           化验：左邓欢</t>
    <phoneticPr fontId="1" type="noConversion"/>
  </si>
  <si>
    <t>18:25分再生2#阳床，进酸浓度：3.2%，3.2%                20:20分中和排水（PH 1#7.9   2# 8.00）</t>
    <phoneticPr fontId="1" type="noConversion"/>
  </si>
  <si>
    <t xml:space="preserve"> 20点 00 分，向槽加磷酸盐  2  kg，氢氧化钠  2kg，补入除盐水至 510  mm液位</t>
    <phoneticPr fontId="1" type="noConversion"/>
  </si>
  <si>
    <t>清洗2#、3#过滤器                           0:39分再生3#阳床，进酸浓度：3.2%，3.2%</t>
    <phoneticPr fontId="1" type="noConversion"/>
  </si>
  <si>
    <t>( 丙 )白</t>
    <phoneticPr fontId="1" type="noConversion"/>
  </si>
  <si>
    <t>中控：  韩丽娜         化验：梁锦凤</t>
    <phoneticPr fontId="1" type="noConversion"/>
  </si>
  <si>
    <t>9:28分再生1#阴床，进碱浓度：3.0%，3.2%
12:20分中和排水（PH 1#8.5   2# 8.00）</t>
    <phoneticPr fontId="1" type="noConversion"/>
  </si>
  <si>
    <t xml:space="preserve">  10   点  30分，向槽加氨水  25 升，补入除盐水至 550   mm液位</t>
    <phoneticPr fontId="1" type="noConversion"/>
  </si>
  <si>
    <t xml:space="preserve"> 10 点 20 分，向槽加磷酸盐 2   kg，氢氧化钠  1kg，补入除盐水至 520  mm液位</t>
    <phoneticPr fontId="1" type="noConversion"/>
  </si>
  <si>
    <t>( 丁 )中</t>
    <phoneticPr fontId="1" type="noConversion"/>
  </si>
  <si>
    <t>中控：蔡彬彬           化验：韦国宏</t>
    <phoneticPr fontId="1" type="noConversion"/>
  </si>
  <si>
    <t xml:space="preserve">  23点 20 分，向槽加磷酸盐  2  kg，氢氧化钠  0.5kg，补入除盐水至 500  mm液位</t>
    <phoneticPr fontId="1" type="noConversion"/>
  </si>
  <si>
    <t>清洗1#、2#、3#过滤器                                    23:00分再生3#阴床，进碱浓度：3.0% 3.2%</t>
    <phoneticPr fontId="1" type="noConversion"/>
  </si>
  <si>
    <t>清洗1#、2#、3#、4#、5#过滤器                                       7:00分再生1#阳床，进酸浓度：3.2%，3.2%</t>
    <phoneticPr fontId="1" type="noConversion"/>
  </si>
  <si>
    <t>9:30分中和排水（PH 1#8.5   2# 8.20）</t>
    <phoneticPr fontId="1" type="noConversion"/>
  </si>
  <si>
    <t>( 丙  )白</t>
    <phoneticPr fontId="1" type="noConversion"/>
  </si>
  <si>
    <t xml:space="preserve"> 13 点 30 分，向槽加磷酸盐 2   kg，氢氧化钠  1kg，补入除盐水至 540  mm液位</t>
    <phoneticPr fontId="1" type="noConversion"/>
  </si>
  <si>
    <t>2#</t>
    <phoneticPr fontId="1" type="noConversion"/>
  </si>
  <si>
    <t xml:space="preserve">  15点20  分行程由 60  %变为 70  %</t>
    <phoneticPr fontId="1" type="noConversion"/>
  </si>
  <si>
    <t>中控：    韦国宏       化验：蔡彬彬</t>
    <phoneticPr fontId="1" type="noConversion"/>
  </si>
  <si>
    <t xml:space="preserve">    22 点  30分，向槽加氨水 25  升，补入除盐水至  500  mm液位</t>
    <phoneticPr fontId="1" type="noConversion"/>
  </si>
  <si>
    <t>2#</t>
    <phoneticPr fontId="1" type="noConversion"/>
  </si>
  <si>
    <t>(  甲)夜</t>
    <phoneticPr fontId="1" type="noConversion"/>
  </si>
  <si>
    <t xml:space="preserve">20:32分再生2#阳床，进酸浓度：3.2%，3.2%                                                                                                                                                                                        22:57分再生2#阴床，进碱浓度：3.0%  3.0%                                                                                                                                                                                                    </t>
    <phoneticPr fontId="1" type="noConversion"/>
  </si>
  <si>
    <t xml:space="preserve">  7点00  分，向槽加磷酸盐 2 kg，氢氧化钠 1 kg，补入除盐水至 500  mm液位</t>
    <phoneticPr fontId="1" type="noConversion"/>
  </si>
  <si>
    <t>中控：左邓欢           化验：梁霞</t>
    <phoneticPr fontId="1" type="noConversion"/>
  </si>
  <si>
    <t>1:55分中和排水（PH 1#8.5   2# 8.20）                  清洗1#、2#、3#过滤器。</t>
    <phoneticPr fontId="1" type="noConversion"/>
  </si>
  <si>
    <t xml:space="preserve">清洗4#、5#过滤器                                        12:50分再生1#阳床，进酸浓度：3.2%，3.2%   </t>
    <phoneticPr fontId="1" type="noConversion"/>
  </si>
  <si>
    <t xml:space="preserve"> 21 点  20分，向槽加磷酸盐  2  kg，氢氧化钠  1kg，补入除盐水至 500  mm液位</t>
    <phoneticPr fontId="1" type="noConversion"/>
  </si>
  <si>
    <t xml:space="preserve">     7点 30 分，向槽加氨水 25  升，补入除盐水至  500  mm液位</t>
    <phoneticPr fontId="1" type="noConversion"/>
  </si>
  <si>
    <t xml:space="preserve">  12点 15 分，向槽加磷酸盐  2 kg，氢氧化钠  1kg，补入除盐水至  500 mm液位</t>
    <phoneticPr fontId="1" type="noConversion"/>
  </si>
  <si>
    <t xml:space="preserve">清洗4#、5#过滤器  </t>
    <phoneticPr fontId="1" type="noConversion"/>
  </si>
  <si>
    <t>中控： 陈长灵          化验：韩丽娜</t>
    <phoneticPr fontId="1" type="noConversion"/>
  </si>
  <si>
    <t xml:space="preserve">  23点  00分，向槽加磷酸盐   2.5 kg，氢氧化钠  1.5kg，补入除盐水至 500  mm液位</t>
    <phoneticPr fontId="1" type="noConversion"/>
  </si>
  <si>
    <t>清洗2#过滤器</t>
    <phoneticPr fontId="1" type="noConversion"/>
  </si>
  <si>
    <t xml:space="preserve">     7点  16分，向槽加氨水 25  升，补入除盐水至   500 mm液位</t>
    <phoneticPr fontId="1" type="noConversion"/>
  </si>
  <si>
    <t>11  点 00 分，向槽加磷酸盐  2  kg，氢氧化钠  1kg，补入除盐水至 520  mm液位</t>
    <phoneticPr fontId="1" type="noConversion"/>
  </si>
  <si>
    <t xml:space="preserve">清洗1#、4#过滤器                          20:50分再生3#阴床，进碱浓度：3.0%，3.1%。          </t>
    <phoneticPr fontId="1" type="noConversion"/>
  </si>
  <si>
    <t>中控： 左邓欢          化验：梁锦凤</t>
    <phoneticPr fontId="1" type="noConversion"/>
  </si>
  <si>
    <t>清洗4#过滤器
10:26分再生3#阳床，进酸浓度：3.1%，3.0%。          13:00分中和排水（PH1# 7.53  2#8.2）</t>
    <phoneticPr fontId="1" type="noConversion"/>
  </si>
  <si>
    <t xml:space="preserve">     6点 30 分，向槽加氨水 0  升，补入除盐水至    550mm液位</t>
    <phoneticPr fontId="1" type="noConversion"/>
  </si>
  <si>
    <t>16:00分再生2#阴床，进碱浓度：3.0%，3.1%。 21:25分再生1#阳床，进酸浓度：3.1%，3.0%。 23:30分中和排水（PH1# 7.53  2#8.2）</t>
    <phoneticPr fontId="1" type="noConversion"/>
  </si>
  <si>
    <t xml:space="preserve"> 2 点 49 分，向槽加磷酸盐  2  kg，氢氧化钠  1kg，补入除盐水至 500  mm液位</t>
    <phoneticPr fontId="1" type="noConversion"/>
  </si>
  <si>
    <t>4:38分再生3#阳床，进酸浓度：3.2%，3.2%。          7:15分中和排水（PH1# 7.53  2#7.8）</t>
    <phoneticPr fontId="1" type="noConversion"/>
  </si>
  <si>
    <t>1:10分再生3#混床，进酸浓度：2.9%，3.1% 进碱浓度：3.0%，3.0%                             5:32分中和排水（PH 1# 6.98  2# 7.41）       7:30分再生1#阳床，进酸浓度：3.1%，3.0%</t>
    <phoneticPr fontId="1" type="noConversion"/>
  </si>
  <si>
    <t>11  点 10 分行程由 70  %变为 60  %</t>
    <phoneticPr fontId="1" type="noConversion"/>
  </si>
  <si>
    <t>15:00分中和排水（PH 1# 8.0 2# 7.41）       13:05分再生1#阴床，进碱浓度：2.9%，3.0%</t>
    <phoneticPr fontId="1" type="noConversion"/>
  </si>
  <si>
    <t>中控： 梁霞          化验：梁锦凤</t>
    <phoneticPr fontId="1" type="noConversion"/>
  </si>
  <si>
    <t xml:space="preserve">     18点 30 分，向槽加氨水   升，补入除盐水至    500mm液位</t>
    <phoneticPr fontId="1" type="noConversion"/>
  </si>
  <si>
    <t xml:space="preserve">  19点17  分，向槽加磷酸盐   2 kg，氢氧化钠  1kg，补入除盐水至 500  mm液位</t>
    <phoneticPr fontId="1" type="noConversion"/>
  </si>
  <si>
    <t>17:00分再生1#阳床，进酸浓度：3.1%，3.0%</t>
    <phoneticPr fontId="1" type="noConversion"/>
  </si>
  <si>
    <t>中控： 秦忠文          化验：蒙广年</t>
    <phoneticPr fontId="1" type="noConversion"/>
  </si>
  <si>
    <t xml:space="preserve">清洗1#、2#、3#、4#、5#过滤器 </t>
    <phoneticPr fontId="1" type="noConversion"/>
  </si>
  <si>
    <t>中控：  韩丽娜      化验：苏晓虹</t>
    <phoneticPr fontId="1" type="noConversion"/>
  </si>
  <si>
    <t>中控： 蔡彬彬          化验：梁锦凤</t>
    <phoneticPr fontId="1" type="noConversion"/>
  </si>
  <si>
    <t>14：55分再生3#阴床，进碱浓度：3.1%，3.1%</t>
    <phoneticPr fontId="1" type="noConversion"/>
  </si>
  <si>
    <t xml:space="preserve">17:00分中和排水（PH 1# 7.5 2# 7.8）                                 19：42分再生3#阳床，进酸浓度：3.2%，3.2%。                    清洗1#、2#、3#过滤器 </t>
    <phoneticPr fontId="1" type="noConversion"/>
  </si>
  <si>
    <t>23     点 30 分，向槽加氨水25 升，补入除盐水至    500mm液位</t>
    <phoneticPr fontId="1" type="noConversion"/>
  </si>
  <si>
    <t>( 丙 )夜</t>
    <phoneticPr fontId="1" type="noConversion"/>
  </si>
  <si>
    <t xml:space="preserve"> 4 点20  分，向槽加磷酸盐  2  kg，氢氧化钠  1kg，补入除盐水至 500  mm液位</t>
    <phoneticPr fontId="1" type="noConversion"/>
  </si>
  <si>
    <t>清洗4#、5#过滤器</t>
    <phoneticPr fontId="1" type="noConversion"/>
  </si>
  <si>
    <t>11  点  00分行程由 60  %变为 65  %</t>
    <phoneticPr fontId="1" type="noConversion"/>
  </si>
  <si>
    <t>中控：   蔡彬彬        化验：梁锦凤</t>
    <phoneticPr fontId="1" type="noConversion"/>
  </si>
  <si>
    <t xml:space="preserve">9：51分再生1#阴床，进碱浓度：3.0%，3.2%
12：10分中和排水（PH 1# 8.0 2# 8.2）   </t>
    <phoneticPr fontId="1" type="noConversion"/>
  </si>
  <si>
    <t xml:space="preserve">  17点 30 分，向槽加磷酸盐2 kg，氢氧化钠 1 kg，补入除盐水至500mm液位</t>
    <phoneticPr fontId="1" type="noConversion"/>
  </si>
  <si>
    <t xml:space="preserve">19:02分再生1#阳床，进酸浓度：3.0%，3.0%。   20:35分再生2#阴床，进碱浓度：3.1%，3.0%。          22:35分中和排水（PH 1# 7.8 2# 8.0）   </t>
    <phoneticPr fontId="1" type="noConversion"/>
  </si>
  <si>
    <t xml:space="preserve">     0点 15 分，向槽加氨水   升，补入除盐水至    380mm液位</t>
    <phoneticPr fontId="1" type="noConversion"/>
  </si>
  <si>
    <t xml:space="preserve">  7点 30 分，向槽加磷酸盐  2  kg，氢氧化钠  1kg，补入除盐水至 500  mm液位</t>
    <phoneticPr fontId="1" type="noConversion"/>
  </si>
  <si>
    <t>清洗1#、2#、3#过滤器 
2:05分再生2#阳床，进酸浓度：3.2%，3.2%</t>
    <phoneticPr fontId="1" type="noConversion"/>
  </si>
  <si>
    <t>中控： 韩丽娜          化验：梁锦凤</t>
    <phoneticPr fontId="1" type="noConversion"/>
  </si>
  <si>
    <t xml:space="preserve">    20 点53  分，向槽加氨水 25  升，补入除盐水至  500  mm液位</t>
    <phoneticPr fontId="1" type="noConversion"/>
  </si>
  <si>
    <t>22  点20  分，向槽加磷酸盐  2  kg，氢氧化钠  1kg，补入除盐水至 510  mm液位</t>
    <phoneticPr fontId="1" type="noConversion"/>
  </si>
  <si>
    <t xml:space="preserve">清洗1#、2#过滤器                             18:03分再生1#阳床，进酸浓度：2.9%，3.1%      20:53分中和排水（PH 1# 7.4 2# 8.19）         23:07分再生1#阴床，进碱浓度：2.9%，3.0%。 </t>
    <phoneticPr fontId="1" type="noConversion"/>
  </si>
  <si>
    <t>中控： 曾凡律          化验：秦忠文</t>
    <phoneticPr fontId="1" type="noConversion"/>
  </si>
  <si>
    <t xml:space="preserve"> 12 点50  分，向槽加磷酸盐 2.5   kg，氢氧化钠  1kg，补入除盐水至  550 mm液位</t>
    <phoneticPr fontId="1" type="noConversion"/>
  </si>
  <si>
    <t>中控：     韩丽娜      化验：苏晓虹</t>
    <phoneticPr fontId="1" type="noConversion"/>
  </si>
  <si>
    <t>中控：蔡彬彬           化验：蔡永鹏</t>
    <phoneticPr fontId="1" type="noConversion"/>
  </si>
  <si>
    <t xml:space="preserve">清洗4#过滤器 
9:18分再生3#阴床，进碱浓度：3.2%，3.0%。  
15:55分再生2#阴床，进碱浓度：3.0%，3.0%。  </t>
    <phoneticPr fontId="1" type="noConversion"/>
  </si>
  <si>
    <t>中控：梁霞  左邓欢         化验：曾俊文</t>
    <phoneticPr fontId="1" type="noConversion"/>
  </si>
  <si>
    <t xml:space="preserve">   3  点 45 分，向槽加氨水 25  升，补入除盐水至 500   mm液位</t>
    <phoneticPr fontId="1" type="noConversion"/>
  </si>
  <si>
    <t>07  点 30 分，向槽加磷酸盐  2.5  kg，氢氧化钠  1kg，补入除盐水至 520  mm液位</t>
    <phoneticPr fontId="1" type="noConversion"/>
  </si>
  <si>
    <t xml:space="preserve">清洗1#、2#、3#过滤器  </t>
    <phoneticPr fontId="1" type="noConversion"/>
  </si>
  <si>
    <t xml:space="preserve">清洗1#过滤器                                21:15分再生1#阳床，进酸浓度：3.1%，3.0% </t>
    <phoneticPr fontId="1" type="noConversion"/>
  </si>
  <si>
    <t xml:space="preserve">清洗1#、2#过滤器                             1:25分再生3#阳床，进酸浓度：2.9%，3.1%      3:30分中和排水（PH 1# 6.51 2# 6.88）          </t>
    <phoneticPr fontId="1" type="noConversion"/>
  </si>
  <si>
    <t xml:space="preserve">  23点 10 分，向槽加磷酸盐  2.5  kg，氢氧化钠  1kg，补入除盐水至 500  mm液位</t>
    <phoneticPr fontId="1" type="noConversion"/>
  </si>
  <si>
    <t xml:space="preserve">
21:17分再生2#阴床，进酸浓度：2.9%，3.1%   23:30分中和排水（PH 1# 5.79 2# 7.62）          </t>
    <phoneticPr fontId="1" type="noConversion"/>
  </si>
  <si>
    <t>中控： 梁霞  左邓欢       化验：曾俊文</t>
    <phoneticPr fontId="1" type="noConversion"/>
  </si>
  <si>
    <t xml:space="preserve">清洗1#、2#过滤器                             10:00分中和排水（PH 1# 6.81 2# 7.28）
12:30分再生2#阳床，进酸浓度：2.9%，3.1%           </t>
    <phoneticPr fontId="1" type="noConversion"/>
  </si>
  <si>
    <t>01:10分再生3#阳床，进酸浓度：2.9%，3.1%      07:30分再生3#阴床，进酸浓度：2.9%，3.1%       清洗2#、3#过滤器</t>
    <phoneticPr fontId="1" type="noConversion"/>
  </si>
  <si>
    <t>中控： 曾凡律          化验：梁锦凤</t>
    <phoneticPr fontId="1" type="noConversion"/>
  </si>
  <si>
    <t xml:space="preserve"> 14    点20  分，向槽加氨水 25  升，补入除盐水至 600   mm液位</t>
    <phoneticPr fontId="1" type="noConversion"/>
  </si>
  <si>
    <t>14  点10  分，向槽加磷酸盐 2   kg，氢氧化钠  1kg，补入除盐水至 550  mm液位</t>
    <phoneticPr fontId="1" type="noConversion"/>
  </si>
  <si>
    <t xml:space="preserve">11：15分再生1#阳床，进酸浓度：3.2%，3.1%   
10:05分中和排水（PH 1# 6.8 2# 8.11）        13:30分再生1#混床，进酸浓度：3.0%，2.9%  ，进酸浓度：3.2%，2.9%  
     </t>
    <phoneticPr fontId="1" type="noConversion"/>
  </si>
  <si>
    <t>中控：蔡彬彬·           化验：蔡永鹏</t>
    <phoneticPr fontId="1" type="noConversion"/>
  </si>
  <si>
    <t xml:space="preserve">  4点53  分，向槽加磷酸盐  2.5  kg，氢氧化钠  1kg，补入除盐水至 500  mm液位</t>
    <phoneticPr fontId="1" type="noConversion"/>
  </si>
  <si>
    <t>清洗4#过滤器</t>
    <phoneticPr fontId="1" type="noConversion"/>
  </si>
  <si>
    <t>中控：梁霞           化验：梁锦凤</t>
    <phoneticPr fontId="1" type="noConversion"/>
  </si>
  <si>
    <t>11：10分再生2#阳床，进酸浓度：2.9%，3.0%  
清洗5#过滤器</t>
    <phoneticPr fontId="1" type="noConversion"/>
  </si>
  <si>
    <t>(  乙)中</t>
    <phoneticPr fontId="1" type="noConversion"/>
  </si>
  <si>
    <t xml:space="preserve">  20点 00 分，向槽加磷酸盐  2.5  kg，氢氧化钠  1kg，补入除盐水至  500 mm液位</t>
    <phoneticPr fontId="1" type="noConversion"/>
  </si>
  <si>
    <t xml:space="preserve">17:40分再生3#阳床，进酸浓度：2.9%，3.0% 
20:00分中和排水（PH 1# 6.78 2# 7.26）   </t>
    <phoneticPr fontId="1" type="noConversion"/>
  </si>
  <si>
    <t xml:space="preserve">     5点 17 分，向槽加氨水 25  升，补入除盐水至 500   mm液位</t>
    <phoneticPr fontId="1" type="noConversion"/>
  </si>
  <si>
    <t xml:space="preserve">清洗1#过滤器                                1:17分再生1#阳床，进酸浓度：3.1%，3.0%          6:22分再生3#阴床，进碱浓度：2.9%，2.9% </t>
    <phoneticPr fontId="1" type="noConversion"/>
  </si>
  <si>
    <t>14  点10  分，向槽加磷酸盐 2.5   kg，氢氧化钠  1kg，补入除盐水至 500  mm液位</t>
    <phoneticPr fontId="1" type="noConversion"/>
  </si>
  <si>
    <t xml:space="preserve">9:00分中和排水（PH 1# 8.18 2# 7.26） </t>
    <phoneticPr fontId="1" type="noConversion"/>
  </si>
  <si>
    <t xml:space="preserve">清洗1#、2#过滤器 </t>
    <phoneticPr fontId="1" type="noConversion"/>
  </si>
  <si>
    <t xml:space="preserve">0:40分再生3#阳床，进酸浓度：3.3%，3.2%。            清洗3#、4#、5#过滤器                                7:50分再生1#阳床 </t>
    <phoneticPr fontId="1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</si>
</sst>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name val="宋体"/>
      <family val="3"/>
      <charset val="134"/>
    </font>
    <font>
      <sz val="14"/>
      <name val="宋体"/>
      <family val="3"/>
      <charset val="134"/>
      <scheme val="minor"/>
    </font>
    <font>
      <sz val="12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3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9" workbookViewId="0">
      <selection activeCell="C23" sqref="C23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1" ht="17.25" customHeight="1">
      <c r="A2" s="242" t="s">
        <v>8</v>
      </c>
      <c r="B2" s="242"/>
      <c r="C2" s="244" t="s">
        <v>9</v>
      </c>
      <c r="D2" s="244"/>
      <c r="E2" s="244"/>
      <c r="F2" s="245" t="s">
        <v>10</v>
      </c>
      <c r="G2" s="245"/>
      <c r="H2" s="245"/>
      <c r="I2" s="246" t="s">
        <v>11</v>
      </c>
      <c r="J2" s="246"/>
      <c r="K2" s="246"/>
    </row>
    <row r="3" spans="1:11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8" t="s">
        <v>12</v>
      </c>
      <c r="B4" s="5" t="s">
        <v>13</v>
      </c>
      <c r="C4" s="247"/>
      <c r="D4" s="247"/>
      <c r="E4" s="247"/>
      <c r="F4" s="247"/>
      <c r="G4" s="247"/>
      <c r="H4" s="247"/>
      <c r="I4" s="247"/>
      <c r="J4" s="247"/>
      <c r="K4" s="247"/>
    </row>
    <row r="5" spans="1:11" ht="21.95" customHeight="1">
      <c r="A5" s="238"/>
      <c r="B5" s="6" t="s">
        <v>14</v>
      </c>
      <c r="C5" s="247"/>
      <c r="D5" s="247"/>
      <c r="E5" s="247"/>
      <c r="F5" s="247"/>
      <c r="G5" s="247"/>
      <c r="H5" s="247"/>
      <c r="I5" s="247"/>
      <c r="J5" s="247"/>
      <c r="K5" s="247"/>
    </row>
    <row r="6" spans="1:11" ht="21.95" customHeight="1">
      <c r="A6" s="238"/>
      <c r="B6" s="6" t="s">
        <v>15</v>
      </c>
      <c r="C6" s="248">
        <f>C4</f>
        <v>0</v>
      </c>
      <c r="D6" s="248"/>
      <c r="E6" s="248"/>
      <c r="F6" s="249">
        <f>F4-C4</f>
        <v>0</v>
      </c>
      <c r="G6" s="250"/>
      <c r="H6" s="251"/>
      <c r="I6" s="249">
        <f>I4-F4</f>
        <v>0</v>
      </c>
      <c r="J6" s="250"/>
      <c r="K6" s="251"/>
    </row>
    <row r="7" spans="1:11" ht="21.95" customHeight="1">
      <c r="A7" s="238"/>
      <c r="B7" s="6" t="s">
        <v>16</v>
      </c>
      <c r="C7" s="248">
        <f>C5</f>
        <v>0</v>
      </c>
      <c r="D7" s="248"/>
      <c r="E7" s="248"/>
      <c r="F7" s="249">
        <f>F5-C5</f>
        <v>0</v>
      </c>
      <c r="G7" s="250"/>
      <c r="H7" s="251"/>
      <c r="I7" s="249">
        <f>I5-F5</f>
        <v>0</v>
      </c>
      <c r="J7" s="250"/>
      <c r="K7" s="251"/>
    </row>
    <row r="8" spans="1:11" ht="21.95" customHeight="1">
      <c r="A8" s="238"/>
      <c r="B8" s="6" t="s">
        <v>17</v>
      </c>
      <c r="C8" s="247"/>
      <c r="D8" s="247"/>
      <c r="E8" s="247"/>
      <c r="F8" s="247"/>
      <c r="G8" s="247"/>
      <c r="H8" s="247"/>
      <c r="I8" s="247"/>
      <c r="J8" s="247"/>
      <c r="K8" s="247"/>
    </row>
    <row r="9" spans="1:11" ht="21.95" customHeight="1">
      <c r="A9" s="282" t="s">
        <v>18</v>
      </c>
      <c r="B9" s="7" t="s">
        <v>19</v>
      </c>
      <c r="C9" s="247"/>
      <c r="D9" s="247"/>
      <c r="E9" s="247"/>
      <c r="F9" s="247"/>
      <c r="G9" s="247"/>
      <c r="H9" s="247"/>
      <c r="I9" s="247"/>
      <c r="J9" s="247"/>
      <c r="K9" s="247"/>
    </row>
    <row r="10" spans="1:11" ht="21.95" customHeight="1">
      <c r="A10" s="282"/>
      <c r="B10" s="7" t="s">
        <v>20</v>
      </c>
      <c r="C10" s="247"/>
      <c r="D10" s="247"/>
      <c r="E10" s="247"/>
      <c r="F10" s="247"/>
      <c r="G10" s="247"/>
      <c r="H10" s="247"/>
      <c r="I10" s="247"/>
      <c r="J10" s="247"/>
      <c r="K10" s="247"/>
    </row>
    <row r="11" spans="1:11" ht="21.95" customHeight="1">
      <c r="A11" s="283" t="s">
        <v>21</v>
      </c>
      <c r="B11" s="43" t="s">
        <v>22</v>
      </c>
      <c r="C11" s="47"/>
      <c r="D11" s="47"/>
      <c r="E11" s="47"/>
      <c r="F11" s="44"/>
      <c r="G11" s="44"/>
      <c r="H11" s="44"/>
      <c r="I11" s="44"/>
      <c r="J11" s="44"/>
      <c r="K11" s="44"/>
    </row>
    <row r="12" spans="1:11" ht="21.95" customHeight="1">
      <c r="A12" s="283"/>
      <c r="B12" s="43" t="s">
        <v>23</v>
      </c>
      <c r="C12" s="47"/>
      <c r="D12" s="47"/>
      <c r="E12" s="47"/>
      <c r="F12" s="44"/>
      <c r="G12" s="44"/>
      <c r="H12" s="44"/>
      <c r="I12" s="44"/>
      <c r="J12" s="44"/>
      <c r="K12" s="44"/>
    </row>
    <row r="13" spans="1:11" ht="21.95" customHeight="1">
      <c r="A13" s="283"/>
      <c r="B13" s="284" t="s">
        <v>24</v>
      </c>
      <c r="C13" s="252" t="s">
        <v>93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1" ht="28.5" customHeight="1">
      <c r="A14" s="283"/>
      <c r="B14" s="284"/>
      <c r="C14" s="252" t="s">
        <v>93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1" ht="21.95" customHeight="1">
      <c r="A15" s="257" t="s">
        <v>26</v>
      </c>
      <c r="B15" s="8" t="s">
        <v>27</v>
      </c>
      <c r="C15" s="46"/>
      <c r="D15" s="46"/>
      <c r="E15" s="46"/>
      <c r="F15" s="41"/>
      <c r="G15" s="41"/>
      <c r="H15" s="41"/>
      <c r="I15" s="41"/>
      <c r="J15" s="41"/>
      <c r="K15" s="41"/>
    </row>
    <row r="16" spans="1:11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47"/>
      <c r="D17" s="47"/>
      <c r="E17" s="47"/>
      <c r="F17" s="41"/>
      <c r="G17" s="41"/>
      <c r="H17" s="41"/>
      <c r="I17" s="41"/>
      <c r="J17" s="41"/>
      <c r="K17" s="41"/>
    </row>
    <row r="18" spans="1:11" ht="21.95" customHeight="1">
      <c r="A18" s="255"/>
      <c r="B18" s="42" t="s">
        <v>23</v>
      </c>
      <c r="C18" s="46"/>
      <c r="D18" s="46"/>
      <c r="E18" s="46"/>
      <c r="F18" s="41"/>
      <c r="G18" s="41"/>
      <c r="H18" s="41"/>
      <c r="I18" s="41"/>
      <c r="J18" s="41"/>
      <c r="K18" s="41"/>
    </row>
    <row r="19" spans="1:11" ht="21.95" customHeight="1">
      <c r="A19" s="255"/>
      <c r="B19" s="256" t="s">
        <v>24</v>
      </c>
      <c r="C19" s="252" t="s">
        <v>93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93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6"/>
      <c r="D21" s="46"/>
      <c r="E21" s="46"/>
      <c r="F21" s="41"/>
      <c r="G21" s="41"/>
      <c r="H21" s="41"/>
      <c r="I21" s="41"/>
      <c r="J21" s="41"/>
      <c r="K21" s="41"/>
    </row>
    <row r="22" spans="1:11" ht="34.5" customHeight="1">
      <c r="A22" s="253"/>
      <c r="B22" s="9" t="s">
        <v>33</v>
      </c>
      <c r="C22" s="254" t="s">
        <v>34</v>
      </c>
      <c r="D22" s="254"/>
      <c r="E22" s="254"/>
      <c r="F22" s="254" t="s">
        <v>34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/>
      <c r="D23" s="252"/>
      <c r="E23" s="252"/>
      <c r="F23" s="252"/>
      <c r="G23" s="252"/>
      <c r="H23" s="252"/>
      <c r="I23" s="252"/>
      <c r="J23" s="252"/>
      <c r="K23" s="252"/>
    </row>
    <row r="24" spans="1:11" ht="21.95" customHeight="1">
      <c r="A24" s="258"/>
      <c r="B24" s="10" t="s">
        <v>37</v>
      </c>
      <c r="C24" s="252"/>
      <c r="D24" s="252"/>
      <c r="E24" s="252"/>
      <c r="F24" s="252"/>
      <c r="G24" s="252"/>
      <c r="H24" s="252"/>
      <c r="I24" s="252"/>
      <c r="J24" s="252"/>
      <c r="K24" s="252"/>
    </row>
    <row r="25" spans="1:11" ht="21.95" customHeight="1">
      <c r="A25" s="257" t="s">
        <v>38</v>
      </c>
      <c r="B25" s="8" t="s">
        <v>39</v>
      </c>
      <c r="C25" s="252"/>
      <c r="D25" s="252"/>
      <c r="E25" s="252"/>
      <c r="F25" s="252"/>
      <c r="G25" s="252"/>
      <c r="H25" s="252"/>
      <c r="I25" s="252"/>
      <c r="J25" s="252"/>
      <c r="K25" s="252"/>
    </row>
    <row r="26" spans="1:11" ht="21.95" customHeight="1">
      <c r="A26" s="257"/>
      <c r="B26" s="8" t="s">
        <v>40</v>
      </c>
      <c r="C26" s="252"/>
      <c r="D26" s="252"/>
      <c r="E26" s="252"/>
      <c r="F26" s="252"/>
      <c r="G26" s="252"/>
      <c r="H26" s="252"/>
      <c r="I26" s="252"/>
      <c r="J26" s="252"/>
      <c r="K26" s="252"/>
    </row>
    <row r="27" spans="1:11" ht="21.95" customHeight="1">
      <c r="A27" s="257"/>
      <c r="B27" s="8" t="s">
        <v>41</v>
      </c>
      <c r="C27" s="252"/>
      <c r="D27" s="252"/>
      <c r="E27" s="252"/>
      <c r="F27" s="252"/>
      <c r="G27" s="252"/>
      <c r="H27" s="252"/>
      <c r="I27" s="252"/>
      <c r="J27" s="252"/>
      <c r="K27" s="252"/>
    </row>
    <row r="28" spans="1:11" ht="76.5" customHeight="1">
      <c r="A28" s="262" t="s" ph="1">
        <v>42</v>
      </c>
      <c r="B28" s="263" ph="1"/>
      <c r="C28" s="268"/>
      <c r="D28" s="269"/>
      <c r="E28" s="270"/>
      <c r="F28" s="268"/>
      <c r="G28" s="269"/>
      <c r="H28" s="270"/>
      <c r="I28" s="268"/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13.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44</v>
      </c>
      <c r="D31" s="280"/>
      <c r="E31" s="281"/>
      <c r="F31" s="279" t="s">
        <v>44</v>
      </c>
      <c r="G31" s="280"/>
      <c r="H31" s="281"/>
      <c r="I31" s="279" t="s">
        <v>44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90"/>
      <c r="B35" s="29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90"/>
      <c r="B36" s="29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90"/>
      <c r="B37" s="29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90"/>
      <c r="B38" s="29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90"/>
      <c r="B40" s="29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90"/>
      <c r="B41" s="29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90"/>
      <c r="B42" s="29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90"/>
      <c r="B43" s="29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90"/>
      <c r="B44" s="29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90"/>
      <c r="B46" s="29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90"/>
      <c r="B47" s="29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176</v>
      </c>
      <c r="D2" s="244"/>
      <c r="E2" s="244"/>
      <c r="F2" s="245" t="s">
        <v>179</v>
      </c>
      <c r="G2" s="245"/>
      <c r="H2" s="245"/>
      <c r="I2" s="246" t="s">
        <v>100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19409</v>
      </c>
      <c r="D4" s="247"/>
      <c r="E4" s="247"/>
      <c r="F4" s="247">
        <v>20330</v>
      </c>
      <c r="G4" s="247"/>
      <c r="H4" s="247"/>
      <c r="I4" s="247">
        <v>21210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26338</v>
      </c>
      <c r="D5" s="247"/>
      <c r="E5" s="247"/>
      <c r="F5" s="247">
        <v>27120</v>
      </c>
      <c r="G5" s="247"/>
      <c r="H5" s="247"/>
      <c r="I5" s="247">
        <v>27920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C4-'8日'!I4</f>
        <v>809</v>
      </c>
      <c r="D6" s="302"/>
      <c r="E6" s="302"/>
      <c r="F6" s="303">
        <f>F4-C4</f>
        <v>921</v>
      </c>
      <c r="G6" s="304"/>
      <c r="H6" s="305"/>
      <c r="I6" s="303">
        <f>I4-F4</f>
        <v>880</v>
      </c>
      <c r="J6" s="304"/>
      <c r="K6" s="305"/>
      <c r="L6" s="308">
        <f>C6+F6+I6</f>
        <v>2610</v>
      </c>
      <c r="M6" s="308">
        <f>C7+F7+I7</f>
        <v>2330</v>
      </c>
    </row>
    <row r="7" spans="1:15" ht="21.95" customHeight="1">
      <c r="A7" s="238"/>
      <c r="B7" s="6" t="s">
        <v>16</v>
      </c>
      <c r="C7" s="302">
        <f>C5-'8日'!I5</f>
        <v>748</v>
      </c>
      <c r="D7" s="302"/>
      <c r="E7" s="302"/>
      <c r="F7" s="303">
        <f>F5-C5</f>
        <v>782</v>
      </c>
      <c r="G7" s="304"/>
      <c r="H7" s="305"/>
      <c r="I7" s="303">
        <f>I5-F5</f>
        <v>800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48</v>
      </c>
      <c r="D9" s="247"/>
      <c r="E9" s="247"/>
      <c r="F9" s="247">
        <v>48</v>
      </c>
      <c r="G9" s="247"/>
      <c r="H9" s="247"/>
      <c r="I9" s="247">
        <v>47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48</v>
      </c>
      <c r="D10" s="247"/>
      <c r="E10" s="247"/>
      <c r="F10" s="247">
        <v>47</v>
      </c>
      <c r="G10" s="247"/>
      <c r="H10" s="247"/>
      <c r="I10" s="247">
        <v>47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94" t="s">
        <v>92</v>
      </c>
      <c r="D11" s="94" t="s">
        <v>92</v>
      </c>
      <c r="E11" s="94" t="s">
        <v>92</v>
      </c>
      <c r="F11" s="96" t="s">
        <v>92</v>
      </c>
      <c r="G11" s="96" t="s">
        <v>92</v>
      </c>
      <c r="H11" s="96" t="s">
        <v>92</v>
      </c>
      <c r="I11" s="98" t="s">
        <v>92</v>
      </c>
      <c r="J11" s="98" t="s">
        <v>92</v>
      </c>
      <c r="K11" s="98" t="s">
        <v>92</v>
      </c>
    </row>
    <row r="12" spans="1:15" ht="21.95" customHeight="1">
      <c r="A12" s="283"/>
      <c r="B12" s="43" t="s">
        <v>23</v>
      </c>
      <c r="C12" s="94">
        <v>60</v>
      </c>
      <c r="D12" s="94">
        <v>60</v>
      </c>
      <c r="E12" s="94">
        <v>60</v>
      </c>
      <c r="F12" s="96">
        <v>60</v>
      </c>
      <c r="G12" s="96">
        <v>60</v>
      </c>
      <c r="H12" s="96">
        <v>60</v>
      </c>
      <c r="I12" s="98">
        <v>60</v>
      </c>
      <c r="J12" s="98">
        <v>60</v>
      </c>
      <c r="K12" s="98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93">
        <v>390</v>
      </c>
      <c r="D15" s="41">
        <v>350</v>
      </c>
      <c r="E15" s="41">
        <v>310</v>
      </c>
      <c r="F15" s="95">
        <v>310</v>
      </c>
      <c r="G15" s="41">
        <v>550</v>
      </c>
      <c r="H15" s="41">
        <v>460</v>
      </c>
      <c r="I15" s="41">
        <v>450</v>
      </c>
      <c r="J15" s="41">
        <v>420</v>
      </c>
      <c r="K15" s="41">
        <v>390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180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94" t="s">
        <v>92</v>
      </c>
      <c r="D17" s="94" t="s">
        <v>92</v>
      </c>
      <c r="E17" s="94" t="s">
        <v>92</v>
      </c>
      <c r="F17" s="96" t="s">
        <v>92</v>
      </c>
      <c r="G17" s="96" t="s">
        <v>92</v>
      </c>
      <c r="H17" s="96" t="s">
        <v>92</v>
      </c>
      <c r="I17" s="98" t="s">
        <v>92</v>
      </c>
      <c r="J17" s="98" t="s">
        <v>92</v>
      </c>
      <c r="K17" s="98" t="s">
        <v>92</v>
      </c>
    </row>
    <row r="18" spans="1:11" ht="21.95" customHeight="1">
      <c r="A18" s="255"/>
      <c r="B18" s="42" t="s">
        <v>23</v>
      </c>
      <c r="C18" s="93">
        <v>80</v>
      </c>
      <c r="D18" s="93">
        <v>80</v>
      </c>
      <c r="E18" s="93">
        <v>80</v>
      </c>
      <c r="F18" s="95">
        <v>80</v>
      </c>
      <c r="G18" s="95">
        <v>80</v>
      </c>
      <c r="H18" s="95">
        <v>80</v>
      </c>
      <c r="I18" s="97">
        <v>80</v>
      </c>
      <c r="J18" s="97">
        <v>80</v>
      </c>
      <c r="K18" s="97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500</v>
      </c>
      <c r="D21" s="41">
        <v>450</v>
      </c>
      <c r="E21" s="41">
        <v>370</v>
      </c>
      <c r="F21" s="95">
        <v>370</v>
      </c>
      <c r="G21" s="41">
        <v>550</v>
      </c>
      <c r="H21" s="41">
        <v>500</v>
      </c>
      <c r="I21" s="41">
        <v>490</v>
      </c>
      <c r="J21" s="41">
        <v>390</v>
      </c>
      <c r="K21" s="41">
        <v>300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181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1170</v>
      </c>
      <c r="D23" s="252"/>
      <c r="E23" s="252"/>
      <c r="F23" s="252">
        <v>1050</v>
      </c>
      <c r="G23" s="252"/>
      <c r="H23" s="252"/>
      <c r="I23" s="252">
        <v>900</v>
      </c>
      <c r="J23" s="252"/>
      <c r="K23" s="252"/>
    </row>
    <row r="24" spans="1:11" ht="21.95" customHeight="1">
      <c r="A24" s="258"/>
      <c r="B24" s="10" t="s">
        <v>37</v>
      </c>
      <c r="C24" s="252">
        <v>1710</v>
      </c>
      <c r="D24" s="252"/>
      <c r="E24" s="252"/>
      <c r="F24" s="252">
        <v>1600</v>
      </c>
      <c r="G24" s="252"/>
      <c r="H24" s="252"/>
      <c r="I24" s="252">
        <v>1600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23</v>
      </c>
      <c r="D25" s="252"/>
      <c r="E25" s="252"/>
      <c r="F25" s="252">
        <v>23</v>
      </c>
      <c r="G25" s="252"/>
      <c r="H25" s="252"/>
      <c r="I25" s="252">
        <v>23</v>
      </c>
      <c r="J25" s="252"/>
      <c r="K25" s="252"/>
    </row>
    <row r="26" spans="1:11" ht="21.95" customHeight="1">
      <c r="A26" s="257"/>
      <c r="B26" s="8" t="s">
        <v>40</v>
      </c>
      <c r="C26" s="252">
        <v>140</v>
      </c>
      <c r="D26" s="252"/>
      <c r="E26" s="252"/>
      <c r="F26" s="252">
        <v>140</v>
      </c>
      <c r="G26" s="252"/>
      <c r="H26" s="252"/>
      <c r="I26" s="252">
        <v>140</v>
      </c>
      <c r="J26" s="252"/>
      <c r="K26" s="252"/>
    </row>
    <row r="27" spans="1:11" ht="21.95" customHeight="1">
      <c r="A27" s="257"/>
      <c r="B27" s="8" t="s">
        <v>41</v>
      </c>
      <c r="C27" s="252">
        <v>12</v>
      </c>
      <c r="D27" s="252"/>
      <c r="E27" s="252"/>
      <c r="F27" s="252">
        <v>12</v>
      </c>
      <c r="G27" s="252"/>
      <c r="H27" s="252"/>
      <c r="I27" s="252">
        <v>12</v>
      </c>
      <c r="J27" s="252"/>
      <c r="K27" s="252"/>
    </row>
    <row r="28" spans="1:11" ht="76.5" customHeight="1">
      <c r="A28" s="262" t="s" ph="1">
        <v>42</v>
      </c>
      <c r="B28" s="263" ph="1"/>
      <c r="C28" s="268"/>
      <c r="D28" s="269"/>
      <c r="E28" s="270"/>
      <c r="F28" s="268" t="s">
        <v>188</v>
      </c>
      <c r="G28" s="269"/>
      <c r="H28" s="270"/>
      <c r="I28" s="268" t="s">
        <v>194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177</v>
      </c>
      <c r="D31" s="280"/>
      <c r="E31" s="281"/>
      <c r="F31" s="279" t="s">
        <v>178</v>
      </c>
      <c r="G31" s="280"/>
      <c r="H31" s="281"/>
      <c r="I31" s="279" t="s">
        <v>101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9.43</v>
      </c>
      <c r="F35" s="44">
        <v>9.44</v>
      </c>
      <c r="G35" s="44">
        <v>9.48</v>
      </c>
      <c r="H35" s="41">
        <v>9.34</v>
      </c>
      <c r="I35" s="44">
        <v>9.19</v>
      </c>
      <c r="J35" s="21">
        <v>9.15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5.44</v>
      </c>
      <c r="F36" s="44">
        <v>5.62</v>
      </c>
      <c r="G36" s="44">
        <v>5.12</v>
      </c>
      <c r="H36" s="41">
        <v>11.53</v>
      </c>
      <c r="I36" s="44">
        <v>6.12</v>
      </c>
      <c r="J36" s="21">
        <v>6.95</v>
      </c>
    </row>
    <row r="37" spans="1:10" ht="18.75">
      <c r="A37" s="290"/>
      <c r="B37" s="297"/>
      <c r="C37" s="13" t="s">
        <v>58</v>
      </c>
      <c r="D37" s="12" t="s">
        <v>59</v>
      </c>
      <c r="E37" s="44">
        <v>13.5</v>
      </c>
      <c r="F37" s="44">
        <v>15.8</v>
      </c>
      <c r="G37" s="35">
        <v>14.7</v>
      </c>
      <c r="H37" s="41">
        <v>16.5</v>
      </c>
      <c r="I37" s="44">
        <v>16.5</v>
      </c>
      <c r="J37" s="21">
        <v>15.6</v>
      </c>
    </row>
    <row r="38" spans="1:10" ht="16.5">
      <c r="A38" s="290"/>
      <c r="B38" s="297"/>
      <c r="C38" s="14" t="s">
        <v>60</v>
      </c>
      <c r="D38" s="12" t="s">
        <v>61</v>
      </c>
      <c r="E38" s="35">
        <v>9.6999999999999993</v>
      </c>
      <c r="F38" s="35">
        <v>5.09</v>
      </c>
      <c r="G38" s="35">
        <v>6.95</v>
      </c>
      <c r="H38" s="37">
        <v>4.9000000000000004</v>
      </c>
      <c r="I38" s="44">
        <v>17.440000000000001</v>
      </c>
      <c r="J38" s="21">
        <v>14.68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0.5</v>
      </c>
      <c r="H39" s="41">
        <v>0.5</v>
      </c>
      <c r="I39" s="44">
        <v>0.2</v>
      </c>
      <c r="J39" s="21">
        <v>0.2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10.46</v>
      </c>
      <c r="F40" s="44">
        <v>10.43</v>
      </c>
      <c r="G40" s="44">
        <v>10.47</v>
      </c>
      <c r="H40" s="41">
        <v>10.29</v>
      </c>
      <c r="I40" s="44">
        <v>10.31</v>
      </c>
      <c r="J40" s="21">
        <v>10.210000000000001</v>
      </c>
    </row>
    <row r="41" spans="1:10" ht="15.75">
      <c r="A41" s="290"/>
      <c r="B41" s="297"/>
      <c r="C41" s="12" t="s">
        <v>56</v>
      </c>
      <c r="D41" s="12" t="s">
        <v>64</v>
      </c>
      <c r="E41" s="44">
        <v>19.850000000000001</v>
      </c>
      <c r="F41" s="44">
        <v>17.190000000000001</v>
      </c>
      <c r="G41" s="44">
        <v>20.7</v>
      </c>
      <c r="H41" s="41">
        <v>21.6</v>
      </c>
      <c r="I41" s="44">
        <v>19.600000000000001</v>
      </c>
      <c r="J41" s="21">
        <v>20.53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4.1900000000000004</v>
      </c>
      <c r="F42" s="44">
        <v>4.1100000000000003</v>
      </c>
      <c r="G42" s="44">
        <v>4.09</v>
      </c>
      <c r="H42" s="41">
        <v>4.1100000000000003</v>
      </c>
      <c r="I42" s="44">
        <v>4.22</v>
      </c>
      <c r="J42" s="21">
        <v>4.38</v>
      </c>
    </row>
    <row r="43" spans="1:10" ht="16.5">
      <c r="A43" s="290"/>
      <c r="B43" s="297"/>
      <c r="C43" s="15" t="s">
        <v>67</v>
      </c>
      <c r="D43" s="17" t="s">
        <v>68</v>
      </c>
      <c r="E43" s="44">
        <v>8.5399999999999991</v>
      </c>
      <c r="F43" s="44">
        <v>7.97</v>
      </c>
      <c r="G43" s="44">
        <v>8.1</v>
      </c>
      <c r="H43" s="41">
        <v>5.42</v>
      </c>
      <c r="I43" s="44">
        <v>6.7</v>
      </c>
      <c r="J43" s="21">
        <v>6.2</v>
      </c>
    </row>
    <row r="44" spans="1:10" ht="18.75">
      <c r="A44" s="290"/>
      <c r="B44" s="297"/>
      <c r="C44" s="13" t="s">
        <v>58</v>
      </c>
      <c r="D44" s="12" t="s">
        <v>69</v>
      </c>
      <c r="E44" s="44">
        <v>361</v>
      </c>
      <c r="F44" s="44">
        <v>311</v>
      </c>
      <c r="G44" s="44">
        <v>312</v>
      </c>
      <c r="H44" s="41">
        <v>412</v>
      </c>
      <c r="I44" s="44">
        <v>420</v>
      </c>
      <c r="J44" s="21">
        <v>400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5.71</v>
      </c>
      <c r="F45" s="44">
        <v>5.52</v>
      </c>
      <c r="G45" s="44">
        <v>4.72</v>
      </c>
      <c r="H45" s="41">
        <v>9.1199999999999992</v>
      </c>
      <c r="I45" s="44">
        <v>5.48</v>
      </c>
      <c r="J45" s="21">
        <v>6.15</v>
      </c>
    </row>
    <row r="46" spans="1:10" ht="18.75">
      <c r="A46" s="290"/>
      <c r="B46" s="297"/>
      <c r="C46" s="13" t="s">
        <v>58</v>
      </c>
      <c r="D46" s="12" t="s">
        <v>59</v>
      </c>
      <c r="E46" s="44">
        <v>16</v>
      </c>
      <c r="F46" s="44">
        <v>13</v>
      </c>
      <c r="G46" s="44">
        <v>14.5</v>
      </c>
      <c r="H46" s="41">
        <v>14.9</v>
      </c>
      <c r="I46" s="44">
        <v>14</v>
      </c>
      <c r="J46" s="21">
        <v>13.4</v>
      </c>
    </row>
    <row r="47" spans="1:10" ht="16.5">
      <c r="A47" s="290"/>
      <c r="B47" s="297"/>
      <c r="C47" s="14" t="s">
        <v>60</v>
      </c>
      <c r="D47" s="12" t="s">
        <v>72</v>
      </c>
      <c r="E47" s="44">
        <v>8.59</v>
      </c>
      <c r="F47" s="44">
        <v>7.57</v>
      </c>
      <c r="G47" s="44">
        <v>5.15</v>
      </c>
      <c r="H47" s="41">
        <v>5.19</v>
      </c>
      <c r="I47" s="44">
        <v>8.25</v>
      </c>
      <c r="J47" s="21">
        <v>7.83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9.86</v>
      </c>
      <c r="F52" s="44">
        <v>9.69</v>
      </c>
      <c r="G52" s="44">
        <v>9.3800000000000008</v>
      </c>
      <c r="H52" s="41">
        <v>9.44</v>
      </c>
      <c r="I52" s="44">
        <v>9.58</v>
      </c>
      <c r="J52" s="21">
        <v>9.0500000000000007</v>
      </c>
    </row>
    <row r="53" spans="1:13" ht="15.75">
      <c r="A53" s="290"/>
      <c r="B53" s="297"/>
      <c r="C53" s="12" t="s">
        <v>56</v>
      </c>
      <c r="D53" s="12" t="s">
        <v>57</v>
      </c>
      <c r="E53" s="44">
        <v>6.51</v>
      </c>
      <c r="F53" s="44">
        <v>6.11</v>
      </c>
      <c r="G53" s="44">
        <v>6.31</v>
      </c>
      <c r="H53" s="41">
        <v>6.1</v>
      </c>
      <c r="I53" s="44">
        <v>5.17</v>
      </c>
      <c r="J53" s="21">
        <v>5.84</v>
      </c>
    </row>
    <row r="54" spans="1:13" ht="18.75">
      <c r="A54" s="290"/>
      <c r="B54" s="297"/>
      <c r="C54" s="13" t="s">
        <v>58</v>
      </c>
      <c r="D54" s="12" t="s">
        <v>59</v>
      </c>
      <c r="E54" s="44">
        <v>6.3</v>
      </c>
      <c r="F54" s="44">
        <v>9.6999999999999993</v>
      </c>
      <c r="G54" s="44">
        <v>12.6</v>
      </c>
      <c r="H54" s="41">
        <v>10.7</v>
      </c>
      <c r="I54" s="44">
        <v>4.0999999999999996</v>
      </c>
      <c r="J54" s="21">
        <v>6.8</v>
      </c>
    </row>
    <row r="55" spans="1:13" ht="16.5">
      <c r="A55" s="290"/>
      <c r="B55" s="298"/>
      <c r="C55" s="18" t="s">
        <v>60</v>
      </c>
      <c r="D55" s="12" t="s">
        <v>77</v>
      </c>
      <c r="E55" s="19">
        <v>8.61</v>
      </c>
      <c r="F55" s="19">
        <v>6.87</v>
      </c>
      <c r="G55" s="19">
        <v>7.9</v>
      </c>
      <c r="H55" s="41">
        <v>1.49</v>
      </c>
      <c r="I55" s="44">
        <v>8.43</v>
      </c>
      <c r="J55" s="21">
        <v>5.38</v>
      </c>
    </row>
    <row r="56" spans="1:13" ht="14.25">
      <c r="A56" s="22" t="s">
        <v>78</v>
      </c>
      <c r="B56" s="22" t="s">
        <v>79</v>
      </c>
      <c r="C56" s="23">
        <v>7.02</v>
      </c>
      <c r="D56" s="22" t="s">
        <v>80</v>
      </c>
      <c r="E56" s="23">
        <v>70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13.2</v>
      </c>
      <c r="K59" s="21"/>
      <c r="L59" s="21">
        <v>17.100000000000001</v>
      </c>
      <c r="M59" s="21"/>
    </row>
    <row r="60" spans="1:13" ht="18.75">
      <c r="A60" s="28" t="s">
        <v>1</v>
      </c>
      <c r="B60" s="29">
        <v>4.4400000000000004</v>
      </c>
      <c r="C60" s="30"/>
      <c r="D60" s="33">
        <v>3.94</v>
      </c>
      <c r="E60" s="30"/>
      <c r="F60" s="30">
        <v>13.8</v>
      </c>
      <c r="G60" s="34"/>
      <c r="H60" s="30">
        <v>17.7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6.4</v>
      </c>
      <c r="C61" s="30"/>
      <c r="D61" s="33">
        <v>6.25</v>
      </c>
      <c r="E61" s="30"/>
      <c r="F61" s="30">
        <v>10.75</v>
      </c>
      <c r="G61" s="34"/>
      <c r="H61" s="30">
        <v>19</v>
      </c>
      <c r="I61" s="30"/>
      <c r="J61" s="21">
        <v>3.44</v>
      </c>
      <c r="K61" s="21"/>
      <c r="L61" s="21">
        <v>10.8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16.5</v>
      </c>
      <c r="D63" s="33"/>
      <c r="E63" s="30">
        <v>18.05</v>
      </c>
      <c r="F63" s="30"/>
      <c r="G63" s="34">
        <v>17.45</v>
      </c>
      <c r="H63" s="30"/>
      <c r="I63" s="30">
        <v>34.9</v>
      </c>
      <c r="J63" s="21"/>
      <c r="K63" s="21"/>
      <c r="M63" s="21"/>
    </row>
    <row r="64" spans="1:13" ht="18.75">
      <c r="A64" s="31" t="s">
        <v>3</v>
      </c>
      <c r="B64" s="30"/>
      <c r="C64" s="30">
        <v>1.86</v>
      </c>
      <c r="D64" s="33"/>
      <c r="E64" s="30">
        <v>2.41</v>
      </c>
      <c r="F64" s="30"/>
      <c r="G64" s="38">
        <v>1.95</v>
      </c>
      <c r="H64" s="30"/>
      <c r="I64" s="30">
        <v>2.5</v>
      </c>
      <c r="J64" s="21"/>
      <c r="K64" s="21">
        <v>2.2000000000000002</v>
      </c>
      <c r="L64" s="21"/>
      <c r="M64" s="21">
        <v>2</v>
      </c>
    </row>
    <row r="65" spans="1:13" ht="18.75">
      <c r="A65" s="31" t="s">
        <v>4</v>
      </c>
      <c r="B65" s="30"/>
      <c r="C65" s="30">
        <v>53.54</v>
      </c>
      <c r="D65" s="33"/>
      <c r="E65" s="30">
        <v>57.79</v>
      </c>
      <c r="F65" s="30"/>
      <c r="G65" s="34">
        <v>58.08</v>
      </c>
      <c r="H65" s="30"/>
      <c r="I65" s="30">
        <v>61.9</v>
      </c>
      <c r="J65" s="21"/>
      <c r="K65" s="21">
        <v>63.4</v>
      </c>
      <c r="M65" s="21">
        <v>65.8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19.899999999999999</v>
      </c>
      <c r="C68" s="30">
        <v>1.7</v>
      </c>
      <c r="D68" s="33">
        <v>13.5</v>
      </c>
      <c r="E68" s="30">
        <v>4.2</v>
      </c>
      <c r="F68" s="30">
        <v>9.67</v>
      </c>
      <c r="G68" s="34">
        <v>10.18</v>
      </c>
      <c r="H68" s="30">
        <v>11.6</v>
      </c>
      <c r="I68" s="30">
        <v>7.91</v>
      </c>
      <c r="J68" s="21">
        <v>14.85</v>
      </c>
      <c r="K68" s="21">
        <v>5.2</v>
      </c>
      <c r="L68" s="21">
        <v>15.76</v>
      </c>
      <c r="M68" s="21">
        <v>2.5</v>
      </c>
    </row>
    <row r="69" spans="1:13" ht="18.75">
      <c r="A69" s="32" t="s">
        <v>6</v>
      </c>
      <c r="B69" s="36">
        <v>10.9</v>
      </c>
      <c r="C69" s="30">
        <v>0.7</v>
      </c>
      <c r="D69" s="33">
        <v>11.3</v>
      </c>
      <c r="E69" s="30">
        <v>2.6</v>
      </c>
      <c r="F69" s="30">
        <v>8.66</v>
      </c>
      <c r="G69" s="34">
        <v>15.7</v>
      </c>
      <c r="H69" s="30">
        <v>18.8</v>
      </c>
      <c r="I69" s="30">
        <v>10.5</v>
      </c>
      <c r="J69" s="21">
        <v>16.27</v>
      </c>
      <c r="K69" s="21">
        <v>1.4</v>
      </c>
      <c r="L69" s="21">
        <v>14.36</v>
      </c>
      <c r="M69" s="21">
        <v>1.8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104</v>
      </c>
      <c r="D2" s="244"/>
      <c r="E2" s="244"/>
      <c r="F2" s="245" t="s">
        <v>185</v>
      </c>
      <c r="G2" s="245"/>
      <c r="H2" s="245"/>
      <c r="I2" s="246" t="s">
        <v>190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22105</v>
      </c>
      <c r="D4" s="247"/>
      <c r="E4" s="247"/>
      <c r="F4" s="247">
        <v>23000</v>
      </c>
      <c r="G4" s="247"/>
      <c r="H4" s="247"/>
      <c r="I4" s="247">
        <v>24050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28960</v>
      </c>
      <c r="D5" s="247"/>
      <c r="E5" s="247"/>
      <c r="F5" s="247">
        <v>29650</v>
      </c>
      <c r="G5" s="247"/>
      <c r="H5" s="247"/>
      <c r="I5" s="247">
        <v>30750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C4-'9日'!I4</f>
        <v>895</v>
      </c>
      <c r="D6" s="302"/>
      <c r="E6" s="302"/>
      <c r="F6" s="303">
        <f>F4-C4</f>
        <v>895</v>
      </c>
      <c r="G6" s="304"/>
      <c r="H6" s="305"/>
      <c r="I6" s="303">
        <f>I4-F4</f>
        <v>1050</v>
      </c>
      <c r="J6" s="304"/>
      <c r="K6" s="305"/>
      <c r="L6" s="308">
        <f>C6+F6+I6</f>
        <v>2840</v>
      </c>
      <c r="M6" s="308">
        <f>C7+F7+I7</f>
        <v>2830</v>
      </c>
    </row>
    <row r="7" spans="1:15" ht="21.95" customHeight="1">
      <c r="A7" s="238"/>
      <c r="B7" s="6" t="s">
        <v>16</v>
      </c>
      <c r="C7" s="302">
        <f>C5-'9日'!I5</f>
        <v>1040</v>
      </c>
      <c r="D7" s="302"/>
      <c r="E7" s="302"/>
      <c r="F7" s="303">
        <f>F5-C5</f>
        <v>690</v>
      </c>
      <c r="G7" s="304"/>
      <c r="H7" s="305"/>
      <c r="I7" s="303">
        <f>I5-F5</f>
        <v>1100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49</v>
      </c>
      <c r="D9" s="247"/>
      <c r="E9" s="247"/>
      <c r="F9" s="247">
        <v>50</v>
      </c>
      <c r="G9" s="247"/>
      <c r="H9" s="247"/>
      <c r="I9" s="247">
        <v>45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49</v>
      </c>
      <c r="D10" s="247"/>
      <c r="E10" s="247"/>
      <c r="F10" s="247">
        <v>50</v>
      </c>
      <c r="G10" s="247"/>
      <c r="H10" s="247"/>
      <c r="I10" s="247">
        <v>45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00" t="s">
        <v>92</v>
      </c>
      <c r="D11" s="100" t="s">
        <v>92</v>
      </c>
      <c r="E11" s="100" t="s">
        <v>92</v>
      </c>
      <c r="F11" s="102" t="s">
        <v>92</v>
      </c>
      <c r="G11" s="102" t="s">
        <v>92</v>
      </c>
      <c r="H11" s="102" t="s">
        <v>92</v>
      </c>
      <c r="I11" s="104" t="s">
        <v>92</v>
      </c>
      <c r="J11" s="104" t="s">
        <v>92</v>
      </c>
      <c r="K11" s="104" t="s">
        <v>92</v>
      </c>
    </row>
    <row r="12" spans="1:15" ht="21.95" customHeight="1">
      <c r="A12" s="283"/>
      <c r="B12" s="43" t="s">
        <v>23</v>
      </c>
      <c r="C12" s="100">
        <v>60</v>
      </c>
      <c r="D12" s="100">
        <v>60</v>
      </c>
      <c r="E12" s="100">
        <v>60</v>
      </c>
      <c r="F12" s="102">
        <v>60</v>
      </c>
      <c r="G12" s="102">
        <v>60</v>
      </c>
      <c r="H12" s="102">
        <v>60</v>
      </c>
      <c r="I12" s="104">
        <v>60</v>
      </c>
      <c r="J12" s="104">
        <v>60</v>
      </c>
      <c r="K12" s="104">
        <v>60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99">
        <v>390</v>
      </c>
      <c r="D15" s="99">
        <v>360</v>
      </c>
      <c r="E15" s="99">
        <v>330</v>
      </c>
      <c r="F15" s="101">
        <v>330</v>
      </c>
      <c r="G15" s="41">
        <v>300</v>
      </c>
      <c r="H15" s="41">
        <v>550</v>
      </c>
      <c r="I15" s="41">
        <v>550</v>
      </c>
      <c r="J15" s="41">
        <v>510</v>
      </c>
      <c r="K15" s="41">
        <v>480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186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00" t="s">
        <v>92</v>
      </c>
      <c r="D17" s="100" t="s">
        <v>92</v>
      </c>
      <c r="E17" s="100" t="s">
        <v>92</v>
      </c>
      <c r="F17" s="102" t="s">
        <v>92</v>
      </c>
      <c r="G17" s="102" t="s">
        <v>92</v>
      </c>
      <c r="H17" s="102" t="s">
        <v>92</v>
      </c>
      <c r="I17" s="104" t="s">
        <v>92</v>
      </c>
      <c r="J17" s="104" t="s">
        <v>92</v>
      </c>
      <c r="K17" s="104" t="s">
        <v>92</v>
      </c>
    </row>
    <row r="18" spans="1:11" ht="21.95" customHeight="1">
      <c r="A18" s="255"/>
      <c r="B18" s="42" t="s">
        <v>23</v>
      </c>
      <c r="C18" s="99">
        <v>80</v>
      </c>
      <c r="D18" s="99">
        <v>80</v>
      </c>
      <c r="E18" s="99">
        <v>80</v>
      </c>
      <c r="F18" s="101">
        <v>80</v>
      </c>
      <c r="G18" s="101">
        <v>80</v>
      </c>
      <c r="H18" s="101">
        <v>80</v>
      </c>
      <c r="I18" s="103">
        <v>80</v>
      </c>
      <c r="J18" s="103">
        <v>80</v>
      </c>
      <c r="K18" s="103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99">
        <v>300</v>
      </c>
      <c r="D21" s="99">
        <v>500</v>
      </c>
      <c r="E21" s="99">
        <v>420</v>
      </c>
      <c r="F21" s="101">
        <v>420</v>
      </c>
      <c r="G21" s="41">
        <v>320</v>
      </c>
      <c r="H21" s="41">
        <v>270</v>
      </c>
      <c r="I21" s="41">
        <v>270</v>
      </c>
      <c r="J21" s="41">
        <v>500</v>
      </c>
      <c r="K21" s="41">
        <v>460</v>
      </c>
    </row>
    <row r="22" spans="1:11" ht="21.95" customHeight="1">
      <c r="A22" s="253"/>
      <c r="B22" s="9" t="s">
        <v>33</v>
      </c>
      <c r="C22" s="254" t="s">
        <v>183</v>
      </c>
      <c r="D22" s="254"/>
      <c r="E22" s="254"/>
      <c r="F22" s="254" t="s">
        <v>34</v>
      </c>
      <c r="G22" s="254"/>
      <c r="H22" s="254"/>
      <c r="I22" s="254" t="s">
        <v>193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900</v>
      </c>
      <c r="D23" s="252"/>
      <c r="E23" s="252"/>
      <c r="F23" s="252">
        <v>900</v>
      </c>
      <c r="G23" s="252"/>
      <c r="H23" s="252"/>
      <c r="I23" s="252">
        <v>620</v>
      </c>
      <c r="J23" s="252"/>
      <c r="K23" s="252"/>
    </row>
    <row r="24" spans="1:11" ht="21.95" customHeight="1">
      <c r="A24" s="258"/>
      <c r="B24" s="10" t="s">
        <v>37</v>
      </c>
      <c r="C24" s="252">
        <v>1600</v>
      </c>
      <c r="D24" s="252"/>
      <c r="E24" s="252"/>
      <c r="F24" s="252">
        <v>1600</v>
      </c>
      <c r="G24" s="252"/>
      <c r="H24" s="252"/>
      <c r="I24" s="252">
        <v>1480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23</v>
      </c>
      <c r="D25" s="252"/>
      <c r="E25" s="252"/>
      <c r="F25" s="252">
        <v>22</v>
      </c>
      <c r="G25" s="252"/>
      <c r="H25" s="252"/>
      <c r="I25" s="252">
        <v>22</v>
      </c>
      <c r="J25" s="252"/>
      <c r="K25" s="252"/>
    </row>
    <row r="26" spans="1:11" ht="21.95" customHeight="1">
      <c r="A26" s="257"/>
      <c r="B26" s="8" t="s">
        <v>40</v>
      </c>
      <c r="C26" s="252">
        <v>138</v>
      </c>
      <c r="D26" s="252"/>
      <c r="E26" s="252"/>
      <c r="F26" s="252">
        <v>138</v>
      </c>
      <c r="G26" s="252"/>
      <c r="H26" s="252"/>
      <c r="I26" s="252">
        <v>136</v>
      </c>
      <c r="J26" s="252"/>
      <c r="K26" s="252"/>
    </row>
    <row r="27" spans="1:11" ht="21.95" customHeight="1">
      <c r="A27" s="257"/>
      <c r="B27" s="8" t="s">
        <v>41</v>
      </c>
      <c r="C27" s="252">
        <v>12</v>
      </c>
      <c r="D27" s="252"/>
      <c r="E27" s="252"/>
      <c r="F27" s="252">
        <v>11</v>
      </c>
      <c r="G27" s="252"/>
      <c r="H27" s="252"/>
      <c r="I27" s="252">
        <v>11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175</v>
      </c>
      <c r="D28" s="269"/>
      <c r="E28" s="270"/>
      <c r="F28" s="268" t="s">
        <v>203</v>
      </c>
      <c r="G28" s="269"/>
      <c r="H28" s="270"/>
      <c r="I28" s="268" t="s">
        <v>192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184</v>
      </c>
      <c r="D31" s="280"/>
      <c r="E31" s="281"/>
      <c r="F31" s="279" t="s">
        <v>187</v>
      </c>
      <c r="G31" s="280"/>
      <c r="H31" s="281"/>
      <c r="I31" s="279" t="s">
        <v>191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9.43</v>
      </c>
      <c r="F35" s="44">
        <v>9.36</v>
      </c>
      <c r="G35" s="44">
        <v>9.3699999999999992</v>
      </c>
      <c r="H35" s="41">
        <v>9.2899999999999991</v>
      </c>
      <c r="I35" s="44">
        <v>9.2799999999999994</v>
      </c>
      <c r="J35" s="21">
        <v>9.25</v>
      </c>
    </row>
    <row r="36" spans="1:10" ht="15.75">
      <c r="A36" s="290"/>
      <c r="B36" s="297"/>
      <c r="C36" s="12" t="s">
        <v>56</v>
      </c>
      <c r="D36" s="12" t="s">
        <v>57</v>
      </c>
      <c r="E36" s="44">
        <v>8.76</v>
      </c>
      <c r="F36" s="44">
        <v>9.16</v>
      </c>
      <c r="G36" s="44">
        <v>10.5</v>
      </c>
      <c r="H36" s="41">
        <v>5.6</v>
      </c>
      <c r="I36" s="44">
        <v>8.41</v>
      </c>
      <c r="J36" s="21">
        <v>9.85</v>
      </c>
    </row>
    <row r="37" spans="1:10" ht="18.75">
      <c r="A37" s="290"/>
      <c r="B37" s="297"/>
      <c r="C37" s="13" t="s">
        <v>58</v>
      </c>
      <c r="D37" s="12" t="s">
        <v>59</v>
      </c>
      <c r="E37" s="44">
        <v>15.3</v>
      </c>
      <c r="F37" s="44">
        <v>14.9</v>
      </c>
      <c r="G37" s="35">
        <v>15.2</v>
      </c>
      <c r="H37" s="41">
        <v>15.5</v>
      </c>
      <c r="I37" s="44">
        <v>16.600000000000001</v>
      </c>
      <c r="J37" s="21">
        <v>16.5</v>
      </c>
    </row>
    <row r="38" spans="1:10" ht="16.5">
      <c r="A38" s="290"/>
      <c r="B38" s="297"/>
      <c r="C38" s="14" t="s">
        <v>60</v>
      </c>
      <c r="D38" s="12" t="s">
        <v>61</v>
      </c>
      <c r="E38" s="35">
        <v>8.6</v>
      </c>
      <c r="F38" s="35">
        <v>7.3</v>
      </c>
      <c r="G38" s="35">
        <v>6.2</v>
      </c>
      <c r="H38" s="37">
        <v>2.5299999999999998</v>
      </c>
      <c r="I38" s="44">
        <v>19.2</v>
      </c>
      <c r="J38" s="21">
        <v>11.9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</v>
      </c>
      <c r="H39" s="41">
        <v>0</v>
      </c>
      <c r="I39" s="44">
        <v>1</v>
      </c>
      <c r="J39" s="21">
        <v>1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10.119999999999999</v>
      </c>
      <c r="F40" s="44">
        <v>10.16</v>
      </c>
      <c r="G40" s="44">
        <v>10.24</v>
      </c>
      <c r="H40" s="41">
        <v>10.31</v>
      </c>
      <c r="I40" s="44">
        <v>10.34</v>
      </c>
      <c r="J40" s="21">
        <v>10.3</v>
      </c>
    </row>
    <row r="41" spans="1:10" ht="15.75">
      <c r="A41" s="290"/>
      <c r="B41" s="297"/>
      <c r="C41" s="12" t="s">
        <v>56</v>
      </c>
      <c r="D41" s="12" t="s">
        <v>64</v>
      </c>
      <c r="E41" s="44">
        <v>24.2</v>
      </c>
      <c r="F41" s="44">
        <v>28.1</v>
      </c>
      <c r="G41" s="44">
        <v>20.9</v>
      </c>
      <c r="H41" s="41">
        <v>20.43</v>
      </c>
      <c r="I41" s="44">
        <v>20.100000000000001</v>
      </c>
      <c r="J41" s="21">
        <v>30.8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4.46</v>
      </c>
      <c r="F42" s="44">
        <v>4.4400000000000004</v>
      </c>
      <c r="G42" s="44">
        <v>4.24</v>
      </c>
      <c r="H42" s="41">
        <v>4.17</v>
      </c>
      <c r="I42" s="44">
        <v>4.24</v>
      </c>
      <c r="J42" s="21">
        <v>4.2699999999999996</v>
      </c>
    </row>
    <row r="43" spans="1:10" ht="16.5">
      <c r="A43" s="290"/>
      <c r="B43" s="297"/>
      <c r="C43" s="15" t="s">
        <v>67</v>
      </c>
      <c r="D43" s="17" t="s">
        <v>68</v>
      </c>
      <c r="E43" s="44">
        <v>7.4</v>
      </c>
      <c r="F43" s="44">
        <v>8.07</v>
      </c>
      <c r="G43" s="44">
        <v>8</v>
      </c>
      <c r="H43" s="41">
        <v>9.2899999999999991</v>
      </c>
      <c r="I43" s="44">
        <v>9.49</v>
      </c>
      <c r="J43" s="21">
        <v>13.4</v>
      </c>
    </row>
    <row r="44" spans="1:10" ht="18.75">
      <c r="A44" s="290"/>
      <c r="B44" s="297"/>
      <c r="C44" s="13" t="s">
        <v>58</v>
      </c>
      <c r="D44" s="12" t="s">
        <v>69</v>
      </c>
      <c r="E44" s="44">
        <v>347</v>
      </c>
      <c r="F44" s="44">
        <v>462</v>
      </c>
      <c r="G44" s="44">
        <v>452</v>
      </c>
      <c r="H44" s="41">
        <v>390</v>
      </c>
      <c r="I44" s="44">
        <v>425</v>
      </c>
      <c r="J44" s="21">
        <v>435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7.1</v>
      </c>
      <c r="F45" s="44">
        <v>6.23</v>
      </c>
      <c r="G45" s="44">
        <v>6.39</v>
      </c>
      <c r="H45" s="41">
        <v>6.72</v>
      </c>
      <c r="I45" s="44">
        <v>15.22</v>
      </c>
      <c r="J45" s="21">
        <v>14.1</v>
      </c>
    </row>
    <row r="46" spans="1:10" ht="18.75">
      <c r="A46" s="290"/>
      <c r="B46" s="297"/>
      <c r="C46" s="13" t="s">
        <v>58</v>
      </c>
      <c r="D46" s="12" t="s">
        <v>59</v>
      </c>
      <c r="E46" s="44">
        <v>13.3</v>
      </c>
      <c r="F46" s="44">
        <v>16</v>
      </c>
      <c r="G46" s="44">
        <v>14</v>
      </c>
      <c r="H46" s="41">
        <v>14.1</v>
      </c>
      <c r="I46" s="44">
        <v>14.9</v>
      </c>
      <c r="J46" s="21">
        <v>15.5</v>
      </c>
    </row>
    <row r="47" spans="1:10" ht="16.5">
      <c r="A47" s="290"/>
      <c r="B47" s="297"/>
      <c r="C47" s="14" t="s">
        <v>60</v>
      </c>
      <c r="D47" s="12" t="s">
        <v>72</v>
      </c>
      <c r="E47" s="44">
        <v>3.54</v>
      </c>
      <c r="F47" s="44">
        <v>4.82</v>
      </c>
      <c r="G47" s="44">
        <v>4.5999999999999996</v>
      </c>
      <c r="H47" s="41">
        <v>5.13</v>
      </c>
      <c r="I47" s="44">
        <v>16.100000000000001</v>
      </c>
      <c r="J47" s="21">
        <v>12.6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9.2100000000000009</v>
      </c>
      <c r="F52" s="44">
        <v>9.26</v>
      </c>
      <c r="G52" s="44">
        <v>9.24</v>
      </c>
      <c r="H52" s="41">
        <v>9.3699999999999992</v>
      </c>
      <c r="I52" s="44">
        <v>9.2899999999999991</v>
      </c>
      <c r="J52" s="21">
        <v>9.58</v>
      </c>
    </row>
    <row r="53" spans="1:13" ht="15.75">
      <c r="A53" s="290"/>
      <c r="B53" s="297"/>
      <c r="C53" s="12" t="s">
        <v>56</v>
      </c>
      <c r="D53" s="12" t="s">
        <v>57</v>
      </c>
      <c r="E53" s="44">
        <v>11.57</v>
      </c>
      <c r="F53" s="44">
        <v>10.220000000000001</v>
      </c>
      <c r="G53" s="44">
        <v>9.84</v>
      </c>
      <c r="H53" s="41">
        <v>6.41</v>
      </c>
      <c r="I53" s="44">
        <v>4.9800000000000004</v>
      </c>
      <c r="J53" s="21">
        <v>7.45</v>
      </c>
    </row>
    <row r="54" spans="1:13" ht="18.75">
      <c r="A54" s="290"/>
      <c r="B54" s="297"/>
      <c r="C54" s="13" t="s">
        <v>58</v>
      </c>
      <c r="D54" s="12" t="s">
        <v>59</v>
      </c>
      <c r="E54" s="44">
        <v>7.8</v>
      </c>
      <c r="F54" s="44">
        <v>6.1</v>
      </c>
      <c r="G54" s="44">
        <v>12.6</v>
      </c>
      <c r="H54" s="41">
        <v>10.3</v>
      </c>
      <c r="I54" s="44">
        <v>9.1</v>
      </c>
      <c r="J54" s="21">
        <v>3.8</v>
      </c>
    </row>
    <row r="55" spans="1:13" ht="16.5">
      <c r="A55" s="290"/>
      <c r="B55" s="298"/>
      <c r="C55" s="18" t="s">
        <v>60</v>
      </c>
      <c r="D55" s="12" t="s">
        <v>77</v>
      </c>
      <c r="E55" s="19">
        <v>2.57</v>
      </c>
      <c r="F55" s="19">
        <v>3.61</v>
      </c>
      <c r="G55" s="19">
        <v>7.8</v>
      </c>
      <c r="H55" s="41">
        <v>4.72</v>
      </c>
      <c r="I55" s="44">
        <v>11.7</v>
      </c>
      <c r="J55" s="21">
        <v>11</v>
      </c>
    </row>
    <row r="56" spans="1:13" ht="14.25">
      <c r="A56" s="22" t="s">
        <v>78</v>
      </c>
      <c r="B56" s="22" t="s">
        <v>79</v>
      </c>
      <c r="C56" s="23">
        <v>7.1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4.93</v>
      </c>
      <c r="C59" s="30"/>
      <c r="D59" s="33">
        <v>28.6</v>
      </c>
      <c r="E59" s="30"/>
      <c r="F59" s="30">
        <v>20.7</v>
      </c>
      <c r="G59" s="34"/>
      <c r="H59" s="30">
        <v>35.200000000000003</v>
      </c>
      <c r="I59" s="30"/>
      <c r="J59" s="21">
        <v>16.100000000000001</v>
      </c>
      <c r="K59" s="21"/>
      <c r="L59" s="21">
        <v>23.6</v>
      </c>
      <c r="M59" s="21"/>
    </row>
    <row r="60" spans="1:13" ht="18.75">
      <c r="A60" s="28" t="s">
        <v>1</v>
      </c>
      <c r="B60" s="29">
        <v>1.33</v>
      </c>
      <c r="C60" s="30"/>
      <c r="D60" s="33">
        <v>11.3</v>
      </c>
      <c r="E60" s="30"/>
      <c r="F60" s="30">
        <v>4.8499999999999996</v>
      </c>
      <c r="G60" s="34"/>
      <c r="H60" s="30">
        <v>16.8</v>
      </c>
      <c r="I60" s="30"/>
      <c r="J60" s="21">
        <v>64.5</v>
      </c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89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9.85</v>
      </c>
      <c r="M63" s="21">
        <v>10.9</v>
      </c>
    </row>
    <row r="64" spans="1:13" ht="18.75">
      <c r="A64" s="31" t="s">
        <v>3</v>
      </c>
      <c r="B64" s="30"/>
      <c r="C64" s="30">
        <v>2.36</v>
      </c>
      <c r="D64" s="33"/>
      <c r="E64" s="30">
        <v>2.66</v>
      </c>
      <c r="F64" s="30"/>
      <c r="G64" s="38">
        <v>2.73</v>
      </c>
      <c r="H64" s="30"/>
      <c r="I64" s="30">
        <v>6.54</v>
      </c>
      <c r="J64" s="21"/>
      <c r="K64" s="21">
        <v>2.5499999999999998</v>
      </c>
      <c r="L64" s="21"/>
      <c r="M64" s="21">
        <v>4.0199999999999996</v>
      </c>
    </row>
    <row r="65" spans="1:13" ht="18.75">
      <c r="A65" s="31" t="s">
        <v>4</v>
      </c>
      <c r="B65" s="30"/>
      <c r="C65" s="30">
        <v>70.08</v>
      </c>
      <c r="D65" s="33"/>
      <c r="E65" s="30">
        <v>72.349999999999994</v>
      </c>
      <c r="F65" s="30"/>
      <c r="G65" s="34">
        <v>89.07</v>
      </c>
      <c r="H65" s="30"/>
      <c r="I65" s="30">
        <v>2.09</v>
      </c>
      <c r="J65" s="21"/>
      <c r="K65" s="21"/>
      <c r="M65" s="21"/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7.6</v>
      </c>
      <c r="C68" s="30">
        <v>3.6</v>
      </c>
      <c r="D68" s="33">
        <v>6.9</v>
      </c>
      <c r="E68" s="30">
        <v>2.8</v>
      </c>
      <c r="F68" s="30">
        <v>15.7</v>
      </c>
      <c r="G68" s="34">
        <v>9.85</v>
      </c>
      <c r="H68" s="30">
        <v>17.100000000000001</v>
      </c>
      <c r="I68" s="30">
        <v>4.5</v>
      </c>
      <c r="J68" s="21">
        <v>4.42</v>
      </c>
      <c r="K68" s="21">
        <v>2.1</v>
      </c>
      <c r="L68" s="21">
        <v>14.4</v>
      </c>
      <c r="M68" s="21">
        <v>18.2</v>
      </c>
    </row>
    <row r="69" spans="1:13" ht="18.75">
      <c r="A69" s="32" t="s">
        <v>6</v>
      </c>
      <c r="B69" s="36">
        <v>16.7</v>
      </c>
      <c r="C69" s="30">
        <v>4.2</v>
      </c>
      <c r="D69" s="33">
        <v>15.1</v>
      </c>
      <c r="E69" s="30">
        <v>3.9</v>
      </c>
      <c r="F69" s="30">
        <v>12.4</v>
      </c>
      <c r="G69" s="34">
        <v>11.5</v>
      </c>
      <c r="H69" s="30">
        <v>16.2</v>
      </c>
      <c r="I69" s="30">
        <v>9.9</v>
      </c>
      <c r="J69" s="21">
        <v>16.600000000000001</v>
      </c>
      <c r="K69" s="21">
        <v>7.8</v>
      </c>
      <c r="L69" s="21">
        <v>15.4</v>
      </c>
      <c r="M69" s="21">
        <v>11.6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104</v>
      </c>
      <c r="D2" s="244"/>
      <c r="E2" s="244"/>
      <c r="F2" s="245" t="s">
        <v>196</v>
      </c>
      <c r="G2" s="245"/>
      <c r="H2" s="245"/>
      <c r="I2" s="246" t="s">
        <v>200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25000</v>
      </c>
      <c r="D4" s="247"/>
      <c r="E4" s="247"/>
      <c r="F4" s="247">
        <v>25915</v>
      </c>
      <c r="G4" s="247"/>
      <c r="H4" s="247"/>
      <c r="I4" s="247">
        <v>26900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31650</v>
      </c>
      <c r="D5" s="247"/>
      <c r="E5" s="247"/>
      <c r="F5" s="247">
        <v>32450</v>
      </c>
      <c r="G5" s="247"/>
      <c r="H5" s="247"/>
      <c r="I5" s="247">
        <v>33500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C4-'10日'!I4</f>
        <v>950</v>
      </c>
      <c r="D6" s="302"/>
      <c r="E6" s="302"/>
      <c r="F6" s="303">
        <f>F4-C4</f>
        <v>915</v>
      </c>
      <c r="G6" s="304"/>
      <c r="H6" s="305"/>
      <c r="I6" s="303">
        <f>I4-F4</f>
        <v>985</v>
      </c>
      <c r="J6" s="304"/>
      <c r="K6" s="305"/>
      <c r="L6" s="308">
        <f>C6+F6+I6</f>
        <v>2850</v>
      </c>
      <c r="M6" s="308">
        <f>C7+F7+I7</f>
        <v>2750</v>
      </c>
    </row>
    <row r="7" spans="1:15" ht="21.95" customHeight="1">
      <c r="A7" s="238"/>
      <c r="B7" s="6" t="s">
        <v>16</v>
      </c>
      <c r="C7" s="302">
        <f>C5-'10日'!I5</f>
        <v>900</v>
      </c>
      <c r="D7" s="302"/>
      <c r="E7" s="302"/>
      <c r="F7" s="303">
        <f>F5-C5</f>
        <v>800</v>
      </c>
      <c r="G7" s="304"/>
      <c r="H7" s="305"/>
      <c r="I7" s="303">
        <f>I5-F5</f>
        <v>1050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48</v>
      </c>
      <c r="D9" s="247"/>
      <c r="E9" s="247"/>
      <c r="F9" s="247">
        <v>51</v>
      </c>
      <c r="G9" s="247"/>
      <c r="H9" s="247"/>
      <c r="I9" s="247">
        <v>44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48</v>
      </c>
      <c r="D10" s="247"/>
      <c r="E10" s="247"/>
      <c r="F10" s="247">
        <v>51</v>
      </c>
      <c r="G10" s="247"/>
      <c r="H10" s="247"/>
      <c r="I10" s="247">
        <v>44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06" t="s">
        <v>92</v>
      </c>
      <c r="D11" s="106" t="s">
        <v>92</v>
      </c>
      <c r="E11" s="106" t="s">
        <v>92</v>
      </c>
      <c r="F11" s="108" t="s">
        <v>92</v>
      </c>
      <c r="G11" s="108" t="s">
        <v>92</v>
      </c>
      <c r="H11" s="108" t="s">
        <v>92</v>
      </c>
      <c r="I11" s="110" t="s">
        <v>92</v>
      </c>
      <c r="J11" s="110" t="s">
        <v>92</v>
      </c>
      <c r="K11" s="110" t="s">
        <v>92</v>
      </c>
    </row>
    <row r="12" spans="1:15" ht="21.95" customHeight="1">
      <c r="A12" s="283"/>
      <c r="B12" s="43" t="s">
        <v>23</v>
      </c>
      <c r="C12" s="106">
        <v>60</v>
      </c>
      <c r="D12" s="106">
        <v>60</v>
      </c>
      <c r="E12" s="106">
        <v>60</v>
      </c>
      <c r="F12" s="108">
        <v>60</v>
      </c>
      <c r="G12" s="108">
        <v>60</v>
      </c>
      <c r="H12" s="108">
        <v>60</v>
      </c>
      <c r="I12" s="110">
        <v>60</v>
      </c>
      <c r="J12" s="110">
        <v>60</v>
      </c>
      <c r="K12" s="110">
        <v>60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105">
        <v>550</v>
      </c>
      <c r="D15" s="105">
        <v>510</v>
      </c>
      <c r="E15" s="105">
        <v>480</v>
      </c>
      <c r="F15" s="41">
        <v>480</v>
      </c>
      <c r="G15" s="41">
        <v>430</v>
      </c>
      <c r="H15" s="41">
        <v>370</v>
      </c>
      <c r="I15" s="41">
        <v>370</v>
      </c>
      <c r="J15" s="41">
        <v>300</v>
      </c>
      <c r="K15" s="41">
        <v>280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06" t="s">
        <v>92</v>
      </c>
      <c r="D17" s="106" t="s">
        <v>92</v>
      </c>
      <c r="E17" s="106" t="s">
        <v>92</v>
      </c>
      <c r="F17" s="108" t="s">
        <v>92</v>
      </c>
      <c r="G17" s="108" t="s">
        <v>92</v>
      </c>
      <c r="H17" s="108" t="s">
        <v>92</v>
      </c>
      <c r="I17" s="110" t="s">
        <v>92</v>
      </c>
      <c r="J17" s="110" t="s">
        <v>92</v>
      </c>
      <c r="K17" s="110" t="s">
        <v>92</v>
      </c>
    </row>
    <row r="18" spans="1:11" ht="21.95" customHeight="1">
      <c r="A18" s="255"/>
      <c r="B18" s="42" t="s">
        <v>23</v>
      </c>
      <c r="C18" s="105">
        <v>80</v>
      </c>
      <c r="D18" s="105">
        <v>80</v>
      </c>
      <c r="E18" s="105">
        <v>80</v>
      </c>
      <c r="F18" s="107">
        <v>80</v>
      </c>
      <c r="G18" s="107">
        <v>80</v>
      </c>
      <c r="H18" s="107">
        <v>80</v>
      </c>
      <c r="I18" s="109">
        <v>80</v>
      </c>
      <c r="J18" s="109">
        <v>80</v>
      </c>
      <c r="K18" s="109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05">
        <v>270</v>
      </c>
      <c r="D21" s="105">
        <v>500</v>
      </c>
      <c r="E21" s="105">
        <v>460</v>
      </c>
      <c r="F21" s="107">
        <v>460</v>
      </c>
      <c r="G21" s="41">
        <v>250</v>
      </c>
      <c r="H21" s="41">
        <v>550</v>
      </c>
      <c r="I21" s="41">
        <v>550</v>
      </c>
      <c r="J21" s="41">
        <v>450</v>
      </c>
      <c r="K21" s="41">
        <v>370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197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500</v>
      </c>
      <c r="D23" s="252"/>
      <c r="E23" s="252"/>
      <c r="F23" s="252">
        <f>1170+1200</f>
        <v>2370</v>
      </c>
      <c r="G23" s="252"/>
      <c r="H23" s="252"/>
      <c r="I23" s="252">
        <v>2270</v>
      </c>
      <c r="J23" s="252"/>
      <c r="K23" s="252"/>
    </row>
    <row r="24" spans="1:11" ht="21.95" customHeight="1">
      <c r="A24" s="258"/>
      <c r="B24" s="10" t="s">
        <v>37</v>
      </c>
      <c r="C24" s="252">
        <v>1320</v>
      </c>
      <c r="D24" s="252"/>
      <c r="E24" s="252"/>
      <c r="F24" s="252">
        <f>670+540</f>
        <v>1210</v>
      </c>
      <c r="G24" s="252"/>
      <c r="H24" s="252"/>
      <c r="I24" s="252">
        <v>1070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22</v>
      </c>
      <c r="D25" s="252"/>
      <c r="E25" s="252"/>
      <c r="F25" s="252">
        <v>22</v>
      </c>
      <c r="G25" s="252"/>
      <c r="H25" s="252"/>
      <c r="I25" s="252">
        <v>22</v>
      </c>
      <c r="J25" s="252"/>
      <c r="K25" s="252"/>
    </row>
    <row r="26" spans="1:11" ht="21.95" customHeight="1">
      <c r="A26" s="257"/>
      <c r="B26" s="8" t="s">
        <v>40</v>
      </c>
      <c r="C26" s="252">
        <v>136</v>
      </c>
      <c r="D26" s="252"/>
      <c r="E26" s="252"/>
      <c r="F26" s="252">
        <v>124</v>
      </c>
      <c r="G26" s="252"/>
      <c r="H26" s="252"/>
      <c r="I26" s="252">
        <v>124</v>
      </c>
      <c r="J26" s="252"/>
      <c r="K26" s="252"/>
    </row>
    <row r="27" spans="1:11" ht="21.95" customHeight="1">
      <c r="A27" s="257"/>
      <c r="B27" s="8" t="s">
        <v>41</v>
      </c>
      <c r="C27" s="252">
        <v>11</v>
      </c>
      <c r="D27" s="252"/>
      <c r="E27" s="252"/>
      <c r="F27" s="252">
        <v>11</v>
      </c>
      <c r="G27" s="252"/>
      <c r="H27" s="252"/>
      <c r="I27" s="252">
        <v>11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198</v>
      </c>
      <c r="D28" s="269"/>
      <c r="E28" s="270"/>
      <c r="F28" s="268" t="s">
        <v>206</v>
      </c>
      <c r="G28" s="269"/>
      <c r="H28" s="270"/>
      <c r="I28" s="268" t="s">
        <v>212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195</v>
      </c>
      <c r="D31" s="280"/>
      <c r="E31" s="281"/>
      <c r="F31" s="279" t="s">
        <v>199</v>
      </c>
      <c r="G31" s="280"/>
      <c r="H31" s="281"/>
      <c r="I31" s="279" t="s">
        <v>201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106">
        <v>9.42</v>
      </c>
      <c r="F35" s="44">
        <v>9.43</v>
      </c>
      <c r="G35" s="44">
        <v>9.17</v>
      </c>
      <c r="H35" s="41">
        <v>9.24</v>
      </c>
      <c r="I35" s="44">
        <v>9.0500000000000007</v>
      </c>
      <c r="J35" s="21">
        <v>9.36</v>
      </c>
    </row>
    <row r="36" spans="1:10" ht="15.75">
      <c r="A36" s="290"/>
      <c r="B36" s="297"/>
      <c r="C36" s="12" t="s">
        <v>56</v>
      </c>
      <c r="D36" s="12" t="s">
        <v>57</v>
      </c>
      <c r="E36" s="44">
        <v>9.81</v>
      </c>
      <c r="F36" s="44">
        <v>10.23</v>
      </c>
      <c r="G36" s="44">
        <v>7.95</v>
      </c>
      <c r="H36" s="41">
        <v>9.17</v>
      </c>
      <c r="I36" s="44">
        <v>10.6</v>
      </c>
      <c r="J36" s="21">
        <v>8.08</v>
      </c>
    </row>
    <row r="37" spans="1:10" ht="18.75">
      <c r="A37" s="290"/>
      <c r="B37" s="297"/>
      <c r="C37" s="13" t="s">
        <v>58</v>
      </c>
      <c r="D37" s="12" t="s">
        <v>59</v>
      </c>
      <c r="E37" s="44">
        <v>14.1</v>
      </c>
      <c r="F37" s="44">
        <v>17.8</v>
      </c>
      <c r="G37" s="35">
        <v>18.100000000000001</v>
      </c>
      <c r="H37" s="41">
        <v>187</v>
      </c>
      <c r="I37" s="44">
        <v>17.100000000000001</v>
      </c>
      <c r="J37" s="21">
        <v>16.5</v>
      </c>
    </row>
    <row r="38" spans="1:10" ht="16.5">
      <c r="A38" s="290"/>
      <c r="B38" s="297"/>
      <c r="C38" s="14" t="s">
        <v>60</v>
      </c>
      <c r="D38" s="12" t="s">
        <v>61</v>
      </c>
      <c r="E38" s="35">
        <v>9.64</v>
      </c>
      <c r="F38" s="35">
        <v>2.31</v>
      </c>
      <c r="G38" s="35">
        <v>4.2</v>
      </c>
      <c r="H38" s="37">
        <v>1.75</v>
      </c>
      <c r="I38" s="44">
        <v>19.399999999999999</v>
      </c>
      <c r="J38" s="21">
        <v>13.6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0.2</v>
      </c>
      <c r="J39" s="21">
        <v>0.2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10.23</v>
      </c>
      <c r="F40" s="44">
        <v>10.29</v>
      </c>
      <c r="G40" s="44">
        <v>10.33</v>
      </c>
      <c r="H40" s="41">
        <v>10.37</v>
      </c>
      <c r="I40" s="44">
        <v>10.31</v>
      </c>
      <c r="J40" s="21">
        <v>10.4</v>
      </c>
    </row>
    <row r="41" spans="1:10" ht="15.75">
      <c r="A41" s="290"/>
      <c r="B41" s="297"/>
      <c r="C41" s="12" t="s">
        <v>56</v>
      </c>
      <c r="D41" s="12" t="s">
        <v>64</v>
      </c>
      <c r="E41" s="44">
        <v>31.2</v>
      </c>
      <c r="F41" s="44">
        <v>33.6</v>
      </c>
      <c r="G41" s="44">
        <v>20.8</v>
      </c>
      <c r="H41" s="41">
        <v>30.52</v>
      </c>
      <c r="I41" s="44">
        <v>38.200000000000003</v>
      </c>
      <c r="J41" s="21">
        <v>19.8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4.62</v>
      </c>
      <c r="F42" s="44">
        <v>4.05</v>
      </c>
      <c r="G42" s="44">
        <v>4.1500000000000004</v>
      </c>
      <c r="H42" s="41">
        <v>4.12</v>
      </c>
      <c r="I42" s="44">
        <v>3.56</v>
      </c>
      <c r="J42" s="21">
        <v>3.36</v>
      </c>
    </row>
    <row r="43" spans="1:10" ht="16.5">
      <c r="A43" s="290"/>
      <c r="B43" s="297"/>
      <c r="C43" s="15" t="s">
        <v>67</v>
      </c>
      <c r="D43" s="17" t="s">
        <v>68</v>
      </c>
      <c r="E43" s="44">
        <v>11.4</v>
      </c>
      <c r="F43" s="44">
        <v>11.6</v>
      </c>
      <c r="G43" s="44">
        <v>8.5500000000000007</v>
      </c>
      <c r="H43" s="41">
        <v>7.8</v>
      </c>
      <c r="I43" s="44">
        <v>11.5</v>
      </c>
      <c r="J43" s="21">
        <v>9.7799999999999994</v>
      </c>
    </row>
    <row r="44" spans="1:10" ht="18.75">
      <c r="A44" s="290"/>
      <c r="B44" s="297"/>
      <c r="C44" s="13" t="s">
        <v>58</v>
      </c>
      <c r="D44" s="12" t="s">
        <v>69</v>
      </c>
      <c r="E44" s="44">
        <v>462</v>
      </c>
      <c r="F44" s="44">
        <v>1133</v>
      </c>
      <c r="G44" s="44">
        <v>1138</v>
      </c>
      <c r="H44" s="41">
        <v>953</v>
      </c>
      <c r="I44" s="44">
        <v>690</v>
      </c>
      <c r="J44" s="21">
        <v>612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7.72</v>
      </c>
      <c r="F45" s="44">
        <v>9.2100000000000009</v>
      </c>
      <c r="G45" s="44">
        <v>12.2</v>
      </c>
      <c r="H45" s="41">
        <v>10.5</v>
      </c>
      <c r="I45" s="44">
        <v>19.89</v>
      </c>
      <c r="J45" s="21">
        <v>15.4</v>
      </c>
    </row>
    <row r="46" spans="1:10" ht="18.75">
      <c r="A46" s="290"/>
      <c r="B46" s="297"/>
      <c r="C46" s="13" t="s">
        <v>58</v>
      </c>
      <c r="D46" s="12" t="s">
        <v>59</v>
      </c>
      <c r="E46" s="44">
        <v>15.2</v>
      </c>
      <c r="F46" s="44">
        <v>15.8</v>
      </c>
      <c r="G46" s="44">
        <v>6.8</v>
      </c>
      <c r="H46" s="41">
        <v>10.6</v>
      </c>
      <c r="I46" s="44">
        <v>13.8</v>
      </c>
      <c r="J46" s="21">
        <v>19.8</v>
      </c>
    </row>
    <row r="47" spans="1:10" ht="16.5">
      <c r="A47" s="290"/>
      <c r="B47" s="297"/>
      <c r="C47" s="14" t="s">
        <v>60</v>
      </c>
      <c r="D47" s="12" t="s">
        <v>72</v>
      </c>
      <c r="E47" s="44">
        <v>6.39</v>
      </c>
      <c r="F47" s="44">
        <v>5.92</v>
      </c>
      <c r="G47" s="44">
        <v>8.2100000000000009</v>
      </c>
      <c r="H47" s="41">
        <v>7.32</v>
      </c>
      <c r="I47" s="44">
        <v>10.9</v>
      </c>
      <c r="J47" s="21">
        <v>11.8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9.3800000000000008</v>
      </c>
      <c r="F52" s="44">
        <v>9.42</v>
      </c>
      <c r="G52" s="44">
        <v>9.48</v>
      </c>
      <c r="H52" s="41">
        <v>9.33</v>
      </c>
      <c r="I52" s="44">
        <v>9.48</v>
      </c>
      <c r="J52" s="21">
        <v>9.4499999999999993</v>
      </c>
    </row>
    <row r="53" spans="1:13" ht="15.75">
      <c r="A53" s="290"/>
      <c r="B53" s="297"/>
      <c r="C53" s="12" t="s">
        <v>56</v>
      </c>
      <c r="D53" s="12" t="s">
        <v>57</v>
      </c>
      <c r="E53" s="44">
        <v>7.88</v>
      </c>
      <c r="F53" s="44">
        <v>9.7799999999999994</v>
      </c>
      <c r="G53" s="44">
        <v>11.43</v>
      </c>
      <c r="H53" s="41">
        <v>12.4</v>
      </c>
      <c r="I53" s="44">
        <v>7.39</v>
      </c>
      <c r="J53" s="21">
        <v>4.91</v>
      </c>
    </row>
    <row r="54" spans="1:13" ht="18.75">
      <c r="A54" s="290"/>
      <c r="B54" s="297"/>
      <c r="C54" s="13" t="s">
        <v>58</v>
      </c>
      <c r="D54" s="12" t="s">
        <v>59</v>
      </c>
      <c r="E54" s="44">
        <v>4.5999999999999996</v>
      </c>
      <c r="F54" s="44">
        <v>5.2</v>
      </c>
      <c r="G54" s="44">
        <v>6.6</v>
      </c>
      <c r="H54" s="41">
        <v>8.8000000000000007</v>
      </c>
      <c r="I54" s="44">
        <v>9.5</v>
      </c>
      <c r="J54" s="21">
        <v>5.7</v>
      </c>
    </row>
    <row r="55" spans="1:13" ht="16.5">
      <c r="A55" s="290"/>
      <c r="B55" s="298"/>
      <c r="C55" s="18" t="s">
        <v>60</v>
      </c>
      <c r="D55" s="12" t="s">
        <v>77</v>
      </c>
      <c r="E55" s="19">
        <v>2.04</v>
      </c>
      <c r="F55" s="19">
        <v>2.36</v>
      </c>
      <c r="G55" s="19">
        <v>6.03</v>
      </c>
      <c r="H55" s="41">
        <v>7.42</v>
      </c>
      <c r="I55" s="44">
        <v>2.77</v>
      </c>
      <c r="J55" s="21">
        <v>12.4</v>
      </c>
    </row>
    <row r="56" spans="1:13" ht="14.25">
      <c r="A56" s="22" t="s">
        <v>78</v>
      </c>
      <c r="B56" s="22" t="s">
        <v>79</v>
      </c>
      <c r="C56" s="23">
        <v>7.2</v>
      </c>
      <c r="D56" s="22" t="s">
        <v>80</v>
      </c>
      <c r="E56" s="23">
        <v>71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20.3</v>
      </c>
      <c r="C59" s="30"/>
      <c r="D59" s="33">
        <v>437</v>
      </c>
      <c r="E59" s="30"/>
      <c r="F59" s="30">
        <v>15.2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8.83</v>
      </c>
      <c r="C60" s="30"/>
      <c r="D60" s="33"/>
      <c r="E60" s="30"/>
      <c r="F60" s="30">
        <v>6.37</v>
      </c>
      <c r="G60" s="34"/>
      <c r="H60" s="30">
        <v>127.4</v>
      </c>
      <c r="I60" s="30"/>
      <c r="J60" s="21">
        <v>2.87</v>
      </c>
      <c r="K60" s="21"/>
      <c r="L60" s="21">
        <v>13.7</v>
      </c>
      <c r="M60" s="21"/>
    </row>
    <row r="61" spans="1:13" ht="18.75">
      <c r="A61" s="28" t="s">
        <v>2</v>
      </c>
      <c r="B61" s="29">
        <v>131.4</v>
      </c>
      <c r="C61" s="30"/>
      <c r="D61" s="33">
        <v>198</v>
      </c>
      <c r="E61" s="30"/>
      <c r="F61" s="30">
        <v>174</v>
      </c>
      <c r="G61" s="34"/>
      <c r="H61" s="30">
        <v>15.86</v>
      </c>
      <c r="I61" s="30"/>
      <c r="J61" s="21">
        <v>44.6</v>
      </c>
      <c r="K61" s="21"/>
      <c r="L61" s="21">
        <v>34.1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3.9</v>
      </c>
      <c r="D63" s="33"/>
      <c r="E63" s="30">
        <v>9.81</v>
      </c>
      <c r="F63" s="30"/>
      <c r="G63" s="34">
        <v>53.48</v>
      </c>
      <c r="H63" s="30"/>
      <c r="I63" s="30">
        <v>58.4</v>
      </c>
      <c r="J63" s="21"/>
      <c r="K63" s="21">
        <v>40.1</v>
      </c>
      <c r="M63" s="21">
        <v>45.5</v>
      </c>
    </row>
    <row r="64" spans="1:13" ht="18.75">
      <c r="A64" s="31" t="s">
        <v>3</v>
      </c>
      <c r="B64" s="30"/>
      <c r="C64" s="30">
        <v>19.2</v>
      </c>
      <c r="D64" s="33"/>
      <c r="E64" s="30">
        <v>2.56</v>
      </c>
      <c r="F64" s="30"/>
      <c r="G64" s="38">
        <v>2.91</v>
      </c>
      <c r="H64" s="30"/>
      <c r="I64" s="30">
        <v>3.23</v>
      </c>
      <c r="J64" s="21"/>
      <c r="K64" s="21">
        <v>3.65</v>
      </c>
      <c r="L64" s="21"/>
      <c r="M64" s="21">
        <v>7.81</v>
      </c>
    </row>
    <row r="65" spans="1:13" ht="18.75">
      <c r="A65" s="31" t="s">
        <v>4</v>
      </c>
      <c r="B65" s="30"/>
      <c r="C65" s="30">
        <v>62.6</v>
      </c>
      <c r="D65" s="33"/>
      <c r="E65" s="30">
        <v>50.1</v>
      </c>
      <c r="F65" s="30"/>
      <c r="G65" s="34">
        <v>53.6</v>
      </c>
      <c r="H65" s="30"/>
      <c r="I65" s="30">
        <v>57.5</v>
      </c>
      <c r="J65" s="21"/>
      <c r="K65" s="21">
        <v>60.48</v>
      </c>
      <c r="M65" s="21">
        <v>87.33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>
        <v>5.3</v>
      </c>
      <c r="K67" s="21">
        <v>1.5</v>
      </c>
      <c r="L67" s="21">
        <v>10.199999999999999</v>
      </c>
      <c r="M67" s="21">
        <v>7.8</v>
      </c>
    </row>
    <row r="68" spans="1:13" ht="18.75">
      <c r="A68" s="32" t="s">
        <v>5</v>
      </c>
      <c r="B68" s="36">
        <v>13.23</v>
      </c>
      <c r="C68" s="30">
        <v>2.6</v>
      </c>
      <c r="D68" s="33">
        <v>13.9</v>
      </c>
      <c r="E68" s="30">
        <v>3.2</v>
      </c>
      <c r="F68" s="30">
        <v>12.2</v>
      </c>
      <c r="G68" s="34">
        <v>2.2999999999999998</v>
      </c>
      <c r="H68" s="30">
        <v>10.27</v>
      </c>
      <c r="I68" s="30">
        <v>5.5</v>
      </c>
      <c r="J68" s="21">
        <v>17.7</v>
      </c>
      <c r="K68" s="21">
        <v>3.4</v>
      </c>
      <c r="L68" s="21">
        <v>19.399999999999999</v>
      </c>
      <c r="M68" s="21">
        <v>7.5</v>
      </c>
    </row>
    <row r="69" spans="1:13" ht="18.75">
      <c r="A69" s="32" t="s">
        <v>6</v>
      </c>
      <c r="B69" s="36">
        <v>16.28</v>
      </c>
      <c r="C69" s="30">
        <v>3.1</v>
      </c>
      <c r="D69" s="33">
        <v>14.8</v>
      </c>
      <c r="E69" s="30">
        <v>3.9</v>
      </c>
      <c r="F69" s="30">
        <v>10.8</v>
      </c>
      <c r="G69" s="34">
        <v>1.5</v>
      </c>
      <c r="H69" s="30">
        <v>10.81</v>
      </c>
      <c r="I69" s="30">
        <v>7.2</v>
      </c>
      <c r="J69" s="21">
        <v>16.399999999999999</v>
      </c>
      <c r="K69" s="21">
        <v>2.1</v>
      </c>
      <c r="L69" s="21">
        <v>17.7</v>
      </c>
      <c r="M69" s="21">
        <v>0.2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202</v>
      </c>
      <c r="D2" s="244"/>
      <c r="E2" s="244"/>
      <c r="F2" s="245" t="s">
        <v>128</v>
      </c>
      <c r="G2" s="245"/>
      <c r="H2" s="245"/>
      <c r="I2" s="246" t="s">
        <v>209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27900</v>
      </c>
      <c r="D4" s="247"/>
      <c r="E4" s="247"/>
      <c r="F4" s="247">
        <v>28700</v>
      </c>
      <c r="G4" s="247"/>
      <c r="H4" s="247"/>
      <c r="I4" s="247">
        <v>29598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34520</v>
      </c>
      <c r="D5" s="247"/>
      <c r="E5" s="247"/>
      <c r="F5" s="247">
        <v>35450</v>
      </c>
      <c r="G5" s="247"/>
      <c r="H5" s="247"/>
      <c r="I5" s="247">
        <v>36241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C4-'11日'!I4</f>
        <v>1000</v>
      </c>
      <c r="D6" s="302"/>
      <c r="E6" s="302"/>
      <c r="F6" s="303">
        <f>F4-C4</f>
        <v>800</v>
      </c>
      <c r="G6" s="304"/>
      <c r="H6" s="305"/>
      <c r="I6" s="303">
        <f>I4-F4</f>
        <v>898</v>
      </c>
      <c r="J6" s="304"/>
      <c r="K6" s="305"/>
      <c r="L6" s="308">
        <f>C6+F6+I6</f>
        <v>2698</v>
      </c>
      <c r="M6" s="308">
        <f>C7+F7+I7</f>
        <v>2741</v>
      </c>
    </row>
    <row r="7" spans="1:15" ht="21.95" customHeight="1">
      <c r="A7" s="238"/>
      <c r="B7" s="6" t="s">
        <v>16</v>
      </c>
      <c r="C7" s="302">
        <f>C5-'11日'!I5</f>
        <v>1020</v>
      </c>
      <c r="D7" s="302"/>
      <c r="E7" s="302"/>
      <c r="F7" s="303">
        <f>F5-C5</f>
        <v>930</v>
      </c>
      <c r="G7" s="304"/>
      <c r="H7" s="305"/>
      <c r="I7" s="303">
        <f>I5-F5</f>
        <v>791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49</v>
      </c>
      <c r="D9" s="247"/>
      <c r="E9" s="247"/>
      <c r="F9" s="247">
        <v>49</v>
      </c>
      <c r="G9" s="247"/>
      <c r="H9" s="247"/>
      <c r="I9" s="247">
        <v>48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49</v>
      </c>
      <c r="D10" s="247"/>
      <c r="E10" s="247"/>
      <c r="F10" s="247">
        <v>46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12" t="s">
        <v>92</v>
      </c>
      <c r="D11" s="112" t="s">
        <v>92</v>
      </c>
      <c r="E11" s="112" t="s">
        <v>92</v>
      </c>
      <c r="F11" s="114" t="s">
        <v>92</v>
      </c>
      <c r="G11" s="114" t="s">
        <v>92</v>
      </c>
      <c r="H11" s="114" t="s">
        <v>92</v>
      </c>
      <c r="I11" s="116" t="s">
        <v>92</v>
      </c>
      <c r="J11" s="116" t="s">
        <v>92</v>
      </c>
      <c r="K11" s="116" t="s">
        <v>92</v>
      </c>
    </row>
    <row r="12" spans="1:15" ht="21.95" customHeight="1">
      <c r="A12" s="283"/>
      <c r="B12" s="43" t="s">
        <v>23</v>
      </c>
      <c r="C12" s="112">
        <v>60</v>
      </c>
      <c r="D12" s="112">
        <v>60</v>
      </c>
      <c r="E12" s="112">
        <v>60</v>
      </c>
      <c r="F12" s="114">
        <v>60</v>
      </c>
      <c r="G12" s="114">
        <v>60</v>
      </c>
      <c r="H12" s="114">
        <v>60</v>
      </c>
      <c r="I12" s="116">
        <v>60</v>
      </c>
      <c r="J12" s="116">
        <v>60</v>
      </c>
      <c r="K12" s="116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280</v>
      </c>
      <c r="D15" s="41">
        <v>240</v>
      </c>
      <c r="E15" s="41">
        <v>500</v>
      </c>
      <c r="F15" s="113">
        <v>500</v>
      </c>
      <c r="G15" s="41">
        <v>450</v>
      </c>
      <c r="H15" s="41">
        <v>530</v>
      </c>
      <c r="I15" s="41">
        <v>530</v>
      </c>
      <c r="J15" s="41">
        <v>500</v>
      </c>
      <c r="K15" s="41">
        <v>480</v>
      </c>
    </row>
    <row r="16" spans="1:15" ht="21.95" customHeight="1">
      <c r="A16" s="257"/>
      <c r="B16" s="9" t="s">
        <v>28</v>
      </c>
      <c r="C16" s="254" t="s">
        <v>207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12" t="s">
        <v>92</v>
      </c>
      <c r="D17" s="112" t="s">
        <v>92</v>
      </c>
      <c r="E17" s="112" t="s">
        <v>92</v>
      </c>
      <c r="F17" s="114" t="s">
        <v>92</v>
      </c>
      <c r="G17" s="114" t="s">
        <v>92</v>
      </c>
      <c r="H17" s="114" t="s">
        <v>92</v>
      </c>
      <c r="I17" s="116" t="s">
        <v>92</v>
      </c>
      <c r="J17" s="116" t="s">
        <v>92</v>
      </c>
      <c r="K17" s="116" t="s">
        <v>92</v>
      </c>
    </row>
    <row r="18" spans="1:11" ht="21.95" customHeight="1">
      <c r="A18" s="255"/>
      <c r="B18" s="42" t="s">
        <v>23</v>
      </c>
      <c r="C18" s="111">
        <v>80</v>
      </c>
      <c r="D18" s="111">
        <v>80</v>
      </c>
      <c r="E18" s="111">
        <v>80</v>
      </c>
      <c r="F18" s="113">
        <v>80</v>
      </c>
      <c r="G18" s="113">
        <v>80</v>
      </c>
      <c r="H18" s="113">
        <v>80</v>
      </c>
      <c r="I18" s="115">
        <v>80</v>
      </c>
      <c r="J18" s="115">
        <v>80</v>
      </c>
      <c r="K18" s="115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370</v>
      </c>
      <c r="D21" s="41">
        <v>530</v>
      </c>
      <c r="E21" s="41">
        <v>460</v>
      </c>
      <c r="F21" s="41">
        <v>460</v>
      </c>
      <c r="G21" s="41">
        <v>360</v>
      </c>
      <c r="H21" s="41">
        <v>290</v>
      </c>
      <c r="I21" s="41">
        <v>280</v>
      </c>
      <c r="J21" s="41">
        <v>480</v>
      </c>
      <c r="K21" s="41">
        <v>420</v>
      </c>
    </row>
    <row r="22" spans="1:11" ht="32.25" customHeight="1">
      <c r="A22" s="253"/>
      <c r="B22" s="9" t="s">
        <v>33</v>
      </c>
      <c r="C22" s="254" t="s">
        <v>205</v>
      </c>
      <c r="D22" s="254"/>
      <c r="E22" s="254"/>
      <c r="F22" s="254" t="s">
        <v>34</v>
      </c>
      <c r="G22" s="254"/>
      <c r="H22" s="254"/>
      <c r="I22" s="254" t="s">
        <v>211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2250</v>
      </c>
      <c r="D23" s="252"/>
      <c r="E23" s="252"/>
      <c r="F23" s="252">
        <v>2250</v>
      </c>
      <c r="G23" s="252"/>
      <c r="H23" s="252"/>
      <c r="I23" s="252">
        <v>2130</v>
      </c>
      <c r="J23" s="252"/>
      <c r="K23" s="252"/>
    </row>
    <row r="24" spans="1:11" ht="21.95" customHeight="1">
      <c r="A24" s="258"/>
      <c r="B24" s="10" t="s">
        <v>37</v>
      </c>
      <c r="C24" s="252">
        <v>950</v>
      </c>
      <c r="D24" s="252"/>
      <c r="E24" s="252"/>
      <c r="F24" s="252">
        <f>1410+1380</f>
        <v>2790</v>
      </c>
      <c r="G24" s="252"/>
      <c r="H24" s="252"/>
      <c r="I24" s="252">
        <f>1410+1380</f>
        <v>2790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22</v>
      </c>
      <c r="D25" s="252"/>
      <c r="E25" s="252"/>
      <c r="F25" s="252">
        <v>22</v>
      </c>
      <c r="G25" s="252"/>
      <c r="H25" s="252"/>
      <c r="I25" s="252">
        <v>22</v>
      </c>
      <c r="J25" s="252"/>
      <c r="K25" s="252"/>
    </row>
    <row r="26" spans="1:11" ht="21.95" customHeight="1">
      <c r="A26" s="257"/>
      <c r="B26" s="8" t="s">
        <v>40</v>
      </c>
      <c r="C26" s="252">
        <v>122</v>
      </c>
      <c r="D26" s="252"/>
      <c r="E26" s="252"/>
      <c r="F26" s="252">
        <v>122</v>
      </c>
      <c r="G26" s="252"/>
      <c r="H26" s="252"/>
      <c r="I26" s="252">
        <v>120</v>
      </c>
      <c r="J26" s="252"/>
      <c r="K26" s="252"/>
    </row>
    <row r="27" spans="1:11" ht="21.95" customHeight="1">
      <c r="A27" s="257"/>
      <c r="B27" s="8" t="s">
        <v>41</v>
      </c>
      <c r="C27" s="252">
        <v>11</v>
      </c>
      <c r="D27" s="252"/>
      <c r="E27" s="252"/>
      <c r="F27" s="252">
        <v>11</v>
      </c>
      <c r="G27" s="252"/>
      <c r="H27" s="252"/>
      <c r="I27" s="252">
        <v>10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213</v>
      </c>
      <c r="D28" s="269"/>
      <c r="E28" s="270"/>
      <c r="F28" s="268"/>
      <c r="G28" s="269"/>
      <c r="H28" s="270"/>
      <c r="I28" s="268" t="s">
        <v>214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204</v>
      </c>
      <c r="D31" s="280"/>
      <c r="E31" s="281"/>
      <c r="F31" s="279" t="s">
        <v>208</v>
      </c>
      <c r="G31" s="280"/>
      <c r="H31" s="281"/>
      <c r="I31" s="279" t="s">
        <v>210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9.26</v>
      </c>
      <c r="F35" s="44">
        <v>9.2100000000000009</v>
      </c>
      <c r="G35" s="44">
        <v>9.3699999999999992</v>
      </c>
      <c r="H35" s="41">
        <v>9.25</v>
      </c>
      <c r="I35" s="44">
        <v>9.49</v>
      </c>
      <c r="J35" s="21">
        <v>9.4700000000000006</v>
      </c>
    </row>
    <row r="36" spans="1:10" ht="15.75">
      <c r="A36" s="290"/>
      <c r="B36" s="297"/>
      <c r="C36" s="12" t="s">
        <v>56</v>
      </c>
      <c r="D36" s="12" t="s">
        <v>57</v>
      </c>
      <c r="E36" s="44">
        <v>7.16</v>
      </c>
      <c r="F36" s="44">
        <v>7.31</v>
      </c>
      <c r="G36" s="44">
        <v>32.5</v>
      </c>
      <c r="H36" s="41">
        <v>20.100000000000001</v>
      </c>
      <c r="I36" s="44">
        <v>8.75</v>
      </c>
      <c r="J36" s="21">
        <v>6.47</v>
      </c>
    </row>
    <row r="37" spans="1:10" ht="18.75">
      <c r="A37" s="290"/>
      <c r="B37" s="297"/>
      <c r="C37" s="13" t="s">
        <v>58</v>
      </c>
      <c r="D37" s="12" t="s">
        <v>59</v>
      </c>
      <c r="E37" s="44">
        <v>15.1</v>
      </c>
      <c r="F37" s="44">
        <v>14.7</v>
      </c>
      <c r="G37" s="35">
        <v>10.8</v>
      </c>
      <c r="H37" s="41">
        <v>15.7</v>
      </c>
      <c r="I37" s="44">
        <v>15.9</v>
      </c>
      <c r="J37" s="21">
        <v>13.8</v>
      </c>
    </row>
    <row r="38" spans="1:10" ht="16.5">
      <c r="A38" s="290"/>
      <c r="B38" s="297"/>
      <c r="C38" s="14" t="s">
        <v>60</v>
      </c>
      <c r="D38" s="12" t="s">
        <v>61</v>
      </c>
      <c r="E38" s="35">
        <v>6.33</v>
      </c>
      <c r="F38" s="35">
        <v>7.22</v>
      </c>
      <c r="G38" s="35">
        <v>8.6999999999999993</v>
      </c>
      <c r="H38" s="37">
        <v>5.48</v>
      </c>
      <c r="I38" s="44">
        <v>13.02</v>
      </c>
      <c r="J38" s="21">
        <v>13.3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1</v>
      </c>
      <c r="J39" s="21">
        <v>1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10.199999999999999</v>
      </c>
      <c r="F40" s="44">
        <v>10.199999999999999</v>
      </c>
      <c r="G40" s="44">
        <v>10.26</v>
      </c>
      <c r="H40" s="41">
        <v>10.31</v>
      </c>
      <c r="I40" s="44">
        <v>10.14</v>
      </c>
      <c r="J40" s="21">
        <v>10.28</v>
      </c>
    </row>
    <row r="41" spans="1:10" ht="15.75">
      <c r="A41" s="290"/>
      <c r="B41" s="297"/>
      <c r="C41" s="12" t="s">
        <v>56</v>
      </c>
      <c r="D41" s="12" t="s">
        <v>64</v>
      </c>
      <c r="E41" s="44">
        <v>25.1</v>
      </c>
      <c r="F41" s="44">
        <v>24.3</v>
      </c>
      <c r="G41" s="44">
        <v>34.799999999999997</v>
      </c>
      <c r="H41" s="41">
        <v>35.5</v>
      </c>
      <c r="I41" s="44">
        <v>17.440000000000001</v>
      </c>
      <c r="J41" s="21">
        <v>18.57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3.34</v>
      </c>
      <c r="F42" s="44">
        <v>3.56</v>
      </c>
      <c r="G42" s="44">
        <v>4.07</v>
      </c>
      <c r="H42" s="41">
        <v>4.1399999999999997</v>
      </c>
      <c r="I42" s="44">
        <v>4.53</v>
      </c>
      <c r="J42" s="21">
        <v>4.33</v>
      </c>
    </row>
    <row r="43" spans="1:10" ht="16.5">
      <c r="A43" s="290"/>
      <c r="B43" s="297"/>
      <c r="C43" s="15" t="s">
        <v>67</v>
      </c>
      <c r="D43" s="17" t="s">
        <v>68</v>
      </c>
      <c r="E43" s="44">
        <v>5.76</v>
      </c>
      <c r="F43" s="44">
        <v>5.91</v>
      </c>
      <c r="G43" s="44">
        <v>7.33</v>
      </c>
      <c r="H43" s="41">
        <v>8060</v>
      </c>
      <c r="I43" s="44">
        <v>7.8</v>
      </c>
      <c r="J43" s="21">
        <v>8.9</v>
      </c>
    </row>
    <row r="44" spans="1:10" ht="18.75">
      <c r="A44" s="290"/>
      <c r="B44" s="297"/>
      <c r="C44" s="13" t="s">
        <v>58</v>
      </c>
      <c r="D44" s="12" t="s">
        <v>69</v>
      </c>
      <c r="E44" s="44">
        <v>550</v>
      </c>
      <c r="F44" s="44">
        <v>530</v>
      </c>
      <c r="G44" s="44">
        <v>513</v>
      </c>
      <c r="H44" s="41">
        <v>544</v>
      </c>
      <c r="I44" s="44">
        <v>508</v>
      </c>
      <c r="J44" s="21">
        <v>540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7.83</v>
      </c>
      <c r="F45" s="44">
        <v>7.27</v>
      </c>
      <c r="G45" s="44">
        <v>9.5399999999999991</v>
      </c>
      <c r="H45" s="41">
        <v>9.8000000000000007</v>
      </c>
      <c r="I45" s="44">
        <v>11.5</v>
      </c>
      <c r="J45" s="21">
        <v>10.42</v>
      </c>
    </row>
    <row r="46" spans="1:10" ht="18.75">
      <c r="A46" s="290"/>
      <c r="B46" s="297"/>
      <c r="C46" s="13" t="s">
        <v>58</v>
      </c>
      <c r="D46" s="12" t="s">
        <v>59</v>
      </c>
      <c r="E46" s="44">
        <v>18.100000000000001</v>
      </c>
      <c r="F46" s="44">
        <v>17.100000000000001</v>
      </c>
      <c r="G46" s="44">
        <v>19</v>
      </c>
      <c r="H46" s="41">
        <v>17.8</v>
      </c>
      <c r="I46" s="44">
        <v>19.8</v>
      </c>
      <c r="J46" s="21">
        <v>16.399999999999999</v>
      </c>
    </row>
    <row r="47" spans="1:10" ht="16.5">
      <c r="A47" s="290"/>
      <c r="B47" s="297"/>
      <c r="C47" s="14" t="s">
        <v>60</v>
      </c>
      <c r="D47" s="12" t="s">
        <v>72</v>
      </c>
      <c r="E47" s="44">
        <v>11.4</v>
      </c>
      <c r="F47" s="44">
        <v>9.24</v>
      </c>
      <c r="G47" s="44">
        <v>6.8</v>
      </c>
      <c r="H47" s="41">
        <v>3.9</v>
      </c>
      <c r="I47" s="44">
        <v>1.19</v>
      </c>
      <c r="J47" s="21">
        <v>2.16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9.39</v>
      </c>
      <c r="F52" s="44">
        <v>9.3000000000000007</v>
      </c>
      <c r="G52" s="44">
        <v>9.3699999999999992</v>
      </c>
      <c r="H52" s="41">
        <v>9.31</v>
      </c>
      <c r="I52" s="44">
        <v>9.48</v>
      </c>
      <c r="J52" s="21">
        <v>9.41</v>
      </c>
    </row>
    <row r="53" spans="1:13" ht="15.75">
      <c r="A53" s="290"/>
      <c r="B53" s="297"/>
      <c r="C53" s="12" t="s">
        <v>56</v>
      </c>
      <c r="D53" s="12" t="s">
        <v>57</v>
      </c>
      <c r="E53" s="44">
        <v>7.91</v>
      </c>
      <c r="F53" s="44">
        <v>8.24</v>
      </c>
      <c r="G53" s="44">
        <v>32.5</v>
      </c>
      <c r="H53" s="41">
        <v>30.7</v>
      </c>
      <c r="I53" s="44">
        <v>5.5</v>
      </c>
      <c r="J53" s="21">
        <v>6.9</v>
      </c>
    </row>
    <row r="54" spans="1:13" ht="18.75">
      <c r="A54" s="290"/>
      <c r="B54" s="297"/>
      <c r="C54" s="13" t="s">
        <v>58</v>
      </c>
      <c r="D54" s="12" t="s">
        <v>59</v>
      </c>
      <c r="E54" s="44">
        <v>5.6</v>
      </c>
      <c r="F54" s="44">
        <v>5.9</v>
      </c>
      <c r="G54" s="44">
        <v>10.8</v>
      </c>
      <c r="H54" s="41">
        <v>12.2</v>
      </c>
      <c r="I54" s="44">
        <v>6.1</v>
      </c>
      <c r="J54" s="21">
        <v>7.4</v>
      </c>
    </row>
    <row r="55" spans="1:13" ht="16.5">
      <c r="A55" s="290"/>
      <c r="B55" s="298"/>
      <c r="C55" s="18" t="s">
        <v>60</v>
      </c>
      <c r="D55" s="12" t="s">
        <v>77</v>
      </c>
      <c r="E55" s="19">
        <v>7.36</v>
      </c>
      <c r="F55" s="19">
        <v>6.23</v>
      </c>
      <c r="G55" s="19">
        <v>8.3000000000000007</v>
      </c>
      <c r="H55" s="41">
        <v>6.7</v>
      </c>
      <c r="I55" s="44">
        <v>6.13</v>
      </c>
      <c r="J55" s="21">
        <v>4.32</v>
      </c>
    </row>
    <row r="56" spans="1:13" ht="14.25">
      <c r="A56" s="22" t="s">
        <v>78</v>
      </c>
      <c r="B56" s="22" t="s">
        <v>79</v>
      </c>
      <c r="C56" s="23">
        <v>7.85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>
        <v>20.2</v>
      </c>
      <c r="M59" s="21"/>
    </row>
    <row r="60" spans="1:13" ht="18.75">
      <c r="A60" s="28" t="s">
        <v>1</v>
      </c>
      <c r="B60" s="29">
        <v>5.18</v>
      </c>
      <c r="C60" s="30"/>
      <c r="D60" s="33">
        <v>1.24</v>
      </c>
      <c r="E60" s="30"/>
      <c r="F60" s="30">
        <v>30.3</v>
      </c>
      <c r="G60" s="34"/>
      <c r="H60" s="30">
        <v>3.85</v>
      </c>
      <c r="I60" s="30"/>
      <c r="J60" s="21">
        <v>6.23</v>
      </c>
      <c r="K60" s="21"/>
      <c r="L60" s="21"/>
      <c r="M60" s="21"/>
    </row>
    <row r="61" spans="1:13" ht="18.75">
      <c r="A61" s="28" t="s">
        <v>2</v>
      </c>
      <c r="B61" s="29">
        <v>1.57</v>
      </c>
      <c r="C61" s="30"/>
      <c r="D61" s="33">
        <v>10.5</v>
      </c>
      <c r="E61" s="30"/>
      <c r="F61" s="30">
        <v>51.2</v>
      </c>
      <c r="G61" s="34"/>
      <c r="H61" s="30">
        <v>23.5</v>
      </c>
      <c r="I61" s="30"/>
      <c r="J61" s="21">
        <v>4.05</v>
      </c>
      <c r="K61" s="21"/>
      <c r="L61" s="21">
        <v>8.7200000000000006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33</v>
      </c>
      <c r="D63" s="33"/>
      <c r="E63" s="30">
        <v>31</v>
      </c>
      <c r="F63" s="30"/>
      <c r="G63" s="34">
        <v>31.8</v>
      </c>
      <c r="H63" s="30"/>
      <c r="I63" s="30">
        <v>33.42</v>
      </c>
      <c r="J63" s="21"/>
      <c r="K63" s="21">
        <v>30.04</v>
      </c>
      <c r="M63" s="21">
        <v>31.8</v>
      </c>
    </row>
    <row r="64" spans="1:13" ht="18.75">
      <c r="A64" s="31" t="s">
        <v>3</v>
      </c>
      <c r="B64" s="30"/>
      <c r="C64" s="30">
        <v>7.9</v>
      </c>
      <c r="D64" s="33"/>
      <c r="E64" s="30">
        <v>6.2</v>
      </c>
      <c r="F64" s="30"/>
      <c r="G64" s="38">
        <v>2.15</v>
      </c>
      <c r="H64" s="30"/>
      <c r="I64" s="30">
        <v>2.2999999999999998</v>
      </c>
      <c r="J64" s="21"/>
      <c r="K64" s="21">
        <v>3.92</v>
      </c>
      <c r="L64" s="21"/>
      <c r="M64" s="21">
        <v>1.72</v>
      </c>
    </row>
    <row r="65" spans="1:13" ht="18.75">
      <c r="A65" s="31" t="s">
        <v>4</v>
      </c>
      <c r="B65" s="30"/>
      <c r="C65" s="30">
        <v>56.3</v>
      </c>
      <c r="D65" s="33"/>
      <c r="E65" s="30">
        <v>51.6</v>
      </c>
      <c r="F65" s="30"/>
      <c r="G65" s="34">
        <v>65.400000000000006</v>
      </c>
      <c r="H65" s="30"/>
      <c r="I65" s="30">
        <v>70.87</v>
      </c>
      <c r="J65" s="21"/>
      <c r="K65" s="21">
        <v>67.8</v>
      </c>
      <c r="M65" s="21">
        <v>68.900000000000006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19.600000000000001</v>
      </c>
      <c r="C67" s="30">
        <v>8.1</v>
      </c>
      <c r="D67" s="33">
        <v>18.3</v>
      </c>
      <c r="E67" s="30">
        <v>8.9</v>
      </c>
      <c r="F67" s="30">
        <v>12.5</v>
      </c>
      <c r="G67" s="34">
        <v>7.2</v>
      </c>
      <c r="H67" s="30">
        <v>13.6</v>
      </c>
      <c r="I67" s="30">
        <v>8.1199999999999992</v>
      </c>
      <c r="J67" s="21">
        <v>11.45</v>
      </c>
      <c r="K67" s="21">
        <v>8.6999999999999993</v>
      </c>
      <c r="L67" s="21">
        <v>10.43</v>
      </c>
      <c r="M67" s="21">
        <v>9.3000000000000007</v>
      </c>
    </row>
    <row r="68" spans="1:13" ht="18.75">
      <c r="A68" s="32" t="s">
        <v>5</v>
      </c>
      <c r="B68" s="36">
        <v>15.7</v>
      </c>
      <c r="C68" s="30">
        <v>7</v>
      </c>
      <c r="D68" s="33">
        <v>14.61</v>
      </c>
      <c r="E68" s="30">
        <v>7.1</v>
      </c>
      <c r="F68" s="30">
        <v>13.4</v>
      </c>
      <c r="G68" s="34">
        <v>10.4</v>
      </c>
      <c r="H68" s="30">
        <v>13.15</v>
      </c>
      <c r="I68" s="30">
        <v>9.6999999999999993</v>
      </c>
      <c r="J68" s="21">
        <v>12.31</v>
      </c>
      <c r="K68" s="21">
        <v>11.1</v>
      </c>
      <c r="L68" s="21">
        <v>11.04</v>
      </c>
      <c r="M68" s="21">
        <v>12.4</v>
      </c>
    </row>
    <row r="69" spans="1:13" ht="18.75">
      <c r="A69" s="32" t="s">
        <v>6</v>
      </c>
      <c r="B69" s="36">
        <v>10.73</v>
      </c>
      <c r="C69" s="30">
        <v>5.4</v>
      </c>
      <c r="D69" s="33">
        <v>10.119999999999999</v>
      </c>
      <c r="E69" s="30">
        <v>6.6</v>
      </c>
      <c r="F69" s="30">
        <v>17.3</v>
      </c>
      <c r="G69" s="34">
        <v>12.2</v>
      </c>
      <c r="H69" s="30">
        <v>16.8</v>
      </c>
      <c r="I69" s="30">
        <v>11.9</v>
      </c>
      <c r="J69" s="21">
        <v>8.6199999999999992</v>
      </c>
      <c r="K69" s="21">
        <v>10.3</v>
      </c>
      <c r="L69" s="21">
        <v>9.11</v>
      </c>
      <c r="M69" s="21">
        <v>8.6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124</v>
      </c>
      <c r="D2" s="244"/>
      <c r="E2" s="244"/>
      <c r="F2" s="245" t="s">
        <v>128</v>
      </c>
      <c r="G2" s="245"/>
      <c r="H2" s="245"/>
      <c r="I2" s="246" t="s">
        <v>122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30600</v>
      </c>
      <c r="D4" s="247"/>
      <c r="E4" s="247"/>
      <c r="F4" s="247">
        <v>31620</v>
      </c>
      <c r="G4" s="247"/>
      <c r="H4" s="247"/>
      <c r="I4" s="247">
        <v>32213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37150</v>
      </c>
      <c r="D5" s="247"/>
      <c r="E5" s="247"/>
      <c r="F5" s="247">
        <v>38046</v>
      </c>
      <c r="G5" s="247"/>
      <c r="H5" s="247"/>
      <c r="I5" s="247">
        <v>38628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C4-'12日'!I4</f>
        <v>1002</v>
      </c>
      <c r="D6" s="302"/>
      <c r="E6" s="302"/>
      <c r="F6" s="303">
        <f>F4-C4</f>
        <v>1020</v>
      </c>
      <c r="G6" s="304"/>
      <c r="H6" s="305"/>
      <c r="I6" s="303">
        <f>I4-F4</f>
        <v>593</v>
      </c>
      <c r="J6" s="304"/>
      <c r="K6" s="305"/>
      <c r="L6" s="308">
        <f>C6+F6+I6</f>
        <v>2615</v>
      </c>
      <c r="M6" s="308">
        <f>C7+F7+I7</f>
        <v>2387</v>
      </c>
    </row>
    <row r="7" spans="1:15" ht="21.95" customHeight="1">
      <c r="A7" s="238"/>
      <c r="B7" s="6" t="s">
        <v>16</v>
      </c>
      <c r="C7" s="302">
        <f>C5-'12日'!I5</f>
        <v>909</v>
      </c>
      <c r="D7" s="302"/>
      <c r="E7" s="302"/>
      <c r="F7" s="303">
        <f>F5-C5</f>
        <v>896</v>
      </c>
      <c r="G7" s="304"/>
      <c r="H7" s="305"/>
      <c r="I7" s="303">
        <f>I5-F5</f>
        <v>582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49</v>
      </c>
      <c r="G9" s="247"/>
      <c r="H9" s="247"/>
      <c r="I9" s="247">
        <v>49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49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18" t="s">
        <v>92</v>
      </c>
      <c r="D11" s="118" t="s">
        <v>92</v>
      </c>
      <c r="E11" s="118" t="s">
        <v>92</v>
      </c>
      <c r="F11" s="121" t="s">
        <v>92</v>
      </c>
      <c r="G11" s="121" t="s">
        <v>92</v>
      </c>
      <c r="H11" s="121" t="s">
        <v>92</v>
      </c>
      <c r="I11" s="123" t="s">
        <v>92</v>
      </c>
      <c r="J11" s="123" t="s">
        <v>92</v>
      </c>
      <c r="K11" s="123" t="s">
        <v>92</v>
      </c>
    </row>
    <row r="12" spans="1:15" ht="21.95" customHeight="1">
      <c r="A12" s="283"/>
      <c r="B12" s="43" t="s">
        <v>23</v>
      </c>
      <c r="C12" s="118">
        <v>60</v>
      </c>
      <c r="D12" s="118">
        <v>60</v>
      </c>
      <c r="E12" s="118">
        <v>60</v>
      </c>
      <c r="F12" s="121">
        <v>60</v>
      </c>
      <c r="G12" s="121">
        <v>60</v>
      </c>
      <c r="H12" s="121">
        <v>60</v>
      </c>
      <c r="I12" s="123">
        <v>60</v>
      </c>
      <c r="J12" s="123">
        <v>60</v>
      </c>
      <c r="K12" s="123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480</v>
      </c>
      <c r="D15" s="41">
        <v>440</v>
      </c>
      <c r="E15" s="41">
        <v>410</v>
      </c>
      <c r="F15" s="119">
        <v>410</v>
      </c>
      <c r="G15" s="41">
        <v>370</v>
      </c>
      <c r="H15" s="41">
        <v>330</v>
      </c>
      <c r="I15" s="122">
        <v>330</v>
      </c>
      <c r="J15" s="41">
        <v>300</v>
      </c>
      <c r="K15" s="41">
        <v>270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18" t="s">
        <v>92</v>
      </c>
      <c r="D17" s="118" t="s">
        <v>92</v>
      </c>
      <c r="E17" s="118" t="s">
        <v>92</v>
      </c>
      <c r="F17" s="120" t="s">
        <v>92</v>
      </c>
      <c r="G17" s="120" t="s">
        <v>92</v>
      </c>
      <c r="H17" s="120" t="s">
        <v>92</v>
      </c>
      <c r="I17" s="123" t="s">
        <v>92</v>
      </c>
      <c r="J17" s="123" t="s">
        <v>92</v>
      </c>
      <c r="K17" s="123" t="s">
        <v>92</v>
      </c>
    </row>
    <row r="18" spans="1:11" ht="21.95" customHeight="1">
      <c r="A18" s="255"/>
      <c r="B18" s="42" t="s">
        <v>23</v>
      </c>
      <c r="C18" s="117">
        <v>80</v>
      </c>
      <c r="D18" s="117">
        <v>80</v>
      </c>
      <c r="E18" s="117">
        <v>80</v>
      </c>
      <c r="F18" s="119">
        <v>80</v>
      </c>
      <c r="G18" s="119">
        <v>80</v>
      </c>
      <c r="H18" s="119">
        <v>80</v>
      </c>
      <c r="I18" s="122">
        <v>80</v>
      </c>
      <c r="J18" s="122">
        <v>80</v>
      </c>
      <c r="K18" s="122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420</v>
      </c>
      <c r="D21" s="41">
        <v>330</v>
      </c>
      <c r="E21" s="41">
        <v>550</v>
      </c>
      <c r="F21" s="119">
        <v>550</v>
      </c>
      <c r="G21" s="41">
        <v>470</v>
      </c>
      <c r="H21" s="41">
        <v>380</v>
      </c>
      <c r="I21" s="122">
        <v>380</v>
      </c>
      <c r="J21" s="41">
        <v>220</v>
      </c>
      <c r="K21" s="41">
        <v>500</v>
      </c>
    </row>
    <row r="22" spans="1:11" ht="21.95" customHeight="1">
      <c r="A22" s="253"/>
      <c r="B22" s="9" t="s">
        <v>33</v>
      </c>
      <c r="C22" s="254" t="s">
        <v>215</v>
      </c>
      <c r="D22" s="254"/>
      <c r="E22" s="254"/>
      <c r="F22" s="254" t="s">
        <v>34</v>
      </c>
      <c r="G22" s="254"/>
      <c r="H22" s="254"/>
      <c r="I22" s="254" t="s">
        <v>218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2130</v>
      </c>
      <c r="D23" s="252"/>
      <c r="E23" s="252"/>
      <c r="F23" s="252">
        <v>2110</v>
      </c>
      <c r="G23" s="252"/>
      <c r="H23" s="252"/>
      <c r="I23" s="252">
        <v>2110</v>
      </c>
      <c r="J23" s="252"/>
      <c r="K23" s="252"/>
    </row>
    <row r="24" spans="1:11" ht="21.95" customHeight="1">
      <c r="A24" s="258"/>
      <c r="B24" s="10" t="s">
        <v>37</v>
      </c>
      <c r="C24" s="252">
        <f>1410+1380</f>
        <v>2790</v>
      </c>
      <c r="D24" s="252"/>
      <c r="E24" s="252"/>
      <c r="F24" s="252">
        <v>2670</v>
      </c>
      <c r="G24" s="252"/>
      <c r="H24" s="252"/>
      <c r="I24" s="252">
        <v>2670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22</v>
      </c>
      <c r="D25" s="252"/>
      <c r="E25" s="252"/>
      <c r="F25" s="252">
        <v>22</v>
      </c>
      <c r="G25" s="252"/>
      <c r="H25" s="252"/>
      <c r="I25" s="252">
        <v>22</v>
      </c>
      <c r="J25" s="252"/>
      <c r="K25" s="252"/>
    </row>
    <row r="26" spans="1:11" ht="21.95" customHeight="1">
      <c r="A26" s="257"/>
      <c r="B26" s="8" t="s">
        <v>40</v>
      </c>
      <c r="C26" s="252">
        <v>118</v>
      </c>
      <c r="D26" s="252"/>
      <c r="E26" s="252"/>
      <c r="F26" s="252">
        <v>118</v>
      </c>
      <c r="G26" s="252"/>
      <c r="H26" s="252"/>
      <c r="I26" s="252">
        <v>118</v>
      </c>
      <c r="J26" s="252"/>
      <c r="K26" s="252"/>
    </row>
    <row r="27" spans="1:11" ht="21.95" customHeight="1">
      <c r="A27" s="257"/>
      <c r="B27" s="8" t="s">
        <v>41</v>
      </c>
      <c r="C27" s="252">
        <v>10</v>
      </c>
      <c r="D27" s="252"/>
      <c r="E27" s="252"/>
      <c r="F27" s="252">
        <v>10</v>
      </c>
      <c r="G27" s="252"/>
      <c r="H27" s="252"/>
      <c r="I27" s="252">
        <v>10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216</v>
      </c>
      <c r="D28" s="269"/>
      <c r="E28" s="270"/>
      <c r="F28" s="268" t="s">
        <v>217</v>
      </c>
      <c r="G28" s="269"/>
      <c r="H28" s="270"/>
      <c r="I28" s="268" t="s">
        <v>219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146</v>
      </c>
      <c r="D31" s="280"/>
      <c r="E31" s="281"/>
      <c r="F31" s="279" t="s">
        <v>184</v>
      </c>
      <c r="G31" s="280"/>
      <c r="H31" s="281"/>
      <c r="I31" s="279" t="s">
        <v>220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9.16</v>
      </c>
      <c r="F35" s="44">
        <v>9.19</v>
      </c>
      <c r="G35" s="44">
        <v>9.3800000000000008</v>
      </c>
      <c r="H35" s="41">
        <v>9.31</v>
      </c>
      <c r="I35" s="44">
        <v>9.2799999999999994</v>
      </c>
      <c r="J35" s="21">
        <v>9.24</v>
      </c>
    </row>
    <row r="36" spans="1:10" ht="15.75">
      <c r="A36" s="290"/>
      <c r="B36" s="297"/>
      <c r="C36" s="12" t="s">
        <v>56</v>
      </c>
      <c r="D36" s="12" t="s">
        <v>57</v>
      </c>
      <c r="E36" s="44">
        <v>7.24</v>
      </c>
      <c r="F36" s="44">
        <v>7.56</v>
      </c>
      <c r="G36" s="44">
        <v>8.3000000000000007</v>
      </c>
      <c r="H36" s="41">
        <v>7.62</v>
      </c>
      <c r="I36" s="44">
        <v>6.82</v>
      </c>
      <c r="J36" s="21">
        <v>7.49</v>
      </c>
    </row>
    <row r="37" spans="1:10" ht="18.75">
      <c r="A37" s="290"/>
      <c r="B37" s="297"/>
      <c r="C37" s="13" t="s">
        <v>58</v>
      </c>
      <c r="D37" s="12" t="s">
        <v>59</v>
      </c>
      <c r="E37" s="44">
        <v>15.3</v>
      </c>
      <c r="F37" s="44">
        <v>14.7</v>
      </c>
      <c r="G37" s="35">
        <v>13.8</v>
      </c>
      <c r="H37" s="41">
        <v>13.2</v>
      </c>
      <c r="I37" s="44">
        <v>14</v>
      </c>
      <c r="J37" s="21">
        <v>14.1</v>
      </c>
    </row>
    <row r="38" spans="1:10" ht="16.5">
      <c r="A38" s="290"/>
      <c r="B38" s="297"/>
      <c r="C38" s="14" t="s">
        <v>60</v>
      </c>
      <c r="D38" s="12" t="s">
        <v>61</v>
      </c>
      <c r="E38" s="35">
        <v>8.34</v>
      </c>
      <c r="F38" s="35">
        <v>6.16</v>
      </c>
      <c r="G38" s="35">
        <v>3.56</v>
      </c>
      <c r="H38" s="37">
        <v>4.12</v>
      </c>
      <c r="I38" s="44">
        <v>9.59</v>
      </c>
      <c r="J38" s="21">
        <v>7.48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0.5</v>
      </c>
      <c r="J39" s="21">
        <v>0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10.199999999999999</v>
      </c>
      <c r="F40" s="44">
        <v>10.199999999999999</v>
      </c>
      <c r="G40" s="44">
        <v>10.210000000000001</v>
      </c>
      <c r="H40" s="41">
        <v>10.16</v>
      </c>
      <c r="I40" s="44">
        <v>10.53</v>
      </c>
      <c r="J40" s="21">
        <v>10.52</v>
      </c>
    </row>
    <row r="41" spans="1:10" ht="15.75">
      <c r="A41" s="290"/>
      <c r="B41" s="297"/>
      <c r="C41" s="12" t="s">
        <v>56</v>
      </c>
      <c r="D41" s="12" t="s">
        <v>64</v>
      </c>
      <c r="E41" s="44">
        <v>20.7</v>
      </c>
      <c r="F41" s="44">
        <v>21.3</v>
      </c>
      <c r="G41" s="44">
        <v>26.1</v>
      </c>
      <c r="H41" s="41">
        <v>28.6</v>
      </c>
      <c r="I41" s="44">
        <v>17.489999999999998</v>
      </c>
      <c r="J41" s="21">
        <v>29.1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4.3</v>
      </c>
      <c r="F42" s="44">
        <v>4.13</v>
      </c>
      <c r="G42" s="44">
        <v>4.04</v>
      </c>
      <c r="H42" s="41">
        <v>4.3600000000000003</v>
      </c>
      <c r="I42" s="44">
        <v>4.6399999999999997</v>
      </c>
      <c r="J42" s="21">
        <v>4.6900000000000004</v>
      </c>
    </row>
    <row r="43" spans="1:10" ht="16.5">
      <c r="A43" s="290"/>
      <c r="B43" s="297"/>
      <c r="C43" s="15" t="s">
        <v>67</v>
      </c>
      <c r="D43" s="17" t="s">
        <v>68</v>
      </c>
      <c r="E43" s="44">
        <v>8.19</v>
      </c>
      <c r="F43" s="44">
        <v>7.87</v>
      </c>
      <c r="G43" s="44">
        <v>12.4</v>
      </c>
      <c r="H43" s="41">
        <v>11.8</v>
      </c>
      <c r="I43" s="44">
        <v>7.47</v>
      </c>
      <c r="J43" s="21">
        <v>8.08</v>
      </c>
    </row>
    <row r="44" spans="1:10" ht="18.75">
      <c r="A44" s="290"/>
      <c r="B44" s="297"/>
      <c r="C44" s="13" t="s">
        <v>58</v>
      </c>
      <c r="D44" s="12" t="s">
        <v>69</v>
      </c>
      <c r="E44" s="44">
        <v>550</v>
      </c>
      <c r="F44" s="44">
        <v>560</v>
      </c>
      <c r="G44" s="44">
        <v>606</v>
      </c>
      <c r="H44" s="41">
        <v>642</v>
      </c>
      <c r="I44" s="44">
        <v>797</v>
      </c>
      <c r="J44" s="21">
        <v>820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7.92</v>
      </c>
      <c r="F45" s="44">
        <v>7.18</v>
      </c>
      <c r="G45" s="44">
        <v>8.36</v>
      </c>
      <c r="H45" s="41">
        <v>8.1199999999999992</v>
      </c>
      <c r="I45" s="44">
        <v>7.83</v>
      </c>
      <c r="J45" s="21">
        <v>6.16</v>
      </c>
    </row>
    <row r="46" spans="1:10" ht="18.75">
      <c r="A46" s="290"/>
      <c r="B46" s="297"/>
      <c r="C46" s="13" t="s">
        <v>58</v>
      </c>
      <c r="D46" s="12" t="s">
        <v>59</v>
      </c>
      <c r="E46" s="44">
        <v>16.3</v>
      </c>
      <c r="F46" s="44">
        <v>16</v>
      </c>
      <c r="G46" s="44">
        <v>20.100000000000001</v>
      </c>
      <c r="H46" s="41">
        <v>18.600000000000001</v>
      </c>
      <c r="I46" s="44">
        <v>24</v>
      </c>
      <c r="J46" s="21">
        <v>24.1</v>
      </c>
    </row>
    <row r="47" spans="1:10" ht="16.5">
      <c r="A47" s="290"/>
      <c r="B47" s="297"/>
      <c r="C47" s="14" t="s">
        <v>60</v>
      </c>
      <c r="D47" s="12" t="s">
        <v>72</v>
      </c>
      <c r="E47" s="44">
        <v>7.83</v>
      </c>
      <c r="F47" s="44">
        <v>7.13</v>
      </c>
      <c r="G47" s="44">
        <v>4.16</v>
      </c>
      <c r="H47" s="41">
        <v>4.22</v>
      </c>
      <c r="I47" s="44">
        <v>4.9000000000000004</v>
      </c>
      <c r="J47" s="21">
        <v>4.3499999999999996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9.33</v>
      </c>
      <c r="F52" s="44">
        <v>9.31</v>
      </c>
      <c r="G52" s="44">
        <v>9.36</v>
      </c>
      <c r="H52" s="41">
        <v>9.32</v>
      </c>
      <c r="I52" s="44">
        <v>9.6999999999999993</v>
      </c>
      <c r="J52" s="21">
        <v>9.6</v>
      </c>
    </row>
    <row r="53" spans="1:13" ht="15.75">
      <c r="A53" s="290"/>
      <c r="B53" s="297"/>
      <c r="C53" s="12" t="s">
        <v>56</v>
      </c>
      <c r="D53" s="12" t="s">
        <v>57</v>
      </c>
      <c r="E53" s="44">
        <v>7.96</v>
      </c>
      <c r="F53" s="44">
        <v>8.01</v>
      </c>
      <c r="G53" s="44">
        <v>7.98</v>
      </c>
      <c r="H53" s="41">
        <v>7.88</v>
      </c>
      <c r="I53" s="44">
        <v>7.05</v>
      </c>
      <c r="J53" s="21">
        <v>8.75</v>
      </c>
    </row>
    <row r="54" spans="1:13" ht="18.75">
      <c r="A54" s="290"/>
      <c r="B54" s="297"/>
      <c r="C54" s="13" t="s">
        <v>58</v>
      </c>
      <c r="D54" s="12" t="s">
        <v>59</v>
      </c>
      <c r="E54" s="44">
        <v>7.3</v>
      </c>
      <c r="F54" s="44">
        <v>6.3</v>
      </c>
      <c r="G54" s="44">
        <v>6.6</v>
      </c>
      <c r="H54" s="41">
        <v>6.24</v>
      </c>
      <c r="I54" s="44">
        <v>14.3</v>
      </c>
      <c r="J54" s="21">
        <v>12</v>
      </c>
    </row>
    <row r="55" spans="1:13" ht="16.5">
      <c r="A55" s="290"/>
      <c r="B55" s="298"/>
      <c r="C55" s="18" t="s">
        <v>60</v>
      </c>
      <c r="D55" s="12" t="s">
        <v>77</v>
      </c>
      <c r="E55" s="19">
        <v>5.94</v>
      </c>
      <c r="F55" s="19">
        <v>6.19</v>
      </c>
      <c r="G55" s="19">
        <v>4.5599999999999996</v>
      </c>
      <c r="H55" s="41">
        <v>4.12</v>
      </c>
      <c r="I55" s="44">
        <v>8.7899999999999991</v>
      </c>
      <c r="J55" s="21">
        <v>7.77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9.02</v>
      </c>
      <c r="C59" s="30"/>
      <c r="D59" s="33">
        <v>12.6</v>
      </c>
      <c r="E59" s="30"/>
      <c r="F59" s="30">
        <v>4.71</v>
      </c>
      <c r="G59" s="34"/>
      <c r="H59" s="30">
        <v>56.2</v>
      </c>
      <c r="I59" s="30"/>
      <c r="J59" s="72">
        <v>6.94</v>
      </c>
      <c r="K59" s="21"/>
      <c r="L59" s="72">
        <v>13.1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72"/>
      <c r="K60" s="21"/>
      <c r="L60" s="72"/>
      <c r="M60" s="21"/>
    </row>
    <row r="61" spans="1:13" ht="18.75">
      <c r="A61" s="28" t="s">
        <v>2</v>
      </c>
      <c r="B61" s="29">
        <v>8.52</v>
      </c>
      <c r="C61" s="30"/>
      <c r="D61" s="33">
        <v>4.5999999999999996</v>
      </c>
      <c r="E61" s="30"/>
      <c r="F61" s="30">
        <v>9.58</v>
      </c>
      <c r="G61" s="34"/>
      <c r="H61" s="30">
        <v>3.6</v>
      </c>
      <c r="I61" s="30"/>
      <c r="J61" s="72">
        <v>24.3</v>
      </c>
      <c r="K61" s="21"/>
      <c r="L61" s="72">
        <v>4.41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27.6</v>
      </c>
      <c r="D63" s="33"/>
      <c r="E63" s="30">
        <v>30.3</v>
      </c>
      <c r="F63" s="30"/>
      <c r="G63" s="34">
        <v>28.38</v>
      </c>
      <c r="H63" s="30"/>
      <c r="I63" s="30">
        <v>26.12</v>
      </c>
      <c r="J63" s="21"/>
      <c r="K63" s="72">
        <v>26.99</v>
      </c>
      <c r="M63" s="72">
        <v>28.44</v>
      </c>
    </row>
    <row r="64" spans="1:13" ht="18.75">
      <c r="A64" s="31" t="s">
        <v>3</v>
      </c>
      <c r="B64" s="30"/>
      <c r="C64" s="30">
        <v>10.199999999999999</v>
      </c>
      <c r="D64" s="33"/>
      <c r="E64" s="30">
        <v>7.9</v>
      </c>
      <c r="F64" s="30"/>
      <c r="G64" s="38">
        <v>2.74</v>
      </c>
      <c r="H64" s="30"/>
      <c r="I64" s="30">
        <v>2.66</v>
      </c>
      <c r="J64" s="21"/>
      <c r="K64" s="72">
        <v>2.83</v>
      </c>
      <c r="L64" s="21"/>
      <c r="M64" s="72">
        <v>2.78</v>
      </c>
    </row>
    <row r="65" spans="1:13" ht="18.75">
      <c r="A65" s="31" t="s">
        <v>4</v>
      </c>
      <c r="B65" s="30"/>
      <c r="C65" s="30">
        <v>70.3</v>
      </c>
      <c r="D65" s="33"/>
      <c r="E65" s="30">
        <v>74.599999999999994</v>
      </c>
      <c r="F65" s="30"/>
      <c r="G65" s="34">
        <v>142.09</v>
      </c>
      <c r="H65" s="30"/>
      <c r="I65" s="30">
        <v>42.6</v>
      </c>
      <c r="J65" s="21"/>
      <c r="K65" s="72">
        <v>47.63</v>
      </c>
      <c r="M65" s="72">
        <v>50.03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17.899999999999999</v>
      </c>
      <c r="C67" s="30">
        <v>9.1</v>
      </c>
      <c r="D67" s="33">
        <v>16.809999999999999</v>
      </c>
      <c r="E67" s="30">
        <v>9</v>
      </c>
      <c r="F67" s="30">
        <v>4.66</v>
      </c>
      <c r="G67" s="34">
        <v>4.0999999999999996</v>
      </c>
      <c r="H67" s="30">
        <v>9.5</v>
      </c>
      <c r="I67" s="30">
        <v>6.3</v>
      </c>
      <c r="J67" s="72">
        <v>11.8</v>
      </c>
      <c r="K67" s="72">
        <v>3.3</v>
      </c>
      <c r="L67" s="72">
        <v>5.83</v>
      </c>
      <c r="M67" s="72">
        <v>1.1000000000000001</v>
      </c>
    </row>
    <row r="68" spans="1:13" ht="18.75">
      <c r="A68" s="32" t="s">
        <v>5</v>
      </c>
      <c r="B68" s="36">
        <v>14.31</v>
      </c>
      <c r="C68" s="30">
        <v>7.3</v>
      </c>
      <c r="D68" s="33">
        <v>13.13</v>
      </c>
      <c r="E68" s="30">
        <v>7.8</v>
      </c>
      <c r="F68" s="30">
        <v>10.4</v>
      </c>
      <c r="G68" s="34">
        <v>4.9000000000000004</v>
      </c>
      <c r="H68" s="30">
        <v>8.1199999999999992</v>
      </c>
      <c r="I68" s="30">
        <v>5.6</v>
      </c>
      <c r="J68" s="72">
        <v>5.83</v>
      </c>
      <c r="K68" s="72">
        <v>6.6</v>
      </c>
      <c r="L68" s="72">
        <v>8.6999999999999993</v>
      </c>
      <c r="M68" s="72">
        <v>6.6</v>
      </c>
    </row>
    <row r="69" spans="1:13" ht="18.75">
      <c r="A69" s="32" t="s">
        <v>6</v>
      </c>
      <c r="B69" s="36">
        <v>10.63</v>
      </c>
      <c r="C69" s="30">
        <v>5.2</v>
      </c>
      <c r="D69" s="33">
        <v>10.16</v>
      </c>
      <c r="E69" s="30">
        <v>4.9000000000000004</v>
      </c>
      <c r="F69" s="30">
        <v>14.8</v>
      </c>
      <c r="G69" s="34">
        <v>5.3</v>
      </c>
      <c r="H69" s="30">
        <v>15.6</v>
      </c>
      <c r="I69" s="30">
        <v>5.0999999999999996</v>
      </c>
      <c r="J69" s="72">
        <v>9.92</v>
      </c>
      <c r="K69" s="72">
        <v>3.1</v>
      </c>
      <c r="L69" s="72">
        <v>12.5</v>
      </c>
      <c r="M69" s="72">
        <v>3.9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72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C56" sqref="C56: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221</v>
      </c>
      <c r="D2" s="244"/>
      <c r="E2" s="244"/>
      <c r="F2" s="245" t="s">
        <v>147</v>
      </c>
      <c r="G2" s="245"/>
      <c r="H2" s="245"/>
      <c r="I2" s="246" t="s">
        <v>149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33250</v>
      </c>
      <c r="D4" s="247"/>
      <c r="E4" s="247"/>
      <c r="F4" s="247">
        <v>34100</v>
      </c>
      <c r="G4" s="247"/>
      <c r="H4" s="247"/>
      <c r="I4" s="247">
        <v>34970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39500</v>
      </c>
      <c r="D5" s="247"/>
      <c r="E5" s="247"/>
      <c r="F5" s="247">
        <v>40260</v>
      </c>
      <c r="G5" s="247"/>
      <c r="H5" s="247"/>
      <c r="I5" s="247">
        <v>41000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C4-'13日'!I4</f>
        <v>1037</v>
      </c>
      <c r="D6" s="302"/>
      <c r="E6" s="302"/>
      <c r="F6" s="303">
        <f>F4-C4</f>
        <v>850</v>
      </c>
      <c r="G6" s="304"/>
      <c r="H6" s="305"/>
      <c r="I6" s="303">
        <f>I4-F4</f>
        <v>870</v>
      </c>
      <c r="J6" s="304"/>
      <c r="K6" s="305"/>
      <c r="L6" s="308">
        <f>C6+F6+I6</f>
        <v>2757</v>
      </c>
      <c r="M6" s="308">
        <f>C7+F7+I7</f>
        <v>2372</v>
      </c>
    </row>
    <row r="7" spans="1:15" ht="21.95" customHeight="1">
      <c r="A7" s="238"/>
      <c r="B7" s="6" t="s">
        <v>16</v>
      </c>
      <c r="C7" s="302">
        <f>C5-'13日'!I5</f>
        <v>872</v>
      </c>
      <c r="D7" s="302"/>
      <c r="E7" s="302"/>
      <c r="F7" s="303">
        <f>F5-C5</f>
        <v>760</v>
      </c>
      <c r="G7" s="304"/>
      <c r="H7" s="305"/>
      <c r="I7" s="303">
        <f>I5-F5</f>
        <v>740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45</v>
      </c>
      <c r="D9" s="247"/>
      <c r="E9" s="247"/>
      <c r="F9" s="247">
        <v>49</v>
      </c>
      <c r="G9" s="247"/>
      <c r="H9" s="247"/>
      <c r="I9" s="247">
        <v>50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45</v>
      </c>
      <c r="D10" s="247"/>
      <c r="E10" s="247"/>
      <c r="F10" s="247">
        <v>49</v>
      </c>
      <c r="G10" s="247"/>
      <c r="H10" s="247"/>
      <c r="I10" s="247">
        <v>50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25" t="s">
        <v>92</v>
      </c>
      <c r="D11" s="125" t="s">
        <v>92</v>
      </c>
      <c r="E11" s="125" t="s">
        <v>92</v>
      </c>
      <c r="F11" s="127" t="s">
        <v>92</v>
      </c>
      <c r="G11" s="127" t="s">
        <v>92</v>
      </c>
      <c r="H11" s="127" t="s">
        <v>92</v>
      </c>
      <c r="I11" s="129" t="s">
        <v>92</v>
      </c>
      <c r="J11" s="129" t="s">
        <v>92</v>
      </c>
      <c r="K11" s="129" t="s">
        <v>92</v>
      </c>
    </row>
    <row r="12" spans="1:15" ht="21.95" customHeight="1">
      <c r="A12" s="283"/>
      <c r="B12" s="43" t="s">
        <v>23</v>
      </c>
      <c r="C12" s="125">
        <v>60</v>
      </c>
      <c r="D12" s="125">
        <v>60</v>
      </c>
      <c r="E12" s="125">
        <v>60</v>
      </c>
      <c r="F12" s="127">
        <v>60</v>
      </c>
      <c r="G12" s="127">
        <v>60</v>
      </c>
      <c r="H12" s="127">
        <v>60</v>
      </c>
      <c r="I12" s="129">
        <v>60</v>
      </c>
      <c r="J12" s="129">
        <v>60</v>
      </c>
      <c r="K12" s="129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270</v>
      </c>
      <c r="D15" s="41">
        <v>220</v>
      </c>
      <c r="E15" s="41">
        <v>480</v>
      </c>
      <c r="F15" s="41">
        <v>480</v>
      </c>
      <c r="G15" s="41">
        <v>440</v>
      </c>
      <c r="H15" s="41">
        <v>410</v>
      </c>
      <c r="I15" s="128">
        <v>410</v>
      </c>
      <c r="J15" s="41">
        <v>370</v>
      </c>
      <c r="K15" s="41">
        <v>340</v>
      </c>
    </row>
    <row r="16" spans="1:15" ht="21.95" customHeight="1">
      <c r="A16" s="257"/>
      <c r="B16" s="9" t="s">
        <v>28</v>
      </c>
      <c r="C16" s="254" t="s">
        <v>222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25" t="s">
        <v>92</v>
      </c>
      <c r="D17" s="125" t="s">
        <v>92</v>
      </c>
      <c r="E17" s="125" t="s">
        <v>92</v>
      </c>
      <c r="F17" s="127" t="s">
        <v>92</v>
      </c>
      <c r="G17" s="127" t="s">
        <v>92</v>
      </c>
      <c r="H17" s="127" t="s">
        <v>92</v>
      </c>
      <c r="I17" s="129" t="s">
        <v>92</v>
      </c>
      <c r="J17" s="129" t="s">
        <v>92</v>
      </c>
      <c r="K17" s="129" t="s">
        <v>92</v>
      </c>
    </row>
    <row r="18" spans="1:11" ht="21.95" customHeight="1">
      <c r="A18" s="255"/>
      <c r="B18" s="42" t="s">
        <v>23</v>
      </c>
      <c r="C18" s="124">
        <v>80</v>
      </c>
      <c r="D18" s="124">
        <v>80</v>
      </c>
      <c r="E18" s="124">
        <v>80</v>
      </c>
      <c r="F18" s="126">
        <v>80</v>
      </c>
      <c r="G18" s="126">
        <v>80</v>
      </c>
      <c r="H18" s="126">
        <v>80</v>
      </c>
      <c r="I18" s="128">
        <v>80</v>
      </c>
      <c r="J18" s="128">
        <v>80</v>
      </c>
      <c r="K18" s="128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500</v>
      </c>
      <c r="D21" s="41">
        <v>450</v>
      </c>
      <c r="E21" s="41">
        <v>340</v>
      </c>
      <c r="F21" s="41">
        <v>340</v>
      </c>
      <c r="G21" s="41">
        <v>260</v>
      </c>
      <c r="H21" s="41">
        <v>500</v>
      </c>
      <c r="I21" s="128">
        <v>500</v>
      </c>
      <c r="J21" s="41">
        <v>410</v>
      </c>
      <c r="K21" s="41">
        <v>320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224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2030</v>
      </c>
      <c r="D23" s="252"/>
      <c r="E23" s="252"/>
      <c r="F23" s="252">
        <v>1920</v>
      </c>
      <c r="G23" s="252"/>
      <c r="H23" s="252"/>
      <c r="I23" s="252">
        <f>880+910</f>
        <v>1790</v>
      </c>
      <c r="J23" s="252"/>
      <c r="K23" s="252"/>
    </row>
    <row r="24" spans="1:11" ht="21.95" customHeight="1">
      <c r="A24" s="258"/>
      <c r="B24" s="10" t="s">
        <v>37</v>
      </c>
      <c r="C24" s="252">
        <v>2670</v>
      </c>
      <c r="D24" s="252"/>
      <c r="E24" s="252"/>
      <c r="F24" s="252">
        <v>2540</v>
      </c>
      <c r="G24" s="252"/>
      <c r="H24" s="252"/>
      <c r="I24" s="252">
        <f>1260+1280</f>
        <v>2540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21</v>
      </c>
      <c r="D25" s="252"/>
      <c r="E25" s="252"/>
      <c r="F25" s="252">
        <v>21</v>
      </c>
      <c r="G25" s="252"/>
      <c r="H25" s="252"/>
      <c r="I25" s="252">
        <v>21</v>
      </c>
      <c r="J25" s="252"/>
      <c r="K25" s="252"/>
    </row>
    <row r="26" spans="1:11" ht="21.95" customHeight="1">
      <c r="A26" s="257"/>
      <c r="B26" s="8" t="s">
        <v>40</v>
      </c>
      <c r="C26" s="252">
        <v>118</v>
      </c>
      <c r="D26" s="252"/>
      <c r="E26" s="252"/>
      <c r="F26" s="252">
        <v>116</v>
      </c>
      <c r="G26" s="252"/>
      <c r="H26" s="252"/>
      <c r="I26" s="252">
        <v>116</v>
      </c>
      <c r="J26" s="252"/>
      <c r="K26" s="252"/>
    </row>
    <row r="27" spans="1:11" ht="21.95" customHeight="1">
      <c r="A27" s="257"/>
      <c r="B27" s="8" t="s">
        <v>41</v>
      </c>
      <c r="C27" s="252">
        <v>10</v>
      </c>
      <c r="D27" s="252"/>
      <c r="E27" s="252"/>
      <c r="F27" s="252">
        <v>10</v>
      </c>
      <c r="G27" s="252"/>
      <c r="H27" s="252"/>
      <c r="I27" s="252">
        <v>10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223</v>
      </c>
      <c r="D28" s="269"/>
      <c r="E28" s="270"/>
      <c r="F28" s="268" t="s">
        <v>225</v>
      </c>
      <c r="G28" s="269"/>
      <c r="H28" s="270"/>
      <c r="I28" s="268" t="s">
        <v>226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108</v>
      </c>
      <c r="D31" s="280"/>
      <c r="E31" s="281"/>
      <c r="F31" s="279" t="s">
        <v>146</v>
      </c>
      <c r="G31" s="280"/>
      <c r="H31" s="281"/>
      <c r="I31" s="279" t="s">
        <v>184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9.43</v>
      </c>
      <c r="F35" s="44">
        <v>9.31</v>
      </c>
      <c r="G35" s="44">
        <v>9.2100000000000009</v>
      </c>
      <c r="H35" s="41">
        <v>9.25</v>
      </c>
      <c r="I35" s="44">
        <v>9.2899999999999991</v>
      </c>
      <c r="J35" s="21">
        <v>9.32</v>
      </c>
    </row>
    <row r="36" spans="1:10" ht="15.75">
      <c r="A36" s="290"/>
      <c r="B36" s="297"/>
      <c r="C36" s="12" t="s">
        <v>56</v>
      </c>
      <c r="D36" s="12" t="s">
        <v>57</v>
      </c>
      <c r="E36" s="44">
        <v>11.88</v>
      </c>
      <c r="F36" s="44">
        <v>26.7</v>
      </c>
      <c r="G36" s="44">
        <v>8.06</v>
      </c>
      <c r="H36" s="41">
        <v>7.81</v>
      </c>
      <c r="I36" s="44">
        <v>8.36</v>
      </c>
      <c r="J36" s="21">
        <v>9.33</v>
      </c>
    </row>
    <row r="37" spans="1:10" ht="18.75">
      <c r="A37" s="290"/>
      <c r="B37" s="297"/>
      <c r="C37" s="13" t="s">
        <v>58</v>
      </c>
      <c r="D37" s="12" t="s">
        <v>59</v>
      </c>
      <c r="E37" s="44">
        <v>14.7</v>
      </c>
      <c r="F37" s="44">
        <v>14.1</v>
      </c>
      <c r="G37" s="35">
        <v>16.100000000000001</v>
      </c>
      <c r="H37" s="41">
        <v>15.6</v>
      </c>
      <c r="I37" s="44">
        <v>14.6</v>
      </c>
      <c r="J37" s="21">
        <v>14.1</v>
      </c>
    </row>
    <row r="38" spans="1:10" ht="16.5">
      <c r="A38" s="290"/>
      <c r="B38" s="297"/>
      <c r="C38" s="14" t="s">
        <v>60</v>
      </c>
      <c r="D38" s="12" t="s">
        <v>61</v>
      </c>
      <c r="E38" s="35">
        <v>19.899999999999999</v>
      </c>
      <c r="F38" s="35">
        <v>16.100000000000001</v>
      </c>
      <c r="G38" s="35">
        <v>4.59</v>
      </c>
      <c r="H38" s="37">
        <v>9.7100000000000009</v>
      </c>
      <c r="I38" s="44">
        <v>6.97</v>
      </c>
      <c r="J38" s="21">
        <v>7.23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10.42</v>
      </c>
      <c r="F40" s="44">
        <v>10.49</v>
      </c>
      <c r="G40" s="44">
        <v>10.199999999999999</v>
      </c>
      <c r="H40" s="41">
        <v>10.199999999999999</v>
      </c>
      <c r="I40" s="44">
        <v>10.17</v>
      </c>
      <c r="J40" s="21">
        <v>10.26</v>
      </c>
    </row>
    <row r="41" spans="1:10" ht="15.75">
      <c r="A41" s="290"/>
      <c r="B41" s="297"/>
      <c r="C41" s="12" t="s">
        <v>56</v>
      </c>
      <c r="D41" s="12" t="s">
        <v>64</v>
      </c>
      <c r="E41" s="44">
        <v>27.9</v>
      </c>
      <c r="F41" s="44">
        <v>20.7</v>
      </c>
      <c r="G41" s="44">
        <v>22</v>
      </c>
      <c r="H41" s="41">
        <v>21.1</v>
      </c>
      <c r="I41" s="44">
        <v>26.1</v>
      </c>
      <c r="J41" s="21">
        <v>31.6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4.53</v>
      </c>
      <c r="F42" s="44">
        <v>4.6900000000000004</v>
      </c>
      <c r="G42" s="44">
        <v>4.62</v>
      </c>
      <c r="H42" s="41">
        <v>4.6500000000000004</v>
      </c>
      <c r="I42" s="44">
        <v>4.75</v>
      </c>
      <c r="J42" s="21">
        <v>4.62</v>
      </c>
    </row>
    <row r="43" spans="1:10" ht="16.5">
      <c r="A43" s="290"/>
      <c r="B43" s="297"/>
      <c r="C43" s="15" t="s">
        <v>67</v>
      </c>
      <c r="D43" s="17" t="s">
        <v>68</v>
      </c>
      <c r="E43" s="44">
        <v>11.7</v>
      </c>
      <c r="F43" s="44">
        <v>10</v>
      </c>
      <c r="G43" s="44">
        <v>6.93</v>
      </c>
      <c r="H43" s="41">
        <v>8.81</v>
      </c>
      <c r="I43" s="44">
        <v>9.23</v>
      </c>
      <c r="J43" s="21">
        <v>8.7799999999999994</v>
      </c>
    </row>
    <row r="44" spans="1:10" ht="18.75">
      <c r="A44" s="290"/>
      <c r="B44" s="297"/>
      <c r="C44" s="13" t="s">
        <v>58</v>
      </c>
      <c r="D44" s="12" t="s">
        <v>69</v>
      </c>
      <c r="E44" s="44">
        <v>782</v>
      </c>
      <c r="F44" s="44">
        <v>833</v>
      </c>
      <c r="G44" s="44">
        <v>800</v>
      </c>
      <c r="H44" s="41">
        <v>850</v>
      </c>
      <c r="I44" s="44">
        <v>692</v>
      </c>
      <c r="J44" s="21">
        <v>652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7.62</v>
      </c>
      <c r="F45" s="44">
        <v>8.9499999999999993</v>
      </c>
      <c r="G45" s="44">
        <v>7.96</v>
      </c>
      <c r="H45" s="41">
        <v>7.36</v>
      </c>
      <c r="I45" s="44">
        <v>10.1</v>
      </c>
      <c r="J45" s="21">
        <v>9.31</v>
      </c>
    </row>
    <row r="46" spans="1:10" ht="18.75">
      <c r="A46" s="290"/>
      <c r="B46" s="297"/>
      <c r="C46" s="13" t="s">
        <v>58</v>
      </c>
      <c r="D46" s="12" t="s">
        <v>59</v>
      </c>
      <c r="E46" s="44">
        <v>19.8</v>
      </c>
      <c r="F46" s="44">
        <v>19</v>
      </c>
      <c r="G46" s="44">
        <v>18.7</v>
      </c>
      <c r="H46" s="41">
        <v>19.3</v>
      </c>
      <c r="I46" s="44">
        <v>17</v>
      </c>
      <c r="J46" s="21">
        <v>14.9</v>
      </c>
    </row>
    <row r="47" spans="1:10" ht="16.5">
      <c r="A47" s="290"/>
      <c r="B47" s="297"/>
      <c r="C47" s="14" t="s">
        <v>60</v>
      </c>
      <c r="D47" s="12" t="s">
        <v>72</v>
      </c>
      <c r="E47" s="44">
        <v>19.399999999999999</v>
      </c>
      <c r="F47" s="44">
        <v>19.7</v>
      </c>
      <c r="G47" s="44">
        <v>6.33</v>
      </c>
      <c r="H47" s="41">
        <v>7.17</v>
      </c>
      <c r="I47" s="44">
        <v>7.91</v>
      </c>
      <c r="J47" s="21">
        <v>7.43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9.4600000000000009</v>
      </c>
      <c r="F52" s="44">
        <v>9.51</v>
      </c>
      <c r="G52" s="44">
        <v>9.3800000000000008</v>
      </c>
      <c r="H52" s="41">
        <v>9.4600000000000009</v>
      </c>
      <c r="I52" s="44">
        <v>9.34</v>
      </c>
      <c r="J52" s="21">
        <v>9.31</v>
      </c>
    </row>
    <row r="53" spans="1:13" ht="15.75">
      <c r="A53" s="290"/>
      <c r="B53" s="297"/>
      <c r="C53" s="12" t="s">
        <v>56</v>
      </c>
      <c r="D53" s="12" t="s">
        <v>57</v>
      </c>
      <c r="E53" s="44">
        <v>20.8</v>
      </c>
      <c r="F53" s="44">
        <v>10.83</v>
      </c>
      <c r="G53" s="44">
        <v>8.19</v>
      </c>
      <c r="H53" s="41">
        <v>7.99</v>
      </c>
      <c r="I53" s="44">
        <v>7.88</v>
      </c>
      <c r="J53" s="21">
        <v>7.68</v>
      </c>
    </row>
    <row r="54" spans="1:13" ht="18.75">
      <c r="A54" s="290"/>
      <c r="B54" s="297"/>
      <c r="C54" s="13" t="s">
        <v>58</v>
      </c>
      <c r="D54" s="12" t="s">
        <v>59</v>
      </c>
      <c r="E54" s="44">
        <v>7.5</v>
      </c>
      <c r="F54" s="44">
        <v>10.1</v>
      </c>
      <c r="G54" s="44">
        <v>7.9</v>
      </c>
      <c r="H54" s="41">
        <v>7</v>
      </c>
      <c r="I54" s="44">
        <v>6.8</v>
      </c>
      <c r="J54" s="21">
        <v>7.8</v>
      </c>
    </row>
    <row r="55" spans="1:13" ht="16.5">
      <c r="A55" s="290"/>
      <c r="B55" s="298"/>
      <c r="C55" s="18" t="s">
        <v>60</v>
      </c>
      <c r="D55" s="12" t="s">
        <v>77</v>
      </c>
      <c r="E55" s="19">
        <v>9.9</v>
      </c>
      <c r="F55" s="19">
        <v>16.3</v>
      </c>
      <c r="G55" s="19">
        <v>8.31</v>
      </c>
      <c r="H55" s="41">
        <v>7.91</v>
      </c>
      <c r="I55" s="44">
        <v>5.86</v>
      </c>
      <c r="J55" s="21">
        <v>6.77</v>
      </c>
    </row>
    <row r="56" spans="1:13" ht="14.25">
      <c r="A56" s="22" t="s">
        <v>78</v>
      </c>
      <c r="B56" s="22" t="s">
        <v>79</v>
      </c>
      <c r="C56" s="23">
        <v>8.18</v>
      </c>
      <c r="D56" s="22" t="s">
        <v>80</v>
      </c>
      <c r="E56" s="23">
        <v>86</v>
      </c>
      <c r="F56" s="22" t="s">
        <v>81</v>
      </c>
      <c r="G56" s="23">
        <v>72.3</v>
      </c>
      <c r="H56" s="22" t="s">
        <v>82</v>
      </c>
      <c r="I56" s="23">
        <v>0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41.4</v>
      </c>
      <c r="C59" s="30"/>
      <c r="D59" s="33">
        <v>89</v>
      </c>
      <c r="E59" s="30"/>
      <c r="F59" s="30"/>
      <c r="G59" s="34"/>
      <c r="H59" s="30">
        <v>31.4</v>
      </c>
      <c r="I59" s="30"/>
      <c r="J59" s="21">
        <v>75.8</v>
      </c>
      <c r="K59" s="21"/>
      <c r="L59" s="21">
        <v>142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>
        <v>41.8</v>
      </c>
      <c r="G60" s="34"/>
      <c r="H60" s="30">
        <v>37.4</v>
      </c>
      <c r="I60" s="30"/>
      <c r="J60" s="21">
        <v>60.3</v>
      </c>
      <c r="K60" s="21"/>
      <c r="L60" s="21">
        <v>62.1</v>
      </c>
      <c r="M60" s="21"/>
    </row>
    <row r="61" spans="1:13" ht="18.75">
      <c r="A61" s="28" t="s">
        <v>2</v>
      </c>
      <c r="B61" s="29">
        <v>32.1</v>
      </c>
      <c r="C61" s="30"/>
      <c r="D61" s="33">
        <v>47.52</v>
      </c>
      <c r="E61" s="30"/>
      <c r="F61" s="30">
        <v>1890</v>
      </c>
      <c r="G61" s="34"/>
      <c r="H61" s="30"/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26.89</v>
      </c>
      <c r="D63" s="33"/>
      <c r="E63" s="30">
        <v>27.48</v>
      </c>
      <c r="F63" s="30"/>
      <c r="G63" s="34">
        <v>27.1</v>
      </c>
      <c r="H63" s="30"/>
      <c r="I63" s="30">
        <v>30.3</v>
      </c>
      <c r="J63" s="21"/>
      <c r="K63" s="21">
        <v>20.12</v>
      </c>
      <c r="M63" s="21">
        <v>23.61</v>
      </c>
    </row>
    <row r="64" spans="1:13" ht="18.75">
      <c r="A64" s="31" t="s">
        <v>3</v>
      </c>
      <c r="B64" s="30"/>
      <c r="C64" s="30">
        <v>3.3</v>
      </c>
      <c r="D64" s="33"/>
      <c r="E64" s="30">
        <v>3.81</v>
      </c>
      <c r="F64" s="30"/>
      <c r="G64" s="38">
        <v>9</v>
      </c>
      <c r="H64" s="30"/>
      <c r="I64" s="30">
        <v>7.4</v>
      </c>
      <c r="J64" s="21"/>
      <c r="K64" s="21">
        <v>6.38</v>
      </c>
      <c r="L64" s="21"/>
      <c r="M64" s="21">
        <v>5.28</v>
      </c>
    </row>
    <row r="65" spans="1:13" ht="18.75">
      <c r="A65" s="31" t="s">
        <v>4</v>
      </c>
      <c r="B65" s="30"/>
      <c r="C65" s="30">
        <v>50.58</v>
      </c>
      <c r="D65" s="33"/>
      <c r="E65" s="30">
        <v>53.66</v>
      </c>
      <c r="F65" s="30"/>
      <c r="G65" s="34">
        <v>53</v>
      </c>
      <c r="H65" s="30"/>
      <c r="I65" s="30">
        <v>50.1</v>
      </c>
      <c r="J65" s="21"/>
      <c r="K65" s="21">
        <v>41.29</v>
      </c>
      <c r="M65" s="21">
        <v>43.6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3.86</v>
      </c>
      <c r="C67" s="30">
        <v>6.5</v>
      </c>
      <c r="D67" s="33">
        <v>3.38</v>
      </c>
      <c r="E67" s="30">
        <v>3.6</v>
      </c>
      <c r="F67" s="30">
        <v>15.33</v>
      </c>
      <c r="G67" s="34">
        <v>9.6</v>
      </c>
      <c r="H67" s="30">
        <v>16.37</v>
      </c>
      <c r="I67" s="30">
        <v>9.1</v>
      </c>
      <c r="J67" s="21">
        <v>8.6999999999999993</v>
      </c>
      <c r="K67" s="21">
        <v>3.9</v>
      </c>
      <c r="L67" s="21">
        <v>5.8</v>
      </c>
      <c r="M67" s="21">
        <v>4.2</v>
      </c>
    </row>
    <row r="68" spans="1:13" ht="18.75">
      <c r="A68" s="32" t="s">
        <v>5</v>
      </c>
      <c r="B68" s="36">
        <v>17.899999999999999</v>
      </c>
      <c r="C68" s="30">
        <v>1.1000000000000001</v>
      </c>
      <c r="D68" s="33">
        <v>19.3</v>
      </c>
      <c r="E68" s="30">
        <v>6.5</v>
      </c>
      <c r="F68" s="30">
        <v>12.96</v>
      </c>
      <c r="G68" s="34">
        <v>7.2</v>
      </c>
      <c r="H68" s="30">
        <v>12.93</v>
      </c>
      <c r="I68" s="30">
        <v>7.9</v>
      </c>
      <c r="J68" s="21">
        <v>10.7</v>
      </c>
      <c r="K68" s="21">
        <v>6.8</v>
      </c>
      <c r="L68" s="21">
        <v>9.6999999999999993</v>
      </c>
      <c r="M68" s="21">
        <v>7.1</v>
      </c>
    </row>
    <row r="69" spans="1:13" ht="18.75">
      <c r="A69" s="32" t="s">
        <v>6</v>
      </c>
      <c r="B69" s="36">
        <v>18.8</v>
      </c>
      <c r="C69" s="30">
        <v>3.2</v>
      </c>
      <c r="D69" s="33">
        <v>14.7</v>
      </c>
      <c r="E69" s="30">
        <v>2.7</v>
      </c>
      <c r="F69" s="30">
        <v>10.16</v>
      </c>
      <c r="G69" s="34">
        <v>5.3</v>
      </c>
      <c r="H69" s="30">
        <v>9.86</v>
      </c>
      <c r="I69" s="30">
        <v>6.3</v>
      </c>
      <c r="J69" s="21">
        <v>14.1</v>
      </c>
      <c r="K69" s="21">
        <v>6.1</v>
      </c>
      <c r="L69" s="21">
        <v>14.8</v>
      </c>
      <c r="M69" s="21">
        <v>6.9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227</v>
      </c>
      <c r="D2" s="244"/>
      <c r="E2" s="244"/>
      <c r="F2" s="245" t="s">
        <v>147</v>
      </c>
      <c r="G2" s="245"/>
      <c r="H2" s="245"/>
      <c r="I2" s="246" t="s">
        <v>149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35880</v>
      </c>
      <c r="D4" s="247"/>
      <c r="E4" s="247"/>
      <c r="F4" s="247">
        <v>36760</v>
      </c>
      <c r="G4" s="247"/>
      <c r="H4" s="247"/>
      <c r="I4" s="247">
        <v>37680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41950</v>
      </c>
      <c r="D5" s="247"/>
      <c r="E5" s="247"/>
      <c r="F5" s="247">
        <v>42700</v>
      </c>
      <c r="G5" s="247"/>
      <c r="H5" s="247"/>
      <c r="I5" s="247">
        <v>43680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C4-'14日'!I4</f>
        <v>910</v>
      </c>
      <c r="D6" s="302"/>
      <c r="E6" s="302"/>
      <c r="F6" s="303">
        <f>F4-C4</f>
        <v>880</v>
      </c>
      <c r="G6" s="304"/>
      <c r="H6" s="305"/>
      <c r="I6" s="303">
        <f>I4-F4</f>
        <v>920</v>
      </c>
      <c r="J6" s="304"/>
      <c r="K6" s="305"/>
      <c r="L6" s="308">
        <f>C6+F6+I6</f>
        <v>2710</v>
      </c>
      <c r="M6" s="308">
        <f>C7+F7+I7</f>
        <v>2680</v>
      </c>
    </row>
    <row r="7" spans="1:15" ht="21.95" customHeight="1">
      <c r="A7" s="238"/>
      <c r="B7" s="6" t="s">
        <v>16</v>
      </c>
      <c r="C7" s="302">
        <f>C5-'14日'!I5</f>
        <v>950</v>
      </c>
      <c r="D7" s="302"/>
      <c r="E7" s="302"/>
      <c r="F7" s="303">
        <f>F5-C5</f>
        <v>750</v>
      </c>
      <c r="G7" s="304"/>
      <c r="H7" s="305"/>
      <c r="I7" s="303">
        <f>I5-F5</f>
        <v>980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45</v>
      </c>
      <c r="D9" s="247"/>
      <c r="E9" s="247"/>
      <c r="F9" s="247">
        <v>49</v>
      </c>
      <c r="G9" s="247"/>
      <c r="H9" s="247"/>
      <c r="I9" s="247">
        <v>50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45</v>
      </c>
      <c r="D10" s="247"/>
      <c r="E10" s="247"/>
      <c r="F10" s="247">
        <v>48</v>
      </c>
      <c r="G10" s="247"/>
      <c r="H10" s="247"/>
      <c r="I10" s="247">
        <v>50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31" t="s">
        <v>92</v>
      </c>
      <c r="D11" s="131" t="s">
        <v>92</v>
      </c>
      <c r="E11" s="131" t="s">
        <v>92</v>
      </c>
      <c r="F11" s="133" t="s">
        <v>92</v>
      </c>
      <c r="G11" s="133" t="s">
        <v>92</v>
      </c>
      <c r="H11" s="133" t="s">
        <v>92</v>
      </c>
      <c r="I11" s="135" t="s">
        <v>92</v>
      </c>
      <c r="J11" s="135" t="s">
        <v>92</v>
      </c>
      <c r="K11" s="135" t="s">
        <v>92</v>
      </c>
    </row>
    <row r="12" spans="1:15" ht="21.95" customHeight="1">
      <c r="A12" s="283"/>
      <c r="B12" s="43" t="s">
        <v>23</v>
      </c>
      <c r="C12" s="131">
        <v>60</v>
      </c>
      <c r="D12" s="131">
        <v>60</v>
      </c>
      <c r="E12" s="131">
        <v>60</v>
      </c>
      <c r="F12" s="133">
        <v>60</v>
      </c>
      <c r="G12" s="133">
        <v>60</v>
      </c>
      <c r="H12" s="133">
        <v>60</v>
      </c>
      <c r="I12" s="135">
        <v>60</v>
      </c>
      <c r="J12" s="135">
        <v>60</v>
      </c>
      <c r="K12" s="135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340</v>
      </c>
      <c r="D15" s="41">
        <v>310</v>
      </c>
      <c r="E15" s="41">
        <v>280</v>
      </c>
      <c r="F15" s="132">
        <v>280</v>
      </c>
      <c r="G15" s="41">
        <v>400</v>
      </c>
      <c r="H15" s="41">
        <v>370</v>
      </c>
      <c r="I15" s="41">
        <v>370</v>
      </c>
      <c r="J15" s="41">
        <v>340</v>
      </c>
      <c r="K15" s="41">
        <v>300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231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31" t="s">
        <v>92</v>
      </c>
      <c r="D17" s="131" t="s">
        <v>92</v>
      </c>
      <c r="E17" s="131" t="s">
        <v>92</v>
      </c>
      <c r="F17" s="133" t="s">
        <v>92</v>
      </c>
      <c r="G17" s="133" t="s">
        <v>92</v>
      </c>
      <c r="H17" s="133" t="s">
        <v>92</v>
      </c>
      <c r="I17" s="135" t="s">
        <v>92</v>
      </c>
      <c r="J17" s="135" t="s">
        <v>92</v>
      </c>
      <c r="K17" s="135" t="s">
        <v>92</v>
      </c>
    </row>
    <row r="18" spans="1:11" ht="21.95" customHeight="1">
      <c r="A18" s="255"/>
      <c r="B18" s="42" t="s">
        <v>23</v>
      </c>
      <c r="C18" s="130">
        <v>80</v>
      </c>
      <c r="D18" s="130">
        <v>80</v>
      </c>
      <c r="E18" s="130">
        <v>80</v>
      </c>
      <c r="F18" s="132">
        <v>80</v>
      </c>
      <c r="G18" s="132">
        <v>80</v>
      </c>
      <c r="H18" s="132">
        <v>80</v>
      </c>
      <c r="I18" s="134">
        <v>80</v>
      </c>
      <c r="J18" s="134">
        <v>80</v>
      </c>
      <c r="K18" s="134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320</v>
      </c>
      <c r="D21" s="41">
        <v>270</v>
      </c>
      <c r="E21" s="41">
        <v>490</v>
      </c>
      <c r="F21" s="132">
        <v>490</v>
      </c>
      <c r="G21" s="41">
        <v>410</v>
      </c>
      <c r="H21" s="41">
        <v>350</v>
      </c>
      <c r="I21" s="41">
        <v>350</v>
      </c>
      <c r="J21" s="41">
        <v>240</v>
      </c>
      <c r="K21" s="41">
        <v>510</v>
      </c>
    </row>
    <row r="22" spans="1:11" ht="21.95" customHeight="1">
      <c r="A22" s="253"/>
      <c r="B22" s="9" t="s">
        <v>33</v>
      </c>
      <c r="C22" s="254" t="s">
        <v>228</v>
      </c>
      <c r="D22" s="254"/>
      <c r="E22" s="254"/>
      <c r="F22" s="254" t="s">
        <v>34</v>
      </c>
      <c r="G22" s="254"/>
      <c r="H22" s="254"/>
      <c r="I22" s="254" t="s">
        <v>233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1690</v>
      </c>
      <c r="D23" s="252"/>
      <c r="E23" s="252"/>
      <c r="F23" s="252">
        <f>750+800</f>
        <v>1550</v>
      </c>
      <c r="G23" s="252"/>
      <c r="H23" s="252"/>
      <c r="I23" s="252">
        <f>750+800</f>
        <v>1550</v>
      </c>
      <c r="J23" s="252"/>
      <c r="K23" s="252"/>
    </row>
    <row r="24" spans="1:11" ht="21.95" customHeight="1">
      <c r="A24" s="258"/>
      <c r="B24" s="10" t="s">
        <v>37</v>
      </c>
      <c r="C24" s="252">
        <v>2360</v>
      </c>
      <c r="D24" s="252"/>
      <c r="E24" s="252"/>
      <c r="F24" s="252">
        <f>1200+1160</f>
        <v>2360</v>
      </c>
      <c r="G24" s="252"/>
      <c r="H24" s="252"/>
      <c r="I24" s="252">
        <f>1200+1160</f>
        <v>2360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21</v>
      </c>
      <c r="D25" s="252"/>
      <c r="E25" s="252"/>
      <c r="F25" s="252">
        <v>21</v>
      </c>
      <c r="G25" s="252"/>
      <c r="H25" s="252"/>
      <c r="I25" s="252">
        <v>21</v>
      </c>
      <c r="J25" s="252"/>
      <c r="K25" s="252"/>
    </row>
    <row r="26" spans="1:11" ht="21.95" customHeight="1">
      <c r="A26" s="257"/>
      <c r="B26" s="8" t="s">
        <v>40</v>
      </c>
      <c r="C26" s="252">
        <v>116</v>
      </c>
      <c r="D26" s="252"/>
      <c r="E26" s="252"/>
      <c r="F26" s="252">
        <v>116</v>
      </c>
      <c r="G26" s="252"/>
      <c r="H26" s="252"/>
      <c r="I26" s="252">
        <v>114</v>
      </c>
      <c r="J26" s="252"/>
      <c r="K26" s="252"/>
    </row>
    <row r="27" spans="1:11" ht="21.95" customHeight="1">
      <c r="A27" s="257"/>
      <c r="B27" s="8" t="s">
        <v>41</v>
      </c>
      <c r="C27" s="252">
        <v>10</v>
      </c>
      <c r="D27" s="252"/>
      <c r="E27" s="252"/>
      <c r="F27" s="252">
        <v>10</v>
      </c>
      <c r="G27" s="252"/>
      <c r="H27" s="252"/>
      <c r="I27" s="252">
        <v>10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229</v>
      </c>
      <c r="D28" s="269"/>
      <c r="E28" s="270"/>
      <c r="F28" s="268" t="s">
        <v>241</v>
      </c>
      <c r="G28" s="269"/>
      <c r="H28" s="270"/>
      <c r="I28" s="268" t="s">
        <v>234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145</v>
      </c>
      <c r="D31" s="280"/>
      <c r="E31" s="281"/>
      <c r="F31" s="279" t="s">
        <v>230</v>
      </c>
      <c r="G31" s="280"/>
      <c r="H31" s="281"/>
      <c r="I31" s="279" t="s">
        <v>232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9.41</v>
      </c>
      <c r="F35" s="44">
        <v>9.2799999999999994</v>
      </c>
      <c r="G35" s="44">
        <v>9.56</v>
      </c>
      <c r="H35" s="41">
        <v>9.15</v>
      </c>
      <c r="I35" s="44">
        <v>9.4700000000000006</v>
      </c>
      <c r="J35" s="21">
        <v>9.35</v>
      </c>
    </row>
    <row r="36" spans="1:10" ht="15.75">
      <c r="A36" s="290"/>
      <c r="B36" s="297"/>
      <c r="C36" s="12" t="s">
        <v>56</v>
      </c>
      <c r="D36" s="12" t="s">
        <v>57</v>
      </c>
      <c r="E36" s="44">
        <v>10.24</v>
      </c>
      <c r="F36" s="44">
        <v>7.63</v>
      </c>
      <c r="G36" s="44">
        <v>10.06</v>
      </c>
      <c r="H36" s="41">
        <v>9.39</v>
      </c>
      <c r="I36" s="44">
        <v>5.74</v>
      </c>
      <c r="J36" s="21">
        <v>8.23</v>
      </c>
    </row>
    <row r="37" spans="1:10" ht="18.75">
      <c r="A37" s="290"/>
      <c r="B37" s="297"/>
      <c r="C37" s="13" t="s">
        <v>58</v>
      </c>
      <c r="D37" s="12" t="s">
        <v>59</v>
      </c>
      <c r="E37" s="44">
        <v>17.3</v>
      </c>
      <c r="F37" s="44">
        <v>14.7</v>
      </c>
      <c r="G37" s="35">
        <v>15.1</v>
      </c>
      <c r="H37" s="41">
        <v>15.3</v>
      </c>
      <c r="I37" s="44">
        <v>15.2</v>
      </c>
      <c r="J37" s="21">
        <v>16</v>
      </c>
    </row>
    <row r="38" spans="1:10" ht="16.5">
      <c r="A38" s="290"/>
      <c r="B38" s="297"/>
      <c r="C38" s="14" t="s">
        <v>60</v>
      </c>
      <c r="D38" s="12" t="s">
        <v>61</v>
      </c>
      <c r="E38" s="35">
        <v>15.5</v>
      </c>
      <c r="F38" s="35">
        <v>19.8</v>
      </c>
      <c r="G38" s="35">
        <v>9.1999999999999993</v>
      </c>
      <c r="H38" s="37">
        <v>14.8</v>
      </c>
      <c r="I38" s="44">
        <v>15.9</v>
      </c>
      <c r="J38" s="21">
        <v>15.2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</v>
      </c>
      <c r="H39" s="41">
        <v>0</v>
      </c>
      <c r="I39" s="44">
        <v>0</v>
      </c>
      <c r="J39" s="21">
        <v>0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10.32</v>
      </c>
      <c r="F40" s="44">
        <v>10.27</v>
      </c>
      <c r="G40" s="44">
        <v>10.34</v>
      </c>
      <c r="H40" s="41">
        <v>10.36</v>
      </c>
      <c r="I40" s="44">
        <v>10.34</v>
      </c>
      <c r="J40" s="21">
        <v>10.38</v>
      </c>
    </row>
    <row r="41" spans="1:10" ht="15.75">
      <c r="A41" s="290"/>
      <c r="B41" s="297"/>
      <c r="C41" s="12" t="s">
        <v>56</v>
      </c>
      <c r="D41" s="12" t="s">
        <v>64</v>
      </c>
      <c r="E41" s="44">
        <v>23.6</v>
      </c>
      <c r="F41" s="44">
        <v>21.5</v>
      </c>
      <c r="G41" s="44">
        <v>18.5</v>
      </c>
      <c r="H41" s="41">
        <v>37.299999999999997</v>
      </c>
      <c r="I41" s="44">
        <v>24.9</v>
      </c>
      <c r="J41" s="21">
        <v>25.4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4.74</v>
      </c>
      <c r="F42" s="44">
        <v>4.75</v>
      </c>
      <c r="G42" s="44">
        <v>4.4400000000000004</v>
      </c>
      <c r="H42" s="41">
        <v>4.2</v>
      </c>
      <c r="I42" s="44">
        <v>4.13</v>
      </c>
      <c r="J42" s="21">
        <v>3.95</v>
      </c>
    </row>
    <row r="43" spans="1:10" ht="16.5">
      <c r="A43" s="290"/>
      <c r="B43" s="297"/>
      <c r="C43" s="15" t="s">
        <v>67</v>
      </c>
      <c r="D43" s="17" t="s">
        <v>68</v>
      </c>
      <c r="E43" s="44">
        <v>8.94</v>
      </c>
      <c r="F43" s="44">
        <v>11.2</v>
      </c>
      <c r="G43" s="44">
        <v>7.06</v>
      </c>
      <c r="H43" s="41">
        <v>7.5</v>
      </c>
      <c r="I43" s="44">
        <v>8.1199999999999992</v>
      </c>
      <c r="J43" s="21">
        <v>8.57</v>
      </c>
    </row>
    <row r="44" spans="1:10" ht="18.75">
      <c r="A44" s="290"/>
      <c r="B44" s="297"/>
      <c r="C44" s="13" t="s">
        <v>58</v>
      </c>
      <c r="D44" s="12" t="s">
        <v>69</v>
      </c>
      <c r="E44" s="44">
        <v>660</v>
      </c>
      <c r="F44" s="44">
        <v>816</v>
      </c>
      <c r="G44" s="44">
        <v>822</v>
      </c>
      <c r="H44" s="41">
        <v>819</v>
      </c>
      <c r="I44" s="44">
        <v>915</v>
      </c>
      <c r="J44" s="21">
        <v>912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28.2</v>
      </c>
      <c r="F45" s="44">
        <v>6.44</v>
      </c>
      <c r="G45" s="44">
        <v>5.34</v>
      </c>
      <c r="H45" s="41">
        <v>12.4</v>
      </c>
      <c r="I45" s="44">
        <v>8.61</v>
      </c>
      <c r="J45" s="21">
        <v>5.18</v>
      </c>
    </row>
    <row r="46" spans="1:10" ht="18.75">
      <c r="A46" s="290"/>
      <c r="B46" s="297"/>
      <c r="C46" s="13" t="s">
        <v>58</v>
      </c>
      <c r="D46" s="12" t="s">
        <v>59</v>
      </c>
      <c r="E46" s="44">
        <v>17.100000000000001</v>
      </c>
      <c r="F46" s="44">
        <v>17.2</v>
      </c>
      <c r="G46" s="44">
        <v>12</v>
      </c>
      <c r="H46" s="41">
        <v>18.5</v>
      </c>
      <c r="I46" s="44">
        <v>19.7</v>
      </c>
      <c r="J46" s="21">
        <v>19.600000000000001</v>
      </c>
    </row>
    <row r="47" spans="1:10" ht="16.5">
      <c r="A47" s="290"/>
      <c r="B47" s="297"/>
      <c r="C47" s="14" t="s">
        <v>60</v>
      </c>
      <c r="D47" s="12" t="s">
        <v>72</v>
      </c>
      <c r="E47" s="44">
        <v>7.84</v>
      </c>
      <c r="F47" s="44">
        <v>19.899999999999999</v>
      </c>
      <c r="G47" s="44">
        <v>8.9</v>
      </c>
      <c r="H47" s="41">
        <v>5.24</v>
      </c>
      <c r="I47" s="44">
        <v>8.9</v>
      </c>
      <c r="J47" s="21">
        <v>8.1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9.48</v>
      </c>
      <c r="F52" s="44">
        <v>9.52</v>
      </c>
      <c r="G52" s="44">
        <v>8.8699999999999992</v>
      </c>
      <c r="H52" s="41">
        <v>9.1999999999999993</v>
      </c>
      <c r="I52" s="44">
        <v>9.48</v>
      </c>
      <c r="J52" s="21">
        <v>9.4700000000000006</v>
      </c>
    </row>
    <row r="53" spans="1:13" ht="15.75">
      <c r="A53" s="290"/>
      <c r="B53" s="297"/>
      <c r="C53" s="12" t="s">
        <v>56</v>
      </c>
      <c r="D53" s="12" t="s">
        <v>57</v>
      </c>
      <c r="E53" s="44">
        <v>8.8000000000000007</v>
      </c>
      <c r="F53" s="44">
        <v>7.35</v>
      </c>
      <c r="G53" s="44">
        <v>8.0299999999999994</v>
      </c>
      <c r="H53" s="41">
        <v>11.2</v>
      </c>
      <c r="I53" s="44">
        <v>7.25</v>
      </c>
      <c r="J53" s="21">
        <v>11.95</v>
      </c>
    </row>
    <row r="54" spans="1:13" ht="18.75">
      <c r="A54" s="290"/>
      <c r="B54" s="297"/>
      <c r="C54" s="13" t="s">
        <v>58</v>
      </c>
      <c r="D54" s="12" t="s">
        <v>59</v>
      </c>
      <c r="E54" s="44">
        <v>14.2</v>
      </c>
      <c r="F54" s="44">
        <v>12.6</v>
      </c>
      <c r="G54" s="44">
        <v>12.2</v>
      </c>
      <c r="H54" s="41">
        <v>13.6</v>
      </c>
      <c r="I54" s="44">
        <v>13.6</v>
      </c>
      <c r="J54" s="21">
        <v>12.8</v>
      </c>
    </row>
    <row r="55" spans="1:13" ht="16.5">
      <c r="A55" s="290"/>
      <c r="B55" s="298"/>
      <c r="C55" s="18" t="s">
        <v>60</v>
      </c>
      <c r="D55" s="12" t="s">
        <v>77</v>
      </c>
      <c r="E55" s="19">
        <v>17.899999999999999</v>
      </c>
      <c r="F55" s="19">
        <v>15.4</v>
      </c>
      <c r="G55" s="19">
        <v>9.26</v>
      </c>
      <c r="H55" s="41">
        <v>5.51</v>
      </c>
      <c r="I55" s="44">
        <v>7.55</v>
      </c>
      <c r="J55" s="21">
        <v>5.42</v>
      </c>
    </row>
    <row r="56" spans="1:13" ht="14.25">
      <c r="A56" s="22" t="s">
        <v>78</v>
      </c>
      <c r="B56" s="22" t="s">
        <v>79</v>
      </c>
      <c r="C56" s="23">
        <v>7.21</v>
      </c>
      <c r="D56" s="22" t="s">
        <v>80</v>
      </c>
      <c r="E56" s="23">
        <v>73</v>
      </c>
      <c r="F56" s="22" t="s">
        <v>81</v>
      </c>
      <c r="G56" s="23">
        <v>81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48.6</v>
      </c>
      <c r="E59" s="30"/>
      <c r="F59" s="30">
        <v>7.09</v>
      </c>
      <c r="G59" s="34"/>
      <c r="H59" s="30">
        <v>14.76</v>
      </c>
      <c r="I59" s="30"/>
      <c r="J59" s="72">
        <v>21.2</v>
      </c>
      <c r="K59" s="72"/>
      <c r="L59" s="72">
        <v>14.3</v>
      </c>
      <c r="M59" s="21"/>
    </row>
    <row r="60" spans="1:13" ht="18.75">
      <c r="A60" s="28" t="s">
        <v>1</v>
      </c>
      <c r="B60" s="29">
        <v>89</v>
      </c>
      <c r="C60" s="30"/>
      <c r="D60" s="33"/>
      <c r="E60" s="30"/>
      <c r="F60" s="30"/>
      <c r="G60" s="34"/>
      <c r="H60" s="30">
        <v>10.29</v>
      </c>
      <c r="I60" s="30"/>
      <c r="J60" s="72">
        <v>20.7</v>
      </c>
      <c r="K60" s="72"/>
      <c r="L60" s="72">
        <v>4.8099999999999996</v>
      </c>
      <c r="M60" s="21"/>
    </row>
    <row r="61" spans="1:13" ht="18.75">
      <c r="A61" s="28" t="s">
        <v>2</v>
      </c>
      <c r="B61" s="29">
        <v>50.4</v>
      </c>
      <c r="C61" s="30"/>
      <c r="D61" s="33">
        <v>38.6</v>
      </c>
      <c r="E61" s="30"/>
      <c r="F61" s="30">
        <v>36.9</v>
      </c>
      <c r="G61" s="34"/>
      <c r="H61" s="30"/>
      <c r="I61" s="30"/>
      <c r="J61" s="72"/>
      <c r="K61" s="72"/>
      <c r="L61" s="72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34.01</v>
      </c>
      <c r="D63" s="33"/>
      <c r="E63" s="30">
        <v>28.97</v>
      </c>
      <c r="F63" s="30"/>
      <c r="G63" s="34">
        <v>29.83</v>
      </c>
      <c r="H63" s="30"/>
      <c r="I63" s="30">
        <v>28.5</v>
      </c>
      <c r="J63" s="21"/>
      <c r="K63" s="72">
        <v>23.03</v>
      </c>
      <c r="L63" s="138"/>
      <c r="M63" s="72">
        <v>29.53</v>
      </c>
    </row>
    <row r="64" spans="1:13" ht="18.75">
      <c r="A64" s="31" t="s">
        <v>3</v>
      </c>
      <c r="B64" s="30"/>
      <c r="C64" s="30">
        <v>5.0599999999999996</v>
      </c>
      <c r="D64" s="33"/>
      <c r="E64" s="30">
        <v>4.51</v>
      </c>
      <c r="F64" s="30"/>
      <c r="G64" s="38">
        <v>6.7</v>
      </c>
      <c r="H64" s="30"/>
      <c r="I64" s="30">
        <v>5.88</v>
      </c>
      <c r="J64" s="21"/>
      <c r="K64" s="72">
        <v>7.42</v>
      </c>
      <c r="L64" s="72"/>
      <c r="M64" s="72">
        <v>7.74</v>
      </c>
    </row>
    <row r="65" spans="1:13" ht="18.75">
      <c r="A65" s="31" t="s">
        <v>4</v>
      </c>
      <c r="B65" s="30"/>
      <c r="C65" s="30">
        <v>65.33</v>
      </c>
      <c r="D65" s="33"/>
      <c r="E65" s="30">
        <v>64.61</v>
      </c>
      <c r="F65" s="30"/>
      <c r="G65" s="34">
        <v>68.45</v>
      </c>
      <c r="H65" s="30"/>
      <c r="I65" s="30">
        <v>68.19</v>
      </c>
      <c r="J65" s="21"/>
      <c r="K65" s="72">
        <v>69.180000000000007</v>
      </c>
      <c r="L65" s="138"/>
      <c r="M65" s="72">
        <v>69.92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19.2</v>
      </c>
      <c r="C67" s="30">
        <v>4.8</v>
      </c>
      <c r="D67" s="33">
        <v>15.2</v>
      </c>
      <c r="E67" s="30">
        <v>1.1000000000000001</v>
      </c>
      <c r="F67" s="30">
        <v>15.9</v>
      </c>
      <c r="G67" s="34">
        <v>3.7</v>
      </c>
      <c r="H67" s="30">
        <v>5.6</v>
      </c>
      <c r="I67" s="30">
        <v>6.3</v>
      </c>
      <c r="J67" s="72">
        <v>1.87</v>
      </c>
      <c r="K67" s="72">
        <v>1.5</v>
      </c>
      <c r="L67" s="72">
        <v>2.5299999999999998</v>
      </c>
      <c r="M67" s="72">
        <v>2.2999999999999998</v>
      </c>
    </row>
    <row r="68" spans="1:13" ht="18.75">
      <c r="A68" s="32" t="s">
        <v>5</v>
      </c>
      <c r="B68" s="36">
        <v>14.2</v>
      </c>
      <c r="C68" s="30">
        <v>7</v>
      </c>
      <c r="D68" s="33">
        <v>12.3</v>
      </c>
      <c r="E68" s="30">
        <v>7</v>
      </c>
      <c r="F68" s="30">
        <v>17.5</v>
      </c>
      <c r="G68" s="34">
        <v>6.3</v>
      </c>
      <c r="H68" s="30">
        <v>8.8699999999999992</v>
      </c>
      <c r="I68" s="30">
        <v>5</v>
      </c>
      <c r="J68" s="72">
        <v>7.91</v>
      </c>
      <c r="K68" s="72">
        <v>10.5</v>
      </c>
      <c r="L68" s="72">
        <v>9.6199999999999992</v>
      </c>
      <c r="M68" s="72">
        <v>11.2</v>
      </c>
    </row>
    <row r="69" spans="1:13" ht="18.75">
      <c r="A69" s="32" t="s">
        <v>6</v>
      </c>
      <c r="B69" s="36">
        <v>19.600000000000001</v>
      </c>
      <c r="C69" s="30">
        <v>14.7</v>
      </c>
      <c r="D69" s="33">
        <v>14.8</v>
      </c>
      <c r="E69" s="30">
        <v>3.7</v>
      </c>
      <c r="F69" s="30">
        <v>8.1999999999999993</v>
      </c>
      <c r="G69" s="34">
        <v>1.8</v>
      </c>
      <c r="H69" s="30">
        <v>6.49</v>
      </c>
      <c r="I69" s="30">
        <v>8.3000000000000007</v>
      </c>
      <c r="J69" s="72">
        <v>4.16</v>
      </c>
      <c r="K69" s="72">
        <v>7.3</v>
      </c>
      <c r="L69" s="72">
        <v>2.57</v>
      </c>
      <c r="M69" s="72">
        <v>6.8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A9:A10"/>
    <mergeCell ref="C9:E9"/>
    <mergeCell ref="F9:H9"/>
    <mergeCell ref="I9:K9"/>
    <mergeCell ref="C10:E10"/>
    <mergeCell ref="F10:H10"/>
    <mergeCell ref="I10:K10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E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96</v>
      </c>
      <c r="D2" s="244"/>
      <c r="E2" s="244"/>
      <c r="F2" s="245" t="s">
        <v>239</v>
      </c>
      <c r="G2" s="245"/>
      <c r="H2" s="245"/>
      <c r="I2" s="246" t="s">
        <v>100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38526</v>
      </c>
      <c r="D4" s="247"/>
      <c r="E4" s="247"/>
      <c r="F4" s="247">
        <v>39620</v>
      </c>
      <c r="G4" s="247"/>
      <c r="H4" s="247"/>
      <c r="I4" s="247">
        <v>40553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44574</v>
      </c>
      <c r="D5" s="247"/>
      <c r="E5" s="247"/>
      <c r="F5" s="247">
        <v>45700</v>
      </c>
      <c r="G5" s="247"/>
      <c r="H5" s="247"/>
      <c r="I5" s="247">
        <v>46400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C4-'15日'!I4</f>
        <v>846</v>
      </c>
      <c r="D6" s="302"/>
      <c r="E6" s="302"/>
      <c r="F6" s="303">
        <f>F4-C4</f>
        <v>1094</v>
      </c>
      <c r="G6" s="304"/>
      <c r="H6" s="305"/>
      <c r="I6" s="303">
        <f>I4-F4</f>
        <v>933</v>
      </c>
      <c r="J6" s="304"/>
      <c r="K6" s="305"/>
      <c r="L6" s="308">
        <f>C6+F6+I6</f>
        <v>2873</v>
      </c>
      <c r="M6" s="308">
        <f>C7+F7+I7</f>
        <v>2720</v>
      </c>
    </row>
    <row r="7" spans="1:15" ht="21.95" customHeight="1">
      <c r="A7" s="238"/>
      <c r="B7" s="6" t="s">
        <v>16</v>
      </c>
      <c r="C7" s="302">
        <f>C5-'15日'!I5</f>
        <v>894</v>
      </c>
      <c r="D7" s="302"/>
      <c r="E7" s="302"/>
      <c r="F7" s="303">
        <f>F5-C5</f>
        <v>1126</v>
      </c>
      <c r="G7" s="304"/>
      <c r="H7" s="305"/>
      <c r="I7" s="303">
        <f>I5-F5</f>
        <v>700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45</v>
      </c>
      <c r="D9" s="247"/>
      <c r="E9" s="247"/>
      <c r="F9" s="247">
        <v>49</v>
      </c>
      <c r="G9" s="247"/>
      <c r="H9" s="247"/>
      <c r="I9" s="247">
        <v>49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45</v>
      </c>
      <c r="D10" s="247"/>
      <c r="E10" s="247"/>
      <c r="F10" s="247">
        <v>49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37" t="s">
        <v>92</v>
      </c>
      <c r="D11" s="137" t="s">
        <v>92</v>
      </c>
      <c r="E11" s="137" t="s">
        <v>92</v>
      </c>
      <c r="F11" s="140" t="s">
        <v>92</v>
      </c>
      <c r="G11" s="140" t="s">
        <v>92</v>
      </c>
      <c r="H11" s="140" t="s">
        <v>92</v>
      </c>
      <c r="I11" s="142" t="s">
        <v>92</v>
      </c>
      <c r="J11" s="142" t="s">
        <v>92</v>
      </c>
      <c r="K11" s="142" t="s">
        <v>92</v>
      </c>
    </row>
    <row r="12" spans="1:15" ht="21.95" customHeight="1">
      <c r="A12" s="283"/>
      <c r="B12" s="43" t="s">
        <v>23</v>
      </c>
      <c r="C12" s="137">
        <v>60</v>
      </c>
      <c r="D12" s="137">
        <v>60</v>
      </c>
      <c r="E12" s="137">
        <v>60</v>
      </c>
      <c r="F12" s="140">
        <v>60</v>
      </c>
      <c r="G12" s="140">
        <v>60</v>
      </c>
      <c r="H12" s="140">
        <v>60</v>
      </c>
      <c r="I12" s="142">
        <v>60</v>
      </c>
      <c r="J12" s="142">
        <v>60</v>
      </c>
      <c r="K12" s="142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300</v>
      </c>
      <c r="D15" s="41">
        <v>230</v>
      </c>
      <c r="E15" s="41">
        <v>530</v>
      </c>
      <c r="F15" s="139">
        <v>530</v>
      </c>
      <c r="G15" s="41">
        <v>500</v>
      </c>
      <c r="H15" s="41">
        <v>500</v>
      </c>
      <c r="I15" s="41">
        <v>500</v>
      </c>
      <c r="J15" s="41">
        <v>470</v>
      </c>
      <c r="K15" s="41">
        <v>440</v>
      </c>
    </row>
    <row r="16" spans="1:15" ht="21.95" customHeight="1">
      <c r="A16" s="257"/>
      <c r="B16" s="9" t="s">
        <v>28</v>
      </c>
      <c r="C16" s="254" t="s">
        <v>235</v>
      </c>
      <c r="D16" s="254"/>
      <c r="E16" s="254"/>
      <c r="F16" s="254" t="s">
        <v>238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37" t="s">
        <v>92</v>
      </c>
      <c r="D17" s="137" t="s">
        <v>92</v>
      </c>
      <c r="E17" s="137" t="s">
        <v>92</v>
      </c>
      <c r="F17" s="140" t="s">
        <v>92</v>
      </c>
      <c r="G17" s="140" t="s">
        <v>92</v>
      </c>
      <c r="H17" s="140" t="s">
        <v>92</v>
      </c>
      <c r="I17" s="142" t="s">
        <v>92</v>
      </c>
      <c r="J17" s="142" t="s">
        <v>92</v>
      </c>
      <c r="K17" s="142" t="s">
        <v>92</v>
      </c>
    </row>
    <row r="18" spans="1:11" ht="21.95" customHeight="1">
      <c r="A18" s="255"/>
      <c r="B18" s="42" t="s">
        <v>23</v>
      </c>
      <c r="C18" s="136">
        <v>80</v>
      </c>
      <c r="D18" s="136">
        <v>80</v>
      </c>
      <c r="E18" s="136">
        <v>80</v>
      </c>
      <c r="F18" s="139">
        <v>80</v>
      </c>
      <c r="G18" s="139">
        <v>80</v>
      </c>
      <c r="H18" s="139">
        <v>80</v>
      </c>
      <c r="I18" s="141">
        <v>80</v>
      </c>
      <c r="J18" s="141">
        <v>80</v>
      </c>
      <c r="K18" s="141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36">
        <v>510</v>
      </c>
      <c r="D21" s="41">
        <v>440</v>
      </c>
      <c r="E21" s="41">
        <v>380</v>
      </c>
      <c r="F21" s="139">
        <v>380</v>
      </c>
      <c r="G21" s="41">
        <v>250</v>
      </c>
      <c r="H21" s="41">
        <v>500</v>
      </c>
      <c r="I21" s="41">
        <v>500</v>
      </c>
      <c r="J21" s="41">
        <v>420</v>
      </c>
      <c r="K21" s="41">
        <v>310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240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f>730+750</f>
        <v>1480</v>
      </c>
      <c r="D23" s="252"/>
      <c r="E23" s="252"/>
      <c r="F23" s="252">
        <f>740+740</f>
        <v>1480</v>
      </c>
      <c r="G23" s="252"/>
      <c r="H23" s="252"/>
      <c r="I23" s="252">
        <v>1300</v>
      </c>
      <c r="J23" s="252"/>
      <c r="K23" s="252"/>
    </row>
    <row r="24" spans="1:11" ht="21.95" customHeight="1">
      <c r="A24" s="258"/>
      <c r="B24" s="10" t="s">
        <v>37</v>
      </c>
      <c r="C24" s="252">
        <f>1170+1140</f>
        <v>2310</v>
      </c>
      <c r="D24" s="252"/>
      <c r="E24" s="252"/>
      <c r="F24" s="252">
        <f>1120+1170</f>
        <v>2290</v>
      </c>
      <c r="G24" s="252"/>
      <c r="H24" s="252"/>
      <c r="I24" s="252">
        <v>1960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20</v>
      </c>
      <c r="D25" s="252"/>
      <c r="E25" s="252"/>
      <c r="F25" s="252">
        <v>19</v>
      </c>
      <c r="G25" s="252"/>
      <c r="H25" s="252"/>
      <c r="I25" s="252">
        <v>19</v>
      </c>
      <c r="J25" s="252"/>
      <c r="K25" s="252"/>
    </row>
    <row r="26" spans="1:11" ht="21.95" customHeight="1">
      <c r="A26" s="257"/>
      <c r="B26" s="8" t="s">
        <v>40</v>
      </c>
      <c r="C26" s="252">
        <v>116</v>
      </c>
      <c r="D26" s="252"/>
      <c r="E26" s="252"/>
      <c r="F26" s="252">
        <v>116</v>
      </c>
      <c r="G26" s="252"/>
      <c r="H26" s="252"/>
      <c r="I26" s="252">
        <v>116</v>
      </c>
      <c r="J26" s="252"/>
      <c r="K26" s="252"/>
    </row>
    <row r="27" spans="1:11" ht="21.95" customHeight="1">
      <c r="A27" s="257"/>
      <c r="B27" s="8" t="s">
        <v>41</v>
      </c>
      <c r="C27" s="252">
        <v>10</v>
      </c>
      <c r="D27" s="252"/>
      <c r="E27" s="252"/>
      <c r="F27" s="252">
        <v>10</v>
      </c>
      <c r="G27" s="252"/>
      <c r="H27" s="252"/>
      <c r="I27" s="252">
        <v>10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236</v>
      </c>
      <c r="D28" s="269"/>
      <c r="E28" s="270"/>
      <c r="F28" s="268" t="s">
        <v>242</v>
      </c>
      <c r="G28" s="269"/>
      <c r="H28" s="270"/>
      <c r="I28" s="268" t="s">
        <v>244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237</v>
      </c>
      <c r="D31" s="280"/>
      <c r="E31" s="281"/>
      <c r="F31" s="279" t="s">
        <v>243</v>
      </c>
      <c r="G31" s="280"/>
      <c r="H31" s="281"/>
      <c r="I31" s="279" t="s">
        <v>146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9.36</v>
      </c>
      <c r="F35" s="44">
        <v>9.3000000000000007</v>
      </c>
      <c r="G35" s="44">
        <v>7.59</v>
      </c>
      <c r="H35" s="41">
        <v>8.24</v>
      </c>
      <c r="I35" s="44">
        <v>8.86</v>
      </c>
      <c r="J35" s="21">
        <v>9.07</v>
      </c>
    </row>
    <row r="36" spans="1:10" ht="15.75">
      <c r="A36" s="290"/>
      <c r="B36" s="297"/>
      <c r="C36" s="12" t="s">
        <v>56</v>
      </c>
      <c r="D36" s="12" t="s">
        <v>57</v>
      </c>
      <c r="E36" s="44">
        <v>6.3</v>
      </c>
      <c r="F36" s="44">
        <v>5.57</v>
      </c>
      <c r="G36" s="44">
        <v>9.42</v>
      </c>
      <c r="H36" s="41">
        <v>10.8</v>
      </c>
      <c r="I36" s="44">
        <v>7.91</v>
      </c>
      <c r="J36" s="21">
        <v>8.0399999999999991</v>
      </c>
    </row>
    <row r="37" spans="1:10" ht="18.75">
      <c r="A37" s="290"/>
      <c r="B37" s="297"/>
      <c r="C37" s="13" t="s">
        <v>58</v>
      </c>
      <c r="D37" s="12" t="s">
        <v>59</v>
      </c>
      <c r="E37" s="44">
        <v>15.7</v>
      </c>
      <c r="F37" s="44">
        <v>16.2</v>
      </c>
      <c r="G37" s="35">
        <v>17.5</v>
      </c>
      <c r="H37" s="41">
        <v>6</v>
      </c>
      <c r="I37" s="44">
        <v>15</v>
      </c>
      <c r="J37" s="21">
        <v>14.7</v>
      </c>
    </row>
    <row r="38" spans="1:10" ht="16.5">
      <c r="A38" s="290"/>
      <c r="B38" s="297"/>
      <c r="C38" s="14" t="s">
        <v>60</v>
      </c>
      <c r="D38" s="12" t="s">
        <v>61</v>
      </c>
      <c r="E38" s="35">
        <v>9.07</v>
      </c>
      <c r="F38" s="35">
        <v>4.71</v>
      </c>
      <c r="G38" s="35">
        <v>15.6</v>
      </c>
      <c r="H38" s="37">
        <v>14.6</v>
      </c>
      <c r="I38" s="44">
        <v>7.22</v>
      </c>
      <c r="J38" s="21">
        <v>8.06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0.5</v>
      </c>
      <c r="H39" s="41">
        <v>0.5</v>
      </c>
      <c r="I39" s="44">
        <v>1</v>
      </c>
      <c r="J39" s="21">
        <v>1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10.39</v>
      </c>
      <c r="F40" s="44">
        <v>10.4</v>
      </c>
      <c r="G40" s="44">
        <v>10.26</v>
      </c>
      <c r="H40" s="41">
        <v>10.19</v>
      </c>
      <c r="I40" s="44">
        <v>10</v>
      </c>
      <c r="J40" s="21">
        <v>10.1</v>
      </c>
    </row>
    <row r="41" spans="1:10" ht="15.75">
      <c r="A41" s="290"/>
      <c r="B41" s="297"/>
      <c r="C41" s="12" t="s">
        <v>56</v>
      </c>
      <c r="D41" s="12" t="s">
        <v>64</v>
      </c>
      <c r="E41" s="44">
        <v>20</v>
      </c>
      <c r="F41" s="44">
        <v>18.760000000000002</v>
      </c>
      <c r="G41" s="44">
        <v>20.7</v>
      </c>
      <c r="H41" s="41">
        <v>27.1</v>
      </c>
      <c r="I41" s="44">
        <v>23.6</v>
      </c>
      <c r="J41" s="21">
        <v>24.7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3.79</v>
      </c>
      <c r="F42" s="44">
        <v>3.87</v>
      </c>
      <c r="G42" s="44">
        <v>3.92</v>
      </c>
      <c r="H42" s="41">
        <v>3.9</v>
      </c>
      <c r="I42" s="44">
        <v>3.97</v>
      </c>
      <c r="J42" s="21">
        <v>4.03</v>
      </c>
    </row>
    <row r="43" spans="1:10" ht="16.5">
      <c r="A43" s="290"/>
      <c r="B43" s="297"/>
      <c r="C43" s="15" t="s">
        <v>67</v>
      </c>
      <c r="D43" s="17" t="s">
        <v>68</v>
      </c>
      <c r="E43" s="44">
        <v>7.06</v>
      </c>
      <c r="F43" s="44">
        <v>6.65</v>
      </c>
      <c r="G43" s="44">
        <v>9.3000000000000007</v>
      </c>
      <c r="H43" s="41">
        <v>8.69</v>
      </c>
      <c r="I43" s="44">
        <v>6.79</v>
      </c>
      <c r="J43" s="21">
        <v>8.16</v>
      </c>
    </row>
    <row r="44" spans="1:10" ht="18.75">
      <c r="A44" s="290"/>
      <c r="B44" s="297"/>
      <c r="C44" s="13" t="s">
        <v>58</v>
      </c>
      <c r="D44" s="12" t="s">
        <v>69</v>
      </c>
      <c r="E44" s="44">
        <v>470</v>
      </c>
      <c r="F44" s="44">
        <v>524</v>
      </c>
      <c r="G44" s="44">
        <v>640</v>
      </c>
      <c r="H44" s="41">
        <v>721</v>
      </c>
      <c r="I44" s="44">
        <v>580</v>
      </c>
      <c r="J44" s="21">
        <v>590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22.6</v>
      </c>
      <c r="F45" s="44">
        <v>5.98</v>
      </c>
      <c r="G45" s="44">
        <v>7.3</v>
      </c>
      <c r="H45" s="41">
        <v>10.130000000000001</v>
      </c>
      <c r="I45" s="44">
        <v>7.33</v>
      </c>
      <c r="J45" s="21">
        <v>7.96</v>
      </c>
    </row>
    <row r="46" spans="1:10" ht="18.75">
      <c r="A46" s="290"/>
      <c r="B46" s="297"/>
      <c r="C46" s="13" t="s">
        <v>58</v>
      </c>
      <c r="D46" s="12" t="s">
        <v>59</v>
      </c>
      <c r="E46" s="44">
        <v>20.5</v>
      </c>
      <c r="F46" s="44">
        <v>19.3</v>
      </c>
      <c r="G46" s="44">
        <v>4.1500000000000004</v>
      </c>
      <c r="H46" s="41">
        <v>4.3899999999999997</v>
      </c>
      <c r="I46" s="44">
        <v>19</v>
      </c>
      <c r="J46" s="21">
        <v>18.3</v>
      </c>
    </row>
    <row r="47" spans="1:10" ht="16.5">
      <c r="A47" s="290"/>
      <c r="B47" s="297"/>
      <c r="C47" s="14" t="s">
        <v>60</v>
      </c>
      <c r="D47" s="12" t="s">
        <v>72</v>
      </c>
      <c r="E47" s="44">
        <v>6.29</v>
      </c>
      <c r="F47" s="44">
        <v>8.7799999999999994</v>
      </c>
      <c r="G47" s="44">
        <v>14.5</v>
      </c>
      <c r="H47" s="41">
        <v>19</v>
      </c>
      <c r="I47" s="44">
        <v>7.16</v>
      </c>
      <c r="J47" s="21">
        <v>6.37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9.67</v>
      </c>
      <c r="F52" s="44">
        <v>9.42</v>
      </c>
      <c r="G52" s="44">
        <v>9.1999999999999993</v>
      </c>
      <c r="H52" s="41">
        <v>9.24</v>
      </c>
      <c r="I52" s="44">
        <v>9.31</v>
      </c>
      <c r="J52" s="21">
        <v>9.3699999999999992</v>
      </c>
    </row>
    <row r="53" spans="1:13" ht="15.75">
      <c r="A53" s="290"/>
      <c r="B53" s="297"/>
      <c r="C53" s="12" t="s">
        <v>56</v>
      </c>
      <c r="D53" s="12" t="s">
        <v>57</v>
      </c>
      <c r="E53" s="44">
        <v>6.64</v>
      </c>
      <c r="F53" s="44">
        <v>8.84</v>
      </c>
      <c r="G53" s="44">
        <v>10.18</v>
      </c>
      <c r="H53" s="41">
        <v>9.94</v>
      </c>
      <c r="I53" s="44">
        <v>7.63</v>
      </c>
      <c r="J53" s="21">
        <v>8</v>
      </c>
    </row>
    <row r="54" spans="1:13" ht="18.75">
      <c r="A54" s="290"/>
      <c r="B54" s="297"/>
      <c r="C54" s="13" t="s">
        <v>58</v>
      </c>
      <c r="D54" s="12" t="s">
        <v>59</v>
      </c>
      <c r="E54" s="44">
        <v>11.2</v>
      </c>
      <c r="F54" s="44">
        <v>12.8</v>
      </c>
      <c r="G54" s="44">
        <v>4.9000000000000004</v>
      </c>
      <c r="H54" s="41">
        <v>6.3</v>
      </c>
      <c r="I54" s="44">
        <v>7.3</v>
      </c>
      <c r="J54" s="21">
        <v>7</v>
      </c>
    </row>
    <row r="55" spans="1:13" ht="16.5">
      <c r="A55" s="290"/>
      <c r="B55" s="298"/>
      <c r="C55" s="18" t="s">
        <v>60</v>
      </c>
      <c r="D55" s="12" t="s">
        <v>77</v>
      </c>
      <c r="E55" s="19">
        <v>8.44</v>
      </c>
      <c r="F55" s="19">
        <v>3.66</v>
      </c>
      <c r="G55" s="19">
        <v>7.5</v>
      </c>
      <c r="H55" s="41">
        <v>10.11</v>
      </c>
      <c r="I55" s="44">
        <v>5.27</v>
      </c>
      <c r="J55" s="21">
        <v>6.25</v>
      </c>
    </row>
    <row r="56" spans="1:13" ht="14.25">
      <c r="A56" s="22" t="s">
        <v>78</v>
      </c>
      <c r="B56" s="22" t="s">
        <v>79</v>
      </c>
      <c r="C56" s="23">
        <v>7.29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3.68</v>
      </c>
      <c r="C59" s="30"/>
      <c r="D59" s="33">
        <v>7.56</v>
      </c>
      <c r="E59" s="30"/>
      <c r="F59" s="30">
        <v>33.200000000000003</v>
      </c>
      <c r="G59" s="34"/>
      <c r="H59" s="30">
        <v>70.8</v>
      </c>
      <c r="I59" s="30"/>
      <c r="J59" s="21">
        <v>9.33</v>
      </c>
      <c r="K59" s="21"/>
      <c r="L59" s="21"/>
      <c r="M59" s="21"/>
    </row>
    <row r="60" spans="1:13" ht="18.75">
      <c r="A60" s="28" t="s">
        <v>1</v>
      </c>
      <c r="B60" s="29">
        <v>8.18</v>
      </c>
      <c r="C60" s="30"/>
      <c r="D60" s="33">
        <v>4.7300000000000004</v>
      </c>
      <c r="E60" s="30"/>
      <c r="F60" s="30">
        <v>11.21</v>
      </c>
      <c r="G60" s="34"/>
      <c r="H60" s="30">
        <v>12.2</v>
      </c>
      <c r="I60" s="30"/>
      <c r="J60" s="21">
        <v>1.23</v>
      </c>
      <c r="K60" s="21"/>
      <c r="L60" s="21">
        <v>0.5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0.63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28.83</v>
      </c>
      <c r="D63" s="33"/>
      <c r="E63" s="30">
        <v>28.38</v>
      </c>
      <c r="F63" s="30"/>
      <c r="G63" s="34">
        <v>30.08</v>
      </c>
      <c r="H63" s="30"/>
      <c r="I63" s="30">
        <v>29.37</v>
      </c>
      <c r="J63" s="21"/>
      <c r="K63" s="21">
        <v>33.1</v>
      </c>
      <c r="M63" s="21">
        <v>33</v>
      </c>
    </row>
    <row r="64" spans="1:13" ht="18.75">
      <c r="A64" s="31" t="s">
        <v>3</v>
      </c>
      <c r="B64" s="30"/>
      <c r="C64" s="30">
        <v>17.329999999999998</v>
      </c>
      <c r="D64" s="33"/>
      <c r="E64" s="30">
        <v>9.44</v>
      </c>
      <c r="F64" s="30"/>
      <c r="G64" s="38">
        <v>54.8</v>
      </c>
      <c r="H64" s="30"/>
      <c r="I64" s="30">
        <v>80.27</v>
      </c>
      <c r="J64" s="21"/>
      <c r="K64" s="21"/>
      <c r="L64" s="21"/>
      <c r="M64" s="21">
        <v>7.9</v>
      </c>
    </row>
    <row r="65" spans="1:13" ht="18.75">
      <c r="A65" s="31" t="s">
        <v>4</v>
      </c>
      <c r="B65" s="30"/>
      <c r="C65" s="30">
        <v>73.849999999999994</v>
      </c>
      <c r="D65" s="33"/>
      <c r="E65" s="30">
        <v>74.69</v>
      </c>
      <c r="F65" s="30"/>
      <c r="G65" s="34">
        <v>79.7</v>
      </c>
      <c r="H65" s="30"/>
      <c r="I65" s="30">
        <v>86.64</v>
      </c>
      <c r="J65" s="21"/>
      <c r="K65" s="21">
        <v>156</v>
      </c>
      <c r="M65" s="21"/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1.61</v>
      </c>
      <c r="C67" s="30">
        <v>1</v>
      </c>
      <c r="D67" s="33">
        <v>7.63</v>
      </c>
      <c r="E67" s="30">
        <v>9.6</v>
      </c>
      <c r="F67" s="30">
        <v>6.16</v>
      </c>
      <c r="G67" s="34">
        <v>7.5</v>
      </c>
      <c r="H67" s="30">
        <v>6.25</v>
      </c>
      <c r="I67" s="30">
        <v>7.11</v>
      </c>
      <c r="J67" s="21">
        <v>15.79</v>
      </c>
      <c r="K67" s="21">
        <v>9.3000000000000007</v>
      </c>
      <c r="L67" s="21">
        <v>14.63</v>
      </c>
      <c r="M67" s="21">
        <v>9.6</v>
      </c>
    </row>
    <row r="68" spans="1:13" ht="18.75">
      <c r="A68" s="32" t="s">
        <v>5</v>
      </c>
      <c r="B68" s="36">
        <v>6.98</v>
      </c>
      <c r="C68" s="30">
        <v>11.7</v>
      </c>
      <c r="D68" s="33">
        <v>5.31</v>
      </c>
      <c r="E68" s="30">
        <v>22.3</v>
      </c>
      <c r="F68" s="30"/>
      <c r="G68" s="34"/>
      <c r="H68" s="30">
        <v>15.7</v>
      </c>
      <c r="I68" s="30">
        <v>10.1</v>
      </c>
      <c r="J68" s="21">
        <v>13.16</v>
      </c>
      <c r="K68" s="21">
        <v>8.1</v>
      </c>
      <c r="L68" s="21">
        <v>12.16</v>
      </c>
      <c r="M68" s="21">
        <v>7.9</v>
      </c>
    </row>
    <row r="69" spans="1:13" ht="18.75">
      <c r="A69" s="32" t="s">
        <v>6</v>
      </c>
      <c r="B69" s="36">
        <v>8.31</v>
      </c>
      <c r="C69" s="30">
        <v>2.7</v>
      </c>
      <c r="D69" s="33">
        <v>6.41</v>
      </c>
      <c r="E69" s="30">
        <v>9.1</v>
      </c>
      <c r="F69" s="30">
        <v>16.600000000000001</v>
      </c>
      <c r="G69" s="34">
        <v>10.42</v>
      </c>
      <c r="H69" s="30">
        <v>18.399999999999999</v>
      </c>
      <c r="I69" s="30">
        <v>9.6199999999999992</v>
      </c>
      <c r="J69" s="21">
        <v>10.130000000000001</v>
      </c>
      <c r="K69" s="21">
        <v>5.9</v>
      </c>
      <c r="L69" s="21">
        <v>9.6300000000000008</v>
      </c>
      <c r="M69" s="21">
        <v>5.3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96</v>
      </c>
      <c r="D2" s="244"/>
      <c r="E2" s="244"/>
      <c r="F2" s="245" t="s">
        <v>97</v>
      </c>
      <c r="G2" s="245"/>
      <c r="H2" s="245"/>
      <c r="I2" s="246" t="s">
        <v>100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41330</v>
      </c>
      <c r="D4" s="247"/>
      <c r="E4" s="247"/>
      <c r="F4" s="247">
        <v>42170</v>
      </c>
      <c r="G4" s="247"/>
      <c r="H4" s="247"/>
      <c r="I4" s="247">
        <v>43100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47167</v>
      </c>
      <c r="D5" s="247"/>
      <c r="E5" s="247"/>
      <c r="F5" s="247">
        <v>48330</v>
      </c>
      <c r="G5" s="247"/>
      <c r="H5" s="247"/>
      <c r="I5" s="247">
        <v>49100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C4-'16日'!I4</f>
        <v>777</v>
      </c>
      <c r="D6" s="302"/>
      <c r="E6" s="302"/>
      <c r="F6" s="303">
        <f>F4-C4</f>
        <v>840</v>
      </c>
      <c r="G6" s="304"/>
      <c r="H6" s="305"/>
      <c r="I6" s="303">
        <f>I4-F4</f>
        <v>930</v>
      </c>
      <c r="J6" s="304"/>
      <c r="K6" s="305"/>
      <c r="L6" s="308">
        <f>C6+F6+I6</f>
        <v>2547</v>
      </c>
      <c r="M6" s="308">
        <f>C7+F7+I7</f>
        <v>2700</v>
      </c>
    </row>
    <row r="7" spans="1:15" ht="21.95" customHeight="1">
      <c r="A7" s="238"/>
      <c r="B7" s="6" t="s">
        <v>16</v>
      </c>
      <c r="C7" s="302">
        <f>C5-'16日'!I5</f>
        <v>767</v>
      </c>
      <c r="D7" s="302"/>
      <c r="E7" s="302"/>
      <c r="F7" s="303">
        <f>F5-C5</f>
        <v>1163</v>
      </c>
      <c r="G7" s="304"/>
      <c r="H7" s="305"/>
      <c r="I7" s="303">
        <f>I5-F5</f>
        <v>770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48</v>
      </c>
      <c r="D9" s="247"/>
      <c r="E9" s="247"/>
      <c r="F9" s="247">
        <v>49</v>
      </c>
      <c r="G9" s="247"/>
      <c r="H9" s="247"/>
      <c r="I9" s="247">
        <v>49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48</v>
      </c>
      <c r="D10" s="247"/>
      <c r="E10" s="247"/>
      <c r="F10" s="247">
        <v>49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44" t="s">
        <v>92</v>
      </c>
      <c r="D11" s="144" t="s">
        <v>92</v>
      </c>
      <c r="E11" s="144" t="s">
        <v>92</v>
      </c>
      <c r="F11" s="146" t="s">
        <v>92</v>
      </c>
      <c r="G11" s="146" t="s">
        <v>92</v>
      </c>
      <c r="H11" s="146" t="s">
        <v>92</v>
      </c>
      <c r="I11" s="148" t="s">
        <v>92</v>
      </c>
      <c r="J11" s="148" t="s">
        <v>92</v>
      </c>
      <c r="K11" s="148" t="s">
        <v>92</v>
      </c>
    </row>
    <row r="12" spans="1:15" ht="21.95" customHeight="1">
      <c r="A12" s="283"/>
      <c r="B12" s="43" t="s">
        <v>23</v>
      </c>
      <c r="C12" s="144">
        <v>60</v>
      </c>
      <c r="D12" s="144">
        <v>60</v>
      </c>
      <c r="E12" s="144">
        <v>60</v>
      </c>
      <c r="F12" s="146">
        <v>60</v>
      </c>
      <c r="G12" s="146">
        <v>60</v>
      </c>
      <c r="H12" s="146">
        <v>60</v>
      </c>
      <c r="I12" s="148">
        <v>60</v>
      </c>
      <c r="J12" s="148">
        <v>60</v>
      </c>
      <c r="K12" s="148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440</v>
      </c>
      <c r="D15" s="41">
        <v>400</v>
      </c>
      <c r="E15" s="41">
        <v>370</v>
      </c>
      <c r="F15" s="145">
        <v>370</v>
      </c>
      <c r="G15" s="41">
        <v>440</v>
      </c>
      <c r="H15" s="41">
        <v>390</v>
      </c>
      <c r="I15" s="41">
        <v>390</v>
      </c>
      <c r="J15" s="41">
        <v>350</v>
      </c>
      <c r="K15" s="41">
        <v>320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44" t="s">
        <v>92</v>
      </c>
      <c r="D17" s="144" t="s">
        <v>92</v>
      </c>
      <c r="E17" s="144" t="s">
        <v>92</v>
      </c>
      <c r="F17" s="146" t="s">
        <v>92</v>
      </c>
      <c r="G17" s="146" t="s">
        <v>92</v>
      </c>
      <c r="H17" s="146" t="s">
        <v>92</v>
      </c>
      <c r="I17" s="148" t="s">
        <v>92</v>
      </c>
      <c r="J17" s="148" t="s">
        <v>92</v>
      </c>
      <c r="K17" s="148" t="s">
        <v>92</v>
      </c>
    </row>
    <row r="18" spans="1:11" ht="21.95" customHeight="1">
      <c r="A18" s="255"/>
      <c r="B18" s="42" t="s">
        <v>23</v>
      </c>
      <c r="C18" s="143">
        <v>80</v>
      </c>
      <c r="D18" s="143">
        <v>80</v>
      </c>
      <c r="E18" s="143">
        <v>80</v>
      </c>
      <c r="F18" s="145">
        <v>80</v>
      </c>
      <c r="G18" s="145">
        <v>80</v>
      </c>
      <c r="H18" s="145">
        <v>80</v>
      </c>
      <c r="I18" s="147">
        <v>80</v>
      </c>
      <c r="J18" s="147">
        <v>80</v>
      </c>
      <c r="K18" s="147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310</v>
      </c>
      <c r="D21" s="41">
        <v>550</v>
      </c>
      <c r="E21" s="41">
        <v>500</v>
      </c>
      <c r="F21" s="41">
        <v>500</v>
      </c>
      <c r="G21" s="41">
        <v>400</v>
      </c>
      <c r="H21" s="41">
        <v>310</v>
      </c>
      <c r="I21" s="41">
        <v>310</v>
      </c>
      <c r="J21" s="41">
        <v>510</v>
      </c>
      <c r="K21" s="41">
        <v>460</v>
      </c>
    </row>
    <row r="22" spans="1:11" ht="21.95" customHeight="1">
      <c r="A22" s="253"/>
      <c r="B22" s="9" t="s">
        <v>33</v>
      </c>
      <c r="C22" s="254" t="s">
        <v>245</v>
      </c>
      <c r="D22" s="254"/>
      <c r="E22" s="254"/>
      <c r="F22" s="254" t="s">
        <v>34</v>
      </c>
      <c r="G22" s="254"/>
      <c r="H22" s="254"/>
      <c r="I22" s="254" t="s">
        <v>250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1300</v>
      </c>
      <c r="D23" s="252"/>
      <c r="E23" s="252"/>
      <c r="F23" s="252">
        <v>1300</v>
      </c>
      <c r="G23" s="252"/>
      <c r="H23" s="252"/>
      <c r="I23" s="252">
        <v>1150</v>
      </c>
      <c r="J23" s="252"/>
      <c r="K23" s="252"/>
    </row>
    <row r="24" spans="1:11" ht="21.95" customHeight="1">
      <c r="A24" s="258"/>
      <c r="B24" s="10" t="s">
        <v>37</v>
      </c>
      <c r="C24" s="252">
        <v>1960</v>
      </c>
      <c r="D24" s="252"/>
      <c r="E24" s="252"/>
      <c r="F24" s="252">
        <v>1960</v>
      </c>
      <c r="G24" s="252"/>
      <c r="H24" s="252"/>
      <c r="I24" s="252">
        <v>1960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19</v>
      </c>
      <c r="D25" s="252"/>
      <c r="E25" s="252"/>
      <c r="F25" s="252">
        <v>19</v>
      </c>
      <c r="G25" s="252"/>
      <c r="H25" s="252"/>
      <c r="I25" s="252">
        <v>19</v>
      </c>
      <c r="J25" s="252"/>
      <c r="K25" s="252"/>
    </row>
    <row r="26" spans="1:11" ht="21.95" customHeight="1">
      <c r="A26" s="257"/>
      <c r="B26" s="8" t="s">
        <v>40</v>
      </c>
      <c r="C26" s="252">
        <v>114</v>
      </c>
      <c r="D26" s="252"/>
      <c r="E26" s="252"/>
      <c r="F26" s="252">
        <v>114</v>
      </c>
      <c r="G26" s="252"/>
      <c r="H26" s="252"/>
      <c r="I26" s="252">
        <v>112</v>
      </c>
      <c r="J26" s="252"/>
      <c r="K26" s="252"/>
    </row>
    <row r="27" spans="1:11" ht="21.95" customHeight="1">
      <c r="A27" s="257"/>
      <c r="B27" s="8" t="s">
        <v>41</v>
      </c>
      <c r="C27" s="252">
        <v>10</v>
      </c>
      <c r="D27" s="252"/>
      <c r="E27" s="252"/>
      <c r="F27" s="252">
        <v>10</v>
      </c>
      <c r="G27" s="252"/>
      <c r="H27" s="252"/>
      <c r="I27" s="252">
        <v>10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216</v>
      </c>
      <c r="D28" s="269"/>
      <c r="E28" s="270"/>
      <c r="F28" s="268"/>
      <c r="G28" s="269"/>
      <c r="H28" s="270"/>
      <c r="I28" s="268" t="s">
        <v>249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246</v>
      </c>
      <c r="D31" s="280"/>
      <c r="E31" s="281"/>
      <c r="F31" s="279" t="s">
        <v>247</v>
      </c>
      <c r="G31" s="280"/>
      <c r="H31" s="281"/>
      <c r="I31" s="279" t="s">
        <v>248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</v>
      </c>
      <c r="F35" s="44">
        <v>9.3699999999999992</v>
      </c>
      <c r="G35" s="44">
        <v>9.44</v>
      </c>
      <c r="H35" s="41">
        <v>9.35</v>
      </c>
      <c r="I35" s="44">
        <v>9.17</v>
      </c>
      <c r="J35" s="21">
        <v>9.19</v>
      </c>
    </row>
    <row r="36" spans="1:10" ht="15.75">
      <c r="A36" s="290"/>
      <c r="B36" s="297"/>
      <c r="C36" s="12" t="s">
        <v>56</v>
      </c>
      <c r="D36" s="12" t="s">
        <v>57</v>
      </c>
      <c r="E36" s="44">
        <v>6.42</v>
      </c>
      <c r="F36" s="44">
        <v>9.35</v>
      </c>
      <c r="G36" s="44">
        <v>5.4</v>
      </c>
      <c r="H36" s="41">
        <v>10.79</v>
      </c>
      <c r="I36" s="44">
        <v>8.16</v>
      </c>
      <c r="J36" s="21">
        <v>8.23</v>
      </c>
    </row>
    <row r="37" spans="1:10" ht="18.75">
      <c r="A37" s="290"/>
      <c r="B37" s="297"/>
      <c r="C37" s="13" t="s">
        <v>58</v>
      </c>
      <c r="D37" s="12" t="s">
        <v>59</v>
      </c>
      <c r="E37" s="44">
        <v>19.100000000000001</v>
      </c>
      <c r="F37" s="44">
        <v>17.7</v>
      </c>
      <c r="G37" s="35">
        <v>17.7</v>
      </c>
      <c r="H37" s="41">
        <v>17.3</v>
      </c>
      <c r="I37" s="44">
        <v>15.6</v>
      </c>
      <c r="J37" s="21">
        <v>14.8</v>
      </c>
    </row>
    <row r="38" spans="1:10" ht="16.5">
      <c r="A38" s="290"/>
      <c r="B38" s="297"/>
      <c r="C38" s="14" t="s">
        <v>60</v>
      </c>
      <c r="D38" s="12" t="s">
        <v>61</v>
      </c>
      <c r="E38" s="35">
        <v>7.6</v>
      </c>
      <c r="F38" s="35">
        <v>8.3000000000000007</v>
      </c>
      <c r="G38" s="35">
        <v>2.11</v>
      </c>
      <c r="H38" s="37">
        <v>3.47</v>
      </c>
      <c r="I38" s="44">
        <v>7.03</v>
      </c>
      <c r="J38" s="21">
        <v>6.93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0.2</v>
      </c>
      <c r="H39" s="41">
        <v>0.2</v>
      </c>
      <c r="I39" s="44">
        <v>1</v>
      </c>
      <c r="J39" s="21">
        <v>1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10.45</v>
      </c>
      <c r="F40" s="44">
        <v>10.45</v>
      </c>
      <c r="G40" s="44">
        <v>10.39</v>
      </c>
      <c r="H40" s="41">
        <v>10.41</v>
      </c>
      <c r="I40" s="44">
        <v>10.199999999999999</v>
      </c>
      <c r="J40" s="21">
        <v>10.199999999999999</v>
      </c>
    </row>
    <row r="41" spans="1:10" ht="15.75">
      <c r="A41" s="290"/>
      <c r="B41" s="297"/>
      <c r="C41" s="12" t="s">
        <v>56</v>
      </c>
      <c r="D41" s="12" t="s">
        <v>64</v>
      </c>
      <c r="E41" s="44">
        <v>28.2</v>
      </c>
      <c r="F41" s="44">
        <v>23.4</v>
      </c>
      <c r="G41" s="44">
        <v>19.3</v>
      </c>
      <c r="H41" s="41">
        <v>27.6</v>
      </c>
      <c r="I41" s="44">
        <v>25.5</v>
      </c>
      <c r="J41" s="21">
        <v>24.8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4.2699999999999996</v>
      </c>
      <c r="F42" s="44">
        <v>4.05</v>
      </c>
      <c r="G42" s="44">
        <v>4.49</v>
      </c>
      <c r="H42" s="41">
        <v>4.8</v>
      </c>
      <c r="I42" s="44">
        <v>5.52</v>
      </c>
      <c r="J42" s="21">
        <v>5.37</v>
      </c>
    </row>
    <row r="43" spans="1:10" ht="16.5">
      <c r="A43" s="290"/>
      <c r="B43" s="297"/>
      <c r="C43" s="15" t="s">
        <v>67</v>
      </c>
      <c r="D43" s="17" t="s">
        <v>68</v>
      </c>
      <c r="E43" s="44">
        <v>8.1</v>
      </c>
      <c r="F43" s="44">
        <v>9.6</v>
      </c>
      <c r="G43" s="44">
        <v>8.8000000000000007</v>
      </c>
      <c r="H43" s="41">
        <v>7.21</v>
      </c>
      <c r="I43" s="44">
        <v>9.27</v>
      </c>
      <c r="J43" s="21">
        <v>9.11</v>
      </c>
    </row>
    <row r="44" spans="1:10" ht="18.75">
      <c r="A44" s="290"/>
      <c r="B44" s="297"/>
      <c r="C44" s="13" t="s">
        <v>58</v>
      </c>
      <c r="D44" s="12" t="s">
        <v>69</v>
      </c>
      <c r="E44" s="44">
        <v>559</v>
      </c>
      <c r="F44" s="44">
        <v>640</v>
      </c>
      <c r="G44" s="44">
        <v>637</v>
      </c>
      <c r="H44" s="41">
        <v>523</v>
      </c>
      <c r="I44" s="44">
        <v>870</v>
      </c>
      <c r="J44" s="21">
        <v>900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5.62</v>
      </c>
      <c r="F45" s="44">
        <v>5.74</v>
      </c>
      <c r="G45" s="44">
        <v>11.59</v>
      </c>
      <c r="H45" s="41">
        <v>7.25</v>
      </c>
      <c r="I45" s="44">
        <v>7.87</v>
      </c>
      <c r="J45" s="21">
        <v>7.61</v>
      </c>
    </row>
    <row r="46" spans="1:10" ht="18.75">
      <c r="A46" s="290"/>
      <c r="B46" s="297"/>
      <c r="C46" s="13" t="s">
        <v>58</v>
      </c>
      <c r="D46" s="12" t="s">
        <v>59</v>
      </c>
      <c r="E46" s="44">
        <v>19.2</v>
      </c>
      <c r="F46" s="44">
        <v>17.5</v>
      </c>
      <c r="G46" s="44">
        <v>17.3</v>
      </c>
      <c r="H46" s="41">
        <v>18.899999999999999</v>
      </c>
      <c r="I46" s="44">
        <v>19.100000000000001</v>
      </c>
      <c r="J46" s="21">
        <v>18.899999999999999</v>
      </c>
    </row>
    <row r="47" spans="1:10" ht="16.5">
      <c r="A47" s="290"/>
      <c r="B47" s="297"/>
      <c r="C47" s="14" t="s">
        <v>60</v>
      </c>
      <c r="D47" s="12" t="s">
        <v>72</v>
      </c>
      <c r="E47" s="44">
        <v>7.47</v>
      </c>
      <c r="F47" s="44">
        <v>8.09</v>
      </c>
      <c r="G47" s="44">
        <v>3.07</v>
      </c>
      <c r="H47" s="41">
        <v>4.08</v>
      </c>
      <c r="I47" s="44">
        <v>7.11</v>
      </c>
      <c r="J47" s="21">
        <v>8.7100000000000009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9.56</v>
      </c>
      <c r="F52" s="44">
        <v>9.6300000000000008</v>
      </c>
      <c r="G52" s="44">
        <v>9.3800000000000008</v>
      </c>
      <c r="H52" s="41">
        <v>8.94</v>
      </c>
      <c r="I52" s="44">
        <v>9.3000000000000007</v>
      </c>
      <c r="J52" s="21">
        <v>9.27</v>
      </c>
    </row>
    <row r="53" spans="1:13" ht="15.75">
      <c r="A53" s="290"/>
      <c r="B53" s="297"/>
      <c r="C53" s="12" t="s">
        <v>56</v>
      </c>
      <c r="D53" s="12" t="s">
        <v>57</v>
      </c>
      <c r="E53" s="44">
        <v>7.64</v>
      </c>
      <c r="F53" s="44">
        <v>6.8</v>
      </c>
      <c r="G53" s="44">
        <v>5.78</v>
      </c>
      <c r="H53" s="41">
        <v>6.81</v>
      </c>
      <c r="I53" s="44">
        <v>7.31</v>
      </c>
      <c r="J53" s="21">
        <v>8.16</v>
      </c>
    </row>
    <row r="54" spans="1:13" ht="18.75">
      <c r="A54" s="290"/>
      <c r="B54" s="297"/>
      <c r="C54" s="13" t="s">
        <v>58</v>
      </c>
      <c r="D54" s="12" t="s">
        <v>59</v>
      </c>
      <c r="E54" s="44">
        <v>12.9</v>
      </c>
      <c r="F54" s="44">
        <v>13.5</v>
      </c>
      <c r="G54" s="44">
        <v>12.6</v>
      </c>
      <c r="H54" s="41">
        <v>13.2</v>
      </c>
      <c r="I54" s="44">
        <v>6.7</v>
      </c>
      <c r="J54" s="21">
        <v>7.3</v>
      </c>
    </row>
    <row r="55" spans="1:13" ht="16.5">
      <c r="A55" s="290"/>
      <c r="B55" s="298"/>
      <c r="C55" s="18" t="s">
        <v>60</v>
      </c>
      <c r="D55" s="12" t="s">
        <v>77</v>
      </c>
      <c r="E55" s="19">
        <v>8.7799999999999994</v>
      </c>
      <c r="F55" s="19">
        <v>7.79</v>
      </c>
      <c r="G55" s="19">
        <v>8.5</v>
      </c>
      <c r="H55" s="41">
        <v>8.3000000000000007</v>
      </c>
      <c r="I55" s="44">
        <v>7.16</v>
      </c>
      <c r="J55" s="21">
        <v>9.16</v>
      </c>
    </row>
    <row r="56" spans="1:13" ht="14.25">
      <c r="A56" s="22" t="s">
        <v>78</v>
      </c>
      <c r="B56" s="22" t="s">
        <v>79</v>
      </c>
      <c r="C56" s="23">
        <v>7.9</v>
      </c>
      <c r="D56" s="22" t="s">
        <v>80</v>
      </c>
      <c r="E56" s="23">
        <v>72</v>
      </c>
      <c r="F56" s="22" t="s">
        <v>81</v>
      </c>
      <c r="G56" s="23">
        <v>86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1"/>
      <c r="D59" s="33"/>
      <c r="E59" s="30"/>
      <c r="F59" s="30"/>
      <c r="G59" s="34"/>
      <c r="H59" s="30"/>
      <c r="I59" s="30"/>
      <c r="J59" s="21"/>
      <c r="K59" s="21"/>
      <c r="L59" s="21">
        <v>8.8800000000000008</v>
      </c>
      <c r="M59" s="21"/>
    </row>
    <row r="60" spans="1:13" ht="18.75">
      <c r="A60" s="28" t="s">
        <v>1</v>
      </c>
      <c r="B60" s="29">
        <v>5.64</v>
      </c>
      <c r="C60" s="21"/>
      <c r="D60" s="33">
        <v>7.93</v>
      </c>
      <c r="E60" s="30"/>
      <c r="F60" s="30">
        <v>2.04</v>
      </c>
      <c r="G60" s="34"/>
      <c r="H60" s="30">
        <v>13.26</v>
      </c>
      <c r="I60" s="30"/>
      <c r="J60" s="21">
        <v>1.59</v>
      </c>
      <c r="K60" s="21"/>
      <c r="L60" s="21"/>
      <c r="M60" s="21"/>
    </row>
    <row r="61" spans="1:13" ht="18.75">
      <c r="A61" s="28" t="s">
        <v>2</v>
      </c>
      <c r="B61" s="29">
        <v>4.43</v>
      </c>
      <c r="C61" s="21"/>
      <c r="D61" s="33">
        <v>2.29</v>
      </c>
      <c r="E61" s="30"/>
      <c r="F61" s="30">
        <v>4.22</v>
      </c>
      <c r="G61" s="34"/>
      <c r="H61" s="30">
        <v>29.5</v>
      </c>
      <c r="I61" s="30"/>
      <c r="J61" s="21">
        <v>1.05</v>
      </c>
      <c r="K61" s="21"/>
      <c r="L61" s="21">
        <v>1.1499999999999999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30.4</v>
      </c>
      <c r="D63" s="33"/>
      <c r="E63" s="30">
        <v>29.05</v>
      </c>
      <c r="F63" s="30"/>
      <c r="G63" s="34">
        <v>28.2</v>
      </c>
      <c r="H63" s="30"/>
      <c r="I63" s="30">
        <v>26.82</v>
      </c>
      <c r="J63" s="21"/>
      <c r="K63" s="21">
        <v>30.7</v>
      </c>
      <c r="M63" s="21">
        <v>31.5</v>
      </c>
    </row>
    <row r="64" spans="1:13" ht="18.75">
      <c r="A64" s="31" t="s">
        <v>3</v>
      </c>
      <c r="B64" s="30"/>
      <c r="C64" s="30">
        <v>9.77</v>
      </c>
      <c r="D64" s="33"/>
      <c r="E64" s="30">
        <v>9.26</v>
      </c>
      <c r="F64" s="30"/>
      <c r="G64" s="38">
        <v>9.52</v>
      </c>
      <c r="H64" s="30"/>
      <c r="I64" s="30">
        <v>10.17</v>
      </c>
      <c r="J64" s="21"/>
      <c r="K64" s="21">
        <v>10.7</v>
      </c>
      <c r="L64" s="21"/>
      <c r="M64" s="21">
        <v>7.9</v>
      </c>
    </row>
    <row r="65" spans="1:13" ht="18.75">
      <c r="A65" s="31" t="s">
        <v>4</v>
      </c>
      <c r="B65" s="30"/>
      <c r="C65" s="30">
        <v>59.25</v>
      </c>
      <c r="D65" s="33"/>
      <c r="E65" s="30">
        <v>56.9</v>
      </c>
      <c r="F65" s="30"/>
      <c r="G65" s="34">
        <v>60.03</v>
      </c>
      <c r="H65" s="30"/>
      <c r="I65" s="30">
        <v>60.7</v>
      </c>
      <c r="J65" s="21"/>
      <c r="K65" s="21">
        <v>57.6</v>
      </c>
      <c r="M65" s="21">
        <v>63.4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7.1</v>
      </c>
      <c r="C67" s="30">
        <v>5.2</v>
      </c>
      <c r="D67" s="33">
        <v>3.68</v>
      </c>
      <c r="E67" s="30">
        <v>3.3</v>
      </c>
      <c r="F67" s="30">
        <v>6.51</v>
      </c>
      <c r="G67" s="34">
        <v>3.3</v>
      </c>
      <c r="H67" s="30">
        <v>8.1199999999999992</v>
      </c>
      <c r="I67" s="30">
        <v>4.0999999999999996</v>
      </c>
      <c r="J67" s="21">
        <v>16.07</v>
      </c>
      <c r="K67" s="21">
        <v>9.5</v>
      </c>
      <c r="L67" s="21">
        <v>15.89</v>
      </c>
      <c r="M67" s="21">
        <v>9.8000000000000007</v>
      </c>
    </row>
    <row r="68" spans="1:13" ht="18.75">
      <c r="A68" s="32" t="s">
        <v>5</v>
      </c>
      <c r="B68" s="36">
        <v>6.02</v>
      </c>
      <c r="C68" s="30">
        <v>14.3</v>
      </c>
      <c r="D68" s="33">
        <v>13.5</v>
      </c>
      <c r="E68" s="30">
        <v>16.399999999999999</v>
      </c>
      <c r="F68" s="30">
        <v>5.37</v>
      </c>
      <c r="G68" s="34">
        <v>12.7</v>
      </c>
      <c r="H68" s="30">
        <v>4.45</v>
      </c>
      <c r="I68" s="30">
        <v>10.9</v>
      </c>
      <c r="J68" s="21">
        <v>14.31</v>
      </c>
      <c r="K68" s="21">
        <v>7</v>
      </c>
      <c r="L68" s="21">
        <v>12.61</v>
      </c>
      <c r="M68" s="21">
        <v>6.7</v>
      </c>
    </row>
    <row r="69" spans="1:13" ht="18.75">
      <c r="A69" s="32" t="s">
        <v>6</v>
      </c>
      <c r="B69" s="36">
        <v>8.73</v>
      </c>
      <c r="C69" s="30">
        <v>5.7</v>
      </c>
      <c r="D69" s="33">
        <v>5.8</v>
      </c>
      <c r="E69" s="30">
        <v>2.7</v>
      </c>
      <c r="F69" s="30">
        <v>7.19</v>
      </c>
      <c r="G69" s="34">
        <v>5.8</v>
      </c>
      <c r="H69" s="30">
        <v>12.6</v>
      </c>
      <c r="I69" s="30">
        <v>5.7</v>
      </c>
      <c r="J69" s="21">
        <v>9.11</v>
      </c>
      <c r="K69" s="21">
        <v>6</v>
      </c>
      <c r="L69" s="21">
        <v>10.17</v>
      </c>
      <c r="M69" s="21">
        <v>6.3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104</v>
      </c>
      <c r="D2" s="244"/>
      <c r="E2" s="244"/>
      <c r="F2" s="245" t="s">
        <v>252</v>
      </c>
      <c r="G2" s="245"/>
      <c r="H2" s="245"/>
      <c r="I2" s="246" t="s">
        <v>257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44071</v>
      </c>
      <c r="D4" s="247"/>
      <c r="E4" s="247"/>
      <c r="F4" s="247">
        <v>44955</v>
      </c>
      <c r="G4" s="247"/>
      <c r="H4" s="247"/>
      <c r="I4" s="247">
        <v>45999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50128</v>
      </c>
      <c r="D5" s="247"/>
      <c r="E5" s="247"/>
      <c r="F5" s="247">
        <v>51200</v>
      </c>
      <c r="G5" s="247"/>
      <c r="H5" s="247"/>
      <c r="I5" s="247">
        <v>52222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C4-'17日'!I4</f>
        <v>971</v>
      </c>
      <c r="D6" s="302"/>
      <c r="E6" s="302"/>
      <c r="F6" s="303">
        <f>F4-C4</f>
        <v>884</v>
      </c>
      <c r="G6" s="304"/>
      <c r="H6" s="305"/>
      <c r="I6" s="303">
        <f>I4-F4</f>
        <v>1044</v>
      </c>
      <c r="J6" s="304"/>
      <c r="K6" s="305"/>
      <c r="L6" s="308">
        <f>C6+F6+I6</f>
        <v>2899</v>
      </c>
      <c r="M6" s="308">
        <f>C7+F7+I7</f>
        <v>3122</v>
      </c>
    </row>
    <row r="7" spans="1:15" ht="21.95" customHeight="1">
      <c r="A7" s="238"/>
      <c r="B7" s="6" t="s">
        <v>16</v>
      </c>
      <c r="C7" s="302">
        <f>C5-'17日'!I5</f>
        <v>1028</v>
      </c>
      <c r="D7" s="302"/>
      <c r="E7" s="302"/>
      <c r="F7" s="303">
        <f>F5-C5</f>
        <v>1072</v>
      </c>
      <c r="G7" s="304"/>
      <c r="H7" s="305"/>
      <c r="I7" s="303">
        <f>I5-F5</f>
        <v>1022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49</v>
      </c>
      <c r="D9" s="247"/>
      <c r="E9" s="247"/>
      <c r="F9" s="247">
        <v>45</v>
      </c>
      <c r="G9" s="247"/>
      <c r="H9" s="247"/>
      <c r="I9" s="247">
        <v>49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49</v>
      </c>
      <c r="D10" s="247"/>
      <c r="E10" s="247"/>
      <c r="F10" s="247">
        <v>45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50" t="s">
        <v>92</v>
      </c>
      <c r="D11" s="150" t="s">
        <v>92</v>
      </c>
      <c r="E11" s="150" t="s">
        <v>92</v>
      </c>
      <c r="F11" s="152" t="s">
        <v>92</v>
      </c>
      <c r="G11" s="152" t="s">
        <v>92</v>
      </c>
      <c r="H11" s="152" t="s">
        <v>92</v>
      </c>
      <c r="I11" s="154" t="s">
        <v>92</v>
      </c>
      <c r="J11" s="154" t="s">
        <v>92</v>
      </c>
      <c r="K11" s="154" t="s">
        <v>92</v>
      </c>
    </row>
    <row r="12" spans="1:15" ht="21.95" customHeight="1">
      <c r="A12" s="283"/>
      <c r="B12" s="43" t="s">
        <v>23</v>
      </c>
      <c r="C12" s="150">
        <v>60</v>
      </c>
      <c r="D12" s="150">
        <v>60</v>
      </c>
      <c r="E12" s="150">
        <v>60</v>
      </c>
      <c r="F12" s="152">
        <v>60</v>
      </c>
      <c r="G12" s="152">
        <v>60</v>
      </c>
      <c r="H12" s="152">
        <v>60</v>
      </c>
      <c r="I12" s="154">
        <v>60</v>
      </c>
      <c r="J12" s="154">
        <v>60</v>
      </c>
      <c r="K12" s="154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320</v>
      </c>
      <c r="D15" s="41">
        <v>280</v>
      </c>
      <c r="E15" s="41">
        <v>250</v>
      </c>
      <c r="F15" s="151">
        <v>250</v>
      </c>
      <c r="G15" s="41">
        <v>220</v>
      </c>
      <c r="H15" s="41">
        <v>520</v>
      </c>
      <c r="I15" s="41">
        <v>520</v>
      </c>
      <c r="J15" s="41">
        <v>480</v>
      </c>
      <c r="K15" s="41">
        <v>450</v>
      </c>
    </row>
    <row r="16" spans="1:15" ht="27" customHeight="1">
      <c r="A16" s="257"/>
      <c r="B16" s="9" t="s">
        <v>28</v>
      </c>
      <c r="C16" s="254" t="s">
        <v>29</v>
      </c>
      <c r="D16" s="254"/>
      <c r="E16" s="254"/>
      <c r="F16" s="254" t="s">
        <v>255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50" t="s">
        <v>92</v>
      </c>
      <c r="D17" s="150" t="s">
        <v>92</v>
      </c>
      <c r="E17" s="150" t="s">
        <v>92</v>
      </c>
      <c r="F17" s="152" t="s">
        <v>92</v>
      </c>
      <c r="G17" s="152" t="s">
        <v>92</v>
      </c>
      <c r="H17" s="152" t="s">
        <v>92</v>
      </c>
      <c r="I17" s="154" t="s">
        <v>92</v>
      </c>
      <c r="J17" s="154" t="s">
        <v>92</v>
      </c>
      <c r="K17" s="154" t="s">
        <v>92</v>
      </c>
    </row>
    <row r="18" spans="1:11" ht="21.95" customHeight="1">
      <c r="A18" s="255"/>
      <c r="B18" s="42" t="s">
        <v>23</v>
      </c>
      <c r="C18" s="149">
        <v>80</v>
      </c>
      <c r="D18" s="149">
        <v>80</v>
      </c>
      <c r="E18" s="149">
        <v>80</v>
      </c>
      <c r="F18" s="151">
        <v>80</v>
      </c>
      <c r="G18" s="151">
        <v>80</v>
      </c>
      <c r="H18" s="151">
        <v>80</v>
      </c>
      <c r="I18" s="153">
        <v>80</v>
      </c>
      <c r="J18" s="153">
        <v>80</v>
      </c>
      <c r="K18" s="153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460</v>
      </c>
      <c r="D21" s="41">
        <v>360</v>
      </c>
      <c r="E21" s="41">
        <v>270</v>
      </c>
      <c r="F21" s="151">
        <v>270</v>
      </c>
      <c r="G21" s="41">
        <v>210</v>
      </c>
      <c r="H21" s="41">
        <v>430</v>
      </c>
      <c r="I21" s="41">
        <v>430</v>
      </c>
      <c r="J21" s="41">
        <v>330</v>
      </c>
      <c r="K21" s="41">
        <v>500</v>
      </c>
    </row>
    <row r="22" spans="1:11" ht="36" customHeight="1">
      <c r="A22" s="253"/>
      <c r="B22" s="9" t="s">
        <v>33</v>
      </c>
      <c r="C22" s="254" t="s">
        <v>34</v>
      </c>
      <c r="D22" s="254"/>
      <c r="E22" s="254"/>
      <c r="F22" s="254" t="s">
        <v>256</v>
      </c>
      <c r="G22" s="254"/>
      <c r="H22" s="254"/>
      <c r="I22" s="254" t="s">
        <v>259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1000</v>
      </c>
      <c r="D23" s="252"/>
      <c r="E23" s="252"/>
      <c r="F23" s="252">
        <f>490+500</f>
        <v>990</v>
      </c>
      <c r="G23" s="252"/>
      <c r="H23" s="252"/>
      <c r="I23" s="252">
        <f>490+500</f>
        <v>990</v>
      </c>
      <c r="J23" s="252"/>
      <c r="K23" s="252"/>
    </row>
    <row r="24" spans="1:11" ht="21.95" customHeight="1">
      <c r="A24" s="258"/>
      <c r="B24" s="10" t="s">
        <v>37</v>
      </c>
      <c r="C24" s="252">
        <v>1960</v>
      </c>
      <c r="D24" s="252"/>
      <c r="E24" s="252"/>
      <c r="F24" s="252">
        <f>940+900</f>
        <v>1840</v>
      </c>
      <c r="G24" s="252"/>
      <c r="H24" s="252"/>
      <c r="I24" s="252">
        <f>940+900</f>
        <v>1840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19</v>
      </c>
      <c r="D25" s="252"/>
      <c r="E25" s="252"/>
      <c r="F25" s="252">
        <v>18</v>
      </c>
      <c r="G25" s="252"/>
      <c r="H25" s="252"/>
      <c r="I25" s="252">
        <v>18</v>
      </c>
      <c r="J25" s="252"/>
      <c r="K25" s="252"/>
    </row>
    <row r="26" spans="1:11" ht="21.95" customHeight="1">
      <c r="A26" s="257"/>
      <c r="B26" s="8" t="s">
        <v>40</v>
      </c>
      <c r="C26" s="252">
        <v>112</v>
      </c>
      <c r="D26" s="252"/>
      <c r="E26" s="252"/>
      <c r="F26" s="252">
        <v>110</v>
      </c>
      <c r="G26" s="252"/>
      <c r="H26" s="252"/>
      <c r="I26" s="252">
        <v>109</v>
      </c>
      <c r="J26" s="252"/>
      <c r="K26" s="252"/>
    </row>
    <row r="27" spans="1:11" ht="21.95" customHeight="1">
      <c r="A27" s="257"/>
      <c r="B27" s="8" t="s">
        <v>41</v>
      </c>
      <c r="C27" s="252">
        <v>10</v>
      </c>
      <c r="D27" s="252"/>
      <c r="E27" s="252"/>
      <c r="F27" s="252">
        <v>10</v>
      </c>
      <c r="G27" s="252"/>
      <c r="H27" s="252"/>
      <c r="I27" s="252">
        <v>10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251</v>
      </c>
      <c r="D28" s="269"/>
      <c r="E28" s="270"/>
      <c r="F28" s="268" t="s">
        <v>254</v>
      </c>
      <c r="G28" s="269"/>
      <c r="H28" s="270"/>
      <c r="I28" s="268" t="s">
        <v>260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232</v>
      </c>
      <c r="D31" s="280"/>
      <c r="E31" s="281"/>
      <c r="F31" s="279" t="s">
        <v>253</v>
      </c>
      <c r="G31" s="280"/>
      <c r="H31" s="281"/>
      <c r="I31" s="279" t="s">
        <v>258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9.5299999999999994</v>
      </c>
      <c r="F35" s="44">
        <v>9.5</v>
      </c>
      <c r="G35" s="44">
        <v>9.17</v>
      </c>
      <c r="H35" s="41">
        <v>9.26</v>
      </c>
      <c r="I35" s="44">
        <v>9.52</v>
      </c>
      <c r="J35" s="21">
        <v>9.5</v>
      </c>
    </row>
    <row r="36" spans="1:10" ht="15.75">
      <c r="A36" s="290"/>
      <c r="B36" s="297"/>
      <c r="C36" s="12" t="s">
        <v>56</v>
      </c>
      <c r="D36" s="12" t="s">
        <v>57</v>
      </c>
      <c r="E36" s="44">
        <v>11.51</v>
      </c>
      <c r="F36" s="44">
        <v>11.93</v>
      </c>
      <c r="G36" s="44">
        <v>11.32</v>
      </c>
      <c r="H36" s="41">
        <v>10.78</v>
      </c>
      <c r="I36" s="44">
        <v>6.84</v>
      </c>
      <c r="J36" s="21">
        <v>6.32</v>
      </c>
    </row>
    <row r="37" spans="1:10" ht="18.75">
      <c r="A37" s="290"/>
      <c r="B37" s="297"/>
      <c r="C37" s="13" t="s">
        <v>58</v>
      </c>
      <c r="D37" s="12" t="s">
        <v>59</v>
      </c>
      <c r="E37" s="44">
        <v>16.8</v>
      </c>
      <c r="F37" s="44">
        <v>13.8</v>
      </c>
      <c r="G37" s="35">
        <v>14.1</v>
      </c>
      <c r="H37" s="41">
        <v>14.7</v>
      </c>
      <c r="I37" s="44">
        <v>13.4</v>
      </c>
      <c r="J37" s="21">
        <v>14.6</v>
      </c>
    </row>
    <row r="38" spans="1:10" ht="16.5">
      <c r="A38" s="290"/>
      <c r="B38" s="297"/>
      <c r="C38" s="14" t="s">
        <v>60</v>
      </c>
      <c r="D38" s="12" t="s">
        <v>61</v>
      </c>
      <c r="E38" s="35">
        <v>15.2</v>
      </c>
      <c r="F38" s="35">
        <v>12.4</v>
      </c>
      <c r="G38" s="35">
        <v>7.19</v>
      </c>
      <c r="H38" s="37">
        <v>2.2799999999999998</v>
      </c>
      <c r="I38" s="44">
        <v>5.16</v>
      </c>
      <c r="J38" s="21">
        <v>4.87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0.2</v>
      </c>
      <c r="H39" s="41">
        <v>0.2</v>
      </c>
      <c r="I39" s="44">
        <v>0.2</v>
      </c>
      <c r="J39" s="21">
        <v>0.2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10.41</v>
      </c>
      <c r="F40" s="44">
        <v>10.45</v>
      </c>
      <c r="G40" s="44">
        <v>10.41</v>
      </c>
      <c r="H40" s="41">
        <v>10.35</v>
      </c>
      <c r="I40" s="44">
        <v>10.42</v>
      </c>
      <c r="J40" s="21">
        <v>10.4</v>
      </c>
    </row>
    <row r="41" spans="1:10" ht="15.75">
      <c r="A41" s="290"/>
      <c r="B41" s="297"/>
      <c r="C41" s="12" t="s">
        <v>56</v>
      </c>
      <c r="D41" s="12" t="s">
        <v>64</v>
      </c>
      <c r="E41" s="44">
        <v>23.8</v>
      </c>
      <c r="F41" s="44">
        <v>25.4</v>
      </c>
      <c r="G41" s="44">
        <v>31.2</v>
      </c>
      <c r="H41" s="41">
        <v>27.7</v>
      </c>
      <c r="I41" s="44">
        <v>22.5</v>
      </c>
      <c r="J41" s="21">
        <v>23.7</v>
      </c>
    </row>
    <row r="42" spans="1:10" ht="15.75">
      <c r="A42" s="290"/>
      <c r="B42" s="297"/>
      <c r="C42" s="15" t="s">
        <v>65</v>
      </c>
      <c r="D42" s="16" t="s">
        <v>66</v>
      </c>
      <c r="E42" s="44">
        <v>5.19</v>
      </c>
      <c r="F42" s="44">
        <v>5.1100000000000003</v>
      </c>
      <c r="G42" s="44">
        <v>5.09</v>
      </c>
      <c r="H42" s="41">
        <v>5.0999999999999996</v>
      </c>
      <c r="I42" s="44">
        <v>4.83</v>
      </c>
      <c r="J42" s="21">
        <v>4.6900000000000004</v>
      </c>
    </row>
    <row r="43" spans="1:10" ht="16.5">
      <c r="A43" s="290"/>
      <c r="B43" s="297"/>
      <c r="C43" s="15" t="s">
        <v>67</v>
      </c>
      <c r="D43" s="17" t="s">
        <v>68</v>
      </c>
      <c r="E43" s="44">
        <v>9.2100000000000009</v>
      </c>
      <c r="F43" s="44">
        <v>9.83</v>
      </c>
      <c r="G43" s="44">
        <v>9.35</v>
      </c>
      <c r="H43" s="41">
        <v>8.6999999999999993</v>
      </c>
      <c r="I43" s="44">
        <v>9.5</v>
      </c>
      <c r="J43" s="21">
        <v>9.5</v>
      </c>
    </row>
    <row r="44" spans="1:10" ht="18.75">
      <c r="A44" s="290"/>
      <c r="B44" s="297"/>
      <c r="C44" s="13" t="s">
        <v>58</v>
      </c>
      <c r="D44" s="12" t="s">
        <v>69</v>
      </c>
      <c r="E44" s="44">
        <v>794</v>
      </c>
      <c r="F44" s="44">
        <v>1593</v>
      </c>
      <c r="G44" s="44">
        <v>1052</v>
      </c>
      <c r="H44" s="41">
        <v>1604</v>
      </c>
      <c r="I44" s="44">
        <v>849</v>
      </c>
      <c r="J44" s="21">
        <v>870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10.41</v>
      </c>
      <c r="F45" s="44">
        <v>10.3</v>
      </c>
      <c r="G45" s="44">
        <v>35.1</v>
      </c>
      <c r="H45" s="41">
        <v>11.59</v>
      </c>
      <c r="I45" s="44">
        <v>6.78</v>
      </c>
      <c r="J45" s="21">
        <v>6.2</v>
      </c>
    </row>
    <row r="46" spans="1:10" ht="18.75">
      <c r="A46" s="290"/>
      <c r="B46" s="297"/>
      <c r="C46" s="13" t="s">
        <v>58</v>
      </c>
      <c r="D46" s="12" t="s">
        <v>59</v>
      </c>
      <c r="E46" s="44">
        <v>19.3</v>
      </c>
      <c r="F46" s="44">
        <v>16</v>
      </c>
      <c r="G46" s="44">
        <v>40.799999999999997</v>
      </c>
      <c r="H46" s="41">
        <v>12.2</v>
      </c>
      <c r="I46" s="44">
        <v>12.8</v>
      </c>
      <c r="J46" s="21">
        <v>15.8</v>
      </c>
    </row>
    <row r="47" spans="1:10" ht="16.5">
      <c r="A47" s="290"/>
      <c r="B47" s="297"/>
      <c r="C47" s="14" t="s">
        <v>60</v>
      </c>
      <c r="D47" s="12" t="s">
        <v>72</v>
      </c>
      <c r="E47" s="44">
        <v>4.83</v>
      </c>
      <c r="F47" s="44">
        <v>7.6</v>
      </c>
      <c r="G47" s="44">
        <v>7.05</v>
      </c>
      <c r="H47" s="41">
        <v>4.6900000000000004</v>
      </c>
      <c r="I47" s="44">
        <v>8.19</v>
      </c>
      <c r="J47" s="21">
        <v>7.6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9.4600000000000009</v>
      </c>
      <c r="F52" s="44">
        <v>9.5399999999999991</v>
      </c>
      <c r="G52" s="44">
        <v>9.17</v>
      </c>
      <c r="H52" s="41">
        <v>9.2200000000000006</v>
      </c>
      <c r="I52" s="44">
        <v>9.7200000000000006</v>
      </c>
      <c r="J52" s="21">
        <v>9.7100000000000009</v>
      </c>
    </row>
    <row r="53" spans="1:13" ht="15.75">
      <c r="A53" s="290"/>
      <c r="B53" s="297"/>
      <c r="C53" s="12" t="s">
        <v>56</v>
      </c>
      <c r="D53" s="12" t="s">
        <v>57</v>
      </c>
      <c r="E53" s="44">
        <v>7.97</v>
      </c>
      <c r="F53" s="44">
        <v>7.94</v>
      </c>
      <c r="G53" s="44">
        <v>8.26</v>
      </c>
      <c r="H53" s="41">
        <v>8.81</v>
      </c>
      <c r="I53" s="44">
        <v>5.88</v>
      </c>
      <c r="J53" s="21">
        <v>5.65</v>
      </c>
    </row>
    <row r="54" spans="1:13" ht="18.75">
      <c r="A54" s="290"/>
      <c r="B54" s="297"/>
      <c r="C54" s="13" t="s">
        <v>58</v>
      </c>
      <c r="D54" s="12" t="s">
        <v>59</v>
      </c>
      <c r="E54" s="44">
        <v>18</v>
      </c>
      <c r="F54" s="44">
        <v>16.7</v>
      </c>
      <c r="G54" s="44">
        <v>14.6</v>
      </c>
      <c r="H54" s="41">
        <v>13.1</v>
      </c>
      <c r="I54" s="44">
        <v>16.3</v>
      </c>
      <c r="J54" s="21">
        <v>15.7</v>
      </c>
    </row>
    <row r="55" spans="1:13" ht="16.5">
      <c r="A55" s="290"/>
      <c r="B55" s="298"/>
      <c r="C55" s="18" t="s">
        <v>60</v>
      </c>
      <c r="D55" s="12" t="s">
        <v>77</v>
      </c>
      <c r="E55" s="19">
        <v>7.08</v>
      </c>
      <c r="F55" s="19">
        <v>8.3000000000000007</v>
      </c>
      <c r="G55" s="19">
        <v>4.07</v>
      </c>
      <c r="H55" s="41">
        <v>5.3</v>
      </c>
      <c r="I55" s="44">
        <v>1.55</v>
      </c>
      <c r="J55" s="21">
        <v>1.86</v>
      </c>
    </row>
    <row r="56" spans="1:13" ht="14.25">
      <c r="A56" s="22" t="s">
        <v>78</v>
      </c>
      <c r="B56" s="22" t="s">
        <v>79</v>
      </c>
      <c r="C56" s="23">
        <v>7.06</v>
      </c>
      <c r="D56" s="22" t="s">
        <v>80</v>
      </c>
      <c r="E56" s="23">
        <v>80</v>
      </c>
      <c r="F56" s="22" t="s">
        <v>81</v>
      </c>
      <c r="G56" s="23">
        <v>75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33.9</v>
      </c>
      <c r="C59" s="30"/>
      <c r="D59" s="33">
        <v>51.8</v>
      </c>
      <c r="E59" s="30"/>
      <c r="F59" s="30">
        <v>66.099999999999994</v>
      </c>
      <c r="G59" s="34"/>
      <c r="H59" s="30">
        <v>74.8</v>
      </c>
      <c r="I59" s="30"/>
      <c r="J59" s="21">
        <v>23.2</v>
      </c>
      <c r="K59" s="21"/>
      <c r="L59" s="21">
        <v>26</v>
      </c>
      <c r="M59" s="21"/>
    </row>
    <row r="60" spans="1:13" ht="18.75">
      <c r="A60" s="28" t="s">
        <v>1</v>
      </c>
      <c r="B60" s="29"/>
      <c r="C60" s="30"/>
      <c r="D60" s="33">
        <v>1.17</v>
      </c>
      <c r="E60" s="30"/>
      <c r="F60" s="30">
        <v>2.48</v>
      </c>
      <c r="G60" s="34"/>
      <c r="H60" s="30">
        <v>19.89</v>
      </c>
      <c r="I60" s="30"/>
      <c r="J60" s="21">
        <v>13.4</v>
      </c>
      <c r="K60" s="21"/>
      <c r="L60" s="21">
        <v>12</v>
      </c>
      <c r="M60" s="21"/>
    </row>
    <row r="61" spans="1:13" ht="18.75">
      <c r="A61" s="28" t="s">
        <v>2</v>
      </c>
      <c r="B61" s="29">
        <v>89.5</v>
      </c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33.4</v>
      </c>
      <c r="D63" s="33"/>
      <c r="E63" s="30">
        <v>35.61</v>
      </c>
      <c r="F63" s="30"/>
      <c r="G63" s="34">
        <v>57.4</v>
      </c>
      <c r="H63" s="30"/>
      <c r="I63" s="30"/>
      <c r="J63" s="21"/>
      <c r="K63" s="21">
        <v>37.479999999999997</v>
      </c>
      <c r="M63" s="21">
        <v>37.07</v>
      </c>
    </row>
    <row r="64" spans="1:13" ht="18.75">
      <c r="A64" s="31" t="s">
        <v>3</v>
      </c>
      <c r="B64" s="30"/>
      <c r="C64" s="30">
        <v>13.8</v>
      </c>
      <c r="D64" s="33"/>
      <c r="E64" s="30">
        <v>13.47</v>
      </c>
      <c r="F64" s="30"/>
      <c r="G64" s="38">
        <v>36.1</v>
      </c>
      <c r="H64" s="30"/>
      <c r="I64" s="30">
        <v>22.09</v>
      </c>
      <c r="J64" s="21"/>
      <c r="K64" s="21">
        <v>17.29</v>
      </c>
      <c r="L64" s="21"/>
      <c r="M64" s="21">
        <v>16.43</v>
      </c>
    </row>
    <row r="65" spans="1:13" ht="18.75">
      <c r="A65" s="31" t="s">
        <v>4</v>
      </c>
      <c r="B65" s="30"/>
      <c r="C65" s="30">
        <v>81.11</v>
      </c>
      <c r="D65" s="33"/>
      <c r="E65" s="30">
        <v>81.540000000000006</v>
      </c>
      <c r="F65" s="30"/>
      <c r="G65" s="34">
        <v>80.5</v>
      </c>
      <c r="H65" s="30"/>
      <c r="I65" s="30">
        <v>84.7</v>
      </c>
      <c r="J65" s="21"/>
      <c r="K65" s="21">
        <v>83.56</v>
      </c>
      <c r="M65" s="21">
        <v>92.27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0.32</v>
      </c>
      <c r="C67" s="30">
        <v>10.1</v>
      </c>
      <c r="D67" s="33">
        <v>0.11</v>
      </c>
      <c r="E67" s="30">
        <v>7.9</v>
      </c>
      <c r="F67" s="30">
        <v>0.26</v>
      </c>
      <c r="G67" s="34">
        <v>1.8</v>
      </c>
      <c r="H67" s="30">
        <v>8.11</v>
      </c>
      <c r="I67" s="30">
        <v>5.41</v>
      </c>
      <c r="J67" s="21">
        <v>1.04</v>
      </c>
      <c r="K67" s="21">
        <v>4.9000000000000004</v>
      </c>
      <c r="L67" s="21">
        <v>1.4</v>
      </c>
      <c r="M67" s="21">
        <v>5.0999999999999996</v>
      </c>
    </row>
    <row r="68" spans="1:13" ht="18.75">
      <c r="A68" s="32" t="s">
        <v>5</v>
      </c>
      <c r="B68" s="36">
        <v>3.68</v>
      </c>
      <c r="C68" s="30">
        <v>12.9</v>
      </c>
      <c r="D68" s="33">
        <v>2.17</v>
      </c>
      <c r="E68" s="30">
        <v>10.4</v>
      </c>
      <c r="F68" s="30">
        <v>7.35</v>
      </c>
      <c r="G68" s="34">
        <v>3</v>
      </c>
      <c r="H68" s="30">
        <v>5.45</v>
      </c>
      <c r="I68" s="30">
        <v>7.9</v>
      </c>
      <c r="J68" s="21">
        <v>1.47</v>
      </c>
      <c r="K68" s="21">
        <v>7.5</v>
      </c>
      <c r="L68" s="21">
        <v>1.7</v>
      </c>
      <c r="M68" s="21">
        <v>7.2</v>
      </c>
    </row>
    <row r="69" spans="1:13" ht="18.75">
      <c r="A69" s="32" t="s">
        <v>6</v>
      </c>
      <c r="B69" s="36">
        <v>11.5</v>
      </c>
      <c r="C69" s="30">
        <v>10.4</v>
      </c>
      <c r="D69" s="33">
        <v>13.3</v>
      </c>
      <c r="E69" s="30">
        <v>12.8</v>
      </c>
      <c r="F69" s="30">
        <v>14.1</v>
      </c>
      <c r="G69" s="34">
        <v>3.3</v>
      </c>
      <c r="H69" s="30">
        <v>10.6</v>
      </c>
      <c r="I69" s="30">
        <v>5.7</v>
      </c>
      <c r="J69" s="21">
        <v>6</v>
      </c>
      <c r="K69" s="21">
        <v>6.5</v>
      </c>
      <c r="L69" s="21">
        <v>5.3</v>
      </c>
      <c r="M69" s="21">
        <v>6.8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96</v>
      </c>
      <c r="D2" s="244"/>
      <c r="E2" s="244"/>
      <c r="F2" s="245" t="s">
        <v>97</v>
      </c>
      <c r="G2" s="245"/>
      <c r="H2" s="245"/>
      <c r="I2" s="246" t="s">
        <v>100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780</v>
      </c>
      <c r="D4" s="247"/>
      <c r="E4" s="247"/>
      <c r="F4" s="247">
        <v>1595</v>
      </c>
      <c r="G4" s="247"/>
      <c r="H4" s="247"/>
      <c r="I4" s="247">
        <v>2340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800</v>
      </c>
      <c r="D5" s="247"/>
      <c r="E5" s="247"/>
      <c r="F5" s="247">
        <v>1870</v>
      </c>
      <c r="G5" s="247"/>
      <c r="H5" s="247"/>
      <c r="I5" s="247">
        <v>2620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</f>
        <v>780</v>
      </c>
      <c r="D6" s="302"/>
      <c r="E6" s="302"/>
      <c r="F6" s="303">
        <f>F4-C4</f>
        <v>815</v>
      </c>
      <c r="G6" s="304"/>
      <c r="H6" s="305"/>
      <c r="I6" s="303">
        <f>I4-F4</f>
        <v>745</v>
      </c>
      <c r="J6" s="304"/>
      <c r="K6" s="305"/>
      <c r="L6" s="308">
        <f>C6+F6+I6</f>
        <v>2340</v>
      </c>
      <c r="M6" s="308">
        <f>C7+F7+I7</f>
        <v>2620</v>
      </c>
    </row>
    <row r="7" spans="1:15" ht="21.95" customHeight="1">
      <c r="A7" s="238"/>
      <c r="B7" s="6" t="s">
        <v>16</v>
      </c>
      <c r="C7" s="302">
        <f>C5</f>
        <v>800</v>
      </c>
      <c r="D7" s="302"/>
      <c r="E7" s="302"/>
      <c r="F7" s="303">
        <f>F5-C5</f>
        <v>1070</v>
      </c>
      <c r="G7" s="304"/>
      <c r="H7" s="305"/>
      <c r="I7" s="303">
        <f>I5-F5</f>
        <v>750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44</v>
      </c>
      <c r="D9" s="247"/>
      <c r="E9" s="247"/>
      <c r="F9" s="247">
        <v>49</v>
      </c>
      <c r="G9" s="247"/>
      <c r="H9" s="247"/>
      <c r="I9" s="247">
        <v>50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44</v>
      </c>
      <c r="D10" s="247"/>
      <c r="E10" s="247"/>
      <c r="F10" s="247">
        <v>46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47" t="s">
        <v>92</v>
      </c>
      <c r="D11" s="47" t="s">
        <v>92</v>
      </c>
      <c r="E11" s="47" t="s">
        <v>92</v>
      </c>
      <c r="F11" s="49" t="s">
        <v>92</v>
      </c>
      <c r="G11" s="49" t="s">
        <v>92</v>
      </c>
      <c r="H11" s="49" t="s">
        <v>92</v>
      </c>
      <c r="I11" s="51" t="s">
        <v>92</v>
      </c>
      <c r="J11" s="51" t="s">
        <v>92</v>
      </c>
      <c r="K11" s="51" t="s">
        <v>92</v>
      </c>
    </row>
    <row r="12" spans="1:15" ht="21.95" customHeight="1">
      <c r="A12" s="283"/>
      <c r="B12" s="43" t="s">
        <v>23</v>
      </c>
      <c r="C12" s="47">
        <v>60</v>
      </c>
      <c r="D12" s="47">
        <v>60</v>
      </c>
      <c r="E12" s="47">
        <v>60</v>
      </c>
      <c r="F12" s="49">
        <v>60</v>
      </c>
      <c r="G12" s="49">
        <v>60</v>
      </c>
      <c r="H12" s="49">
        <v>60</v>
      </c>
      <c r="I12" s="51">
        <v>60</v>
      </c>
      <c r="J12" s="51">
        <v>60</v>
      </c>
      <c r="K12" s="51">
        <v>60</v>
      </c>
    </row>
    <row r="13" spans="1:15" ht="21.95" customHeight="1">
      <c r="A13" s="283"/>
      <c r="B13" s="284" t="s">
        <v>24</v>
      </c>
      <c r="C13" s="252" t="s">
        <v>93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93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6">
        <v>540</v>
      </c>
      <c r="D15" s="46">
        <v>520</v>
      </c>
      <c r="E15" s="46">
        <v>500</v>
      </c>
      <c r="F15" s="48">
        <v>500</v>
      </c>
      <c r="G15" s="41">
        <v>460</v>
      </c>
      <c r="H15" s="41">
        <v>420</v>
      </c>
      <c r="I15" s="41">
        <v>410</v>
      </c>
      <c r="J15" s="41">
        <v>380</v>
      </c>
      <c r="K15" s="41">
        <v>360</v>
      </c>
    </row>
    <row r="16" spans="1:15" ht="28.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47" t="s">
        <v>92</v>
      </c>
      <c r="D17" s="47" t="s">
        <v>92</v>
      </c>
      <c r="E17" s="47" t="s">
        <v>92</v>
      </c>
      <c r="F17" s="49" t="s">
        <v>92</v>
      </c>
      <c r="G17" s="49" t="s">
        <v>92</v>
      </c>
      <c r="H17" s="49" t="s">
        <v>92</v>
      </c>
      <c r="I17" s="51" t="s">
        <v>92</v>
      </c>
      <c r="J17" s="51" t="s">
        <v>92</v>
      </c>
      <c r="K17" s="51" t="s">
        <v>92</v>
      </c>
    </row>
    <row r="18" spans="1:11" ht="21.95" customHeight="1">
      <c r="A18" s="255"/>
      <c r="B18" s="42" t="s">
        <v>23</v>
      </c>
      <c r="C18" s="46">
        <v>80</v>
      </c>
      <c r="D18" s="46">
        <v>80</v>
      </c>
      <c r="E18" s="46">
        <v>80</v>
      </c>
      <c r="F18" s="48">
        <v>80</v>
      </c>
      <c r="G18" s="48">
        <v>80</v>
      </c>
      <c r="H18" s="48">
        <v>80</v>
      </c>
      <c r="I18" s="50">
        <v>80</v>
      </c>
      <c r="J18" s="50">
        <v>80</v>
      </c>
      <c r="K18" s="50">
        <v>80</v>
      </c>
    </row>
    <row r="19" spans="1:11" ht="21.95" customHeight="1">
      <c r="A19" s="255"/>
      <c r="B19" s="256" t="s">
        <v>24</v>
      </c>
      <c r="C19" s="252" t="s">
        <v>93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93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6">
        <v>320</v>
      </c>
      <c r="D21" s="46">
        <v>250</v>
      </c>
      <c r="E21" s="46">
        <v>500</v>
      </c>
      <c r="F21" s="48">
        <v>500</v>
      </c>
      <c r="G21" s="41">
        <v>450</v>
      </c>
      <c r="H21" s="41">
        <v>380</v>
      </c>
      <c r="I21" s="41">
        <v>360</v>
      </c>
      <c r="J21" s="41">
        <v>500</v>
      </c>
      <c r="K21" s="41">
        <v>440</v>
      </c>
    </row>
    <row r="22" spans="1:11" ht="30.75" customHeight="1">
      <c r="A22" s="253"/>
      <c r="B22" s="9" t="s">
        <v>33</v>
      </c>
      <c r="C22" s="254" t="s">
        <v>94</v>
      </c>
      <c r="D22" s="254"/>
      <c r="E22" s="254"/>
      <c r="F22" s="254" t="s">
        <v>34</v>
      </c>
      <c r="G22" s="254"/>
      <c r="H22" s="254"/>
      <c r="I22" s="254" t="s">
        <v>102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1200</v>
      </c>
      <c r="D23" s="252"/>
      <c r="E23" s="252"/>
      <c r="F23" s="252">
        <v>1200</v>
      </c>
      <c r="G23" s="252"/>
      <c r="H23" s="252"/>
      <c r="I23" s="252">
        <v>1050</v>
      </c>
      <c r="J23" s="252"/>
      <c r="K23" s="252"/>
    </row>
    <row r="24" spans="1:11" ht="21.95" customHeight="1">
      <c r="A24" s="258"/>
      <c r="B24" s="10" t="s">
        <v>37</v>
      </c>
      <c r="C24" s="252">
        <v>1200</v>
      </c>
      <c r="D24" s="252"/>
      <c r="E24" s="252"/>
      <c r="F24" s="252">
        <v>1200</v>
      </c>
      <c r="G24" s="252"/>
      <c r="H24" s="252"/>
      <c r="I24" s="252">
        <v>1200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27</v>
      </c>
      <c r="D25" s="252"/>
      <c r="E25" s="252"/>
      <c r="F25" s="252">
        <v>27</v>
      </c>
      <c r="G25" s="252"/>
      <c r="H25" s="252"/>
      <c r="I25" s="252">
        <v>27</v>
      </c>
      <c r="J25" s="252"/>
      <c r="K25" s="252"/>
    </row>
    <row r="26" spans="1:11" ht="21.95" customHeight="1">
      <c r="A26" s="257"/>
      <c r="B26" s="8" t="s">
        <v>40</v>
      </c>
      <c r="C26" s="252">
        <v>158</v>
      </c>
      <c r="D26" s="252"/>
      <c r="E26" s="252"/>
      <c r="F26" s="252">
        <v>158</v>
      </c>
      <c r="G26" s="252"/>
      <c r="H26" s="252"/>
      <c r="I26" s="252">
        <v>157</v>
      </c>
      <c r="J26" s="252"/>
      <c r="K26" s="252"/>
    </row>
    <row r="27" spans="1:11" ht="21.95" customHeight="1">
      <c r="A27" s="257"/>
      <c r="B27" s="8" t="s">
        <v>41</v>
      </c>
      <c r="C27" s="252">
        <v>12</v>
      </c>
      <c r="D27" s="252"/>
      <c r="E27" s="252"/>
      <c r="F27" s="252">
        <v>12</v>
      </c>
      <c r="G27" s="252"/>
      <c r="H27" s="252"/>
      <c r="I27" s="252">
        <v>12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112</v>
      </c>
      <c r="D28" s="269"/>
      <c r="E28" s="270"/>
      <c r="F28" s="268" t="s">
        <v>99</v>
      </c>
      <c r="G28" s="269"/>
      <c r="H28" s="270"/>
      <c r="I28" s="268" t="s">
        <v>107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13.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95</v>
      </c>
      <c r="D31" s="280"/>
      <c r="E31" s="281"/>
      <c r="F31" s="279" t="s">
        <v>98</v>
      </c>
      <c r="G31" s="280"/>
      <c r="H31" s="281"/>
      <c r="I31" s="279" t="s">
        <v>101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9.58</v>
      </c>
      <c r="F35" s="44">
        <v>9.57</v>
      </c>
      <c r="G35" s="44">
        <v>9.49</v>
      </c>
      <c r="H35" s="41">
        <v>9.09</v>
      </c>
      <c r="I35" s="44">
        <v>9.26</v>
      </c>
      <c r="J35" s="21">
        <v>9.2889999999999997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5.61</v>
      </c>
      <c r="F36" s="44">
        <v>6.01</v>
      </c>
      <c r="G36" s="44">
        <v>5.96</v>
      </c>
      <c r="H36" s="41">
        <v>6.24</v>
      </c>
      <c r="I36" s="44">
        <v>4.38</v>
      </c>
      <c r="J36" s="21">
        <v>7</v>
      </c>
    </row>
    <row r="37" spans="1:10" ht="18.75">
      <c r="A37" s="290"/>
      <c r="B37" s="297"/>
      <c r="C37" s="13" t="s">
        <v>58</v>
      </c>
      <c r="D37" s="12" t="s">
        <v>59</v>
      </c>
      <c r="E37" s="44">
        <v>12.5</v>
      </c>
      <c r="F37" s="44">
        <v>14.3</v>
      </c>
      <c r="G37" s="35">
        <v>14.1</v>
      </c>
      <c r="H37" s="41">
        <v>12.7</v>
      </c>
      <c r="I37" s="44">
        <v>10.9</v>
      </c>
      <c r="J37" s="21">
        <v>11.9</v>
      </c>
    </row>
    <row r="38" spans="1:10" ht="16.5">
      <c r="A38" s="290"/>
      <c r="B38" s="297"/>
      <c r="C38" s="14" t="s">
        <v>60</v>
      </c>
      <c r="D38" s="12" t="s">
        <v>61</v>
      </c>
      <c r="E38" s="35">
        <v>13.3</v>
      </c>
      <c r="F38" s="35">
        <v>3.7</v>
      </c>
      <c r="G38" s="35">
        <v>11.4</v>
      </c>
      <c r="H38" s="37">
        <v>8.1999999999999993</v>
      </c>
      <c r="I38" s="44">
        <v>17.899999999999999</v>
      </c>
      <c r="J38" s="21">
        <v>18.170000000000002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0.2</v>
      </c>
      <c r="H39" s="41">
        <v>0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10.4</v>
      </c>
      <c r="F40" s="44">
        <v>10.27</v>
      </c>
      <c r="G40" s="44">
        <v>10.37</v>
      </c>
      <c r="H40" s="41">
        <v>10.31</v>
      </c>
      <c r="I40" s="44">
        <v>10.42</v>
      </c>
      <c r="J40" s="21">
        <v>10.3</v>
      </c>
    </row>
    <row r="41" spans="1:10" ht="15.75">
      <c r="A41" s="290"/>
      <c r="B41" s="297"/>
      <c r="C41" s="12" t="s">
        <v>56</v>
      </c>
      <c r="D41" s="12" t="s">
        <v>64</v>
      </c>
      <c r="E41" s="44">
        <v>16.02</v>
      </c>
      <c r="F41" s="44">
        <v>19.8</v>
      </c>
      <c r="G41" s="44">
        <v>18.8</v>
      </c>
      <c r="H41" s="41">
        <v>15.81</v>
      </c>
      <c r="I41" s="44">
        <v>14.7</v>
      </c>
      <c r="J41" s="21">
        <v>16.55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4.16</v>
      </c>
      <c r="F42" s="44">
        <v>4.0599999999999996</v>
      </c>
      <c r="G42" s="44">
        <v>3.68</v>
      </c>
      <c r="H42" s="41">
        <v>3.48</v>
      </c>
      <c r="I42" s="44">
        <v>3.43</v>
      </c>
      <c r="J42" s="21">
        <v>3.53</v>
      </c>
    </row>
    <row r="43" spans="1:10" ht="16.5">
      <c r="A43" s="290"/>
      <c r="B43" s="297"/>
      <c r="C43" s="15" t="s">
        <v>67</v>
      </c>
      <c r="D43" s="17" t="s">
        <v>68</v>
      </c>
      <c r="E43" s="44">
        <v>12.1</v>
      </c>
      <c r="F43" s="44">
        <v>9.6</v>
      </c>
      <c r="G43" s="44">
        <v>1.1000000000000001</v>
      </c>
      <c r="H43" s="41">
        <v>7.23</v>
      </c>
      <c r="I43" s="44">
        <v>8.44</v>
      </c>
      <c r="J43" s="21">
        <v>8.1999999999999993</v>
      </c>
    </row>
    <row r="44" spans="1:10" ht="18.75">
      <c r="A44" s="290"/>
      <c r="B44" s="297"/>
      <c r="C44" s="13" t="s">
        <v>58</v>
      </c>
      <c r="D44" s="12" t="s">
        <v>69</v>
      </c>
      <c r="E44" s="44">
        <v>336</v>
      </c>
      <c r="F44" s="44">
        <v>377</v>
      </c>
      <c r="G44" s="44">
        <v>409</v>
      </c>
      <c r="H44" s="41">
        <v>323</v>
      </c>
      <c r="I44" s="44">
        <v>300</v>
      </c>
      <c r="J44" s="21">
        <v>350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8.4700000000000006</v>
      </c>
      <c r="F45" s="44">
        <v>7.41</v>
      </c>
      <c r="G45" s="44">
        <v>6.68</v>
      </c>
      <c r="H45" s="41">
        <v>6.39</v>
      </c>
      <c r="I45" s="44">
        <v>4.0199999999999996</v>
      </c>
      <c r="J45" s="21">
        <v>5.13</v>
      </c>
    </row>
    <row r="46" spans="1:10" ht="18.75">
      <c r="A46" s="290"/>
      <c r="B46" s="297"/>
      <c r="C46" s="13" t="s">
        <v>58</v>
      </c>
      <c r="D46" s="12" t="s">
        <v>59</v>
      </c>
      <c r="E46" s="44">
        <v>9.8000000000000007</v>
      </c>
      <c r="F46" s="44">
        <v>10.4</v>
      </c>
      <c r="G46" s="44">
        <v>17.3</v>
      </c>
      <c r="H46" s="41">
        <v>11.2</v>
      </c>
      <c r="I46" s="44">
        <v>12.6</v>
      </c>
      <c r="J46" s="21">
        <v>11</v>
      </c>
    </row>
    <row r="47" spans="1:10" ht="16.5">
      <c r="A47" s="290"/>
      <c r="B47" s="297"/>
      <c r="C47" s="14" t="s">
        <v>60</v>
      </c>
      <c r="D47" s="12" t="s">
        <v>72</v>
      </c>
      <c r="E47" s="44">
        <v>8.15</v>
      </c>
      <c r="F47" s="44">
        <v>6.94</v>
      </c>
      <c r="G47" s="44">
        <v>7.2</v>
      </c>
      <c r="H47" s="41">
        <v>3.7</v>
      </c>
      <c r="I47" s="44">
        <v>5.71</v>
      </c>
      <c r="J47" s="21">
        <v>6.3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9.7899999999999991</v>
      </c>
      <c r="F52" s="44">
        <v>9.77</v>
      </c>
      <c r="G52" s="44">
        <v>9.57</v>
      </c>
      <c r="H52" s="41">
        <v>9.4700000000000006</v>
      </c>
      <c r="I52" s="44">
        <v>9.6</v>
      </c>
      <c r="J52" s="21">
        <v>9.56</v>
      </c>
    </row>
    <row r="53" spans="1:13" ht="15.75">
      <c r="A53" s="290"/>
      <c r="B53" s="297"/>
      <c r="C53" s="12" t="s">
        <v>56</v>
      </c>
      <c r="D53" s="12" t="s">
        <v>57</v>
      </c>
      <c r="E53" s="44">
        <v>4.75</v>
      </c>
      <c r="F53" s="44">
        <v>5.03</v>
      </c>
      <c r="G53" s="44">
        <v>6.33</v>
      </c>
      <c r="H53" s="41">
        <v>5.46</v>
      </c>
      <c r="I53" s="44">
        <v>3.8</v>
      </c>
      <c r="J53" s="21">
        <v>4.18</v>
      </c>
    </row>
    <row r="54" spans="1:13" ht="18.75">
      <c r="A54" s="290"/>
      <c r="B54" s="297"/>
      <c r="C54" s="13" t="s">
        <v>58</v>
      </c>
      <c r="D54" s="12" t="s">
        <v>59</v>
      </c>
      <c r="E54" s="44">
        <v>10.1</v>
      </c>
      <c r="F54" s="44">
        <v>8.9</v>
      </c>
      <c r="G54" s="44">
        <v>17.3</v>
      </c>
      <c r="H54" s="41">
        <v>6.9</v>
      </c>
      <c r="I54" s="44">
        <v>4.5</v>
      </c>
      <c r="J54" s="21">
        <v>5.0999999999999996</v>
      </c>
    </row>
    <row r="55" spans="1:13" ht="16.5">
      <c r="A55" s="290"/>
      <c r="B55" s="298"/>
      <c r="C55" s="18" t="s">
        <v>60</v>
      </c>
      <c r="D55" s="12" t="s">
        <v>77</v>
      </c>
      <c r="E55" s="19">
        <v>5.77</v>
      </c>
      <c r="F55" s="19">
        <v>6.48</v>
      </c>
      <c r="G55" s="19">
        <v>7.2</v>
      </c>
      <c r="H55" s="41">
        <v>8.9</v>
      </c>
      <c r="I55" s="44">
        <v>6.22</v>
      </c>
      <c r="J55" s="21">
        <v>5.78</v>
      </c>
    </row>
    <row r="56" spans="1:13" ht="14.25">
      <c r="A56" s="22" t="s">
        <v>78</v>
      </c>
      <c r="B56" s="22" t="s">
        <v>79</v>
      </c>
      <c r="C56" s="23">
        <v>7.15</v>
      </c>
      <c r="D56" s="22" t="s">
        <v>80</v>
      </c>
      <c r="E56" s="23">
        <v>86</v>
      </c>
      <c r="F56" s="22" t="s">
        <v>81</v>
      </c>
      <c r="G56" s="23">
        <v>72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30.4</v>
      </c>
      <c r="C59" s="30"/>
      <c r="D59" s="33">
        <v>19</v>
      </c>
      <c r="E59" s="30"/>
      <c r="F59" s="30">
        <v>20.9</v>
      </c>
      <c r="G59" s="34"/>
      <c r="H59" s="30">
        <v>45.3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>
        <v>17.579999999999998</v>
      </c>
      <c r="K60" s="21"/>
      <c r="L60" s="21">
        <v>21</v>
      </c>
      <c r="M60" s="21"/>
    </row>
    <row r="61" spans="1:13" ht="18.75">
      <c r="A61" s="28" t="s">
        <v>2</v>
      </c>
      <c r="B61" s="29">
        <v>5.56</v>
      </c>
      <c r="C61" s="30"/>
      <c r="D61" s="33">
        <v>10.5</v>
      </c>
      <c r="E61" s="30"/>
      <c r="F61" s="30">
        <v>18.7</v>
      </c>
      <c r="G61" s="34"/>
      <c r="H61" s="30">
        <v>19.32</v>
      </c>
      <c r="I61" s="30"/>
      <c r="J61" s="21">
        <v>83.26</v>
      </c>
      <c r="K61" s="21"/>
      <c r="L61" s="21">
        <v>2.89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8.75</v>
      </c>
      <c r="H63" s="30"/>
      <c r="I63" s="30">
        <v>8.19</v>
      </c>
      <c r="J63" s="21"/>
      <c r="K63" s="21"/>
      <c r="M63" s="21"/>
    </row>
    <row r="64" spans="1:13" ht="18.75">
      <c r="A64" s="31" t="s">
        <v>3</v>
      </c>
      <c r="B64" s="30"/>
      <c r="C64" s="30">
        <v>6.94</v>
      </c>
      <c r="D64" s="33"/>
      <c r="E64" s="30">
        <v>4.26</v>
      </c>
      <c r="F64" s="30"/>
      <c r="G64" s="38">
        <v>5.08</v>
      </c>
      <c r="H64" s="30"/>
      <c r="I64" s="30">
        <v>5.65</v>
      </c>
      <c r="J64" s="21"/>
      <c r="K64" s="21">
        <v>6</v>
      </c>
      <c r="L64" s="21"/>
      <c r="M64" s="21">
        <v>5.8</v>
      </c>
    </row>
    <row r="65" spans="1:13" ht="18.75">
      <c r="A65" s="31" t="s">
        <v>4</v>
      </c>
      <c r="B65" s="30"/>
      <c r="C65" s="30">
        <v>170</v>
      </c>
      <c r="D65" s="33"/>
      <c r="E65" s="30">
        <v>52.62</v>
      </c>
      <c r="F65" s="30"/>
      <c r="G65" s="34">
        <v>59.47</v>
      </c>
      <c r="H65" s="30"/>
      <c r="I65" s="30">
        <v>59.98</v>
      </c>
      <c r="J65" s="21"/>
      <c r="K65" s="21">
        <v>62.4</v>
      </c>
      <c r="M65" s="21">
        <v>64.2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14.1</v>
      </c>
      <c r="C67" s="30">
        <v>3.2</v>
      </c>
      <c r="D67" s="33">
        <v>12.8</v>
      </c>
      <c r="E67" s="30">
        <v>7.4</v>
      </c>
      <c r="F67" s="30">
        <v>14.6</v>
      </c>
      <c r="G67" s="34">
        <v>5.2</v>
      </c>
      <c r="H67" s="30">
        <v>16.100000000000001</v>
      </c>
      <c r="I67" s="30">
        <v>11.5</v>
      </c>
      <c r="J67" s="21"/>
      <c r="K67" s="21"/>
      <c r="L67" s="21"/>
      <c r="M67" s="21"/>
    </row>
    <row r="68" spans="1:13" ht="18.75">
      <c r="A68" s="32" t="s">
        <v>5</v>
      </c>
      <c r="B68" s="36">
        <v>12.1</v>
      </c>
      <c r="C68" s="30">
        <v>1.7</v>
      </c>
      <c r="D68" s="33">
        <v>17.7</v>
      </c>
      <c r="E68" s="30">
        <v>2.2999999999999998</v>
      </c>
      <c r="F68" s="30">
        <v>15.5</v>
      </c>
      <c r="G68" s="34">
        <v>8</v>
      </c>
      <c r="H68" s="30">
        <v>11.6</v>
      </c>
      <c r="I68" s="30">
        <v>6.72</v>
      </c>
      <c r="J68" s="21">
        <v>15.72</v>
      </c>
      <c r="K68" s="21">
        <v>2.5</v>
      </c>
      <c r="L68" s="21">
        <v>12.2</v>
      </c>
      <c r="M68" s="21">
        <v>4.2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>
        <v>17.2</v>
      </c>
      <c r="I69" s="30">
        <v>8.4</v>
      </c>
      <c r="J69" s="21">
        <v>17.36</v>
      </c>
      <c r="K69" s="21">
        <v>3.1</v>
      </c>
      <c r="L69" s="21">
        <v>17.399999999999999</v>
      </c>
      <c r="M69" s="21">
        <v>3.8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I25:K25"/>
    <mergeCell ref="B57:E57"/>
    <mergeCell ref="F57:I57"/>
    <mergeCell ref="J57:M57"/>
    <mergeCell ref="A23:A24"/>
    <mergeCell ref="C24:E24"/>
    <mergeCell ref="F24:H24"/>
    <mergeCell ref="I24:K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104</v>
      </c>
      <c r="D2" s="244"/>
      <c r="E2" s="244"/>
      <c r="F2" s="245" t="s">
        <v>263</v>
      </c>
      <c r="G2" s="245"/>
      <c r="H2" s="245"/>
      <c r="I2" s="246" t="s">
        <v>110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46880</v>
      </c>
      <c r="D4" s="247"/>
      <c r="E4" s="247"/>
      <c r="F4" s="247">
        <v>47720</v>
      </c>
      <c r="G4" s="247"/>
      <c r="H4" s="247"/>
      <c r="I4" s="247">
        <v>48600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53160</v>
      </c>
      <c r="D5" s="247"/>
      <c r="E5" s="247"/>
      <c r="F5" s="247">
        <v>54100</v>
      </c>
      <c r="G5" s="247"/>
      <c r="H5" s="247"/>
      <c r="I5" s="247">
        <v>55300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C4-'18日'!I4</f>
        <v>881</v>
      </c>
      <c r="D6" s="302"/>
      <c r="E6" s="302"/>
      <c r="F6" s="303">
        <f>F4-C4</f>
        <v>840</v>
      </c>
      <c r="G6" s="304"/>
      <c r="H6" s="305"/>
      <c r="I6" s="303">
        <f>I4-F4</f>
        <v>880</v>
      </c>
      <c r="J6" s="304"/>
      <c r="K6" s="305"/>
      <c r="L6" s="308">
        <f>C6+F6+I6</f>
        <v>2601</v>
      </c>
      <c r="M6" s="308">
        <f>C7+F7+I7</f>
        <v>3078</v>
      </c>
    </row>
    <row r="7" spans="1:15" ht="21.95" customHeight="1">
      <c r="A7" s="238"/>
      <c r="B7" s="6" t="s">
        <v>16</v>
      </c>
      <c r="C7" s="302">
        <f>C5-'18日'!I5</f>
        <v>938</v>
      </c>
      <c r="D7" s="302"/>
      <c r="E7" s="302"/>
      <c r="F7" s="303">
        <f>F5-C5</f>
        <v>940</v>
      </c>
      <c r="G7" s="304"/>
      <c r="H7" s="305"/>
      <c r="I7" s="303">
        <f>I5-F5</f>
        <v>1200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49</v>
      </c>
      <c r="D9" s="247"/>
      <c r="E9" s="247"/>
      <c r="F9" s="247">
        <v>46</v>
      </c>
      <c r="G9" s="247"/>
      <c r="H9" s="247"/>
      <c r="I9" s="247">
        <v>49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49</v>
      </c>
      <c r="D10" s="247"/>
      <c r="E10" s="247"/>
      <c r="F10" s="247">
        <v>46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56" t="s">
        <v>92</v>
      </c>
      <c r="D11" s="156" t="s">
        <v>92</v>
      </c>
      <c r="E11" s="156" t="s">
        <v>92</v>
      </c>
      <c r="F11" s="158" t="s">
        <v>92</v>
      </c>
      <c r="G11" s="158" t="s">
        <v>92</v>
      </c>
      <c r="H11" s="160" t="s">
        <v>265</v>
      </c>
      <c r="I11" s="160" t="s">
        <v>265</v>
      </c>
      <c r="J11" s="160" t="s">
        <v>265</v>
      </c>
      <c r="K11" s="160" t="s">
        <v>265</v>
      </c>
    </row>
    <row r="12" spans="1:15" ht="21.95" customHeight="1">
      <c r="A12" s="283"/>
      <c r="B12" s="43" t="s">
        <v>23</v>
      </c>
      <c r="C12" s="156">
        <v>60</v>
      </c>
      <c r="D12" s="156">
        <v>60</v>
      </c>
      <c r="E12" s="156">
        <v>60</v>
      </c>
      <c r="F12" s="158">
        <v>60</v>
      </c>
      <c r="G12" s="158">
        <v>60</v>
      </c>
      <c r="H12" s="158">
        <v>70</v>
      </c>
      <c r="I12" s="44">
        <v>70</v>
      </c>
      <c r="J12" s="44">
        <v>70</v>
      </c>
      <c r="K12" s="44">
        <v>70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266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155">
        <v>450</v>
      </c>
      <c r="D15" s="155">
        <v>410</v>
      </c>
      <c r="E15" s="155">
        <v>380</v>
      </c>
      <c r="F15" s="157">
        <v>380</v>
      </c>
      <c r="G15" s="41">
        <v>350</v>
      </c>
      <c r="H15" s="41">
        <v>310</v>
      </c>
      <c r="I15" s="41">
        <v>310</v>
      </c>
      <c r="J15" s="41">
        <v>270</v>
      </c>
      <c r="K15" s="41">
        <v>500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268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56" t="s">
        <v>92</v>
      </c>
      <c r="D17" s="156" t="s">
        <v>92</v>
      </c>
      <c r="E17" s="156" t="s">
        <v>92</v>
      </c>
      <c r="F17" s="158" t="s">
        <v>92</v>
      </c>
      <c r="G17" s="158" t="s">
        <v>92</v>
      </c>
      <c r="H17" s="158" t="s">
        <v>92</v>
      </c>
      <c r="I17" s="161" t="s">
        <v>269</v>
      </c>
      <c r="J17" s="160" t="s">
        <v>92</v>
      </c>
      <c r="K17" s="164" t="s">
        <v>92</v>
      </c>
    </row>
    <row r="18" spans="1:11" ht="21.95" customHeight="1">
      <c r="A18" s="255"/>
      <c r="B18" s="42" t="s">
        <v>23</v>
      </c>
      <c r="C18" s="155">
        <v>80</v>
      </c>
      <c r="D18" s="155">
        <v>80</v>
      </c>
      <c r="E18" s="155">
        <v>80</v>
      </c>
      <c r="F18" s="157">
        <v>80</v>
      </c>
      <c r="G18" s="157">
        <v>80</v>
      </c>
      <c r="H18" s="157">
        <v>80</v>
      </c>
      <c r="I18" s="159">
        <v>80</v>
      </c>
      <c r="J18" s="159">
        <v>80</v>
      </c>
      <c r="K18" s="163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55">
        <v>500</v>
      </c>
      <c r="D21" s="155">
        <v>400</v>
      </c>
      <c r="E21" s="155">
        <v>300</v>
      </c>
      <c r="F21" s="157">
        <v>300</v>
      </c>
      <c r="G21" s="41">
        <v>200</v>
      </c>
      <c r="H21" s="41">
        <v>460</v>
      </c>
      <c r="I21" s="41">
        <v>460</v>
      </c>
      <c r="J21" s="41">
        <v>400</v>
      </c>
      <c r="K21" s="41">
        <v>360</v>
      </c>
    </row>
    <row r="22" spans="1:11" ht="44.25" customHeight="1">
      <c r="A22" s="253"/>
      <c r="B22" s="9" t="s">
        <v>33</v>
      </c>
      <c r="C22" s="254" t="s">
        <v>34</v>
      </c>
      <c r="D22" s="254"/>
      <c r="E22" s="254"/>
      <c r="F22" s="254" t="s">
        <v>264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850</v>
      </c>
      <c r="D23" s="252"/>
      <c r="E23" s="252"/>
      <c r="F23" s="252">
        <v>800</v>
      </c>
      <c r="G23" s="252"/>
      <c r="H23" s="252"/>
      <c r="I23" s="252">
        <v>2730</v>
      </c>
      <c r="J23" s="252"/>
      <c r="K23" s="252"/>
    </row>
    <row r="24" spans="1:11" ht="21.95" customHeight="1">
      <c r="A24" s="258"/>
      <c r="B24" s="10" t="s">
        <v>37</v>
      </c>
      <c r="C24" s="252">
        <f>940+900</f>
        <v>1840</v>
      </c>
      <c r="D24" s="252"/>
      <c r="E24" s="252"/>
      <c r="F24" s="252">
        <f>870+840</f>
        <v>1710</v>
      </c>
      <c r="G24" s="252"/>
      <c r="H24" s="252"/>
      <c r="I24" s="252">
        <v>1650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18</v>
      </c>
      <c r="D25" s="252"/>
      <c r="E25" s="252"/>
      <c r="F25" s="252">
        <v>18</v>
      </c>
      <c r="G25" s="252"/>
      <c r="H25" s="252"/>
      <c r="I25" s="252">
        <v>17</v>
      </c>
      <c r="J25" s="252"/>
      <c r="K25" s="252"/>
    </row>
    <row r="26" spans="1:11" ht="21.95" customHeight="1">
      <c r="A26" s="257"/>
      <c r="B26" s="8" t="s">
        <v>40</v>
      </c>
      <c r="C26" s="252">
        <v>109</v>
      </c>
      <c r="D26" s="252"/>
      <c r="E26" s="252"/>
      <c r="F26" s="252">
        <v>109</v>
      </c>
      <c r="G26" s="252"/>
      <c r="H26" s="252"/>
      <c r="I26" s="252">
        <v>109</v>
      </c>
      <c r="J26" s="252"/>
      <c r="K26" s="252"/>
    </row>
    <row r="27" spans="1:11" ht="21.95" customHeight="1">
      <c r="A27" s="257"/>
      <c r="B27" s="8" t="s">
        <v>41</v>
      </c>
      <c r="C27" s="252">
        <v>10</v>
      </c>
      <c r="D27" s="252"/>
      <c r="E27" s="252"/>
      <c r="F27" s="252">
        <v>10</v>
      </c>
      <c r="G27" s="252"/>
      <c r="H27" s="252"/>
      <c r="I27" s="252">
        <v>10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261</v>
      </c>
      <c r="D28" s="269"/>
      <c r="E28" s="270"/>
      <c r="F28" s="268" t="s">
        <v>262</v>
      </c>
      <c r="G28" s="269"/>
      <c r="H28" s="270"/>
      <c r="I28" s="268" t="s">
        <v>271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103</v>
      </c>
      <c r="D31" s="280"/>
      <c r="E31" s="281"/>
      <c r="F31" s="279" t="s">
        <v>105</v>
      </c>
      <c r="G31" s="280"/>
      <c r="H31" s="281"/>
      <c r="I31" s="279" t="s">
        <v>267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9.5</v>
      </c>
      <c r="F35" s="44">
        <v>9.4600000000000009</v>
      </c>
      <c r="G35" s="44">
        <v>9.11</v>
      </c>
      <c r="H35" s="41">
        <v>9.16</v>
      </c>
      <c r="I35" s="44">
        <v>9</v>
      </c>
      <c r="J35" s="21">
        <v>9.3000000000000007</v>
      </c>
    </row>
    <row r="36" spans="1:10" ht="15.75">
      <c r="A36" s="290"/>
      <c r="B36" s="297"/>
      <c r="C36" s="12" t="s">
        <v>56</v>
      </c>
      <c r="D36" s="12" t="s">
        <v>57</v>
      </c>
      <c r="E36" s="44">
        <v>6.38</v>
      </c>
      <c r="F36" s="44">
        <v>6.31</v>
      </c>
      <c r="G36" s="44">
        <v>10.210000000000001</v>
      </c>
      <c r="H36" s="41">
        <v>10.83</v>
      </c>
      <c r="I36" s="44">
        <v>8.9</v>
      </c>
      <c r="J36" s="21">
        <v>7.5</v>
      </c>
    </row>
    <row r="37" spans="1:10" ht="18.75">
      <c r="A37" s="290"/>
      <c r="B37" s="297"/>
      <c r="C37" s="13" t="s">
        <v>58</v>
      </c>
      <c r="D37" s="12" t="s">
        <v>59</v>
      </c>
      <c r="E37" s="44">
        <v>12.8</v>
      </c>
      <c r="F37" s="44">
        <v>13.5</v>
      </c>
      <c r="G37" s="35">
        <v>19.399999999999999</v>
      </c>
      <c r="H37" s="41">
        <v>18.100000000000001</v>
      </c>
      <c r="I37" s="44">
        <v>17.7</v>
      </c>
      <c r="J37" s="21">
        <v>16.3</v>
      </c>
    </row>
    <row r="38" spans="1:10" ht="16.5">
      <c r="A38" s="290"/>
      <c r="B38" s="297"/>
      <c r="C38" s="14" t="s">
        <v>60</v>
      </c>
      <c r="D38" s="12" t="s">
        <v>61</v>
      </c>
      <c r="E38" s="35">
        <v>6.9</v>
      </c>
      <c r="F38" s="35">
        <v>9.17</v>
      </c>
      <c r="G38" s="35">
        <v>3.96</v>
      </c>
      <c r="H38" s="37">
        <v>1.96</v>
      </c>
      <c r="I38" s="44">
        <v>2.58</v>
      </c>
      <c r="J38" s="21">
        <v>3.1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0.2</v>
      </c>
      <c r="J39" s="21">
        <v>0.2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10.44</v>
      </c>
      <c r="F40" s="44">
        <v>10.41</v>
      </c>
      <c r="G40" s="44">
        <v>10.41</v>
      </c>
      <c r="H40" s="41">
        <v>10.35</v>
      </c>
      <c r="I40" s="44">
        <v>10.16</v>
      </c>
      <c r="J40" s="21">
        <v>10.1</v>
      </c>
    </row>
    <row r="41" spans="1:10" ht="15.75">
      <c r="A41" s="290"/>
      <c r="B41" s="297"/>
      <c r="C41" s="12" t="s">
        <v>56</v>
      </c>
      <c r="D41" s="12" t="s">
        <v>64</v>
      </c>
      <c r="E41" s="44">
        <v>21.8</v>
      </c>
      <c r="F41" s="44">
        <v>26.3</v>
      </c>
      <c r="G41" s="44">
        <v>29.5</v>
      </c>
      <c r="H41" s="41">
        <v>32.700000000000003</v>
      </c>
      <c r="I41" s="44">
        <v>20.9</v>
      </c>
      <c r="J41" s="21">
        <v>23.4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4.6399999999999997</v>
      </c>
      <c r="F42" s="44">
        <v>4.6100000000000003</v>
      </c>
      <c r="G42" s="44">
        <v>5.22</v>
      </c>
      <c r="H42" s="41">
        <v>5.15</v>
      </c>
      <c r="I42" s="44">
        <v>5.14</v>
      </c>
      <c r="J42" s="21">
        <v>5.0999999999999996</v>
      </c>
    </row>
    <row r="43" spans="1:10" ht="16.5">
      <c r="A43" s="290"/>
      <c r="B43" s="297"/>
      <c r="C43" s="15" t="s">
        <v>67</v>
      </c>
      <c r="D43" s="17" t="s">
        <v>68</v>
      </c>
      <c r="E43" s="44">
        <v>9.06</v>
      </c>
      <c r="F43" s="44">
        <v>9.52</v>
      </c>
      <c r="G43" s="44">
        <v>9.5</v>
      </c>
      <c r="H43" s="41">
        <v>8.75</v>
      </c>
      <c r="I43" s="44">
        <v>8.9600000000000009</v>
      </c>
      <c r="J43" s="21">
        <v>8.65</v>
      </c>
    </row>
    <row r="44" spans="1:10" ht="18.75">
      <c r="A44" s="290"/>
      <c r="B44" s="297"/>
      <c r="C44" s="13" t="s">
        <v>58</v>
      </c>
      <c r="D44" s="12" t="s">
        <v>69</v>
      </c>
      <c r="E44" s="44">
        <v>830</v>
      </c>
      <c r="F44" s="44">
        <v>880</v>
      </c>
      <c r="G44" s="44">
        <v>1520</v>
      </c>
      <c r="H44" s="41">
        <v>1653</v>
      </c>
      <c r="I44" s="44">
        <v>1350</v>
      </c>
      <c r="J44" s="21">
        <v>1430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5.44</v>
      </c>
      <c r="F45" s="44">
        <v>5.95</v>
      </c>
      <c r="G45" s="44">
        <v>6.9</v>
      </c>
      <c r="H45" s="41">
        <v>7.21</v>
      </c>
      <c r="I45" s="44">
        <v>5.7</v>
      </c>
      <c r="J45" s="21">
        <v>6.2</v>
      </c>
    </row>
    <row r="46" spans="1:10" ht="18.75">
      <c r="A46" s="290"/>
      <c r="B46" s="297"/>
      <c r="C46" s="13" t="s">
        <v>58</v>
      </c>
      <c r="D46" s="12" t="s">
        <v>59</v>
      </c>
      <c r="E46" s="44">
        <v>14.5</v>
      </c>
      <c r="F46" s="44">
        <v>13.9</v>
      </c>
      <c r="G46" s="44">
        <v>15.7</v>
      </c>
      <c r="H46" s="41">
        <v>19.3</v>
      </c>
      <c r="I46" s="44">
        <v>19.8</v>
      </c>
      <c r="J46" s="21">
        <v>19.899999999999999</v>
      </c>
    </row>
    <row r="47" spans="1:10" ht="16.5">
      <c r="A47" s="290"/>
      <c r="B47" s="297"/>
      <c r="C47" s="14" t="s">
        <v>60</v>
      </c>
      <c r="D47" s="12" t="s">
        <v>72</v>
      </c>
      <c r="E47" s="44">
        <v>1.61</v>
      </c>
      <c r="F47" s="44">
        <v>2.06</v>
      </c>
      <c r="G47" s="44">
        <v>2.06</v>
      </c>
      <c r="H47" s="41">
        <v>3.08</v>
      </c>
      <c r="I47" s="44">
        <v>2.65</v>
      </c>
      <c r="J47" s="21">
        <v>3.05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9.6199999999999992</v>
      </c>
      <c r="F52" s="44">
        <v>9.6</v>
      </c>
      <c r="G52" s="44">
        <v>9.36</v>
      </c>
      <c r="H52" s="41">
        <v>9.11</v>
      </c>
      <c r="I52" s="44">
        <v>9.16</v>
      </c>
      <c r="J52" s="21">
        <v>9.1999999999999993</v>
      </c>
    </row>
    <row r="53" spans="1:13" ht="15.75">
      <c r="A53" s="290"/>
      <c r="B53" s="297"/>
      <c r="C53" s="12" t="s">
        <v>56</v>
      </c>
      <c r="D53" s="12" t="s">
        <v>57</v>
      </c>
      <c r="E53" s="44">
        <v>6.12</v>
      </c>
      <c r="F53" s="44">
        <v>7.62</v>
      </c>
      <c r="G53" s="44">
        <v>7.34</v>
      </c>
      <c r="H53" s="41">
        <v>9.9499999999999993</v>
      </c>
      <c r="I53" s="44">
        <v>8.1999999999999993</v>
      </c>
      <c r="J53" s="21">
        <v>7.7</v>
      </c>
    </row>
    <row r="54" spans="1:13" ht="18.75">
      <c r="A54" s="290"/>
      <c r="B54" s="297"/>
      <c r="C54" s="13" t="s">
        <v>58</v>
      </c>
      <c r="D54" s="12" t="s">
        <v>59</v>
      </c>
      <c r="E54" s="44">
        <v>13.5</v>
      </c>
      <c r="F54" s="44">
        <v>13</v>
      </c>
      <c r="G54" s="44">
        <v>7.3</v>
      </c>
      <c r="H54" s="41">
        <v>5.5</v>
      </c>
      <c r="I54" s="44">
        <v>9.3000000000000007</v>
      </c>
      <c r="J54" s="21">
        <v>13.9</v>
      </c>
    </row>
    <row r="55" spans="1:13" ht="16.5">
      <c r="A55" s="290"/>
      <c r="B55" s="298"/>
      <c r="C55" s="18" t="s">
        <v>60</v>
      </c>
      <c r="D55" s="12" t="s">
        <v>77</v>
      </c>
      <c r="E55" s="19">
        <v>2.21</v>
      </c>
      <c r="F55" s="19">
        <v>2.52</v>
      </c>
      <c r="G55" s="19">
        <v>5.09</v>
      </c>
      <c r="H55" s="41">
        <v>6.24</v>
      </c>
      <c r="I55" s="44">
        <v>6.11</v>
      </c>
      <c r="J55" s="21">
        <v>5.2</v>
      </c>
    </row>
    <row r="56" spans="1:13" ht="14.25">
      <c r="A56" s="22" t="s">
        <v>78</v>
      </c>
      <c r="B56" s="22" t="s">
        <v>79</v>
      </c>
      <c r="C56" s="23">
        <v>7.11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63</v>
      </c>
      <c r="C59" s="30"/>
      <c r="D59" s="33">
        <v>84.1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14.8</v>
      </c>
      <c r="C60" s="30"/>
      <c r="D60" s="33">
        <v>22.9</v>
      </c>
      <c r="E60" s="30"/>
      <c r="F60" s="30">
        <v>12.7</v>
      </c>
      <c r="G60" s="34"/>
      <c r="H60" s="30">
        <v>44.19</v>
      </c>
      <c r="I60" s="30"/>
      <c r="J60" s="21">
        <v>43.6</v>
      </c>
      <c r="K60" s="21"/>
      <c r="L60" s="21">
        <v>46.8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>
        <v>5.78</v>
      </c>
      <c r="G61" s="34"/>
      <c r="H61" s="30">
        <v>6.13</v>
      </c>
      <c r="I61" s="30"/>
      <c r="J61" s="21">
        <v>5.81</v>
      </c>
      <c r="K61" s="21"/>
      <c r="L61" s="21">
        <v>7.12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37.909999999999997</v>
      </c>
      <c r="D63" s="33"/>
      <c r="E63" s="30">
        <v>39</v>
      </c>
      <c r="F63" s="30"/>
      <c r="G63" s="34">
        <v>38.58</v>
      </c>
      <c r="H63" s="30"/>
      <c r="I63" s="30">
        <v>37.67</v>
      </c>
      <c r="J63" s="21"/>
      <c r="K63" s="21">
        <v>36.6</v>
      </c>
      <c r="M63" s="21">
        <v>31.2</v>
      </c>
    </row>
    <row r="64" spans="1:13" ht="18.75">
      <c r="A64" s="31" t="s">
        <v>3</v>
      </c>
      <c r="B64" s="30"/>
      <c r="C64" s="30">
        <v>17.649999999999999</v>
      </c>
      <c r="D64" s="33"/>
      <c r="E64" s="30">
        <v>37.6</v>
      </c>
      <c r="F64" s="30"/>
      <c r="G64" s="38">
        <v>32.72</v>
      </c>
      <c r="H64" s="30"/>
      <c r="I64" s="30">
        <v>54.72</v>
      </c>
      <c r="J64" s="21"/>
      <c r="K64" s="21">
        <v>55.1</v>
      </c>
      <c r="L64" s="21"/>
      <c r="M64" s="21">
        <v>90.6</v>
      </c>
    </row>
    <row r="65" spans="1:13" ht="18.75">
      <c r="A65" s="31" t="s">
        <v>4</v>
      </c>
      <c r="B65" s="30"/>
      <c r="C65" s="30"/>
      <c r="D65" s="33"/>
      <c r="E65" s="30">
        <v>24.5</v>
      </c>
      <c r="F65" s="30"/>
      <c r="G65" s="34">
        <v>51.5</v>
      </c>
      <c r="H65" s="30"/>
      <c r="I65" s="30">
        <v>50.41</v>
      </c>
      <c r="J65" s="21"/>
      <c r="K65" s="21">
        <v>48.3</v>
      </c>
      <c r="M65" s="21">
        <v>41.3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0.44</v>
      </c>
      <c r="C67" s="30">
        <v>5.6</v>
      </c>
      <c r="D67" s="33">
        <v>1.17</v>
      </c>
      <c r="E67" s="30">
        <v>5.2</v>
      </c>
      <c r="F67" s="30">
        <v>2.0299999999999998</v>
      </c>
      <c r="G67" s="34">
        <v>4.7</v>
      </c>
      <c r="H67" s="30">
        <v>7.15</v>
      </c>
      <c r="I67" s="30">
        <v>5.52</v>
      </c>
      <c r="J67" s="21">
        <v>6.36</v>
      </c>
      <c r="K67" s="21">
        <v>6.8</v>
      </c>
      <c r="L67" s="21">
        <v>7.12</v>
      </c>
      <c r="M67" s="21">
        <v>5.3</v>
      </c>
    </row>
    <row r="68" spans="1:13" ht="18.75">
      <c r="A68" s="32" t="s">
        <v>5</v>
      </c>
      <c r="B68" s="36">
        <v>0.85</v>
      </c>
      <c r="C68" s="30">
        <v>6.8</v>
      </c>
      <c r="D68" s="33">
        <v>1.73</v>
      </c>
      <c r="E68" s="30">
        <v>6.5</v>
      </c>
      <c r="F68" s="30">
        <v>1.05</v>
      </c>
      <c r="G68" s="34">
        <v>5.5</v>
      </c>
      <c r="H68" s="30">
        <v>4.42</v>
      </c>
      <c r="I68" s="30">
        <v>2.4</v>
      </c>
      <c r="J68" s="21">
        <v>5.0199999999999996</v>
      </c>
      <c r="K68" s="21">
        <v>1.3</v>
      </c>
      <c r="L68" s="21">
        <v>6.31</v>
      </c>
      <c r="M68" s="21">
        <v>2.6</v>
      </c>
    </row>
    <row r="69" spans="1:13" ht="18.75">
      <c r="A69" s="32" t="s">
        <v>6</v>
      </c>
      <c r="B69" s="36"/>
      <c r="C69" s="30"/>
      <c r="D69" s="33">
        <v>9.33</v>
      </c>
      <c r="E69" s="30">
        <v>3.8</v>
      </c>
      <c r="F69" s="30">
        <v>12.4</v>
      </c>
      <c r="G69" s="34">
        <v>5.9</v>
      </c>
      <c r="H69" s="30">
        <v>9.5</v>
      </c>
      <c r="I69" s="30">
        <v>3.8</v>
      </c>
      <c r="J69" s="21">
        <v>8.8000000000000007</v>
      </c>
      <c r="K69" s="21">
        <v>2.4</v>
      </c>
      <c r="L69" s="21">
        <v>7.89</v>
      </c>
      <c r="M69" s="21">
        <v>3.3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270</v>
      </c>
      <c r="D2" s="244"/>
      <c r="E2" s="244"/>
      <c r="F2" s="245" t="s">
        <v>128</v>
      </c>
      <c r="G2" s="245"/>
      <c r="H2" s="245"/>
      <c r="I2" s="246" t="s">
        <v>122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49600</v>
      </c>
      <c r="D4" s="247"/>
      <c r="E4" s="247"/>
      <c r="F4" s="247">
        <v>50840</v>
      </c>
      <c r="G4" s="247"/>
      <c r="H4" s="247"/>
      <c r="I4" s="247">
        <v>52199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56530</v>
      </c>
      <c r="D5" s="247"/>
      <c r="E5" s="247"/>
      <c r="F5" s="247">
        <v>57500</v>
      </c>
      <c r="G5" s="247"/>
      <c r="H5" s="247"/>
      <c r="I5" s="247">
        <v>58701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C4-'19日'!I4</f>
        <v>1000</v>
      </c>
      <c r="D6" s="302"/>
      <c r="E6" s="302"/>
      <c r="F6" s="303">
        <f>F4-C4</f>
        <v>1240</v>
      </c>
      <c r="G6" s="304"/>
      <c r="H6" s="305"/>
      <c r="I6" s="303">
        <f>I4-F4</f>
        <v>1359</v>
      </c>
      <c r="J6" s="304"/>
      <c r="K6" s="305"/>
      <c r="L6" s="308">
        <f>C6+F6+I6</f>
        <v>3599</v>
      </c>
      <c r="M6" s="308">
        <f>C7+F7+I7</f>
        <v>3401</v>
      </c>
    </row>
    <row r="7" spans="1:15" ht="21.95" customHeight="1">
      <c r="A7" s="238"/>
      <c r="B7" s="6" t="s">
        <v>16</v>
      </c>
      <c r="C7" s="302">
        <f>C5-'19日'!I5</f>
        <v>1230</v>
      </c>
      <c r="D7" s="302"/>
      <c r="E7" s="302"/>
      <c r="F7" s="303">
        <f>F5-C5</f>
        <v>970</v>
      </c>
      <c r="G7" s="304"/>
      <c r="H7" s="305"/>
      <c r="I7" s="303">
        <f>I5-F5</f>
        <v>1201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48</v>
      </c>
      <c r="G9" s="247"/>
      <c r="H9" s="247"/>
      <c r="I9" s="247">
        <v>46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48</v>
      </c>
      <c r="G10" s="247"/>
      <c r="H10" s="247"/>
      <c r="I10" s="247">
        <v>46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62" t="s">
        <v>164</v>
      </c>
      <c r="D11" s="162" t="s">
        <v>164</v>
      </c>
      <c r="E11" s="162" t="s">
        <v>164</v>
      </c>
      <c r="F11" s="166" t="s">
        <v>92</v>
      </c>
      <c r="G11" s="166" t="s">
        <v>92</v>
      </c>
      <c r="H11" s="166" t="s">
        <v>92</v>
      </c>
      <c r="I11" s="168" t="s">
        <v>92</v>
      </c>
      <c r="J11" s="168" t="s">
        <v>92</v>
      </c>
      <c r="K11" s="168" t="s">
        <v>92</v>
      </c>
    </row>
    <row r="12" spans="1:15" ht="21.95" customHeight="1">
      <c r="A12" s="283"/>
      <c r="B12" s="43" t="s">
        <v>23</v>
      </c>
      <c r="C12" s="162">
        <v>70</v>
      </c>
      <c r="D12" s="162">
        <v>70</v>
      </c>
      <c r="E12" s="162">
        <v>70</v>
      </c>
      <c r="F12" s="166">
        <v>70</v>
      </c>
      <c r="G12" s="166">
        <v>70</v>
      </c>
      <c r="H12" s="166">
        <v>70</v>
      </c>
      <c r="I12" s="168">
        <v>70</v>
      </c>
      <c r="J12" s="168">
        <v>70</v>
      </c>
      <c r="K12" s="168">
        <v>70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500</v>
      </c>
      <c r="D15" s="41">
        <v>460</v>
      </c>
      <c r="E15" s="41">
        <v>420</v>
      </c>
      <c r="F15" s="41">
        <v>420</v>
      </c>
      <c r="G15" s="41">
        <v>390</v>
      </c>
      <c r="H15" s="41">
        <v>360</v>
      </c>
      <c r="I15" s="167">
        <v>360</v>
      </c>
      <c r="J15" s="41">
        <v>320</v>
      </c>
      <c r="K15" s="41">
        <v>280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64" t="s">
        <v>164</v>
      </c>
      <c r="D17" s="164" t="s">
        <v>92</v>
      </c>
      <c r="E17" s="164" t="s">
        <v>92</v>
      </c>
      <c r="F17" s="166" t="s">
        <v>92</v>
      </c>
      <c r="G17" s="166" t="s">
        <v>92</v>
      </c>
      <c r="H17" s="166" t="s">
        <v>92</v>
      </c>
      <c r="I17" s="168" t="s">
        <v>92</v>
      </c>
      <c r="J17" s="168" t="s">
        <v>92</v>
      </c>
      <c r="K17" s="168" t="s">
        <v>92</v>
      </c>
    </row>
    <row r="18" spans="1:11" ht="21.95" customHeight="1">
      <c r="A18" s="255"/>
      <c r="B18" s="42" t="s">
        <v>23</v>
      </c>
      <c r="C18" s="163">
        <v>80</v>
      </c>
      <c r="D18" s="163">
        <v>80</v>
      </c>
      <c r="E18" s="163">
        <v>80</v>
      </c>
      <c r="F18" s="165">
        <v>80</v>
      </c>
      <c r="G18" s="165">
        <v>80</v>
      </c>
      <c r="H18" s="165">
        <v>80</v>
      </c>
      <c r="I18" s="167">
        <v>80</v>
      </c>
      <c r="J18" s="167">
        <v>80</v>
      </c>
      <c r="K18" s="167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350</v>
      </c>
      <c r="D21" s="41">
        <v>270</v>
      </c>
      <c r="E21" s="41">
        <v>500</v>
      </c>
      <c r="F21" s="41">
        <v>500</v>
      </c>
      <c r="G21" s="41">
        <v>420</v>
      </c>
      <c r="H21" s="41">
        <v>340</v>
      </c>
      <c r="I21" s="167">
        <v>340</v>
      </c>
      <c r="J21" s="41">
        <v>500</v>
      </c>
      <c r="K21" s="41">
        <v>480</v>
      </c>
    </row>
    <row r="22" spans="1:11" ht="28.5" customHeight="1">
      <c r="A22" s="253"/>
      <c r="B22" s="9" t="s">
        <v>33</v>
      </c>
      <c r="C22" s="254" t="s">
        <v>272</v>
      </c>
      <c r="D22" s="254"/>
      <c r="E22" s="254"/>
      <c r="F22" s="254" t="s">
        <v>34</v>
      </c>
      <c r="G22" s="254"/>
      <c r="H22" s="254"/>
      <c r="I22" s="254" t="s">
        <v>276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2730</v>
      </c>
      <c r="D23" s="252"/>
      <c r="E23" s="252"/>
      <c r="F23" s="252">
        <v>2630</v>
      </c>
      <c r="G23" s="252"/>
      <c r="H23" s="252"/>
      <c r="I23" s="252">
        <v>2630</v>
      </c>
      <c r="J23" s="252"/>
      <c r="K23" s="252"/>
    </row>
    <row r="24" spans="1:11" ht="21.95" customHeight="1">
      <c r="A24" s="258"/>
      <c r="B24" s="10" t="s">
        <v>37</v>
      </c>
      <c r="C24" s="252">
        <v>1580</v>
      </c>
      <c r="D24" s="252"/>
      <c r="E24" s="252"/>
      <c r="F24" s="252">
        <v>1580</v>
      </c>
      <c r="G24" s="252"/>
      <c r="H24" s="252"/>
      <c r="I24" s="252">
        <v>1580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17</v>
      </c>
      <c r="D25" s="252"/>
      <c r="E25" s="252"/>
      <c r="F25" s="252">
        <v>17</v>
      </c>
      <c r="G25" s="252"/>
      <c r="H25" s="252"/>
      <c r="I25" s="252">
        <v>17</v>
      </c>
      <c r="J25" s="252"/>
      <c r="K25" s="252"/>
    </row>
    <row r="26" spans="1:11" ht="21.95" customHeight="1">
      <c r="A26" s="257"/>
      <c r="B26" s="8" t="s">
        <v>40</v>
      </c>
      <c r="C26" s="252">
        <v>107</v>
      </c>
      <c r="D26" s="252"/>
      <c r="E26" s="252"/>
      <c r="F26" s="252">
        <v>107</v>
      </c>
      <c r="G26" s="252"/>
      <c r="H26" s="252"/>
      <c r="I26" s="312">
        <v>105</v>
      </c>
      <c r="J26" s="313"/>
      <c r="K26" s="314"/>
    </row>
    <row r="27" spans="1:11" ht="21.95" customHeight="1">
      <c r="A27" s="257"/>
      <c r="B27" s="8" t="s">
        <v>41</v>
      </c>
      <c r="C27" s="252">
        <v>9</v>
      </c>
      <c r="D27" s="252"/>
      <c r="E27" s="252"/>
      <c r="F27" s="252">
        <v>9</v>
      </c>
      <c r="G27" s="252"/>
      <c r="H27" s="252"/>
      <c r="I27" s="312">
        <v>9</v>
      </c>
      <c r="J27" s="313"/>
      <c r="K27" s="314"/>
    </row>
    <row r="28" spans="1:11" ht="76.5" customHeight="1">
      <c r="A28" s="262" t="s" ph="1">
        <v>42</v>
      </c>
      <c r="B28" s="263" ph="1"/>
      <c r="C28" s="268" t="s">
        <v>274</v>
      </c>
      <c r="D28" s="269"/>
      <c r="E28" s="270"/>
      <c r="F28" s="268" t="s">
        <v>275</v>
      </c>
      <c r="G28" s="269"/>
      <c r="H28" s="270"/>
      <c r="I28" s="268"/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273</v>
      </c>
      <c r="D31" s="280"/>
      <c r="E31" s="281"/>
      <c r="F31" s="279" t="s">
        <v>115</v>
      </c>
      <c r="G31" s="280"/>
      <c r="H31" s="281"/>
      <c r="I31" s="279" t="s">
        <v>177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9.5</v>
      </c>
      <c r="F35" s="44">
        <v>9.24</v>
      </c>
      <c r="G35" s="44">
        <v>9.34</v>
      </c>
      <c r="H35" s="41">
        <v>9.32</v>
      </c>
      <c r="I35" s="44">
        <v>9.23</v>
      </c>
      <c r="J35" s="21">
        <v>9.27</v>
      </c>
    </row>
    <row r="36" spans="1:10" ht="15.75">
      <c r="A36" s="290"/>
      <c r="B36" s="297"/>
      <c r="C36" s="12" t="s">
        <v>56</v>
      </c>
      <c r="D36" s="12" t="s">
        <v>57</v>
      </c>
      <c r="E36" s="44">
        <v>8.3780000000000001</v>
      </c>
      <c r="F36" s="44">
        <v>6.23</v>
      </c>
      <c r="G36" s="44">
        <v>5.3</v>
      </c>
      <c r="H36" s="41">
        <v>5.67</v>
      </c>
      <c r="I36" s="44">
        <v>5.33</v>
      </c>
      <c r="J36" s="21">
        <v>5.19</v>
      </c>
    </row>
    <row r="37" spans="1:10" ht="18.75">
      <c r="A37" s="290"/>
      <c r="B37" s="297"/>
      <c r="C37" s="13" t="s">
        <v>58</v>
      </c>
      <c r="D37" s="12" t="s">
        <v>59</v>
      </c>
      <c r="E37" s="44">
        <v>18.600000000000001</v>
      </c>
      <c r="F37" s="44">
        <v>16.100000000000001</v>
      </c>
      <c r="G37" s="35">
        <v>21.4</v>
      </c>
      <c r="H37" s="41">
        <v>18.2</v>
      </c>
      <c r="I37" s="44">
        <v>23.4</v>
      </c>
      <c r="J37" s="21">
        <v>23.9</v>
      </c>
    </row>
    <row r="38" spans="1:10" ht="16.5">
      <c r="A38" s="290"/>
      <c r="B38" s="297"/>
      <c r="C38" s="14" t="s">
        <v>60</v>
      </c>
      <c r="D38" s="12" t="s">
        <v>61</v>
      </c>
      <c r="E38" s="35">
        <v>6.72</v>
      </c>
      <c r="F38" s="35">
        <v>9.68</v>
      </c>
      <c r="G38" s="35">
        <v>8.7100000000000009</v>
      </c>
      <c r="H38" s="37">
        <v>9.23</v>
      </c>
      <c r="I38" s="44">
        <v>11.4</v>
      </c>
      <c r="J38" s="21">
        <v>12.7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0.6</v>
      </c>
      <c r="H39" s="41">
        <v>0.6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10.27</v>
      </c>
      <c r="F40" s="44">
        <v>10.1</v>
      </c>
      <c r="G40" s="44">
        <v>10.24</v>
      </c>
      <c r="H40" s="41">
        <v>10.26</v>
      </c>
      <c r="I40" s="44">
        <v>10.23</v>
      </c>
      <c r="J40" s="21">
        <v>9.99</v>
      </c>
    </row>
    <row r="41" spans="1:10" ht="15.75">
      <c r="A41" s="290"/>
      <c r="B41" s="297"/>
      <c r="C41" s="12" t="s">
        <v>56</v>
      </c>
      <c r="D41" s="12" t="s">
        <v>64</v>
      </c>
      <c r="E41" s="44">
        <v>20.5</v>
      </c>
      <c r="F41" s="44">
        <v>16.64</v>
      </c>
      <c r="G41" s="44">
        <v>16.73</v>
      </c>
      <c r="H41" s="41">
        <v>24</v>
      </c>
      <c r="I41" s="44">
        <v>20</v>
      </c>
      <c r="J41" s="21">
        <v>18.989999999999998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4.41</v>
      </c>
      <c r="F42" s="44">
        <v>4.0599999999999996</v>
      </c>
      <c r="G42" s="44">
        <v>4.3899999999999997</v>
      </c>
      <c r="H42" s="41">
        <v>5.0199999999999996</v>
      </c>
      <c r="I42" s="44">
        <v>5.7</v>
      </c>
      <c r="J42" s="21">
        <v>4.6900000000000004</v>
      </c>
    </row>
    <row r="43" spans="1:10" ht="16.5">
      <c r="A43" s="290"/>
      <c r="B43" s="297"/>
      <c r="C43" s="15" t="s">
        <v>67</v>
      </c>
      <c r="D43" s="17" t="s">
        <v>68</v>
      </c>
      <c r="E43" s="44">
        <v>6.8</v>
      </c>
      <c r="F43" s="44">
        <v>6.3</v>
      </c>
      <c r="G43" s="44">
        <v>7.13</v>
      </c>
      <c r="H43" s="41">
        <v>8.76</v>
      </c>
      <c r="I43" s="44">
        <v>9.6</v>
      </c>
      <c r="J43" s="21">
        <v>7.31</v>
      </c>
    </row>
    <row r="44" spans="1:10" ht="18.75">
      <c r="A44" s="290"/>
      <c r="B44" s="297"/>
      <c r="C44" s="13" t="s">
        <v>58</v>
      </c>
      <c r="D44" s="12" t="s">
        <v>69</v>
      </c>
      <c r="E44" s="44">
        <v>1250</v>
      </c>
      <c r="F44" s="44">
        <v>1580</v>
      </c>
      <c r="G44" s="44">
        <v>2350</v>
      </c>
      <c r="H44" s="41">
        <v>2420</v>
      </c>
      <c r="I44" s="44">
        <v>3250</v>
      </c>
      <c r="J44" s="21">
        <v>3250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7.55</v>
      </c>
      <c r="F45" s="44">
        <v>5.56</v>
      </c>
      <c r="G45" s="44">
        <v>4.7699999999999996</v>
      </c>
      <c r="H45" s="41">
        <v>5.43</v>
      </c>
      <c r="I45" s="44">
        <v>4.16</v>
      </c>
      <c r="J45" s="21">
        <v>4.13</v>
      </c>
    </row>
    <row r="46" spans="1:10" ht="18.75">
      <c r="A46" s="290"/>
      <c r="B46" s="297"/>
      <c r="C46" s="13" t="s">
        <v>58</v>
      </c>
      <c r="D46" s="12" t="s">
        <v>59</v>
      </c>
      <c r="E46" s="44">
        <v>17.399999999999999</v>
      </c>
      <c r="F46" s="44">
        <v>18.5</v>
      </c>
      <c r="G46" s="44">
        <v>35.200000000000003</v>
      </c>
      <c r="H46" s="41">
        <v>37.5</v>
      </c>
      <c r="I46" s="44">
        <v>32.1</v>
      </c>
      <c r="J46" s="21">
        <v>34.299999999999997</v>
      </c>
    </row>
    <row r="47" spans="1:10" ht="16.5">
      <c r="A47" s="290"/>
      <c r="B47" s="297"/>
      <c r="C47" s="14" t="s">
        <v>60</v>
      </c>
      <c r="D47" s="12" t="s">
        <v>72</v>
      </c>
      <c r="E47" s="44">
        <v>3.06</v>
      </c>
      <c r="F47" s="44">
        <v>3.35</v>
      </c>
      <c r="G47" s="44">
        <v>4.51</v>
      </c>
      <c r="H47" s="41">
        <v>5.65</v>
      </c>
      <c r="I47" s="44">
        <v>4.79</v>
      </c>
      <c r="J47" s="21">
        <v>7.8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/>
    </row>
    <row r="52" spans="1:13" ht="15.75">
      <c r="A52" s="290"/>
      <c r="B52" s="297"/>
      <c r="C52" s="13" t="s">
        <v>54</v>
      </c>
      <c r="D52" s="12" t="s">
        <v>76</v>
      </c>
      <c r="E52" s="44">
        <v>9.56</v>
      </c>
      <c r="F52" s="44">
        <v>9.1999999999999993</v>
      </c>
      <c r="G52" s="44">
        <v>9.67</v>
      </c>
      <c r="H52" s="41">
        <v>9.5500000000000007</v>
      </c>
      <c r="I52" s="44">
        <v>9.7899999999999991</v>
      </c>
      <c r="J52" s="21"/>
    </row>
    <row r="53" spans="1:13" ht="15.75">
      <c r="A53" s="290"/>
      <c r="B53" s="297"/>
      <c r="C53" s="12" t="s">
        <v>56</v>
      </c>
      <c r="D53" s="12" t="s">
        <v>57</v>
      </c>
      <c r="E53" s="44">
        <v>6.49</v>
      </c>
      <c r="F53" s="44">
        <v>9.5500000000000007</v>
      </c>
      <c r="G53" s="44">
        <v>5.1100000000000003</v>
      </c>
      <c r="H53" s="41">
        <v>6.53</v>
      </c>
      <c r="I53" s="44">
        <v>4.5599999999999996</v>
      </c>
      <c r="J53" s="21"/>
    </row>
    <row r="54" spans="1:13" ht="18.75">
      <c r="A54" s="290"/>
      <c r="B54" s="297"/>
      <c r="C54" s="13" t="s">
        <v>58</v>
      </c>
      <c r="D54" s="12" t="s">
        <v>59</v>
      </c>
      <c r="E54" s="44">
        <v>18.8</v>
      </c>
      <c r="F54" s="44">
        <v>17.5</v>
      </c>
      <c r="G54" s="44">
        <v>27.7</v>
      </c>
      <c r="H54" s="41">
        <v>21</v>
      </c>
      <c r="I54" s="44">
        <v>30.5</v>
      </c>
      <c r="J54" s="21"/>
    </row>
    <row r="55" spans="1:13" ht="16.5">
      <c r="A55" s="290"/>
      <c r="B55" s="298"/>
      <c r="C55" s="18" t="s">
        <v>60</v>
      </c>
      <c r="D55" s="12" t="s">
        <v>77</v>
      </c>
      <c r="E55" s="19">
        <v>2.85</v>
      </c>
      <c r="F55" s="19">
        <v>7.3</v>
      </c>
      <c r="G55" s="19">
        <v>1.95</v>
      </c>
      <c r="H55" s="41">
        <v>2.21</v>
      </c>
      <c r="I55" s="44">
        <v>6.78</v>
      </c>
      <c r="J55" s="21"/>
    </row>
    <row r="56" spans="1:13" ht="14.25">
      <c r="A56" s="22" t="s">
        <v>78</v>
      </c>
      <c r="B56" s="22" t="s">
        <v>79</v>
      </c>
      <c r="C56" s="23">
        <v>8.51</v>
      </c>
      <c r="D56" s="22" t="s">
        <v>80</v>
      </c>
      <c r="E56" s="23">
        <v>90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13.5</v>
      </c>
      <c r="C59" s="30"/>
      <c r="D59" s="33">
        <v>57.3</v>
      </c>
      <c r="E59" s="30"/>
      <c r="F59" s="30">
        <v>70.3</v>
      </c>
      <c r="G59" s="34"/>
      <c r="H59" s="30">
        <v>225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72">
        <v>6.74</v>
      </c>
      <c r="K60" s="21"/>
      <c r="L60" s="72">
        <v>2.93</v>
      </c>
      <c r="M60" s="21"/>
    </row>
    <row r="61" spans="1:13" ht="18.75">
      <c r="A61" s="28" t="s">
        <v>2</v>
      </c>
      <c r="B61" s="29">
        <v>4.2300000000000004</v>
      </c>
      <c r="C61" s="30"/>
      <c r="D61" s="33">
        <v>3.53</v>
      </c>
      <c r="E61" s="30"/>
      <c r="F61" s="30">
        <v>6.89</v>
      </c>
      <c r="G61" s="34"/>
      <c r="H61" s="30">
        <v>9.44</v>
      </c>
      <c r="I61" s="30"/>
      <c r="J61" s="72">
        <v>2.54</v>
      </c>
      <c r="K61" s="21"/>
      <c r="L61" s="72">
        <v>6.36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38.799999999999997</v>
      </c>
      <c r="D63" s="33"/>
      <c r="E63" s="30">
        <v>38.299999999999997</v>
      </c>
      <c r="F63" s="30"/>
      <c r="G63" s="34">
        <v>37.6</v>
      </c>
      <c r="H63" s="30"/>
      <c r="I63" s="30">
        <v>37.1</v>
      </c>
      <c r="J63" s="21"/>
      <c r="K63" s="72">
        <v>36.32</v>
      </c>
      <c r="L63" s="138"/>
      <c r="M63" s="72">
        <v>36.46</v>
      </c>
    </row>
    <row r="64" spans="1:13" ht="18.75">
      <c r="A64" s="31" t="s">
        <v>3</v>
      </c>
      <c r="B64" s="30"/>
      <c r="C64" s="30">
        <v>7.6</v>
      </c>
      <c r="D64" s="33"/>
      <c r="E64" s="30">
        <v>9.1</v>
      </c>
      <c r="F64" s="30"/>
      <c r="G64" s="38">
        <v>8</v>
      </c>
      <c r="H64" s="30"/>
      <c r="I64" s="30">
        <v>8.9</v>
      </c>
      <c r="J64" s="21"/>
      <c r="K64" s="72">
        <v>10.99</v>
      </c>
      <c r="L64" s="72"/>
      <c r="M64" s="72">
        <v>11.54</v>
      </c>
    </row>
    <row r="65" spans="1:13" ht="18.75">
      <c r="A65" s="31" t="s">
        <v>4</v>
      </c>
      <c r="B65" s="30"/>
      <c r="C65" s="30">
        <v>56.3</v>
      </c>
      <c r="D65" s="33"/>
      <c r="E65" s="30">
        <v>60.7</v>
      </c>
      <c r="F65" s="30"/>
      <c r="G65" s="34">
        <v>61.4</v>
      </c>
      <c r="H65" s="30"/>
      <c r="I65" s="30">
        <v>60.1</v>
      </c>
      <c r="J65" s="21"/>
      <c r="K65" s="72">
        <v>62.65</v>
      </c>
      <c r="L65" s="138"/>
      <c r="M65" s="72">
        <v>66.19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1.45</v>
      </c>
      <c r="C67" s="30">
        <v>11.2</v>
      </c>
      <c r="D67" s="33">
        <v>3.24</v>
      </c>
      <c r="E67" s="30">
        <v>2</v>
      </c>
      <c r="F67" s="30">
        <v>0.15</v>
      </c>
      <c r="G67" s="34">
        <v>17.100000000000001</v>
      </c>
      <c r="H67" s="30">
        <v>1.76</v>
      </c>
      <c r="I67" s="30">
        <v>13.6</v>
      </c>
      <c r="J67" s="72">
        <v>9.48</v>
      </c>
      <c r="K67" s="72">
        <v>14.7</v>
      </c>
      <c r="L67" s="72">
        <v>4.0999999999999996</v>
      </c>
      <c r="M67" s="72">
        <v>5.2</v>
      </c>
    </row>
    <row r="68" spans="1:13" ht="18.75">
      <c r="A68" s="32" t="s">
        <v>5</v>
      </c>
      <c r="B68" s="36">
        <v>1.37</v>
      </c>
      <c r="C68" s="30">
        <v>16.5</v>
      </c>
      <c r="D68" s="33">
        <v>7.9</v>
      </c>
      <c r="E68" s="30">
        <v>17.7</v>
      </c>
      <c r="F68" s="30">
        <v>0.64</v>
      </c>
      <c r="G68" s="34">
        <v>10.8</v>
      </c>
      <c r="H68" s="30">
        <v>2.37</v>
      </c>
      <c r="I68" s="30">
        <v>7.5</v>
      </c>
      <c r="J68" s="72">
        <v>14.9</v>
      </c>
      <c r="K68" s="72">
        <v>15.5</v>
      </c>
      <c r="L68" s="72">
        <v>6.72</v>
      </c>
      <c r="M68" s="72">
        <v>11.7</v>
      </c>
    </row>
    <row r="69" spans="1:13" ht="18.75">
      <c r="A69" s="32" t="s">
        <v>6</v>
      </c>
      <c r="B69" s="36">
        <v>12.5</v>
      </c>
      <c r="C69" s="30">
        <v>10.3</v>
      </c>
      <c r="D69" s="33">
        <v>15.43</v>
      </c>
      <c r="E69" s="30">
        <v>13.4</v>
      </c>
      <c r="F69" s="30">
        <v>9.32</v>
      </c>
      <c r="G69" s="34">
        <v>11.8</v>
      </c>
      <c r="H69" s="30">
        <v>11.13</v>
      </c>
      <c r="I69" s="30">
        <v>9</v>
      </c>
      <c r="J69" s="72">
        <v>8.3800000000000008</v>
      </c>
      <c r="K69" s="72">
        <v>14.7</v>
      </c>
      <c r="L69" s="72">
        <v>9.4</v>
      </c>
      <c r="M69" s="72">
        <v>12.4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72"/>
      <c r="K70" s="72"/>
      <c r="L70" s="72"/>
      <c r="M70" s="72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124</v>
      </c>
      <c r="D2" s="244"/>
      <c r="E2" s="244"/>
      <c r="F2" s="245" t="s">
        <v>128</v>
      </c>
      <c r="G2" s="245"/>
      <c r="H2" s="245"/>
      <c r="I2" s="246" t="s">
        <v>122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53650</v>
      </c>
      <c r="D4" s="247"/>
      <c r="E4" s="247"/>
      <c r="F4" s="247">
        <v>54888</v>
      </c>
      <c r="G4" s="247"/>
      <c r="H4" s="247"/>
      <c r="I4" s="247">
        <v>55990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59750</v>
      </c>
      <c r="D5" s="247"/>
      <c r="E5" s="247"/>
      <c r="F5" s="247">
        <v>60555</v>
      </c>
      <c r="G5" s="247"/>
      <c r="H5" s="247"/>
      <c r="I5" s="247">
        <v>61050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C4-'20日'!I4</f>
        <v>1451</v>
      </c>
      <c r="D6" s="302"/>
      <c r="E6" s="302"/>
      <c r="F6" s="303">
        <f>F4-C4</f>
        <v>1238</v>
      </c>
      <c r="G6" s="304"/>
      <c r="H6" s="305"/>
      <c r="I6" s="303">
        <f>I4-F4</f>
        <v>1102</v>
      </c>
      <c r="J6" s="304"/>
      <c r="K6" s="305"/>
      <c r="L6" s="308">
        <f>C6+F6+I6</f>
        <v>3791</v>
      </c>
      <c r="M6" s="308">
        <f>C7+F7+I7</f>
        <v>2349</v>
      </c>
    </row>
    <row r="7" spans="1:15" ht="21.95" customHeight="1">
      <c r="A7" s="238"/>
      <c r="B7" s="6" t="s">
        <v>16</v>
      </c>
      <c r="C7" s="302">
        <f>C5-'20日'!I5</f>
        <v>1049</v>
      </c>
      <c r="D7" s="302"/>
      <c r="E7" s="302"/>
      <c r="F7" s="303">
        <f>F5-C5</f>
        <v>805</v>
      </c>
      <c r="G7" s="304"/>
      <c r="H7" s="305"/>
      <c r="I7" s="303">
        <f>I5-F5</f>
        <v>495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51</v>
      </c>
      <c r="D9" s="247"/>
      <c r="E9" s="247"/>
      <c r="F9" s="247">
        <v>47</v>
      </c>
      <c r="G9" s="247"/>
      <c r="H9" s="247"/>
      <c r="I9" s="247">
        <v>48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51</v>
      </c>
      <c r="D10" s="247"/>
      <c r="E10" s="247"/>
      <c r="F10" s="247">
        <v>47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70" t="s">
        <v>92</v>
      </c>
      <c r="D11" s="170" t="s">
        <v>92</v>
      </c>
      <c r="E11" s="170" t="s">
        <v>92</v>
      </c>
      <c r="F11" s="174" t="s">
        <v>92</v>
      </c>
      <c r="G11" s="174" t="s">
        <v>92</v>
      </c>
      <c r="H11" s="174" t="s">
        <v>92</v>
      </c>
      <c r="I11" s="176" t="s">
        <v>92</v>
      </c>
      <c r="J11" s="176" t="s">
        <v>92</v>
      </c>
      <c r="K11" s="176" t="s">
        <v>92</v>
      </c>
    </row>
    <row r="12" spans="1:15" ht="21.95" customHeight="1">
      <c r="A12" s="283"/>
      <c r="B12" s="43" t="s">
        <v>23</v>
      </c>
      <c r="C12" s="170">
        <v>70</v>
      </c>
      <c r="D12" s="170">
        <v>70</v>
      </c>
      <c r="E12" s="170">
        <v>70</v>
      </c>
      <c r="F12" s="174">
        <v>70</v>
      </c>
      <c r="G12" s="174">
        <v>70</v>
      </c>
      <c r="H12" s="174">
        <v>70</v>
      </c>
      <c r="I12" s="176">
        <v>70</v>
      </c>
      <c r="J12" s="176">
        <v>70</v>
      </c>
      <c r="K12" s="176">
        <v>70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280</v>
      </c>
      <c r="D15" s="41">
        <v>240</v>
      </c>
      <c r="E15" s="41">
        <v>500</v>
      </c>
      <c r="F15" s="41">
        <v>500</v>
      </c>
      <c r="G15" s="41">
        <v>460</v>
      </c>
      <c r="H15" s="41">
        <v>420</v>
      </c>
      <c r="I15" s="41">
        <v>420</v>
      </c>
      <c r="J15" s="41">
        <v>390</v>
      </c>
      <c r="K15" s="41"/>
    </row>
    <row r="16" spans="1:15" ht="36" customHeight="1">
      <c r="A16" s="257"/>
      <c r="B16" s="9" t="s">
        <v>28</v>
      </c>
      <c r="C16" s="254" t="s">
        <v>277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70" t="s">
        <v>92</v>
      </c>
      <c r="D17" s="170" t="s">
        <v>92</v>
      </c>
      <c r="E17" s="170" t="s">
        <v>92</v>
      </c>
      <c r="F17" s="174" t="s">
        <v>92</v>
      </c>
      <c r="G17" s="174" t="s">
        <v>92</v>
      </c>
      <c r="H17" s="174" t="s">
        <v>92</v>
      </c>
      <c r="I17" s="176" t="s">
        <v>92</v>
      </c>
      <c r="J17" s="176" t="s">
        <v>92</v>
      </c>
      <c r="K17" s="176" t="s">
        <v>92</v>
      </c>
    </row>
    <row r="18" spans="1:11" ht="21.95" customHeight="1">
      <c r="A18" s="255"/>
      <c r="B18" s="42" t="s">
        <v>23</v>
      </c>
      <c r="C18" s="169">
        <v>80</v>
      </c>
      <c r="D18" s="169">
        <v>80</v>
      </c>
      <c r="E18" s="169">
        <v>80</v>
      </c>
      <c r="F18" s="173">
        <v>80</v>
      </c>
      <c r="G18" s="173">
        <v>80</v>
      </c>
      <c r="H18" s="173">
        <v>80</v>
      </c>
      <c r="I18" s="175">
        <v>80</v>
      </c>
      <c r="J18" s="175">
        <v>80</v>
      </c>
      <c r="K18" s="175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470</v>
      </c>
      <c r="D21" s="41">
        <v>400</v>
      </c>
      <c r="E21" s="41">
        <v>300</v>
      </c>
      <c r="F21" s="41">
        <v>300</v>
      </c>
      <c r="G21" s="41">
        <v>200</v>
      </c>
      <c r="H21" s="41">
        <v>440</v>
      </c>
      <c r="I21" s="41">
        <v>440</v>
      </c>
      <c r="J21" s="41">
        <v>340</v>
      </c>
      <c r="K21" s="41">
        <v>500</v>
      </c>
    </row>
    <row r="22" spans="1:11" ht="32.25" customHeight="1">
      <c r="A22" s="253"/>
      <c r="B22" s="9" t="s">
        <v>33</v>
      </c>
      <c r="C22" s="254" t="s">
        <v>34</v>
      </c>
      <c r="D22" s="254"/>
      <c r="E22" s="254"/>
      <c r="F22" s="254" t="s">
        <v>278</v>
      </c>
      <c r="G22" s="254"/>
      <c r="H22" s="254"/>
      <c r="I22" s="254" t="s">
        <v>281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2450</v>
      </c>
      <c r="D23" s="252"/>
      <c r="E23" s="252"/>
      <c r="F23" s="252">
        <v>2450</v>
      </c>
      <c r="G23" s="252"/>
      <c r="H23" s="252"/>
      <c r="I23" s="252">
        <v>2450</v>
      </c>
      <c r="J23" s="252"/>
      <c r="K23" s="252"/>
    </row>
    <row r="24" spans="1:11" ht="21.95" customHeight="1">
      <c r="A24" s="258"/>
      <c r="B24" s="10" t="s">
        <v>37</v>
      </c>
      <c r="C24" s="252">
        <v>1420</v>
      </c>
      <c r="D24" s="252"/>
      <c r="E24" s="252"/>
      <c r="F24" s="252">
        <v>1420</v>
      </c>
      <c r="G24" s="252"/>
      <c r="H24" s="252"/>
      <c r="I24" s="252">
        <v>1320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16</v>
      </c>
      <c r="D25" s="252"/>
      <c r="E25" s="252"/>
      <c r="F25" s="252">
        <v>16</v>
      </c>
      <c r="G25" s="252"/>
      <c r="H25" s="252"/>
      <c r="I25" s="252">
        <v>16</v>
      </c>
      <c r="J25" s="252"/>
      <c r="K25" s="252"/>
    </row>
    <row r="26" spans="1:11" ht="21.95" customHeight="1">
      <c r="A26" s="257"/>
      <c r="B26" s="8" t="s">
        <v>40</v>
      </c>
      <c r="C26" s="312">
        <v>105</v>
      </c>
      <c r="D26" s="313"/>
      <c r="E26" s="314"/>
      <c r="F26" s="252">
        <v>103</v>
      </c>
      <c r="G26" s="252"/>
      <c r="H26" s="252"/>
      <c r="I26" s="252">
        <v>100</v>
      </c>
      <c r="J26" s="252"/>
      <c r="K26" s="252"/>
    </row>
    <row r="27" spans="1:11" ht="21.95" customHeight="1">
      <c r="A27" s="257"/>
      <c r="B27" s="8" t="s">
        <v>41</v>
      </c>
      <c r="C27" s="312">
        <v>9</v>
      </c>
      <c r="D27" s="313"/>
      <c r="E27" s="314"/>
      <c r="F27" s="252">
        <v>9</v>
      </c>
      <c r="G27" s="252"/>
      <c r="H27" s="252"/>
      <c r="I27" s="252">
        <v>9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291</v>
      </c>
      <c r="D28" s="269"/>
      <c r="E28" s="270"/>
      <c r="F28" s="268" t="s">
        <v>279</v>
      </c>
      <c r="G28" s="269"/>
      <c r="H28" s="270"/>
      <c r="I28" s="268" t="s">
        <v>285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273</v>
      </c>
      <c r="D31" s="280"/>
      <c r="E31" s="281"/>
      <c r="F31" s="279" t="s">
        <v>103</v>
      </c>
      <c r="G31" s="280"/>
      <c r="H31" s="281"/>
      <c r="I31" s="279" t="s">
        <v>280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9.31</v>
      </c>
      <c r="F35" s="44">
        <v>9.1999999999999993</v>
      </c>
      <c r="G35" s="44">
        <v>9.34</v>
      </c>
      <c r="H35" s="41">
        <v>9.31</v>
      </c>
      <c r="I35" s="44">
        <v>9.44</v>
      </c>
      <c r="J35" s="21">
        <v>9.42</v>
      </c>
    </row>
    <row r="36" spans="1:10" ht="15.75">
      <c r="A36" s="290"/>
      <c r="B36" s="297"/>
      <c r="C36" s="12" t="s">
        <v>56</v>
      </c>
      <c r="D36" s="12" t="s">
        <v>57</v>
      </c>
      <c r="E36" s="44">
        <v>4.24</v>
      </c>
      <c r="F36" s="44">
        <v>5.12</v>
      </c>
      <c r="G36" s="44">
        <v>5.52</v>
      </c>
      <c r="H36" s="41">
        <v>5.21</v>
      </c>
      <c r="I36" s="44">
        <v>5.77</v>
      </c>
      <c r="J36" s="21">
        <v>6.07</v>
      </c>
    </row>
    <row r="37" spans="1:10" ht="18.75">
      <c r="A37" s="290"/>
      <c r="B37" s="297"/>
      <c r="C37" s="13" t="s">
        <v>58</v>
      </c>
      <c r="D37" s="12" t="s">
        <v>59</v>
      </c>
      <c r="E37" s="44">
        <v>18.2</v>
      </c>
      <c r="F37" s="44">
        <v>14.6</v>
      </c>
      <c r="G37" s="35">
        <v>14.5</v>
      </c>
      <c r="H37" s="41">
        <v>14</v>
      </c>
      <c r="I37" s="44">
        <v>17.8</v>
      </c>
      <c r="J37" s="21">
        <v>18.5</v>
      </c>
    </row>
    <row r="38" spans="1:10" ht="16.5">
      <c r="A38" s="290"/>
      <c r="B38" s="297"/>
      <c r="C38" s="14" t="s">
        <v>60</v>
      </c>
      <c r="D38" s="12" t="s">
        <v>61</v>
      </c>
      <c r="E38" s="172">
        <v>14.6</v>
      </c>
      <c r="F38" s="35">
        <v>15.5</v>
      </c>
      <c r="G38" s="35">
        <v>9.7799999999999994</v>
      </c>
      <c r="H38" s="37">
        <v>9.61</v>
      </c>
      <c r="I38" s="44">
        <v>11.2</v>
      </c>
      <c r="J38" s="21">
        <v>10.6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0.4</v>
      </c>
      <c r="H39" s="41">
        <v>0.4</v>
      </c>
      <c r="I39" s="44">
        <v>0.6</v>
      </c>
      <c r="J39" s="21">
        <v>0.6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</v>
      </c>
      <c r="F40" s="44">
        <v>10.15</v>
      </c>
      <c r="G40" s="44">
        <v>10.199999999999999</v>
      </c>
      <c r="H40" s="41">
        <v>10.220000000000001</v>
      </c>
      <c r="I40" s="44">
        <v>9.6</v>
      </c>
      <c r="J40" s="21">
        <v>9.43</v>
      </c>
    </row>
    <row r="41" spans="1:10" ht="15.75">
      <c r="A41" s="290"/>
      <c r="B41" s="297"/>
      <c r="C41" s="12" t="s">
        <v>56</v>
      </c>
      <c r="D41" s="12" t="s">
        <v>64</v>
      </c>
      <c r="E41" s="44">
        <v>14.3</v>
      </c>
      <c r="F41" s="44">
        <v>14.55</v>
      </c>
      <c r="G41" s="44">
        <v>21.4</v>
      </c>
      <c r="H41" s="41">
        <v>22.7</v>
      </c>
      <c r="I41" s="44">
        <v>15.04</v>
      </c>
      <c r="J41" s="21">
        <v>15.32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4.1900000000000004</v>
      </c>
      <c r="F42" s="44">
        <v>4.0599999999999996</v>
      </c>
      <c r="G42" s="44">
        <v>4.04</v>
      </c>
      <c r="H42" s="41">
        <v>4.0999999999999996</v>
      </c>
      <c r="I42" s="44">
        <v>3.48</v>
      </c>
      <c r="J42" s="21">
        <v>3.35</v>
      </c>
    </row>
    <row r="43" spans="1:10" ht="16.5">
      <c r="A43" s="290"/>
      <c r="B43" s="297"/>
      <c r="C43" s="15" t="s">
        <v>67</v>
      </c>
      <c r="D43" s="17" t="s">
        <v>68</v>
      </c>
      <c r="E43" s="44">
        <v>7.03</v>
      </c>
      <c r="F43" s="44">
        <v>6.92</v>
      </c>
      <c r="G43" s="44">
        <v>6.9</v>
      </c>
      <c r="H43" s="41">
        <v>7.73</v>
      </c>
      <c r="I43" s="44">
        <v>9.5399999999999991</v>
      </c>
      <c r="J43" s="21">
        <v>9.1300000000000008</v>
      </c>
    </row>
    <row r="44" spans="1:10" ht="18.75">
      <c r="A44" s="290"/>
      <c r="B44" s="297"/>
      <c r="C44" s="13" t="s">
        <v>58</v>
      </c>
      <c r="D44" s="12" t="s">
        <v>69</v>
      </c>
      <c r="E44" s="44">
        <v>1920</v>
      </c>
      <c r="F44" s="44">
        <v>1370</v>
      </c>
      <c r="G44" s="44">
        <v>1740</v>
      </c>
      <c r="H44" s="41">
        <v>1890</v>
      </c>
      <c r="I44" s="44">
        <v>2360</v>
      </c>
      <c r="J44" s="21">
        <v>1605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4.12</v>
      </c>
      <c r="F45" s="44">
        <v>5.23</v>
      </c>
      <c r="G45" s="44">
        <v>4.6100000000000003</v>
      </c>
      <c r="H45" s="41">
        <v>5.91</v>
      </c>
      <c r="I45" s="44">
        <v>14.95</v>
      </c>
      <c r="J45" s="21">
        <v>15.64</v>
      </c>
    </row>
    <row r="46" spans="1:10" ht="18.75">
      <c r="A46" s="290"/>
      <c r="B46" s="297"/>
      <c r="C46" s="13" t="s">
        <v>58</v>
      </c>
      <c r="D46" s="12" t="s">
        <v>59</v>
      </c>
      <c r="E46" s="44">
        <v>38</v>
      </c>
      <c r="F46" s="44">
        <v>34.4</v>
      </c>
      <c r="G46" s="44">
        <v>38.799999999999997</v>
      </c>
      <c r="H46" s="41">
        <v>45.6</v>
      </c>
      <c r="I46" s="44">
        <v>55.3</v>
      </c>
      <c r="J46" s="21">
        <v>62.8</v>
      </c>
    </row>
    <row r="47" spans="1:10" ht="16.5">
      <c r="A47" s="290"/>
      <c r="B47" s="297"/>
      <c r="C47" s="14" t="s">
        <v>60</v>
      </c>
      <c r="D47" s="12" t="s">
        <v>72</v>
      </c>
      <c r="E47" s="44">
        <v>8.7899999999999991</v>
      </c>
      <c r="F47" s="44">
        <v>2.36</v>
      </c>
      <c r="G47" s="44">
        <v>3.61</v>
      </c>
      <c r="H47" s="41">
        <v>4.1500000000000004</v>
      </c>
      <c r="I47" s="44">
        <v>4.18</v>
      </c>
      <c r="J47" s="21">
        <v>5.17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8.4600000000000009</v>
      </c>
      <c r="D56" s="22" t="s">
        <v>80</v>
      </c>
      <c r="E56" s="23">
        <v>88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15.1</v>
      </c>
      <c r="G59" s="34"/>
      <c r="H59" s="30">
        <v>7.13</v>
      </c>
      <c r="I59" s="30"/>
      <c r="J59" s="21">
        <v>13.8</v>
      </c>
      <c r="K59" s="21"/>
      <c r="L59" s="21">
        <v>21.8</v>
      </c>
      <c r="M59" s="21"/>
    </row>
    <row r="60" spans="1:13" ht="18.75">
      <c r="A60" s="28" t="s">
        <v>1</v>
      </c>
      <c r="B60" s="29">
        <v>5.44</v>
      </c>
      <c r="C60" s="30"/>
      <c r="D60" s="33">
        <v>4.5599999999999996</v>
      </c>
      <c r="E60" s="30"/>
      <c r="F60" s="30">
        <v>17.8</v>
      </c>
      <c r="G60" s="34"/>
      <c r="H60" s="30">
        <v>18</v>
      </c>
      <c r="I60" s="30"/>
      <c r="J60" s="21">
        <v>19.2</v>
      </c>
      <c r="K60" s="21"/>
      <c r="L60" s="21">
        <v>52.3</v>
      </c>
      <c r="M60" s="21"/>
    </row>
    <row r="61" spans="1:13" ht="18.75">
      <c r="A61" s="28" t="s">
        <v>2</v>
      </c>
      <c r="B61" s="29">
        <v>5.12</v>
      </c>
      <c r="C61" s="30"/>
      <c r="D61" s="33">
        <v>326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35.5</v>
      </c>
      <c r="D63" s="33"/>
      <c r="E63" s="30">
        <v>37.5</v>
      </c>
      <c r="F63" s="30"/>
      <c r="G63" s="34">
        <v>35.5</v>
      </c>
      <c r="H63" s="30"/>
      <c r="I63" s="30">
        <v>33.1</v>
      </c>
      <c r="J63" s="21"/>
      <c r="K63" s="21">
        <v>33.67</v>
      </c>
      <c r="M63" s="21">
        <v>34.03</v>
      </c>
    </row>
    <row r="64" spans="1:13" ht="18.75">
      <c r="A64" s="31" t="s">
        <v>3</v>
      </c>
      <c r="B64" s="30"/>
      <c r="C64" s="30">
        <v>11.4</v>
      </c>
      <c r="D64" s="33"/>
      <c r="E64" s="30">
        <v>12.1</v>
      </c>
      <c r="F64" s="30"/>
      <c r="G64" s="38">
        <v>12.7</v>
      </c>
      <c r="H64" s="30"/>
      <c r="I64" s="30">
        <v>9.5</v>
      </c>
      <c r="J64" s="21"/>
      <c r="K64" s="21">
        <v>10.73</v>
      </c>
      <c r="L64" s="21"/>
      <c r="M64" s="21">
        <v>11.34</v>
      </c>
    </row>
    <row r="65" spans="1:13" ht="18.75">
      <c r="A65" s="31" t="s">
        <v>4</v>
      </c>
      <c r="B65" s="30"/>
      <c r="C65" s="30">
        <v>67.8</v>
      </c>
      <c r="D65" s="33"/>
      <c r="E65" s="30">
        <v>69.099999999999994</v>
      </c>
      <c r="F65" s="30"/>
      <c r="G65" s="34">
        <v>73.2</v>
      </c>
      <c r="H65" s="30"/>
      <c r="I65" s="30">
        <v>70.7</v>
      </c>
      <c r="J65" s="21"/>
      <c r="K65" s="21">
        <v>74.14</v>
      </c>
      <c r="M65" s="21"/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1.47</v>
      </c>
      <c r="C67" s="30">
        <v>7.5</v>
      </c>
      <c r="D67" s="33">
        <v>3.43</v>
      </c>
      <c r="E67" s="30">
        <v>10.4</v>
      </c>
      <c r="F67" s="30">
        <v>1.1499999999999999</v>
      </c>
      <c r="G67" s="34">
        <v>3</v>
      </c>
      <c r="H67" s="30">
        <v>2.2599999999999998</v>
      </c>
      <c r="I67" s="30">
        <v>3.5</v>
      </c>
      <c r="J67" s="21">
        <v>1.52</v>
      </c>
      <c r="K67" s="21">
        <v>4.2300000000000004</v>
      </c>
      <c r="L67" s="21">
        <v>2.34</v>
      </c>
      <c r="M67" s="21">
        <v>5.1100000000000003</v>
      </c>
    </row>
    <row r="68" spans="1:13" ht="18.75">
      <c r="A68" s="32" t="s">
        <v>5</v>
      </c>
      <c r="B68" s="171">
        <v>9.86</v>
      </c>
      <c r="C68" s="30">
        <v>1.7</v>
      </c>
      <c r="D68" s="33">
        <v>3.76</v>
      </c>
      <c r="E68" s="30">
        <v>17.5</v>
      </c>
      <c r="F68" s="30">
        <v>1.54</v>
      </c>
      <c r="G68" s="34">
        <v>1.8</v>
      </c>
      <c r="H68" s="30">
        <v>2.79</v>
      </c>
      <c r="I68" s="30">
        <v>2</v>
      </c>
      <c r="J68" s="21">
        <v>0.36</v>
      </c>
      <c r="K68" s="21">
        <v>7.2</v>
      </c>
      <c r="L68" s="21">
        <v>1.87</v>
      </c>
      <c r="M68" s="21">
        <v>8.1</v>
      </c>
    </row>
    <row r="69" spans="1:13" ht="18.75">
      <c r="A69" s="32" t="s">
        <v>6</v>
      </c>
      <c r="B69" s="171">
        <v>17.25</v>
      </c>
      <c r="C69" s="30">
        <v>3.3</v>
      </c>
      <c r="D69" s="33">
        <v>15.7</v>
      </c>
      <c r="E69" s="30">
        <v>13.3</v>
      </c>
      <c r="F69" s="30">
        <v>5.71</v>
      </c>
      <c r="G69" s="34">
        <v>2.2999999999999998</v>
      </c>
      <c r="H69" s="30">
        <v>6.12</v>
      </c>
      <c r="I69" s="30">
        <v>4.0999999999999996</v>
      </c>
      <c r="J69" s="21">
        <v>6.94</v>
      </c>
      <c r="K69" s="21">
        <v>6.8</v>
      </c>
      <c r="L69" s="21"/>
      <c r="M69" s="21"/>
    </row>
    <row r="70" spans="1:13" ht="18.75">
      <c r="A70" s="32" t="s">
        <v>7</v>
      </c>
      <c r="B70" s="171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140</v>
      </c>
      <c r="D2" s="244"/>
      <c r="E2" s="244"/>
      <c r="F2" s="245" t="s">
        <v>147</v>
      </c>
      <c r="G2" s="245"/>
      <c r="H2" s="245"/>
      <c r="I2" s="246" t="s">
        <v>149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57400</v>
      </c>
      <c r="D4" s="247"/>
      <c r="E4" s="247"/>
      <c r="F4" s="247">
        <v>58800</v>
      </c>
      <c r="G4" s="247"/>
      <c r="H4" s="247"/>
      <c r="I4" s="247">
        <v>60000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61750</v>
      </c>
      <c r="D5" s="247"/>
      <c r="E5" s="247"/>
      <c r="F5" s="247">
        <v>62700</v>
      </c>
      <c r="G5" s="247"/>
      <c r="H5" s="247"/>
      <c r="I5" s="247">
        <v>63555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C4-'21日'!I4</f>
        <v>1410</v>
      </c>
      <c r="D6" s="302"/>
      <c r="E6" s="302"/>
      <c r="F6" s="303">
        <f>F4-C4</f>
        <v>1400</v>
      </c>
      <c r="G6" s="304"/>
      <c r="H6" s="305"/>
      <c r="I6" s="303">
        <f>I4-F4</f>
        <v>1200</v>
      </c>
      <c r="J6" s="304"/>
      <c r="K6" s="305"/>
      <c r="L6" s="308">
        <f>C6+F6+I6</f>
        <v>4010</v>
      </c>
      <c r="M6" s="308">
        <f>C7+F7+I7</f>
        <v>2505</v>
      </c>
    </row>
    <row r="7" spans="1:15" ht="21.95" customHeight="1">
      <c r="A7" s="238"/>
      <c r="B7" s="6" t="s">
        <v>16</v>
      </c>
      <c r="C7" s="302">
        <f>C5-'21日'!I5</f>
        <v>700</v>
      </c>
      <c r="D7" s="302"/>
      <c r="E7" s="302"/>
      <c r="F7" s="303">
        <f>F5-C5</f>
        <v>950</v>
      </c>
      <c r="G7" s="304"/>
      <c r="H7" s="305"/>
      <c r="I7" s="303">
        <f>I5-F5</f>
        <v>855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49</v>
      </c>
      <c r="D9" s="247"/>
      <c r="E9" s="247"/>
      <c r="F9" s="247">
        <v>47</v>
      </c>
      <c r="G9" s="247"/>
      <c r="H9" s="247"/>
      <c r="I9" s="247">
        <v>48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49</v>
      </c>
      <c r="D10" s="247"/>
      <c r="E10" s="247"/>
      <c r="F10" s="247">
        <v>47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78" t="s">
        <v>92</v>
      </c>
      <c r="D11" s="178" t="s">
        <v>92</v>
      </c>
      <c r="E11" s="178" t="s">
        <v>92</v>
      </c>
      <c r="F11" s="180" t="s">
        <v>92</v>
      </c>
      <c r="G11" s="180" t="s">
        <v>92</v>
      </c>
      <c r="H11" s="180" t="s">
        <v>92</v>
      </c>
      <c r="I11" s="182" t="s">
        <v>92</v>
      </c>
      <c r="J11" s="182" t="s">
        <v>92</v>
      </c>
      <c r="K11" s="182" t="s">
        <v>92</v>
      </c>
    </row>
    <row r="12" spans="1:15" ht="21.95" customHeight="1">
      <c r="A12" s="283"/>
      <c r="B12" s="43" t="s">
        <v>23</v>
      </c>
      <c r="C12" s="178">
        <v>70</v>
      </c>
      <c r="D12" s="178">
        <v>70</v>
      </c>
      <c r="E12" s="178">
        <v>70</v>
      </c>
      <c r="F12" s="180">
        <v>70</v>
      </c>
      <c r="G12" s="180">
        <v>70</v>
      </c>
      <c r="H12" s="180">
        <v>70</v>
      </c>
      <c r="I12" s="182">
        <v>70</v>
      </c>
      <c r="J12" s="182">
        <v>70</v>
      </c>
      <c r="K12" s="182">
        <v>70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340</v>
      </c>
      <c r="D15" s="41">
        <v>500</v>
      </c>
      <c r="E15" s="41">
        <v>480</v>
      </c>
      <c r="F15" s="179">
        <v>480</v>
      </c>
      <c r="G15" s="41">
        <v>440</v>
      </c>
      <c r="H15" s="41">
        <v>390</v>
      </c>
      <c r="I15" s="41">
        <v>390</v>
      </c>
      <c r="J15" s="41">
        <v>550</v>
      </c>
      <c r="K15" s="41">
        <v>520</v>
      </c>
    </row>
    <row r="16" spans="1:15" ht="21.95" customHeight="1">
      <c r="A16" s="257"/>
      <c r="B16" s="9" t="s">
        <v>28</v>
      </c>
      <c r="C16" s="254" t="s">
        <v>283</v>
      </c>
      <c r="D16" s="254"/>
      <c r="E16" s="254"/>
      <c r="F16" s="254" t="s">
        <v>29</v>
      </c>
      <c r="G16" s="254"/>
      <c r="H16" s="254"/>
      <c r="I16" s="254" t="s">
        <v>288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78" t="s">
        <v>92</v>
      </c>
      <c r="D17" s="178" t="s">
        <v>92</v>
      </c>
      <c r="E17" s="178" t="s">
        <v>92</v>
      </c>
      <c r="F17" s="180" t="s">
        <v>92</v>
      </c>
      <c r="G17" s="180" t="s">
        <v>92</v>
      </c>
      <c r="H17" s="180" t="s">
        <v>92</v>
      </c>
      <c r="I17" s="182" t="s">
        <v>92</v>
      </c>
      <c r="J17" s="182" t="s">
        <v>92</v>
      </c>
      <c r="K17" s="182" t="s">
        <v>92</v>
      </c>
    </row>
    <row r="18" spans="1:11" ht="21.95" customHeight="1">
      <c r="A18" s="255"/>
      <c r="B18" s="42" t="s">
        <v>23</v>
      </c>
      <c r="C18" s="177">
        <v>80</v>
      </c>
      <c r="D18" s="177">
        <v>80</v>
      </c>
      <c r="E18" s="177">
        <v>80</v>
      </c>
      <c r="F18" s="179">
        <v>80</v>
      </c>
      <c r="G18" s="179">
        <v>80</v>
      </c>
      <c r="H18" s="179">
        <v>80</v>
      </c>
      <c r="I18" s="181">
        <v>80</v>
      </c>
      <c r="J18" s="181">
        <v>80</v>
      </c>
      <c r="K18" s="181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500</v>
      </c>
      <c r="D21" s="41">
        <v>430</v>
      </c>
      <c r="E21" s="41">
        <v>320</v>
      </c>
      <c r="F21" s="179">
        <v>320</v>
      </c>
      <c r="G21" s="41">
        <v>220</v>
      </c>
      <c r="H21" s="41">
        <v>440</v>
      </c>
      <c r="I21" s="41">
        <v>440</v>
      </c>
      <c r="J21" s="41">
        <v>350</v>
      </c>
      <c r="K21" s="41">
        <v>250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284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2450</v>
      </c>
      <c r="D23" s="252"/>
      <c r="E23" s="252"/>
      <c r="F23" s="252">
        <f>1150+1200</f>
        <v>2350</v>
      </c>
      <c r="G23" s="252"/>
      <c r="H23" s="252"/>
      <c r="I23" s="252">
        <f>1080+1100</f>
        <v>2180</v>
      </c>
      <c r="J23" s="252"/>
      <c r="K23" s="252"/>
    </row>
    <row r="24" spans="1:11" ht="21.95" customHeight="1">
      <c r="A24" s="258"/>
      <c r="B24" s="10" t="s">
        <v>37</v>
      </c>
      <c r="C24" s="252">
        <v>1320</v>
      </c>
      <c r="D24" s="252"/>
      <c r="E24" s="252"/>
      <c r="F24" s="252">
        <f>670+640</f>
        <v>1310</v>
      </c>
      <c r="G24" s="252"/>
      <c r="H24" s="252"/>
      <c r="I24" s="252">
        <f>600+550</f>
        <v>1150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15</v>
      </c>
      <c r="D25" s="252"/>
      <c r="E25" s="252"/>
      <c r="F25" s="252">
        <v>15</v>
      </c>
      <c r="G25" s="252"/>
      <c r="H25" s="252"/>
      <c r="I25" s="252">
        <v>15</v>
      </c>
      <c r="J25" s="252"/>
      <c r="K25" s="252"/>
    </row>
    <row r="26" spans="1:11" ht="21.95" customHeight="1">
      <c r="A26" s="257"/>
      <c r="B26" s="8" t="s">
        <v>40</v>
      </c>
      <c r="C26" s="312">
        <v>101</v>
      </c>
      <c r="D26" s="313"/>
      <c r="E26" s="314"/>
      <c r="F26" s="312">
        <v>99</v>
      </c>
      <c r="G26" s="313"/>
      <c r="H26" s="314"/>
      <c r="I26" s="312">
        <v>99</v>
      </c>
      <c r="J26" s="313"/>
      <c r="K26" s="314"/>
    </row>
    <row r="27" spans="1:11" ht="21.95" customHeight="1">
      <c r="A27" s="257"/>
      <c r="B27" s="8" t="s">
        <v>41</v>
      </c>
      <c r="C27" s="312">
        <v>9</v>
      </c>
      <c r="D27" s="313"/>
      <c r="E27" s="314"/>
      <c r="F27" s="312">
        <v>9</v>
      </c>
      <c r="G27" s="313"/>
      <c r="H27" s="314"/>
      <c r="I27" s="312">
        <v>9</v>
      </c>
      <c r="J27" s="313"/>
      <c r="K27" s="314"/>
    </row>
    <row r="28" spans="1:11" ht="76.5" customHeight="1">
      <c r="A28" s="262" t="s" ph="1">
        <v>42</v>
      </c>
      <c r="B28" s="263" ph="1"/>
      <c r="C28" s="268" t="s">
        <v>282</v>
      </c>
      <c r="D28" s="269"/>
      <c r="E28" s="270"/>
      <c r="F28" s="268" t="s">
        <v>287</v>
      </c>
      <c r="G28" s="269"/>
      <c r="H28" s="270"/>
      <c r="I28" s="268" t="s">
        <v>289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108</v>
      </c>
      <c r="D31" s="280"/>
      <c r="E31" s="281"/>
      <c r="F31" s="279" t="s">
        <v>286</v>
      </c>
      <c r="G31" s="280"/>
      <c r="H31" s="281"/>
      <c r="I31" s="279" t="s">
        <v>232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9.42</v>
      </c>
      <c r="F35" s="44">
        <v>9.36</v>
      </c>
      <c r="G35" s="44">
        <v>9.5399999999999991</v>
      </c>
      <c r="H35" s="41">
        <v>9.0399999999999991</v>
      </c>
      <c r="I35" s="44">
        <v>9.64</v>
      </c>
      <c r="J35" s="21">
        <v>9.58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5.09</v>
      </c>
      <c r="F36" s="44">
        <v>5.26</v>
      </c>
      <c r="G36" s="44">
        <v>7.42</v>
      </c>
      <c r="H36" s="41">
        <v>8.09</v>
      </c>
      <c r="I36" s="44">
        <v>8.2899999999999991</v>
      </c>
      <c r="J36" s="21">
        <v>12.49</v>
      </c>
    </row>
    <row r="37" spans="1:10" ht="18.75">
      <c r="A37" s="290"/>
      <c r="B37" s="297"/>
      <c r="C37" s="13" t="s">
        <v>58</v>
      </c>
      <c r="D37" s="12" t="s">
        <v>59</v>
      </c>
      <c r="E37" s="44">
        <v>24.2</v>
      </c>
      <c r="F37" s="44">
        <v>19.600000000000001</v>
      </c>
      <c r="G37" s="35">
        <v>20.3</v>
      </c>
      <c r="H37" s="41">
        <v>21.6</v>
      </c>
      <c r="I37" s="44">
        <v>20.100000000000001</v>
      </c>
      <c r="J37" s="21">
        <v>30.6</v>
      </c>
    </row>
    <row r="38" spans="1:10" ht="16.5">
      <c r="A38" s="290"/>
      <c r="B38" s="297"/>
      <c r="C38" s="14" t="s">
        <v>60</v>
      </c>
      <c r="D38" s="12" t="s">
        <v>61</v>
      </c>
      <c r="E38" s="35">
        <v>20.8</v>
      </c>
      <c r="F38" s="35">
        <v>15.6</v>
      </c>
      <c r="G38" s="35">
        <v>15.4</v>
      </c>
      <c r="H38" s="37">
        <v>27.4</v>
      </c>
      <c r="I38" s="44">
        <v>18.899999999999999</v>
      </c>
      <c r="J38" s="21">
        <v>17.899999999999999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0.5</v>
      </c>
      <c r="H39" s="41">
        <v>0.5</v>
      </c>
      <c r="I39" s="44">
        <v>0.8</v>
      </c>
      <c r="J39" s="21">
        <v>0.8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10.050000000000001</v>
      </c>
      <c r="F40" s="44">
        <v>10.029999999999999</v>
      </c>
      <c r="G40" s="44">
        <v>10.029999999999999</v>
      </c>
      <c r="H40" s="41">
        <v>10.210000000000001</v>
      </c>
      <c r="I40" s="44">
        <v>10.199999999999999</v>
      </c>
      <c r="J40" s="21">
        <v>10.18</v>
      </c>
    </row>
    <row r="41" spans="1:10" ht="15.75">
      <c r="A41" s="290"/>
      <c r="B41" s="297"/>
      <c r="C41" s="12" t="s">
        <v>56</v>
      </c>
      <c r="D41" s="12" t="s">
        <v>64</v>
      </c>
      <c r="E41" s="44">
        <v>13.78</v>
      </c>
      <c r="F41" s="44">
        <v>21.9</v>
      </c>
      <c r="G41" s="44">
        <v>31.6</v>
      </c>
      <c r="H41" s="41">
        <v>15.91</v>
      </c>
      <c r="I41" s="44">
        <v>13.78</v>
      </c>
      <c r="J41" s="21">
        <v>21.9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3.49</v>
      </c>
      <c r="F42" s="44">
        <v>3.58</v>
      </c>
      <c r="G42" s="44">
        <v>3.17</v>
      </c>
      <c r="H42" s="41">
        <v>3.34</v>
      </c>
      <c r="I42" s="44">
        <v>3.1</v>
      </c>
      <c r="J42" s="21">
        <v>3.07</v>
      </c>
    </row>
    <row r="43" spans="1:10" ht="16.5">
      <c r="A43" s="290"/>
      <c r="B43" s="297"/>
      <c r="C43" s="15" t="s">
        <v>67</v>
      </c>
      <c r="D43" s="17" t="s">
        <v>68</v>
      </c>
      <c r="E43" s="44">
        <v>7.32</v>
      </c>
      <c r="F43" s="44">
        <v>7.6</v>
      </c>
      <c r="G43" s="44">
        <v>6.84</v>
      </c>
      <c r="H43" s="41">
        <v>6.96</v>
      </c>
      <c r="I43" s="44">
        <v>6.63</v>
      </c>
      <c r="J43" s="21">
        <v>7.07</v>
      </c>
    </row>
    <row r="44" spans="1:10" ht="18.75">
      <c r="A44" s="290"/>
      <c r="B44" s="297"/>
      <c r="C44" s="13" t="s">
        <v>58</v>
      </c>
      <c r="D44" s="12" t="s">
        <v>69</v>
      </c>
      <c r="E44" s="44">
        <v>1651</v>
      </c>
      <c r="F44" s="44">
        <v>1276</v>
      </c>
      <c r="G44" s="44">
        <v>1662</v>
      </c>
      <c r="H44" s="41">
        <v>1653</v>
      </c>
      <c r="I44" s="44">
        <v>1661</v>
      </c>
      <c r="J44" s="21">
        <v>1609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4.54</v>
      </c>
      <c r="F45" s="44">
        <v>6.44</v>
      </c>
      <c r="G45" s="44">
        <v>5.82</v>
      </c>
      <c r="H45" s="41">
        <v>15.47</v>
      </c>
      <c r="I45" s="44">
        <v>6.16</v>
      </c>
      <c r="J45" s="21">
        <v>28.1</v>
      </c>
    </row>
    <row r="46" spans="1:10" ht="18.75">
      <c r="A46" s="290"/>
      <c r="B46" s="297"/>
      <c r="C46" s="13" t="s">
        <v>58</v>
      </c>
      <c r="D46" s="12" t="s">
        <v>59</v>
      </c>
      <c r="E46" s="44">
        <v>52.2</v>
      </c>
      <c r="F46" s="44">
        <v>63</v>
      </c>
      <c r="G46" s="44">
        <v>52.4</v>
      </c>
      <c r="H46" s="41">
        <v>35.200000000000003</v>
      </c>
      <c r="I46" s="44">
        <v>26.1</v>
      </c>
      <c r="J46" s="21">
        <v>51.8</v>
      </c>
    </row>
    <row r="47" spans="1:10" ht="16.5">
      <c r="A47" s="290"/>
      <c r="B47" s="297"/>
      <c r="C47" s="14" t="s">
        <v>60</v>
      </c>
      <c r="D47" s="12" t="s">
        <v>72</v>
      </c>
      <c r="E47" s="44">
        <v>15.2</v>
      </c>
      <c r="F47" s="44">
        <v>19.899999999999999</v>
      </c>
      <c r="G47" s="44">
        <v>46.4</v>
      </c>
      <c r="H47" s="41">
        <v>19.8</v>
      </c>
      <c r="I47" s="44">
        <v>63.4</v>
      </c>
      <c r="J47" s="21">
        <v>20.7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7.01</v>
      </c>
      <c r="D56" s="22" t="s">
        <v>80</v>
      </c>
      <c r="E56" s="23">
        <v>70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63.6</v>
      </c>
      <c r="C59" s="30"/>
      <c r="D59" s="33">
        <v>50.5</v>
      </c>
      <c r="E59" s="30"/>
      <c r="F59" s="30">
        <v>18.399999999999999</v>
      </c>
      <c r="G59" s="34"/>
      <c r="H59" s="30">
        <v>36.799999999999997</v>
      </c>
      <c r="I59" s="30"/>
      <c r="J59" s="21">
        <v>44.2</v>
      </c>
      <c r="K59" s="21"/>
      <c r="L59" s="21">
        <v>73.900000000000006</v>
      </c>
      <c r="M59" s="21"/>
    </row>
    <row r="60" spans="1:13" ht="18.75">
      <c r="A60" s="28" t="s">
        <v>1</v>
      </c>
      <c r="B60" s="29">
        <v>44.2</v>
      </c>
      <c r="C60" s="30"/>
      <c r="D60" s="33">
        <v>47.3</v>
      </c>
      <c r="E60" s="30"/>
      <c r="F60" s="30">
        <v>12.8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>
        <v>10.6</v>
      </c>
      <c r="I61" s="30"/>
      <c r="J61" s="21">
        <v>9.69</v>
      </c>
      <c r="K61" s="21"/>
      <c r="L61" s="21">
        <v>8.15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36.54</v>
      </c>
      <c r="D63" s="33"/>
      <c r="E63" s="30">
        <v>39.17</v>
      </c>
      <c r="F63" s="30"/>
      <c r="G63" s="34">
        <v>21.4</v>
      </c>
      <c r="H63" s="30"/>
      <c r="I63" s="30">
        <v>30.6</v>
      </c>
      <c r="J63" s="21"/>
      <c r="K63" s="21">
        <v>31.51</v>
      </c>
      <c r="M63" s="21">
        <v>32.82</v>
      </c>
    </row>
    <row r="64" spans="1:13" ht="18.75">
      <c r="A64" s="31" t="s">
        <v>3</v>
      </c>
      <c r="B64" s="30"/>
      <c r="C64" s="30">
        <v>15.23</v>
      </c>
      <c r="D64" s="33"/>
      <c r="E64" s="30">
        <v>23.45</v>
      </c>
      <c r="F64" s="30"/>
      <c r="G64" s="38">
        <v>21</v>
      </c>
      <c r="H64" s="30"/>
      <c r="I64" s="30">
        <v>50.7</v>
      </c>
      <c r="J64" s="21"/>
      <c r="K64" s="21"/>
      <c r="L64" s="21"/>
      <c r="M64" s="21">
        <v>3.03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59.77</v>
      </c>
      <c r="M65" s="21">
        <v>61.83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4.32</v>
      </c>
      <c r="C67" s="30">
        <v>9.6999999999999993</v>
      </c>
      <c r="D67" s="33">
        <v>3.55</v>
      </c>
      <c r="E67" s="30">
        <v>10.8</v>
      </c>
      <c r="F67" s="30">
        <v>0.54</v>
      </c>
      <c r="G67" s="34">
        <v>0.7</v>
      </c>
      <c r="H67" s="30">
        <v>3.88</v>
      </c>
      <c r="I67" s="30">
        <v>0.3</v>
      </c>
      <c r="J67" s="21">
        <v>1.98</v>
      </c>
      <c r="K67" s="21">
        <v>1.2</v>
      </c>
      <c r="L67" s="21">
        <v>2.62</v>
      </c>
      <c r="M67" s="21">
        <v>0.5</v>
      </c>
    </row>
    <row r="68" spans="1:13" ht="18.75">
      <c r="A68" s="32" t="s">
        <v>5</v>
      </c>
      <c r="B68" s="36">
        <v>10.3</v>
      </c>
      <c r="C68" s="30">
        <v>8.9</v>
      </c>
      <c r="D68" s="33">
        <v>8.64</v>
      </c>
      <c r="E68" s="30">
        <v>11.2</v>
      </c>
      <c r="F68" s="30">
        <v>4.16</v>
      </c>
      <c r="G68" s="34">
        <v>1.8</v>
      </c>
      <c r="H68" s="30">
        <v>4.34</v>
      </c>
      <c r="I68" s="30">
        <v>2.1</v>
      </c>
      <c r="J68" s="21">
        <v>0.65</v>
      </c>
      <c r="K68" s="21">
        <v>2.7</v>
      </c>
      <c r="L68" s="21">
        <v>0.39</v>
      </c>
      <c r="M68" s="21">
        <v>3.8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140</v>
      </c>
      <c r="D2" s="244"/>
      <c r="E2" s="244"/>
      <c r="F2" s="245" t="s">
        <v>147</v>
      </c>
      <c r="G2" s="245"/>
      <c r="H2" s="245"/>
      <c r="I2" s="246" t="s">
        <v>149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61350</v>
      </c>
      <c r="D4" s="247"/>
      <c r="E4" s="247"/>
      <c r="F4" s="247">
        <v>62580</v>
      </c>
      <c r="G4" s="247"/>
      <c r="H4" s="247"/>
      <c r="I4" s="247">
        <v>63940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64444</v>
      </c>
      <c r="D5" s="247"/>
      <c r="E5" s="247"/>
      <c r="F5" s="247">
        <v>65500</v>
      </c>
      <c r="G5" s="247"/>
      <c r="H5" s="247"/>
      <c r="I5" s="247">
        <v>66280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C4-'22日'!I4</f>
        <v>1350</v>
      </c>
      <c r="D6" s="302"/>
      <c r="E6" s="302"/>
      <c r="F6" s="303">
        <f>F4-C4</f>
        <v>1230</v>
      </c>
      <c r="G6" s="304"/>
      <c r="H6" s="305"/>
      <c r="I6" s="303">
        <f>I4-F4</f>
        <v>1360</v>
      </c>
      <c r="J6" s="304"/>
      <c r="K6" s="305"/>
      <c r="L6" s="308">
        <f>C6+F6+I6</f>
        <v>3940</v>
      </c>
      <c r="M6" s="308">
        <f>C7+F7+I7</f>
        <v>2725</v>
      </c>
    </row>
    <row r="7" spans="1:15" ht="21.95" customHeight="1">
      <c r="A7" s="238"/>
      <c r="B7" s="6" t="s">
        <v>16</v>
      </c>
      <c r="C7" s="302">
        <f>C5-'22日'!I5</f>
        <v>889</v>
      </c>
      <c r="D7" s="302"/>
      <c r="E7" s="302"/>
      <c r="F7" s="303">
        <f>F5-C5</f>
        <v>1056</v>
      </c>
      <c r="G7" s="304"/>
      <c r="H7" s="305"/>
      <c r="I7" s="303">
        <f>I5-F5</f>
        <v>780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48</v>
      </c>
      <c r="G9" s="247"/>
      <c r="H9" s="247"/>
      <c r="I9" s="247">
        <v>47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46</v>
      </c>
      <c r="G10" s="247"/>
      <c r="H10" s="247"/>
      <c r="I10" s="247">
        <v>47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84" t="s">
        <v>92</v>
      </c>
      <c r="D11" s="184" t="s">
        <v>92</v>
      </c>
      <c r="E11" s="184" t="s">
        <v>92</v>
      </c>
      <c r="F11" s="186" t="s">
        <v>92</v>
      </c>
      <c r="G11" s="186" t="s">
        <v>92</v>
      </c>
      <c r="H11" s="186" t="s">
        <v>92</v>
      </c>
      <c r="I11" s="188" t="s">
        <v>92</v>
      </c>
      <c r="J11" s="188" t="s">
        <v>92</v>
      </c>
      <c r="K11" s="188" t="s">
        <v>92</v>
      </c>
    </row>
    <row r="12" spans="1:15" ht="21.95" customHeight="1">
      <c r="A12" s="283"/>
      <c r="B12" s="43" t="s">
        <v>23</v>
      </c>
      <c r="C12" s="184">
        <v>70</v>
      </c>
      <c r="D12" s="184">
        <v>70</v>
      </c>
      <c r="E12" s="184">
        <v>70</v>
      </c>
      <c r="F12" s="186">
        <v>70</v>
      </c>
      <c r="G12" s="186">
        <v>60</v>
      </c>
      <c r="H12" s="186">
        <v>60</v>
      </c>
      <c r="I12" s="188">
        <v>60</v>
      </c>
      <c r="J12" s="188">
        <v>60</v>
      </c>
      <c r="K12" s="188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293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520</v>
      </c>
      <c r="D15" s="41">
        <v>470</v>
      </c>
      <c r="E15" s="41">
        <v>440</v>
      </c>
      <c r="F15" s="185">
        <v>440</v>
      </c>
      <c r="G15" s="41">
        <v>410</v>
      </c>
      <c r="H15" s="41">
        <v>370</v>
      </c>
      <c r="I15" s="41">
        <v>370</v>
      </c>
      <c r="J15" s="41">
        <v>500</v>
      </c>
      <c r="K15" s="41">
        <v>460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296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84" t="s">
        <v>92</v>
      </c>
      <c r="D17" s="184" t="s">
        <v>92</v>
      </c>
      <c r="E17" s="184" t="s">
        <v>92</v>
      </c>
      <c r="F17" s="186" t="s">
        <v>92</v>
      </c>
      <c r="G17" s="186" t="s">
        <v>92</v>
      </c>
      <c r="H17" s="186" t="s">
        <v>92</v>
      </c>
      <c r="I17" s="188" t="s">
        <v>92</v>
      </c>
      <c r="J17" s="188" t="s">
        <v>92</v>
      </c>
      <c r="K17" s="188" t="s">
        <v>92</v>
      </c>
    </row>
    <row r="18" spans="1:11" ht="21.95" customHeight="1">
      <c r="A18" s="255"/>
      <c r="B18" s="42" t="s">
        <v>23</v>
      </c>
      <c r="C18" s="183">
        <v>80</v>
      </c>
      <c r="D18" s="183">
        <v>80</v>
      </c>
      <c r="E18" s="183">
        <v>80</v>
      </c>
      <c r="F18" s="185">
        <v>80</v>
      </c>
      <c r="G18" s="185">
        <v>80</v>
      </c>
      <c r="H18" s="185">
        <v>80</v>
      </c>
      <c r="I18" s="187">
        <v>80</v>
      </c>
      <c r="J18" s="187">
        <v>80</v>
      </c>
      <c r="K18" s="187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250</v>
      </c>
      <c r="D21" s="41">
        <v>210</v>
      </c>
      <c r="E21" s="41">
        <v>480</v>
      </c>
      <c r="F21" s="41">
        <v>480</v>
      </c>
      <c r="G21" s="41">
        <v>400</v>
      </c>
      <c r="H21" s="41">
        <v>300</v>
      </c>
      <c r="I21" s="41">
        <v>300</v>
      </c>
      <c r="J21" s="41">
        <v>500</v>
      </c>
      <c r="K21" s="41">
        <v>440</v>
      </c>
    </row>
    <row r="22" spans="1:11" ht="21.95" customHeight="1">
      <c r="A22" s="253"/>
      <c r="B22" s="9" t="s">
        <v>33</v>
      </c>
      <c r="C22" s="254" t="s">
        <v>290</v>
      </c>
      <c r="D22" s="254"/>
      <c r="E22" s="254"/>
      <c r="F22" s="254" t="s">
        <v>34</v>
      </c>
      <c r="G22" s="254"/>
      <c r="H22" s="254"/>
      <c r="I22" s="254" t="s">
        <v>297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2100</v>
      </c>
      <c r="D23" s="252"/>
      <c r="E23" s="252"/>
      <c r="F23" s="252">
        <f>980+1000</f>
        <v>1980</v>
      </c>
      <c r="G23" s="252"/>
      <c r="H23" s="252"/>
      <c r="I23" s="252">
        <f>960+930</f>
        <v>1890</v>
      </c>
      <c r="J23" s="252"/>
      <c r="K23" s="252"/>
    </row>
    <row r="24" spans="1:11" ht="21.95" customHeight="1">
      <c r="A24" s="258"/>
      <c r="B24" s="10" t="s">
        <v>37</v>
      </c>
      <c r="C24" s="252">
        <v>1040</v>
      </c>
      <c r="D24" s="252"/>
      <c r="E24" s="252"/>
      <c r="F24" s="252">
        <f>470+440</f>
        <v>910</v>
      </c>
      <c r="G24" s="252"/>
      <c r="H24" s="252"/>
      <c r="I24" s="252">
        <f>470+440</f>
        <v>910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15</v>
      </c>
      <c r="D25" s="252"/>
      <c r="E25" s="252"/>
      <c r="F25" s="252">
        <v>15</v>
      </c>
      <c r="G25" s="252"/>
      <c r="H25" s="252"/>
      <c r="I25" s="252">
        <v>15</v>
      </c>
      <c r="J25" s="252"/>
      <c r="K25" s="252"/>
    </row>
    <row r="26" spans="1:11" ht="21.95" customHeight="1">
      <c r="A26" s="257"/>
      <c r="B26" s="8" t="s">
        <v>40</v>
      </c>
      <c r="C26" s="312">
        <v>99</v>
      </c>
      <c r="D26" s="313"/>
      <c r="E26" s="314"/>
      <c r="F26" s="312">
        <v>99</v>
      </c>
      <c r="G26" s="313"/>
      <c r="H26" s="314"/>
      <c r="I26" s="312">
        <v>97</v>
      </c>
      <c r="J26" s="313"/>
      <c r="K26" s="314"/>
    </row>
    <row r="27" spans="1:11" ht="21.95" customHeight="1">
      <c r="A27" s="257"/>
      <c r="B27" s="8" t="s">
        <v>41</v>
      </c>
      <c r="C27" s="312">
        <v>9</v>
      </c>
      <c r="D27" s="313"/>
      <c r="E27" s="314"/>
      <c r="F27" s="312">
        <v>9</v>
      </c>
      <c r="G27" s="313"/>
      <c r="H27" s="314"/>
      <c r="I27" s="312">
        <v>9</v>
      </c>
      <c r="J27" s="313"/>
      <c r="K27" s="314"/>
    </row>
    <row r="28" spans="1:11" ht="76.5" customHeight="1">
      <c r="A28" s="262" t="s" ph="1">
        <v>42</v>
      </c>
      <c r="B28" s="263" ph="1"/>
      <c r="C28" s="268" t="s">
        <v>292</v>
      </c>
      <c r="D28" s="269"/>
      <c r="E28" s="270"/>
      <c r="F28" s="268" t="s">
        <v>294</v>
      </c>
      <c r="G28" s="269"/>
      <c r="H28" s="270"/>
      <c r="I28" s="268" t="s">
        <v>298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108</v>
      </c>
      <c r="D31" s="280"/>
      <c r="E31" s="281"/>
      <c r="F31" s="279" t="s">
        <v>295</v>
      </c>
      <c r="G31" s="280"/>
      <c r="H31" s="281"/>
      <c r="I31" s="279" t="s">
        <v>299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9.65</v>
      </c>
      <c r="F35" s="44">
        <v>9.6300000000000008</v>
      </c>
      <c r="G35" s="44">
        <v>9.57</v>
      </c>
      <c r="H35" s="41">
        <v>9.5399999999999991</v>
      </c>
      <c r="I35" s="44">
        <v>9.51</v>
      </c>
      <c r="J35" s="21">
        <v>9.4700000000000006</v>
      </c>
    </row>
    <row r="36" spans="1:10" ht="15.75">
      <c r="A36" s="290"/>
      <c r="B36" s="297"/>
      <c r="C36" s="12" t="s">
        <v>56</v>
      </c>
      <c r="D36" s="12" t="s">
        <v>57</v>
      </c>
      <c r="E36" s="44">
        <v>4.96</v>
      </c>
      <c r="F36" s="44">
        <v>7.16</v>
      </c>
      <c r="G36" s="44">
        <v>8.2200000000000006</v>
      </c>
      <c r="H36" s="41">
        <v>5.73</v>
      </c>
      <c r="I36" s="44">
        <v>8.2899999999999991</v>
      </c>
      <c r="J36" s="21">
        <v>6.25</v>
      </c>
    </row>
    <row r="37" spans="1:10" ht="18.75">
      <c r="A37" s="290"/>
      <c r="B37" s="297"/>
      <c r="C37" s="13" t="s">
        <v>58</v>
      </c>
      <c r="D37" s="12" t="s">
        <v>59</v>
      </c>
      <c r="E37" s="44">
        <v>31.8</v>
      </c>
      <c r="F37" s="44">
        <v>21.1</v>
      </c>
      <c r="G37" s="35">
        <v>16.8</v>
      </c>
      <c r="H37" s="41">
        <v>14.1</v>
      </c>
      <c r="I37" s="44">
        <v>12.5</v>
      </c>
      <c r="J37" s="21">
        <v>14.45</v>
      </c>
    </row>
    <row r="38" spans="1:10" ht="16.5">
      <c r="A38" s="290"/>
      <c r="B38" s="297"/>
      <c r="C38" s="14" t="s">
        <v>60</v>
      </c>
      <c r="D38" s="12" t="s">
        <v>61</v>
      </c>
      <c r="E38" s="35">
        <v>37.9</v>
      </c>
      <c r="F38" s="35">
        <v>14.5</v>
      </c>
      <c r="G38" s="35">
        <v>12.9</v>
      </c>
      <c r="H38" s="37">
        <v>20.9</v>
      </c>
      <c r="I38" s="44">
        <v>16.8</v>
      </c>
      <c r="J38" s="21">
        <v>9.81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0.8</v>
      </c>
      <c r="J39" s="21">
        <v>0.8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10.36</v>
      </c>
      <c r="F40" s="44">
        <v>10.29</v>
      </c>
      <c r="G40" s="44">
        <v>10.1</v>
      </c>
      <c r="H40" s="41">
        <v>10.23</v>
      </c>
      <c r="I40" s="44">
        <v>10.26</v>
      </c>
      <c r="J40" s="21">
        <v>10.17</v>
      </c>
    </row>
    <row r="41" spans="1:10" ht="15.75">
      <c r="A41" s="290"/>
      <c r="B41" s="297"/>
      <c r="C41" s="12" t="s">
        <v>56</v>
      </c>
      <c r="D41" s="12" t="s">
        <v>64</v>
      </c>
      <c r="E41" s="44">
        <v>17.239999999999998</v>
      </c>
      <c r="F41" s="44">
        <v>23.3</v>
      </c>
      <c r="G41" s="44">
        <v>16.899999999999999</v>
      </c>
      <c r="H41" s="41">
        <v>16.96</v>
      </c>
      <c r="I41" s="44">
        <v>25.4</v>
      </c>
      <c r="J41" s="21">
        <v>24.1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3.86</v>
      </c>
      <c r="F42" s="44">
        <v>3.99</v>
      </c>
      <c r="G42" s="44">
        <v>3.49</v>
      </c>
      <c r="H42" s="41">
        <v>3.41</v>
      </c>
      <c r="I42" s="44">
        <v>3.34</v>
      </c>
      <c r="J42" s="21">
        <v>3.29</v>
      </c>
    </row>
    <row r="43" spans="1:10" ht="16.5">
      <c r="A43" s="290"/>
      <c r="B43" s="297"/>
      <c r="C43" s="15" t="s">
        <v>67</v>
      </c>
      <c r="D43" s="17" t="s">
        <v>68</v>
      </c>
      <c r="E43" s="44">
        <v>9.15</v>
      </c>
      <c r="F43" s="44">
        <v>9.0299999999999994</v>
      </c>
      <c r="G43" s="44">
        <v>8.64</v>
      </c>
      <c r="H43" s="41">
        <v>8.5</v>
      </c>
      <c r="I43" s="44">
        <v>7.72</v>
      </c>
      <c r="J43" s="21">
        <v>7.97</v>
      </c>
    </row>
    <row r="44" spans="1:10" ht="18.75">
      <c r="A44" s="290"/>
      <c r="B44" s="297"/>
      <c r="C44" s="13" t="s">
        <v>58</v>
      </c>
      <c r="D44" s="12" t="s">
        <v>69</v>
      </c>
      <c r="E44" s="44">
        <v>1586</v>
      </c>
      <c r="F44" s="44">
        <v>1164</v>
      </c>
      <c r="G44" s="44">
        <v>1464</v>
      </c>
      <c r="H44" s="41">
        <v>1287</v>
      </c>
      <c r="I44" s="44">
        <v>1220</v>
      </c>
      <c r="J44" s="21">
        <v>1510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27.1</v>
      </c>
      <c r="F45" s="44">
        <v>6.35</v>
      </c>
      <c r="G45" s="44">
        <v>6.08</v>
      </c>
      <c r="H45" s="41">
        <v>16.02</v>
      </c>
      <c r="I45" s="44">
        <v>5.13</v>
      </c>
      <c r="J45" s="21">
        <v>28.8</v>
      </c>
    </row>
    <row r="46" spans="1:10" ht="18.75">
      <c r="A46" s="290"/>
      <c r="B46" s="297"/>
      <c r="C46" s="13" t="s">
        <v>58</v>
      </c>
      <c r="D46" s="12" t="s">
        <v>59</v>
      </c>
      <c r="E46" s="44">
        <v>56.5</v>
      </c>
      <c r="F46" s="44">
        <v>57.5</v>
      </c>
      <c r="G46" s="44">
        <v>46.8</v>
      </c>
      <c r="H46" s="41">
        <v>34.799999999999997</v>
      </c>
      <c r="I46" s="44">
        <v>41.1</v>
      </c>
      <c r="J46" s="21">
        <v>37.5</v>
      </c>
    </row>
    <row r="47" spans="1:10" ht="16.5">
      <c r="A47" s="290"/>
      <c r="B47" s="297"/>
      <c r="C47" s="14" t="s">
        <v>60</v>
      </c>
      <c r="D47" s="12" t="s">
        <v>72</v>
      </c>
      <c r="E47" s="44">
        <v>8.81</v>
      </c>
      <c r="F47" s="44">
        <v>25.9</v>
      </c>
      <c r="G47" s="44">
        <v>80.400000000000006</v>
      </c>
      <c r="H47" s="41">
        <v>52.7</v>
      </c>
      <c r="I47" s="44">
        <v>63.9</v>
      </c>
      <c r="J47" s="21">
        <v>17.100000000000001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7.17</v>
      </c>
      <c r="D56" s="22" t="s">
        <v>80</v>
      </c>
      <c r="E56" s="23">
        <v>71</v>
      </c>
      <c r="F56" s="22" t="s">
        <v>81</v>
      </c>
      <c r="G56" s="23">
        <v>86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36.1</v>
      </c>
      <c r="E59" s="30"/>
      <c r="F59" s="30">
        <v>54.7</v>
      </c>
      <c r="G59" s="34"/>
      <c r="H59" s="30">
        <v>29.8</v>
      </c>
      <c r="I59" s="30"/>
      <c r="J59" s="21">
        <v>145</v>
      </c>
      <c r="K59" s="21"/>
      <c r="L59" s="21"/>
      <c r="M59" s="21"/>
    </row>
    <row r="60" spans="1:13" ht="18.75">
      <c r="A60" s="28" t="s">
        <v>1</v>
      </c>
      <c r="B60" s="29">
        <v>89</v>
      </c>
      <c r="C60" s="30"/>
      <c r="D60" s="33"/>
      <c r="E60" s="30"/>
      <c r="F60" s="30"/>
      <c r="G60" s="34"/>
      <c r="H60" s="30"/>
      <c r="I60" s="30"/>
      <c r="J60" s="21"/>
      <c r="K60" s="21"/>
      <c r="L60" s="21">
        <v>6.33</v>
      </c>
      <c r="M60" s="21"/>
    </row>
    <row r="61" spans="1:13" ht="18.75">
      <c r="A61" s="28" t="s">
        <v>2</v>
      </c>
      <c r="B61" s="29">
        <v>49.3</v>
      </c>
      <c r="C61" s="30"/>
      <c r="D61" s="33">
        <v>22.4</v>
      </c>
      <c r="E61" s="30"/>
      <c r="F61" s="30">
        <v>12.1</v>
      </c>
      <c r="G61" s="34"/>
      <c r="H61" s="30">
        <v>13.4</v>
      </c>
      <c r="I61" s="30"/>
      <c r="J61" s="21">
        <v>44.1</v>
      </c>
      <c r="K61" s="21"/>
      <c r="L61" s="21">
        <v>36.799999999999997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37.99</v>
      </c>
      <c r="D63" s="33"/>
      <c r="E63" s="30">
        <v>37.99</v>
      </c>
      <c r="F63" s="30"/>
      <c r="G63" s="34">
        <v>35.200000000000003</v>
      </c>
      <c r="H63" s="30"/>
      <c r="I63" s="30">
        <v>36.9</v>
      </c>
      <c r="J63" s="21"/>
      <c r="K63" s="21">
        <v>23.44</v>
      </c>
      <c r="M63" s="21">
        <v>24.38</v>
      </c>
    </row>
    <row r="64" spans="1:13" ht="18.75">
      <c r="A64" s="31" t="s">
        <v>3</v>
      </c>
      <c r="B64" s="30"/>
      <c r="C64" s="30">
        <v>5.28</v>
      </c>
      <c r="D64" s="33"/>
      <c r="E64" s="30">
        <v>5.28</v>
      </c>
      <c r="F64" s="30"/>
      <c r="G64" s="38">
        <v>15.2</v>
      </c>
      <c r="H64" s="30"/>
      <c r="I64" s="30">
        <v>12.2</v>
      </c>
      <c r="J64" s="21"/>
      <c r="K64" s="21">
        <v>1.81</v>
      </c>
      <c r="L64" s="21"/>
      <c r="M64" s="21">
        <v>1.92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>
        <v>67.8</v>
      </c>
      <c r="H65" s="30"/>
      <c r="I65" s="30">
        <v>54.3</v>
      </c>
      <c r="J65" s="21"/>
      <c r="K65" s="21">
        <v>66.349999999999994</v>
      </c>
      <c r="M65" s="21">
        <v>68.73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1.49</v>
      </c>
      <c r="C67" s="30">
        <v>2.8</v>
      </c>
      <c r="D67" s="33">
        <v>3.26</v>
      </c>
      <c r="E67" s="30">
        <v>4.0999999999999996</v>
      </c>
      <c r="F67" s="30">
        <v>7.25</v>
      </c>
      <c r="G67" s="34">
        <v>1.6</v>
      </c>
      <c r="H67" s="30">
        <v>1.03</v>
      </c>
      <c r="I67" s="30">
        <v>1</v>
      </c>
      <c r="J67" s="21">
        <v>0.63</v>
      </c>
      <c r="K67" s="21">
        <v>2.7</v>
      </c>
      <c r="L67" s="21">
        <v>1.65</v>
      </c>
      <c r="M67" s="21">
        <v>3.4</v>
      </c>
    </row>
    <row r="68" spans="1:13" ht="18.75">
      <c r="A68" s="32" t="s">
        <v>5</v>
      </c>
      <c r="B68" s="36">
        <v>10.199999999999999</v>
      </c>
      <c r="C68" s="30">
        <v>8</v>
      </c>
      <c r="D68" s="33">
        <v>8.6999999999999993</v>
      </c>
      <c r="E68" s="30">
        <v>4.5999999999999996</v>
      </c>
      <c r="F68" s="30">
        <v>4.8600000000000003</v>
      </c>
      <c r="G68" s="34">
        <v>3.6</v>
      </c>
      <c r="H68" s="30">
        <v>5.28</v>
      </c>
      <c r="I68" s="30">
        <v>1.6</v>
      </c>
      <c r="J68" s="21">
        <v>0.35</v>
      </c>
      <c r="K68" s="21">
        <v>3.5</v>
      </c>
      <c r="L68" s="21">
        <v>3.59</v>
      </c>
      <c r="M68" s="21">
        <v>3.8</v>
      </c>
    </row>
    <row r="69" spans="1:13" ht="18.75">
      <c r="A69" s="32" t="s">
        <v>6</v>
      </c>
      <c r="B69" s="36"/>
      <c r="C69" s="30"/>
      <c r="D69" s="33"/>
      <c r="E69" s="30"/>
      <c r="F69" s="30">
        <v>7.67</v>
      </c>
      <c r="G69" s="34">
        <v>5.4</v>
      </c>
      <c r="H69" s="30">
        <v>10.4</v>
      </c>
      <c r="I69" s="30">
        <v>2.4</v>
      </c>
      <c r="J69" s="21">
        <v>16.7</v>
      </c>
      <c r="K69" s="21">
        <v>3.5</v>
      </c>
      <c r="L69" s="21">
        <v>3.93</v>
      </c>
      <c r="M69" s="21">
        <v>4.3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6" sqref="I26:K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96</v>
      </c>
      <c r="D2" s="244"/>
      <c r="E2" s="244"/>
      <c r="F2" s="245" t="s">
        <v>97</v>
      </c>
      <c r="G2" s="245"/>
      <c r="H2" s="245"/>
      <c r="I2" s="246" t="s">
        <v>100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65064</v>
      </c>
      <c r="D4" s="247"/>
      <c r="E4" s="247"/>
      <c r="F4" s="247">
        <v>66450</v>
      </c>
      <c r="G4" s="247"/>
      <c r="H4" s="247"/>
      <c r="I4" s="247">
        <v>67700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67252</v>
      </c>
      <c r="D5" s="247"/>
      <c r="E5" s="247"/>
      <c r="F5" s="247">
        <v>68400</v>
      </c>
      <c r="G5" s="247"/>
      <c r="H5" s="247"/>
      <c r="I5" s="247">
        <v>69350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C4-'23日'!I4</f>
        <v>1124</v>
      </c>
      <c r="D6" s="302"/>
      <c r="E6" s="302"/>
      <c r="F6" s="303">
        <f>F4-C4</f>
        <v>1386</v>
      </c>
      <c r="G6" s="304"/>
      <c r="H6" s="305"/>
      <c r="I6" s="303">
        <f>I4-F4</f>
        <v>1250</v>
      </c>
      <c r="J6" s="304"/>
      <c r="K6" s="305"/>
      <c r="L6" s="308">
        <f>C6+F6+I6</f>
        <v>3760</v>
      </c>
      <c r="M6" s="308">
        <f>C7+F7+I7</f>
        <v>3070</v>
      </c>
    </row>
    <row r="7" spans="1:15" ht="21.95" customHeight="1">
      <c r="A7" s="238"/>
      <c r="B7" s="6" t="s">
        <v>16</v>
      </c>
      <c r="C7" s="302">
        <f>C5-'23日'!I5</f>
        <v>972</v>
      </c>
      <c r="D7" s="302"/>
      <c r="E7" s="302"/>
      <c r="F7" s="303">
        <f>F5-C5</f>
        <v>1148</v>
      </c>
      <c r="G7" s="304"/>
      <c r="H7" s="305"/>
      <c r="I7" s="303">
        <f>I5-F5</f>
        <v>950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49</v>
      </c>
      <c r="D9" s="247"/>
      <c r="E9" s="247"/>
      <c r="F9" s="247">
        <v>49</v>
      </c>
      <c r="G9" s="247"/>
      <c r="H9" s="247"/>
      <c r="I9" s="247">
        <v>46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49</v>
      </c>
      <c r="D10" s="247"/>
      <c r="E10" s="247"/>
      <c r="F10" s="247">
        <v>49</v>
      </c>
      <c r="G10" s="247"/>
      <c r="H10" s="247"/>
      <c r="I10" s="247">
        <v>45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90" t="s">
        <v>92</v>
      </c>
      <c r="D11" s="190" t="s">
        <v>92</v>
      </c>
      <c r="E11" s="190" t="s">
        <v>92</v>
      </c>
      <c r="F11" s="192" t="s">
        <v>92</v>
      </c>
      <c r="G11" s="192" t="s">
        <v>92</v>
      </c>
      <c r="H11" s="192" t="s">
        <v>92</v>
      </c>
      <c r="I11" s="194" t="s">
        <v>92</v>
      </c>
      <c r="J11" s="194" t="s">
        <v>92</v>
      </c>
      <c r="K11" s="194" t="s">
        <v>92</v>
      </c>
    </row>
    <row r="12" spans="1:15" ht="21.95" customHeight="1">
      <c r="A12" s="283"/>
      <c r="B12" s="43" t="s">
        <v>23</v>
      </c>
      <c r="C12" s="190">
        <v>60</v>
      </c>
      <c r="D12" s="190">
        <v>60</v>
      </c>
      <c r="E12" s="190">
        <v>60</v>
      </c>
      <c r="F12" s="192">
        <v>60</v>
      </c>
      <c r="G12" s="192">
        <v>60</v>
      </c>
      <c r="H12" s="192">
        <v>60</v>
      </c>
      <c r="I12" s="194">
        <v>60</v>
      </c>
      <c r="J12" s="194">
        <v>60</v>
      </c>
      <c r="K12" s="194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189">
        <v>460</v>
      </c>
      <c r="D15" s="41">
        <v>410</v>
      </c>
      <c r="E15" s="41">
        <v>390</v>
      </c>
      <c r="F15" s="191">
        <v>390</v>
      </c>
      <c r="G15" s="41">
        <v>340</v>
      </c>
      <c r="H15" s="41">
        <v>310</v>
      </c>
      <c r="I15" s="41">
        <v>300</v>
      </c>
      <c r="J15" s="41">
        <v>280</v>
      </c>
      <c r="K15" s="41">
        <v>500</v>
      </c>
    </row>
    <row r="16" spans="1:15" ht="28.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305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90" t="s">
        <v>92</v>
      </c>
      <c r="D17" s="190" t="s">
        <v>92</v>
      </c>
      <c r="E17" s="190" t="s">
        <v>92</v>
      </c>
      <c r="F17" s="192" t="s">
        <v>92</v>
      </c>
      <c r="G17" s="192" t="s">
        <v>92</v>
      </c>
      <c r="H17" s="192" t="s">
        <v>92</v>
      </c>
      <c r="I17" s="194" t="s">
        <v>92</v>
      </c>
      <c r="J17" s="194" t="s">
        <v>92</v>
      </c>
      <c r="K17" s="194" t="s">
        <v>92</v>
      </c>
    </row>
    <row r="18" spans="1:11" ht="21.95" customHeight="1">
      <c r="A18" s="255"/>
      <c r="B18" s="42" t="s">
        <v>23</v>
      </c>
      <c r="C18" s="189">
        <v>80</v>
      </c>
      <c r="D18" s="189">
        <v>80</v>
      </c>
      <c r="E18" s="189">
        <v>80</v>
      </c>
      <c r="F18" s="191">
        <v>80</v>
      </c>
      <c r="G18" s="191">
        <v>80</v>
      </c>
      <c r="H18" s="191">
        <v>80</v>
      </c>
      <c r="I18" s="193">
        <v>80</v>
      </c>
      <c r="J18" s="193">
        <v>80</v>
      </c>
      <c r="K18" s="193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89">
        <v>440</v>
      </c>
      <c r="D21" s="41">
        <v>360</v>
      </c>
      <c r="E21" s="41">
        <v>280</v>
      </c>
      <c r="F21" s="191">
        <v>280</v>
      </c>
      <c r="G21" s="41">
        <v>540</v>
      </c>
      <c r="H21" s="41">
        <v>450</v>
      </c>
      <c r="I21" s="41">
        <v>440</v>
      </c>
      <c r="J21" s="41">
        <v>370</v>
      </c>
      <c r="K21" s="41">
        <v>300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34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f>960+930</f>
        <v>1890</v>
      </c>
      <c r="D23" s="252"/>
      <c r="E23" s="252"/>
      <c r="F23" s="252">
        <f>960+930</f>
        <v>1890</v>
      </c>
      <c r="G23" s="252"/>
      <c r="H23" s="252"/>
      <c r="I23" s="252">
        <v>1780</v>
      </c>
      <c r="J23" s="252"/>
      <c r="K23" s="252"/>
    </row>
    <row r="24" spans="1:11" ht="21.95" customHeight="1">
      <c r="A24" s="258"/>
      <c r="B24" s="10" t="s">
        <v>37</v>
      </c>
      <c r="C24" s="252">
        <f>470+440</f>
        <v>910</v>
      </c>
      <c r="D24" s="252"/>
      <c r="E24" s="252"/>
      <c r="F24" s="252">
        <f>1400+1360</f>
        <v>2760</v>
      </c>
      <c r="G24" s="252"/>
      <c r="H24" s="252"/>
      <c r="I24" s="252">
        <v>2600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15</v>
      </c>
      <c r="D25" s="252"/>
      <c r="E25" s="252"/>
      <c r="F25" s="252">
        <v>15</v>
      </c>
      <c r="G25" s="252"/>
      <c r="H25" s="252"/>
      <c r="I25" s="252">
        <v>14</v>
      </c>
      <c r="J25" s="252"/>
      <c r="K25" s="252"/>
    </row>
    <row r="26" spans="1:11" ht="21.95" customHeight="1">
      <c r="A26" s="257"/>
      <c r="B26" s="8" t="s">
        <v>40</v>
      </c>
      <c r="C26" s="312">
        <v>97</v>
      </c>
      <c r="D26" s="313"/>
      <c r="E26" s="314"/>
      <c r="F26" s="312">
        <v>95</v>
      </c>
      <c r="G26" s="313"/>
      <c r="H26" s="314"/>
      <c r="I26" s="312">
        <v>95</v>
      </c>
      <c r="J26" s="313"/>
      <c r="K26" s="314"/>
    </row>
    <row r="27" spans="1:11" ht="21.95" customHeight="1">
      <c r="A27" s="257"/>
      <c r="B27" s="8" t="s">
        <v>41</v>
      </c>
      <c r="C27" s="312">
        <v>9</v>
      </c>
      <c r="D27" s="313"/>
      <c r="E27" s="314"/>
      <c r="F27" s="312">
        <v>9</v>
      </c>
      <c r="G27" s="313"/>
      <c r="H27" s="314"/>
      <c r="I27" s="312">
        <v>9</v>
      </c>
      <c r="J27" s="313"/>
      <c r="K27" s="314"/>
    </row>
    <row r="28" spans="1:11" ht="76.5" customHeight="1">
      <c r="A28" s="262" t="s" ph="1">
        <v>42</v>
      </c>
      <c r="B28" s="263" ph="1"/>
      <c r="C28" s="268" t="s">
        <v>300</v>
      </c>
      <c r="D28" s="269"/>
      <c r="E28" s="270"/>
      <c r="F28" s="268" t="s">
        <v>303</v>
      </c>
      <c r="G28" s="269"/>
      <c r="H28" s="270"/>
      <c r="I28" s="315" t="s">
        <v>304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301</v>
      </c>
      <c r="D31" s="280"/>
      <c r="E31" s="281"/>
      <c r="F31" s="279" t="s">
        <v>302</v>
      </c>
      <c r="G31" s="280"/>
      <c r="H31" s="281"/>
      <c r="I31" s="279" t="s">
        <v>273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9.44</v>
      </c>
      <c r="F35" s="44">
        <v>9.2899999999999991</v>
      </c>
      <c r="G35" s="44">
        <v>9.3699999999999992</v>
      </c>
      <c r="H35" s="41">
        <v>8.76</v>
      </c>
      <c r="I35" s="44">
        <v>9.42</v>
      </c>
      <c r="J35" s="21">
        <v>9.07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5.04</v>
      </c>
      <c r="F36" s="44">
        <v>6.15</v>
      </c>
      <c r="G36" s="44">
        <v>20</v>
      </c>
      <c r="H36" s="41">
        <v>5.65</v>
      </c>
      <c r="I36" s="44">
        <v>5.05</v>
      </c>
      <c r="J36" s="21">
        <v>6.22</v>
      </c>
    </row>
    <row r="37" spans="1:10" ht="18.75">
      <c r="A37" s="290"/>
      <c r="B37" s="297"/>
      <c r="C37" s="13" t="s">
        <v>58</v>
      </c>
      <c r="D37" s="12" t="s">
        <v>59</v>
      </c>
      <c r="E37" s="44">
        <v>14.8</v>
      </c>
      <c r="F37" s="44">
        <v>13.9</v>
      </c>
      <c r="G37" s="35">
        <v>11.7</v>
      </c>
      <c r="H37" s="41">
        <v>13</v>
      </c>
      <c r="I37" s="44">
        <v>13.3</v>
      </c>
      <c r="J37" s="21">
        <v>13.1</v>
      </c>
    </row>
    <row r="38" spans="1:10" ht="16.5">
      <c r="A38" s="290"/>
      <c r="B38" s="297"/>
      <c r="C38" s="14" t="s">
        <v>60</v>
      </c>
      <c r="D38" s="12" t="s">
        <v>61</v>
      </c>
      <c r="E38" s="35">
        <v>10.199999999999999</v>
      </c>
      <c r="F38" s="35">
        <v>8.82</v>
      </c>
      <c r="G38" s="35">
        <v>16.5</v>
      </c>
      <c r="H38" s="37">
        <v>5.94</v>
      </c>
      <c r="I38" s="44">
        <v>13.2</v>
      </c>
      <c r="J38" s="21">
        <v>9.5500000000000007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0.2</v>
      </c>
      <c r="H39" s="41">
        <v>0.2</v>
      </c>
      <c r="I39" s="44">
        <v>0.2</v>
      </c>
      <c r="J39" s="21">
        <v>0.2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10.16</v>
      </c>
      <c r="F40" s="44">
        <v>10.1</v>
      </c>
      <c r="G40" s="44">
        <v>10.19</v>
      </c>
      <c r="H40" s="41">
        <v>10.06</v>
      </c>
      <c r="I40" s="44">
        <v>10.18</v>
      </c>
      <c r="J40" s="21">
        <v>10.119999999999999</v>
      </c>
    </row>
    <row r="41" spans="1:10" ht="15.75">
      <c r="A41" s="290"/>
      <c r="B41" s="297"/>
      <c r="C41" s="12" t="s">
        <v>56</v>
      </c>
      <c r="D41" s="12" t="s">
        <v>64</v>
      </c>
      <c r="E41" s="44">
        <v>18.149999999999999</v>
      </c>
      <c r="F41" s="44">
        <v>19.47</v>
      </c>
      <c r="G41" s="44">
        <v>13.6</v>
      </c>
      <c r="H41" s="41">
        <v>16.079999999999998</v>
      </c>
      <c r="I41" s="44">
        <v>13.35</v>
      </c>
      <c r="J41" s="21">
        <v>15.56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3.34</v>
      </c>
      <c r="F42" s="44">
        <v>3.39</v>
      </c>
      <c r="G42" s="44">
        <v>3.38</v>
      </c>
      <c r="H42" s="41">
        <v>3.27</v>
      </c>
      <c r="I42" s="44">
        <v>3.16</v>
      </c>
      <c r="J42" s="21">
        <v>3.12</v>
      </c>
    </row>
    <row r="43" spans="1:10" ht="16.5">
      <c r="A43" s="290"/>
      <c r="B43" s="297"/>
      <c r="C43" s="15" t="s">
        <v>67</v>
      </c>
      <c r="D43" s="17" t="s">
        <v>68</v>
      </c>
      <c r="E43" s="44">
        <v>5.71</v>
      </c>
      <c r="F43" s="44">
        <v>8.32</v>
      </c>
      <c r="G43" s="44">
        <v>7.5</v>
      </c>
      <c r="H43" s="41">
        <v>6.64</v>
      </c>
      <c r="I43" s="44">
        <v>6.21</v>
      </c>
      <c r="J43" s="21">
        <v>5.84</v>
      </c>
    </row>
    <row r="44" spans="1:10" ht="18.75">
      <c r="A44" s="290"/>
      <c r="B44" s="297"/>
      <c r="C44" s="13" t="s">
        <v>58</v>
      </c>
      <c r="D44" s="12" t="s">
        <v>69</v>
      </c>
      <c r="E44" s="44">
        <v>1664</v>
      </c>
      <c r="F44" s="44">
        <v>1651</v>
      </c>
      <c r="G44" s="44">
        <v>1209</v>
      </c>
      <c r="H44" s="41">
        <v>1660</v>
      </c>
      <c r="I44" s="44">
        <v>1600</v>
      </c>
      <c r="J44" s="21">
        <v>1090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26.3</v>
      </c>
      <c r="F45" s="44">
        <v>17.11</v>
      </c>
      <c r="G45" s="44">
        <v>4.58</v>
      </c>
      <c r="H45" s="41">
        <v>13.91</v>
      </c>
      <c r="I45" s="44">
        <v>4.83</v>
      </c>
      <c r="J45" s="21">
        <v>5.84</v>
      </c>
    </row>
    <row r="46" spans="1:10" ht="18.75">
      <c r="A46" s="290"/>
      <c r="B46" s="297"/>
      <c r="C46" s="13" t="s">
        <v>58</v>
      </c>
      <c r="D46" s="12" t="s">
        <v>59</v>
      </c>
      <c r="E46" s="44">
        <v>50.8</v>
      </c>
      <c r="F46" s="44">
        <v>44</v>
      </c>
      <c r="G46" s="44">
        <v>34.700000000000003</v>
      </c>
      <c r="H46" s="41">
        <v>33.700000000000003</v>
      </c>
      <c r="I46" s="44">
        <v>24</v>
      </c>
      <c r="J46" s="21">
        <v>34.700000000000003</v>
      </c>
    </row>
    <row r="47" spans="1:10" ht="16.5">
      <c r="A47" s="290"/>
      <c r="B47" s="297"/>
      <c r="C47" s="14" t="s">
        <v>60</v>
      </c>
      <c r="D47" s="12" t="s">
        <v>72</v>
      </c>
      <c r="E47" s="44">
        <v>8.7899999999999991</v>
      </c>
      <c r="F47" s="44">
        <v>8.93</v>
      </c>
      <c r="G47" s="44">
        <v>30.7</v>
      </c>
      <c r="H47" s="41">
        <v>42</v>
      </c>
      <c r="I47" s="44">
        <v>8.56</v>
      </c>
      <c r="J47" s="21">
        <v>5.52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7.02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18.7</v>
      </c>
      <c r="K59" s="21"/>
      <c r="L59" s="21">
        <v>37.200000000000003</v>
      </c>
      <c r="M59" s="21"/>
    </row>
    <row r="60" spans="1:13" ht="18.75">
      <c r="A60" s="28" t="s">
        <v>1</v>
      </c>
      <c r="B60" s="29">
        <v>2.0299999999999998</v>
      </c>
      <c r="C60" s="30"/>
      <c r="D60" s="88">
        <v>10.8</v>
      </c>
      <c r="E60" s="30"/>
      <c r="F60" s="30">
        <v>6.41</v>
      </c>
      <c r="G60" s="34"/>
      <c r="H60" s="30">
        <v>6.92</v>
      </c>
      <c r="I60" s="30"/>
      <c r="J60" s="21">
        <v>1.26</v>
      </c>
      <c r="K60" s="21"/>
      <c r="L60" s="21">
        <v>1.73</v>
      </c>
      <c r="M60" s="21"/>
    </row>
    <row r="61" spans="1:13" ht="18.75">
      <c r="A61" s="28" t="s">
        <v>2</v>
      </c>
      <c r="B61" s="29">
        <v>8.91</v>
      </c>
      <c r="C61" s="30"/>
      <c r="D61" s="88">
        <v>2.74</v>
      </c>
      <c r="E61" s="30"/>
      <c r="F61" s="30">
        <v>19.600000000000001</v>
      </c>
      <c r="G61" s="34"/>
      <c r="H61" s="30">
        <v>27.26</v>
      </c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36.24</v>
      </c>
      <c r="D63" s="33"/>
      <c r="E63" s="30">
        <v>42.38</v>
      </c>
      <c r="F63" s="30"/>
      <c r="G63" s="34">
        <v>44.7</v>
      </c>
      <c r="H63" s="30"/>
      <c r="I63" s="30">
        <v>40.200000000000003</v>
      </c>
      <c r="J63" s="21"/>
      <c r="K63" s="21">
        <v>50.8</v>
      </c>
      <c r="M63" s="21">
        <v>41.3</v>
      </c>
    </row>
    <row r="64" spans="1:13" ht="18.75">
      <c r="A64" s="31" t="s">
        <v>3</v>
      </c>
      <c r="B64" s="30"/>
      <c r="C64" s="30">
        <v>2.85</v>
      </c>
      <c r="D64" s="33"/>
      <c r="E64" s="30">
        <v>6.84</v>
      </c>
      <c r="F64" s="30"/>
      <c r="G64" s="38">
        <v>9.9</v>
      </c>
      <c r="H64" s="30"/>
      <c r="I64" s="30">
        <v>5.79</v>
      </c>
      <c r="J64" s="21"/>
      <c r="K64" s="21">
        <v>3.5</v>
      </c>
      <c r="L64" s="21"/>
      <c r="M64" s="21">
        <v>3.6</v>
      </c>
    </row>
    <row r="65" spans="1:13" ht="18.75">
      <c r="A65" s="31" t="s">
        <v>4</v>
      </c>
      <c r="B65" s="30"/>
      <c r="C65" s="30">
        <v>48.2</v>
      </c>
      <c r="D65" s="33"/>
      <c r="E65" s="30">
        <v>59.95</v>
      </c>
      <c r="F65" s="30"/>
      <c r="G65" s="34">
        <v>67.900000000000006</v>
      </c>
      <c r="H65" s="30"/>
      <c r="I65" s="30">
        <v>43.69</v>
      </c>
      <c r="J65" s="21"/>
      <c r="K65" s="21"/>
      <c r="M65" s="21">
        <v>20.9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2.4700000000000002</v>
      </c>
      <c r="C67" s="30">
        <v>1.3</v>
      </c>
      <c r="D67" s="88">
        <v>7.09</v>
      </c>
      <c r="E67" s="30">
        <v>3.7</v>
      </c>
      <c r="F67" s="30">
        <v>12.7</v>
      </c>
      <c r="G67" s="34">
        <v>1</v>
      </c>
      <c r="H67" s="30">
        <v>4.75</v>
      </c>
      <c r="I67" s="30">
        <v>1.7</v>
      </c>
      <c r="J67" s="21">
        <v>6.88</v>
      </c>
      <c r="K67" s="21">
        <v>3.7</v>
      </c>
      <c r="L67" s="21">
        <v>2.95</v>
      </c>
      <c r="M67" s="21">
        <v>5.4</v>
      </c>
    </row>
    <row r="68" spans="1:13" ht="18.75">
      <c r="A68" s="32" t="s">
        <v>5</v>
      </c>
      <c r="B68" s="36">
        <v>9.44</v>
      </c>
      <c r="C68" s="30">
        <v>1.7</v>
      </c>
      <c r="D68" s="88">
        <v>4.3499999999999996</v>
      </c>
      <c r="E68" s="30">
        <v>2.7</v>
      </c>
      <c r="F68" s="30">
        <v>5.71</v>
      </c>
      <c r="G68" s="34">
        <v>1.5</v>
      </c>
      <c r="H68" s="30">
        <v>4.5</v>
      </c>
      <c r="I68" s="30">
        <v>2.4</v>
      </c>
      <c r="J68" s="21">
        <v>2.4</v>
      </c>
      <c r="K68" s="21">
        <v>4.9000000000000004</v>
      </c>
      <c r="L68" s="21">
        <v>6.32</v>
      </c>
      <c r="M68" s="21">
        <v>3</v>
      </c>
    </row>
    <row r="69" spans="1:13" ht="18.75">
      <c r="A69" s="32" t="s">
        <v>6</v>
      </c>
      <c r="B69" s="36">
        <v>13.1</v>
      </c>
      <c r="C69" s="30">
        <v>1.4</v>
      </c>
      <c r="D69" s="88">
        <v>9.02</v>
      </c>
      <c r="E69" s="30">
        <v>1.7</v>
      </c>
      <c r="F69" s="30">
        <v>12.1</v>
      </c>
      <c r="G69" s="34">
        <v>1.5</v>
      </c>
      <c r="H69" s="30">
        <v>14.5</v>
      </c>
      <c r="I69" s="30">
        <v>1.9</v>
      </c>
      <c r="J69" s="21"/>
      <c r="K69" s="21"/>
      <c r="L69" s="21">
        <v>12.6</v>
      </c>
      <c r="M69" s="21">
        <v>1.7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306</v>
      </c>
      <c r="D2" s="244"/>
      <c r="E2" s="244"/>
      <c r="F2" s="245" t="s">
        <v>97</v>
      </c>
      <c r="G2" s="245"/>
      <c r="H2" s="245"/>
      <c r="I2" s="246" t="s">
        <v>100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68903</v>
      </c>
      <c r="D4" s="247"/>
      <c r="E4" s="247"/>
      <c r="F4" s="247">
        <v>70210</v>
      </c>
      <c r="G4" s="247"/>
      <c r="H4" s="247"/>
      <c r="I4" s="247">
        <v>71400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70695</v>
      </c>
      <c r="D5" s="247"/>
      <c r="E5" s="247"/>
      <c r="F5" s="247">
        <v>71900</v>
      </c>
      <c r="G5" s="247"/>
      <c r="H5" s="247"/>
      <c r="I5" s="247">
        <v>72850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C4-'24日'!I4</f>
        <v>1203</v>
      </c>
      <c r="D6" s="302"/>
      <c r="E6" s="302"/>
      <c r="F6" s="303">
        <f>F4-C4</f>
        <v>1307</v>
      </c>
      <c r="G6" s="304"/>
      <c r="H6" s="305"/>
      <c r="I6" s="303">
        <f>I4-F4</f>
        <v>1190</v>
      </c>
      <c r="J6" s="304"/>
      <c r="K6" s="305"/>
      <c r="L6" s="308">
        <f>C6+F6+I6</f>
        <v>3700</v>
      </c>
      <c r="M6" s="308">
        <f>C7+F7+I7</f>
        <v>3500</v>
      </c>
    </row>
    <row r="7" spans="1:15" ht="21.95" customHeight="1">
      <c r="A7" s="238"/>
      <c r="B7" s="6" t="s">
        <v>16</v>
      </c>
      <c r="C7" s="302">
        <f>C5-'24日'!I5</f>
        <v>1345</v>
      </c>
      <c r="D7" s="302"/>
      <c r="E7" s="302"/>
      <c r="F7" s="303">
        <f>F5-C5</f>
        <v>1205</v>
      </c>
      <c r="G7" s="304"/>
      <c r="H7" s="305"/>
      <c r="I7" s="303">
        <f>I5-F5</f>
        <v>950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48</v>
      </c>
      <c r="D9" s="247"/>
      <c r="E9" s="247"/>
      <c r="F9" s="247">
        <v>49</v>
      </c>
      <c r="G9" s="247"/>
      <c r="H9" s="247"/>
      <c r="I9" s="247">
        <v>46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48</v>
      </c>
      <c r="D10" s="247"/>
      <c r="E10" s="247"/>
      <c r="F10" s="247">
        <v>44</v>
      </c>
      <c r="G10" s="247"/>
      <c r="H10" s="247"/>
      <c r="I10" s="247">
        <v>46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96" t="s">
        <v>92</v>
      </c>
      <c r="D11" s="196" t="s">
        <v>92</v>
      </c>
      <c r="E11" s="196" t="s">
        <v>92</v>
      </c>
      <c r="F11" s="198" t="s">
        <v>92</v>
      </c>
      <c r="G11" s="198" t="s">
        <v>92</v>
      </c>
      <c r="H11" s="198" t="s">
        <v>92</v>
      </c>
      <c r="I11" s="200" t="s">
        <v>92</v>
      </c>
      <c r="J11" s="200" t="s">
        <v>92</v>
      </c>
      <c r="K11" s="200" t="s">
        <v>92</v>
      </c>
    </row>
    <row r="12" spans="1:15" ht="21.95" customHeight="1">
      <c r="A12" s="283"/>
      <c r="B12" s="43" t="s">
        <v>23</v>
      </c>
      <c r="C12" s="196">
        <v>60</v>
      </c>
      <c r="D12" s="196">
        <v>60</v>
      </c>
      <c r="E12" s="196">
        <v>60</v>
      </c>
      <c r="F12" s="198">
        <v>60</v>
      </c>
      <c r="G12" s="198">
        <v>65</v>
      </c>
      <c r="H12" s="198">
        <v>65</v>
      </c>
      <c r="I12" s="200">
        <v>65</v>
      </c>
      <c r="J12" s="200">
        <v>65</v>
      </c>
      <c r="K12" s="200">
        <v>65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309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500</v>
      </c>
      <c r="D15" s="41">
        <v>470</v>
      </c>
      <c r="E15" s="41">
        <v>440</v>
      </c>
      <c r="F15" s="197">
        <v>440</v>
      </c>
      <c r="G15" s="41">
        <v>400</v>
      </c>
      <c r="H15" s="41">
        <v>370</v>
      </c>
      <c r="I15" s="41">
        <v>360</v>
      </c>
      <c r="J15" s="41">
        <v>330</v>
      </c>
      <c r="K15" s="41">
        <v>290</v>
      </c>
    </row>
    <row r="16" spans="1:15" ht="30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96" t="s">
        <v>92</v>
      </c>
      <c r="D17" s="196" t="s">
        <v>92</v>
      </c>
      <c r="E17" s="196" t="s">
        <v>92</v>
      </c>
      <c r="F17" s="198" t="s">
        <v>92</v>
      </c>
      <c r="G17" s="198" t="s">
        <v>92</v>
      </c>
      <c r="H17" s="198" t="s">
        <v>92</v>
      </c>
      <c r="I17" s="200" t="s">
        <v>92</v>
      </c>
      <c r="J17" s="200" t="s">
        <v>92</v>
      </c>
      <c r="K17" s="200" t="s">
        <v>92</v>
      </c>
    </row>
    <row r="18" spans="1:11" ht="21.95" customHeight="1">
      <c r="A18" s="255"/>
      <c r="B18" s="42" t="s">
        <v>23</v>
      </c>
      <c r="C18" s="195">
        <v>80</v>
      </c>
      <c r="D18" s="195">
        <v>80</v>
      </c>
      <c r="E18" s="195">
        <v>80</v>
      </c>
      <c r="F18" s="197">
        <v>80</v>
      </c>
      <c r="G18" s="197">
        <v>80</v>
      </c>
      <c r="H18" s="197">
        <v>80</v>
      </c>
      <c r="I18" s="199">
        <v>80</v>
      </c>
      <c r="J18" s="199">
        <v>80</v>
      </c>
      <c r="K18" s="199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300</v>
      </c>
      <c r="D21" s="41">
        <v>500</v>
      </c>
      <c r="E21" s="41">
        <v>450</v>
      </c>
      <c r="F21" s="197">
        <v>450</v>
      </c>
      <c r="G21" s="41">
        <v>350</v>
      </c>
      <c r="H21" s="41">
        <v>270</v>
      </c>
      <c r="I21" s="41">
        <v>260</v>
      </c>
      <c r="J21" s="41">
        <v>450</v>
      </c>
      <c r="K21" s="41">
        <v>380</v>
      </c>
    </row>
    <row r="22" spans="1:11" ht="33.75" customHeight="1">
      <c r="A22" s="253"/>
      <c r="B22" s="9" t="s">
        <v>33</v>
      </c>
      <c r="C22" s="254" t="s">
        <v>307</v>
      </c>
      <c r="D22" s="254"/>
      <c r="E22" s="254"/>
      <c r="F22" s="254" t="s">
        <v>34</v>
      </c>
      <c r="G22" s="254"/>
      <c r="H22" s="254"/>
      <c r="I22" s="254" t="s">
        <v>312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1780</v>
      </c>
      <c r="D23" s="252"/>
      <c r="E23" s="252"/>
      <c r="F23" s="252">
        <f>860+900</f>
        <v>1760</v>
      </c>
      <c r="G23" s="252"/>
      <c r="H23" s="252"/>
      <c r="I23" s="252">
        <v>1600</v>
      </c>
      <c r="J23" s="252"/>
      <c r="K23" s="252"/>
    </row>
    <row r="24" spans="1:11" ht="21.95" customHeight="1">
      <c r="A24" s="258"/>
      <c r="B24" s="10" t="s">
        <v>37</v>
      </c>
      <c r="C24" s="252">
        <v>2600</v>
      </c>
      <c r="D24" s="252"/>
      <c r="E24" s="252"/>
      <c r="F24" s="252">
        <v>2500</v>
      </c>
      <c r="G24" s="252"/>
      <c r="H24" s="252"/>
      <c r="I24" s="252">
        <v>2400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14</v>
      </c>
      <c r="D25" s="252"/>
      <c r="E25" s="252"/>
      <c r="F25" s="252">
        <v>14</v>
      </c>
      <c r="G25" s="252"/>
      <c r="H25" s="252"/>
      <c r="I25" s="252">
        <v>14</v>
      </c>
      <c r="J25" s="252"/>
      <c r="K25" s="252"/>
    </row>
    <row r="26" spans="1:11" ht="21.95" customHeight="1">
      <c r="A26" s="257"/>
      <c r="B26" s="8" t="s">
        <v>40</v>
      </c>
      <c r="C26" s="312">
        <v>93</v>
      </c>
      <c r="D26" s="313"/>
      <c r="E26" s="314"/>
      <c r="F26" s="312">
        <v>93</v>
      </c>
      <c r="G26" s="313"/>
      <c r="H26" s="314"/>
      <c r="I26" s="312">
        <v>91</v>
      </c>
      <c r="J26" s="313"/>
      <c r="K26" s="314"/>
    </row>
    <row r="27" spans="1:11" ht="21.95" customHeight="1">
      <c r="A27" s="257"/>
      <c r="B27" s="8" t="s">
        <v>41</v>
      </c>
      <c r="C27" s="312">
        <v>9</v>
      </c>
      <c r="D27" s="313"/>
      <c r="E27" s="314"/>
      <c r="F27" s="312">
        <v>9</v>
      </c>
      <c r="G27" s="313"/>
      <c r="H27" s="314"/>
      <c r="I27" s="312">
        <v>8</v>
      </c>
      <c r="J27" s="313"/>
      <c r="K27" s="314"/>
    </row>
    <row r="28" spans="1:11" ht="76.5" customHeight="1">
      <c r="A28" s="262" t="s" ph="1">
        <v>42</v>
      </c>
      <c r="B28" s="263" ph="1"/>
      <c r="C28" s="268" t="s">
        <v>308</v>
      </c>
      <c r="D28" s="269"/>
      <c r="E28" s="270"/>
      <c r="F28" s="268" t="s">
        <v>311</v>
      </c>
      <c r="G28" s="269"/>
      <c r="H28" s="270"/>
      <c r="I28" s="268" t="s">
        <v>313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138</v>
      </c>
      <c r="D31" s="280"/>
      <c r="E31" s="281"/>
      <c r="F31" s="279" t="s">
        <v>310</v>
      </c>
      <c r="G31" s="280"/>
      <c r="H31" s="281"/>
      <c r="I31" s="279" t="s">
        <v>273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9.33</v>
      </c>
      <c r="F35" s="44">
        <v>9.15</v>
      </c>
      <c r="G35" s="44">
        <v>9.1300000000000008</v>
      </c>
      <c r="H35" s="41">
        <v>9.4600000000000009</v>
      </c>
      <c r="I35" s="44">
        <v>9.34</v>
      </c>
      <c r="J35" s="21">
        <v>9.4</v>
      </c>
    </row>
    <row r="36" spans="1:10" ht="15.75">
      <c r="A36" s="290"/>
      <c r="B36" s="297"/>
      <c r="C36" s="12" t="s">
        <v>56</v>
      </c>
      <c r="D36" s="12" t="s">
        <v>57</v>
      </c>
      <c r="E36" s="44">
        <v>6.18</v>
      </c>
      <c r="F36" s="44">
        <v>4.57</v>
      </c>
      <c r="G36" s="44">
        <v>6.37</v>
      </c>
      <c r="H36" s="41">
        <v>7.05</v>
      </c>
      <c r="I36" s="44">
        <v>5.66</v>
      </c>
      <c r="J36" s="21">
        <v>6.33</v>
      </c>
    </row>
    <row r="37" spans="1:10" ht="18.75">
      <c r="A37" s="290"/>
      <c r="B37" s="297"/>
      <c r="C37" s="13" t="s">
        <v>58</v>
      </c>
      <c r="D37" s="12" t="s">
        <v>59</v>
      </c>
      <c r="E37" s="44">
        <v>13</v>
      </c>
      <c r="F37" s="44">
        <v>13.2</v>
      </c>
      <c r="G37" s="35">
        <v>11.6</v>
      </c>
      <c r="H37" s="41">
        <v>23.3</v>
      </c>
      <c r="I37" s="44">
        <v>13.1</v>
      </c>
      <c r="J37" s="21">
        <v>10.1</v>
      </c>
    </row>
    <row r="38" spans="1:10" ht="16.5">
      <c r="A38" s="290"/>
      <c r="B38" s="297"/>
      <c r="C38" s="14" t="s">
        <v>60</v>
      </c>
      <c r="D38" s="12" t="s">
        <v>61</v>
      </c>
      <c r="E38" s="35">
        <v>9.7799999999999994</v>
      </c>
      <c r="F38" s="35">
        <v>5.41</v>
      </c>
      <c r="G38" s="35">
        <v>10.1</v>
      </c>
      <c r="H38" s="37">
        <v>12.3</v>
      </c>
      <c r="I38" s="44">
        <v>10.5</v>
      </c>
      <c r="J38" s="21">
        <v>9.27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0.2</v>
      </c>
      <c r="J39" s="21">
        <v>0.2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10.08</v>
      </c>
      <c r="F40" s="44">
        <v>10.119999999999999</v>
      </c>
      <c r="G40" s="44">
        <v>10.18</v>
      </c>
      <c r="H40" s="41">
        <v>10.199999999999999</v>
      </c>
      <c r="I40" s="44">
        <v>10.37</v>
      </c>
      <c r="J40" s="21">
        <v>10.42</v>
      </c>
    </row>
    <row r="41" spans="1:10" ht="15.75">
      <c r="A41" s="290"/>
      <c r="B41" s="297"/>
      <c r="C41" s="12" t="s">
        <v>56</v>
      </c>
      <c r="D41" s="12" t="s">
        <v>64</v>
      </c>
      <c r="E41" s="44">
        <v>15.62</v>
      </c>
      <c r="F41" s="44">
        <v>16.12</v>
      </c>
      <c r="G41" s="44">
        <v>12.43</v>
      </c>
      <c r="H41" s="41">
        <v>14.58</v>
      </c>
      <c r="I41" s="44">
        <v>18</v>
      </c>
      <c r="J41" s="21">
        <v>20.8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3.17</v>
      </c>
      <c r="F42" s="44">
        <v>3.06</v>
      </c>
      <c r="G42" s="44">
        <v>3.7</v>
      </c>
      <c r="H42" s="41">
        <v>3.68</v>
      </c>
      <c r="I42" s="44">
        <v>4.75</v>
      </c>
      <c r="J42" s="21">
        <v>5</v>
      </c>
    </row>
    <row r="43" spans="1:10" ht="16.5">
      <c r="A43" s="290"/>
      <c r="B43" s="297"/>
      <c r="C43" s="15" t="s">
        <v>67</v>
      </c>
      <c r="D43" s="17" t="s">
        <v>68</v>
      </c>
      <c r="E43" s="44">
        <v>5.96</v>
      </c>
      <c r="F43" s="44">
        <v>5.33</v>
      </c>
      <c r="G43" s="44">
        <v>6.49</v>
      </c>
      <c r="H43" s="41">
        <v>7.07</v>
      </c>
      <c r="I43" s="44">
        <v>9.6</v>
      </c>
      <c r="J43" s="21">
        <v>9.1</v>
      </c>
    </row>
    <row r="44" spans="1:10" ht="18.75">
      <c r="A44" s="290"/>
      <c r="B44" s="297"/>
      <c r="C44" s="13" t="s">
        <v>58</v>
      </c>
      <c r="D44" s="12" t="s">
        <v>69</v>
      </c>
      <c r="E44" s="44">
        <v>1270</v>
      </c>
      <c r="F44" s="44">
        <v>1130</v>
      </c>
      <c r="G44" s="44">
        <v>1500</v>
      </c>
      <c r="H44" s="41">
        <v>1357</v>
      </c>
      <c r="I44" s="44">
        <v>970</v>
      </c>
      <c r="J44" s="21">
        <v>1080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5.79</v>
      </c>
      <c r="F45" s="44">
        <v>5.0599999999999996</v>
      </c>
      <c r="G45" s="44">
        <v>5.42</v>
      </c>
      <c r="H45" s="41">
        <v>6.03</v>
      </c>
      <c r="I45" s="44">
        <v>5.92</v>
      </c>
      <c r="J45" s="21">
        <v>5.67</v>
      </c>
    </row>
    <row r="46" spans="1:10" ht="18.75">
      <c r="A46" s="290"/>
      <c r="B46" s="297"/>
      <c r="C46" s="13" t="s">
        <v>58</v>
      </c>
      <c r="D46" s="12" t="s">
        <v>59</v>
      </c>
      <c r="E46" s="44">
        <v>37.9</v>
      </c>
      <c r="F46" s="44">
        <v>43.9</v>
      </c>
      <c r="G46" s="44">
        <v>31.1</v>
      </c>
      <c r="H46" s="41">
        <v>23.3</v>
      </c>
      <c r="I46" s="44">
        <v>16</v>
      </c>
      <c r="J46" s="21">
        <v>25.1</v>
      </c>
    </row>
    <row r="47" spans="1:10" ht="16.5">
      <c r="A47" s="290"/>
      <c r="B47" s="297"/>
      <c r="C47" s="14" t="s">
        <v>60</v>
      </c>
      <c r="D47" s="12" t="s">
        <v>72</v>
      </c>
      <c r="E47" s="44">
        <v>8.0299999999999994</v>
      </c>
      <c r="F47" s="44">
        <v>7.96</v>
      </c>
      <c r="G47" s="44">
        <v>9.81</v>
      </c>
      <c r="H47" s="41">
        <v>24.2</v>
      </c>
      <c r="I47" s="44">
        <v>9.2799999999999994</v>
      </c>
      <c r="J47" s="21">
        <v>3.34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7.16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10</v>
      </c>
      <c r="C59" s="30"/>
      <c r="D59" s="33">
        <v>8.52</v>
      </c>
      <c r="E59" s="30"/>
      <c r="F59" s="30">
        <v>17.2</v>
      </c>
      <c r="G59" s="34"/>
      <c r="H59" s="30">
        <v>50.7</v>
      </c>
      <c r="I59" s="30"/>
      <c r="J59" s="21">
        <v>94.3</v>
      </c>
      <c r="K59" s="21"/>
      <c r="L59" s="21"/>
      <c r="M59" s="21"/>
    </row>
    <row r="60" spans="1:13" ht="18.75">
      <c r="A60" s="28" t="s">
        <v>1</v>
      </c>
      <c r="B60" s="29">
        <v>4.79</v>
      </c>
      <c r="C60" s="30"/>
      <c r="D60" s="33">
        <v>6.3</v>
      </c>
      <c r="E60" s="30"/>
      <c r="F60" s="30">
        <v>3.66</v>
      </c>
      <c r="G60" s="34"/>
      <c r="H60" s="30">
        <v>8.68</v>
      </c>
      <c r="I60" s="30"/>
      <c r="J60" s="21">
        <v>4.37</v>
      </c>
      <c r="K60" s="21"/>
      <c r="L60" s="21">
        <v>118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31.3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38.44</v>
      </c>
      <c r="D63" s="33"/>
      <c r="E63" s="30">
        <v>60.2</v>
      </c>
      <c r="F63" s="30"/>
      <c r="G63" s="34">
        <v>50.8</v>
      </c>
      <c r="H63" s="30"/>
      <c r="I63" s="30">
        <v>11.79</v>
      </c>
      <c r="J63" s="21"/>
      <c r="K63" s="21">
        <v>31</v>
      </c>
      <c r="M63" s="21">
        <v>32.5</v>
      </c>
    </row>
    <row r="64" spans="1:13" ht="18.75">
      <c r="A64" s="31" t="s">
        <v>3</v>
      </c>
      <c r="B64" s="30"/>
      <c r="C64" s="30">
        <v>23.05</v>
      </c>
      <c r="D64" s="33"/>
      <c r="E64" s="30">
        <v>20.7</v>
      </c>
      <c r="F64" s="30"/>
      <c r="G64" s="38">
        <v>16.600000000000001</v>
      </c>
      <c r="H64" s="30"/>
      <c r="I64" s="30">
        <v>2.71</v>
      </c>
      <c r="J64" s="21"/>
      <c r="K64" s="21">
        <v>19.3</v>
      </c>
      <c r="L64" s="21"/>
      <c r="M64" s="21">
        <v>26</v>
      </c>
    </row>
    <row r="65" spans="1:13" ht="18.75">
      <c r="A65" s="31" t="s">
        <v>4</v>
      </c>
      <c r="B65" s="30"/>
      <c r="C65" s="30">
        <v>31.25</v>
      </c>
      <c r="D65" s="33"/>
      <c r="E65" s="30">
        <v>61.9</v>
      </c>
      <c r="F65" s="30"/>
      <c r="G65" s="34">
        <v>56.8</v>
      </c>
      <c r="H65" s="30"/>
      <c r="I65" s="30">
        <v>43.3</v>
      </c>
      <c r="J65" s="21"/>
      <c r="K65" s="21">
        <v>58.6</v>
      </c>
      <c r="M65" s="21">
        <v>60.4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7.4</v>
      </c>
      <c r="C67" s="30">
        <v>1.4</v>
      </c>
      <c r="D67" s="33">
        <v>4.3</v>
      </c>
      <c r="E67" s="30">
        <v>1.8</v>
      </c>
      <c r="F67" s="30">
        <v>14.1</v>
      </c>
      <c r="G67" s="34">
        <v>2.9</v>
      </c>
      <c r="H67" s="30">
        <v>1.85</v>
      </c>
      <c r="I67" s="30">
        <v>2.6</v>
      </c>
      <c r="J67" s="21">
        <v>1.28</v>
      </c>
      <c r="K67" s="21">
        <v>2.5</v>
      </c>
      <c r="L67" s="21">
        <v>5.45</v>
      </c>
      <c r="M67" s="21">
        <v>1.8</v>
      </c>
    </row>
    <row r="68" spans="1:13" ht="18.75">
      <c r="A68" s="32" t="s">
        <v>5</v>
      </c>
      <c r="B68" s="36">
        <v>9.1999999999999993</v>
      </c>
      <c r="C68" s="30">
        <v>3.6</v>
      </c>
      <c r="D68" s="33">
        <v>8.6300000000000008</v>
      </c>
      <c r="E68" s="30">
        <v>4.2</v>
      </c>
      <c r="F68" s="30">
        <v>5.6</v>
      </c>
      <c r="G68" s="34">
        <v>4.0999999999999996</v>
      </c>
      <c r="H68" s="30">
        <v>13.8</v>
      </c>
      <c r="I68" s="30">
        <v>3.1</v>
      </c>
      <c r="J68" s="21">
        <v>4.4000000000000004</v>
      </c>
      <c r="K68" s="21">
        <v>2.2999999999999998</v>
      </c>
      <c r="L68" s="21">
        <v>7.81</v>
      </c>
      <c r="M68" s="21">
        <v>2.5</v>
      </c>
    </row>
    <row r="69" spans="1:13" ht="18.75">
      <c r="A69" s="32" t="s">
        <v>6</v>
      </c>
      <c r="B69" s="36">
        <v>13.2</v>
      </c>
      <c r="C69" s="30">
        <v>2.2000000000000002</v>
      </c>
      <c r="D69" s="33">
        <v>6.32</v>
      </c>
      <c r="E69" s="30">
        <v>1</v>
      </c>
      <c r="F69" s="30">
        <v>4.0599999999999996</v>
      </c>
      <c r="G69" s="34">
        <v>1.3</v>
      </c>
      <c r="H69" s="30">
        <v>11.9</v>
      </c>
      <c r="I69" s="30">
        <v>5.4</v>
      </c>
      <c r="J69" s="21">
        <v>16.399999999999999</v>
      </c>
      <c r="K69" s="21">
        <v>4.2</v>
      </c>
      <c r="L69" s="21">
        <v>17.7</v>
      </c>
      <c r="M69" s="21">
        <v>4.4000000000000004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104</v>
      </c>
      <c r="D2" s="244"/>
      <c r="E2" s="244"/>
      <c r="F2" s="245" t="s">
        <v>106</v>
      </c>
      <c r="G2" s="245"/>
      <c r="H2" s="245"/>
      <c r="I2" s="246" t="s">
        <v>110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72742</v>
      </c>
      <c r="D4" s="247"/>
      <c r="E4" s="247"/>
      <c r="F4" s="247">
        <v>73926</v>
      </c>
      <c r="G4" s="247"/>
      <c r="H4" s="247"/>
      <c r="I4" s="247">
        <v>75350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74160</v>
      </c>
      <c r="D5" s="247"/>
      <c r="E5" s="247"/>
      <c r="F5" s="247">
        <v>75050</v>
      </c>
      <c r="G5" s="247"/>
      <c r="H5" s="247"/>
      <c r="I5" s="247">
        <v>76277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C4-'25日'!I4</f>
        <v>1342</v>
      </c>
      <c r="D6" s="302"/>
      <c r="E6" s="302"/>
      <c r="F6" s="303">
        <f>F4-C4</f>
        <v>1184</v>
      </c>
      <c r="G6" s="304"/>
      <c r="H6" s="305"/>
      <c r="I6" s="303">
        <f>I4-F4</f>
        <v>1424</v>
      </c>
      <c r="J6" s="304"/>
      <c r="K6" s="305"/>
      <c r="L6" s="308">
        <f>C6+F6+I6</f>
        <v>3950</v>
      </c>
      <c r="M6" s="308">
        <f>C7+F7+I7</f>
        <v>3427</v>
      </c>
    </row>
    <row r="7" spans="1:15" ht="21.95" customHeight="1">
      <c r="A7" s="238"/>
      <c r="B7" s="6" t="s">
        <v>16</v>
      </c>
      <c r="C7" s="302">
        <f>C5-'25日'!I5</f>
        <v>1310</v>
      </c>
      <c r="D7" s="302"/>
      <c r="E7" s="302"/>
      <c r="F7" s="303">
        <f>F5-C5</f>
        <v>890</v>
      </c>
      <c r="G7" s="304"/>
      <c r="H7" s="305"/>
      <c r="I7" s="303">
        <f>I5-F5</f>
        <v>1227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49</v>
      </c>
      <c r="D9" s="247"/>
      <c r="E9" s="247"/>
      <c r="F9" s="247">
        <v>49</v>
      </c>
      <c r="G9" s="247"/>
      <c r="H9" s="247"/>
      <c r="I9" s="247">
        <v>45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49</v>
      </c>
      <c r="D10" s="247"/>
      <c r="E10" s="247"/>
      <c r="F10" s="247">
        <v>49</v>
      </c>
      <c r="G10" s="247"/>
      <c r="H10" s="247"/>
      <c r="I10" s="247">
        <v>45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02" t="s">
        <v>92</v>
      </c>
      <c r="D11" s="202" t="s">
        <v>92</v>
      </c>
      <c r="E11" s="202" t="s">
        <v>92</v>
      </c>
      <c r="F11" s="204" t="s">
        <v>92</v>
      </c>
      <c r="G11" s="204" t="s">
        <v>92</v>
      </c>
      <c r="H11" s="204" t="s">
        <v>92</v>
      </c>
      <c r="I11" s="206" t="s">
        <v>92</v>
      </c>
      <c r="J11" s="206" t="s">
        <v>92</v>
      </c>
      <c r="K11" s="206" t="s">
        <v>92</v>
      </c>
    </row>
    <row r="12" spans="1:15" ht="21.95" customHeight="1">
      <c r="A12" s="283"/>
      <c r="B12" s="43" t="s">
        <v>23</v>
      </c>
      <c r="C12" s="202">
        <v>65</v>
      </c>
      <c r="D12" s="202">
        <v>65</v>
      </c>
      <c r="E12" s="202">
        <v>65</v>
      </c>
      <c r="F12" s="204">
        <v>65</v>
      </c>
      <c r="G12" s="204">
        <v>65</v>
      </c>
      <c r="H12" s="204">
        <v>65</v>
      </c>
      <c r="I12" s="206">
        <v>65</v>
      </c>
      <c r="J12" s="206">
        <v>65</v>
      </c>
      <c r="K12" s="206">
        <v>65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201">
        <v>380</v>
      </c>
      <c r="D15" s="201">
        <v>350</v>
      </c>
      <c r="E15" s="201">
        <v>310</v>
      </c>
      <c r="F15" s="203">
        <v>310</v>
      </c>
      <c r="G15" s="41">
        <v>280</v>
      </c>
      <c r="H15" s="41">
        <v>250</v>
      </c>
      <c r="I15" s="41">
        <v>250</v>
      </c>
      <c r="J15" s="41">
        <v>210</v>
      </c>
      <c r="K15" s="41">
        <v>480</v>
      </c>
    </row>
    <row r="16" spans="1:15" ht="21.95" customHeight="1">
      <c r="A16" s="257"/>
      <c r="B16" s="9" t="s">
        <v>28</v>
      </c>
      <c r="C16" s="254" t="s">
        <v>314</v>
      </c>
      <c r="D16" s="254"/>
      <c r="E16" s="254"/>
      <c r="F16" s="254" t="s">
        <v>29</v>
      </c>
      <c r="G16" s="254"/>
      <c r="H16" s="254"/>
      <c r="I16" s="254" t="s">
        <v>318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02" t="s">
        <v>92</v>
      </c>
      <c r="D17" s="202" t="s">
        <v>92</v>
      </c>
      <c r="E17" s="202" t="s">
        <v>92</v>
      </c>
      <c r="F17" s="204" t="s">
        <v>92</v>
      </c>
      <c r="G17" s="204" t="s">
        <v>92</v>
      </c>
      <c r="H17" s="204" t="s">
        <v>92</v>
      </c>
      <c r="I17" s="206" t="s">
        <v>92</v>
      </c>
      <c r="J17" s="206" t="s">
        <v>92</v>
      </c>
      <c r="K17" s="206" t="s">
        <v>92</v>
      </c>
    </row>
    <row r="18" spans="1:11" ht="21.95" customHeight="1">
      <c r="A18" s="255"/>
      <c r="B18" s="42" t="s">
        <v>23</v>
      </c>
      <c r="C18" s="201">
        <v>80</v>
      </c>
      <c r="D18" s="201">
        <v>80</v>
      </c>
      <c r="E18" s="201">
        <v>80</v>
      </c>
      <c r="F18" s="203">
        <v>80</v>
      </c>
      <c r="G18" s="203">
        <v>80</v>
      </c>
      <c r="H18" s="203">
        <v>80</v>
      </c>
      <c r="I18" s="205">
        <v>80</v>
      </c>
      <c r="J18" s="205">
        <v>80</v>
      </c>
      <c r="K18" s="205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201">
        <v>380</v>
      </c>
      <c r="D21" s="201">
        <v>290</v>
      </c>
      <c r="E21" s="201">
        <v>500</v>
      </c>
      <c r="F21" s="203">
        <v>500</v>
      </c>
      <c r="G21" s="41">
        <v>420</v>
      </c>
      <c r="H21" s="41">
        <v>350</v>
      </c>
      <c r="I21" s="41">
        <v>350</v>
      </c>
      <c r="J21" s="41">
        <v>270</v>
      </c>
      <c r="K21" s="41">
        <v>490</v>
      </c>
    </row>
    <row r="22" spans="1:11" ht="21.95" customHeight="1">
      <c r="A22" s="253"/>
      <c r="B22" s="9" t="s">
        <v>33</v>
      </c>
      <c r="C22" s="254" t="s">
        <v>315</v>
      </c>
      <c r="D22" s="254"/>
      <c r="E22" s="254"/>
      <c r="F22" s="254" t="s">
        <v>34</v>
      </c>
      <c r="G22" s="254"/>
      <c r="H22" s="254"/>
      <c r="I22" s="254" t="s">
        <v>319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1500</v>
      </c>
      <c r="D23" s="252"/>
      <c r="E23" s="252"/>
      <c r="F23" s="252">
        <v>1450</v>
      </c>
      <c r="G23" s="252"/>
      <c r="H23" s="252"/>
      <c r="I23" s="252">
        <v>1310</v>
      </c>
      <c r="J23" s="252"/>
      <c r="K23" s="252"/>
    </row>
    <row r="24" spans="1:11" ht="21.95" customHeight="1">
      <c r="A24" s="258"/>
      <c r="B24" s="10" t="s">
        <v>37</v>
      </c>
      <c r="C24" s="252">
        <v>2400</v>
      </c>
      <c r="D24" s="252"/>
      <c r="E24" s="252"/>
      <c r="F24" s="252">
        <f>1200+1160</f>
        <v>2360</v>
      </c>
      <c r="G24" s="252"/>
      <c r="H24" s="252"/>
      <c r="I24" s="252">
        <v>2230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14</v>
      </c>
      <c r="D25" s="252"/>
      <c r="E25" s="252"/>
      <c r="F25" s="252">
        <v>14</v>
      </c>
      <c r="G25" s="252"/>
      <c r="H25" s="252"/>
      <c r="I25" s="252">
        <v>13</v>
      </c>
      <c r="J25" s="252"/>
      <c r="K25" s="252"/>
    </row>
    <row r="26" spans="1:11" ht="21.95" customHeight="1">
      <c r="A26" s="257"/>
      <c r="B26" s="8" t="s">
        <v>40</v>
      </c>
      <c r="C26" s="312">
        <v>91</v>
      </c>
      <c r="D26" s="313"/>
      <c r="E26" s="314"/>
      <c r="F26" s="312">
        <v>91</v>
      </c>
      <c r="G26" s="313"/>
      <c r="H26" s="314"/>
      <c r="I26" s="312">
        <v>89</v>
      </c>
      <c r="J26" s="313"/>
      <c r="K26" s="314"/>
    </row>
    <row r="27" spans="1:11" ht="21.95" customHeight="1">
      <c r="A27" s="257"/>
      <c r="B27" s="8" t="s">
        <v>41</v>
      </c>
      <c r="C27" s="312">
        <v>8</v>
      </c>
      <c r="D27" s="313"/>
      <c r="E27" s="314"/>
      <c r="F27" s="312">
        <v>8</v>
      </c>
      <c r="G27" s="313"/>
      <c r="H27" s="314"/>
      <c r="I27" s="312">
        <v>8</v>
      </c>
      <c r="J27" s="313"/>
      <c r="K27" s="314"/>
    </row>
    <row r="28" spans="1:11" ht="76.5" customHeight="1">
      <c r="A28" s="262" t="s" ph="1">
        <v>42</v>
      </c>
      <c r="B28" s="263" ph="1"/>
      <c r="C28" s="268" t="s">
        <v>316</v>
      </c>
      <c r="D28" s="269"/>
      <c r="E28" s="270"/>
      <c r="F28" s="268" t="s">
        <v>325</v>
      </c>
      <c r="G28" s="269"/>
      <c r="H28" s="270"/>
      <c r="I28" s="268" t="s">
        <v>320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184</v>
      </c>
      <c r="D31" s="280"/>
      <c r="E31" s="281"/>
      <c r="F31" s="279" t="s">
        <v>317</v>
      </c>
      <c r="G31" s="280"/>
      <c r="H31" s="281"/>
      <c r="I31" s="279" t="s">
        <v>108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9.48</v>
      </c>
      <c r="F35" s="44">
        <v>9.42</v>
      </c>
      <c r="G35" s="44">
        <v>9.36</v>
      </c>
      <c r="H35" s="41">
        <v>9.48</v>
      </c>
      <c r="I35" s="44">
        <v>9.14</v>
      </c>
      <c r="J35" s="21">
        <v>9.2899999999999991</v>
      </c>
    </row>
    <row r="36" spans="1:10" ht="15.75">
      <c r="A36" s="290"/>
      <c r="B36" s="297"/>
      <c r="C36" s="12" t="s">
        <v>56</v>
      </c>
      <c r="D36" s="12" t="s">
        <v>57</v>
      </c>
      <c r="E36" s="44">
        <v>7.08</v>
      </c>
      <c r="F36" s="44">
        <v>7.41</v>
      </c>
      <c r="G36" s="44">
        <v>4.4800000000000004</v>
      </c>
      <c r="H36" s="41">
        <v>6.83</v>
      </c>
      <c r="I36" s="44">
        <v>5.2</v>
      </c>
      <c r="J36" s="21">
        <v>4.99</v>
      </c>
    </row>
    <row r="37" spans="1:10" ht="18.75">
      <c r="A37" s="290"/>
      <c r="B37" s="297"/>
      <c r="C37" s="13" t="s">
        <v>58</v>
      </c>
      <c r="D37" s="12" t="s">
        <v>59</v>
      </c>
      <c r="E37" s="44">
        <v>14.7</v>
      </c>
      <c r="F37" s="44">
        <v>14.1</v>
      </c>
      <c r="G37" s="35">
        <v>12.2</v>
      </c>
      <c r="H37" s="41">
        <v>12.8</v>
      </c>
      <c r="I37" s="44">
        <v>10.3</v>
      </c>
      <c r="J37" s="21">
        <v>14.7</v>
      </c>
    </row>
    <row r="38" spans="1:10" ht="16.5">
      <c r="A38" s="290"/>
      <c r="B38" s="297"/>
      <c r="C38" s="14" t="s">
        <v>60</v>
      </c>
      <c r="D38" s="12" t="s">
        <v>61</v>
      </c>
      <c r="E38" s="35">
        <v>8.81</v>
      </c>
      <c r="F38" s="35">
        <v>6.82</v>
      </c>
      <c r="G38" s="35">
        <v>11.9</v>
      </c>
      <c r="H38" s="37">
        <v>9.5</v>
      </c>
      <c r="I38" s="44">
        <v>9.44</v>
      </c>
      <c r="J38" s="21">
        <v>19.3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0.3</v>
      </c>
      <c r="J39" s="21">
        <v>0.3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10.37</v>
      </c>
      <c r="F40" s="44">
        <v>10.32</v>
      </c>
      <c r="G40" s="44">
        <v>10.32</v>
      </c>
      <c r="H40" s="41">
        <v>10.39</v>
      </c>
      <c r="I40" s="44">
        <v>10.23</v>
      </c>
      <c r="J40" s="21">
        <v>10.17</v>
      </c>
    </row>
    <row r="41" spans="1:10" ht="15.75">
      <c r="A41" s="290"/>
      <c r="B41" s="297"/>
      <c r="C41" s="12" t="s">
        <v>56</v>
      </c>
      <c r="D41" s="12" t="s">
        <v>64</v>
      </c>
      <c r="E41" s="44">
        <v>25.3</v>
      </c>
      <c r="F41" s="44">
        <v>25.4</v>
      </c>
      <c r="G41" s="44">
        <v>18.350000000000001</v>
      </c>
      <c r="H41" s="41">
        <v>19.600000000000001</v>
      </c>
      <c r="I41" s="44">
        <v>17.41</v>
      </c>
      <c r="J41" s="21">
        <v>18.66</v>
      </c>
    </row>
    <row r="42" spans="1:10" ht="15.75">
      <c r="A42" s="290"/>
      <c r="B42" s="297"/>
      <c r="C42" s="15" t="s">
        <v>65</v>
      </c>
      <c r="D42" s="16" t="s">
        <v>66</v>
      </c>
      <c r="E42" s="44">
        <v>5.52</v>
      </c>
      <c r="F42" s="44">
        <v>5.53</v>
      </c>
      <c r="G42" s="44">
        <v>5.65</v>
      </c>
      <c r="H42" s="41">
        <v>5.31</v>
      </c>
      <c r="I42" s="44">
        <v>4.6399999999999997</v>
      </c>
      <c r="J42" s="21">
        <v>3.96</v>
      </c>
    </row>
    <row r="43" spans="1:10" ht="16.5">
      <c r="A43" s="290"/>
      <c r="B43" s="297"/>
      <c r="C43" s="15" t="s">
        <v>67</v>
      </c>
      <c r="D43" s="17" t="s">
        <v>68</v>
      </c>
      <c r="E43" s="44">
        <v>10.7</v>
      </c>
      <c r="F43" s="44">
        <v>11.6</v>
      </c>
      <c r="G43" s="44">
        <v>5.09</v>
      </c>
      <c r="H43" s="41">
        <v>3.02</v>
      </c>
      <c r="I43" s="44">
        <v>9.64</v>
      </c>
      <c r="J43" s="21">
        <v>7.87</v>
      </c>
    </row>
    <row r="44" spans="1:10" ht="18.75">
      <c r="A44" s="290"/>
      <c r="B44" s="297"/>
      <c r="C44" s="13" t="s">
        <v>58</v>
      </c>
      <c r="D44" s="12" t="s">
        <v>69</v>
      </c>
      <c r="E44" s="44">
        <v>440</v>
      </c>
      <c r="F44" s="44">
        <v>320</v>
      </c>
      <c r="G44" s="44">
        <v>1570</v>
      </c>
      <c r="H44" s="41">
        <v>1240</v>
      </c>
      <c r="I44" s="44">
        <v>1156</v>
      </c>
      <c r="J44" s="21">
        <v>1506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5.17</v>
      </c>
      <c r="F45" s="44">
        <v>5.26</v>
      </c>
      <c r="G45" s="44">
        <v>4.33</v>
      </c>
      <c r="H45" s="41">
        <v>10.96</v>
      </c>
      <c r="I45" s="44">
        <v>6.54</v>
      </c>
      <c r="J45" s="21">
        <v>9.5500000000000007</v>
      </c>
    </row>
    <row r="46" spans="1:10" ht="18.75">
      <c r="A46" s="290"/>
      <c r="B46" s="297"/>
      <c r="C46" s="13" t="s">
        <v>58</v>
      </c>
      <c r="D46" s="12" t="s">
        <v>59</v>
      </c>
      <c r="E46" s="44">
        <v>18.899999999999999</v>
      </c>
      <c r="F46" s="44">
        <v>18.600000000000001</v>
      </c>
      <c r="G46" s="44">
        <v>46.6</v>
      </c>
      <c r="H46" s="41">
        <v>73.8</v>
      </c>
      <c r="I46" s="44">
        <v>44.5</v>
      </c>
      <c r="J46" s="21">
        <v>40.700000000000003</v>
      </c>
    </row>
    <row r="47" spans="1:10" ht="16.5">
      <c r="A47" s="290"/>
      <c r="B47" s="297"/>
      <c r="C47" s="14" t="s">
        <v>60</v>
      </c>
      <c r="D47" s="12" t="s">
        <v>72</v>
      </c>
      <c r="E47" s="44">
        <v>8.56</v>
      </c>
      <c r="F47" s="44">
        <v>6.8</v>
      </c>
      <c r="G47" s="44">
        <v>2.4500000000000002</v>
      </c>
      <c r="H47" s="41">
        <v>7.01</v>
      </c>
      <c r="I47" s="44">
        <v>5.5</v>
      </c>
      <c r="J47" s="21">
        <v>8.6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7.1</v>
      </c>
      <c r="D56" s="22" t="s">
        <v>80</v>
      </c>
      <c r="E56" s="23">
        <v>80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10.5</v>
      </c>
      <c r="C59" s="30"/>
      <c r="D59" s="33">
        <v>55.1</v>
      </c>
      <c r="E59" s="30"/>
      <c r="F59" s="30">
        <v>85.3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9.7799999999999994</v>
      </c>
      <c r="I60" s="30"/>
      <c r="J60" s="21">
        <v>21.1</v>
      </c>
      <c r="K60" s="21"/>
      <c r="L60" s="21">
        <v>37.299999999999997</v>
      </c>
      <c r="M60" s="21"/>
    </row>
    <row r="61" spans="1:13" ht="18.75">
      <c r="A61" s="28" t="s">
        <v>2</v>
      </c>
      <c r="B61" s="29">
        <v>17.7</v>
      </c>
      <c r="C61" s="30"/>
      <c r="D61" s="33">
        <v>22.4</v>
      </c>
      <c r="E61" s="30"/>
      <c r="F61" s="30">
        <v>13.8</v>
      </c>
      <c r="G61" s="34"/>
      <c r="H61" s="30">
        <v>38.5</v>
      </c>
      <c r="I61" s="30"/>
      <c r="J61" s="21">
        <v>46.7</v>
      </c>
      <c r="K61" s="21"/>
      <c r="L61" s="21">
        <v>46.9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34.56</v>
      </c>
      <c r="D63" s="33"/>
      <c r="E63" s="30">
        <v>35.18</v>
      </c>
      <c r="F63" s="30"/>
      <c r="G63" s="34">
        <v>34.58</v>
      </c>
      <c r="H63" s="30"/>
      <c r="I63" s="30">
        <v>55.2</v>
      </c>
      <c r="J63" s="21"/>
      <c r="K63" s="21">
        <v>89</v>
      </c>
      <c r="M63" s="21"/>
    </row>
    <row r="64" spans="1:13" ht="18.75">
      <c r="A64" s="31" t="s">
        <v>3</v>
      </c>
      <c r="B64" s="30"/>
      <c r="C64" s="30">
        <v>6.25</v>
      </c>
      <c r="D64" s="33"/>
      <c r="E64" s="30">
        <v>6.11</v>
      </c>
      <c r="F64" s="30"/>
      <c r="G64" s="38">
        <v>7.3</v>
      </c>
      <c r="H64" s="30"/>
      <c r="I64" s="30">
        <v>98.4</v>
      </c>
      <c r="J64" s="21"/>
      <c r="K64" s="21"/>
      <c r="L64" s="21"/>
      <c r="M64" s="21">
        <v>44.6</v>
      </c>
    </row>
    <row r="65" spans="1:13" ht="18.75">
      <c r="A65" s="31" t="s">
        <v>4</v>
      </c>
      <c r="B65" s="30"/>
      <c r="C65" s="30">
        <v>62.07</v>
      </c>
      <c r="D65" s="33"/>
      <c r="E65" s="30">
        <v>62.94</v>
      </c>
      <c r="F65" s="30"/>
      <c r="G65" s="34">
        <v>62.4</v>
      </c>
      <c r="H65" s="30"/>
      <c r="I65" s="30"/>
      <c r="J65" s="21"/>
      <c r="K65" s="21">
        <v>44.3</v>
      </c>
      <c r="M65" s="21">
        <v>32.200000000000003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3.36</v>
      </c>
      <c r="C67" s="30">
        <v>3.9</v>
      </c>
      <c r="D67" s="33">
        <v>4.21</v>
      </c>
      <c r="E67" s="30">
        <v>3.9</v>
      </c>
      <c r="F67" s="30">
        <v>0.89</v>
      </c>
      <c r="G67" s="34">
        <v>4.0999999999999996</v>
      </c>
      <c r="H67" s="30">
        <v>1.2</v>
      </c>
      <c r="I67" s="30">
        <v>6.1</v>
      </c>
      <c r="J67" s="21">
        <v>3.02</v>
      </c>
      <c r="K67" s="21">
        <v>3.6</v>
      </c>
      <c r="L67" s="21">
        <v>3.15</v>
      </c>
      <c r="M67" s="21">
        <v>6.9</v>
      </c>
    </row>
    <row r="68" spans="1:13" ht="18.75">
      <c r="A68" s="32" t="s">
        <v>5</v>
      </c>
      <c r="B68" s="36">
        <v>4.1100000000000003</v>
      </c>
      <c r="C68" s="30">
        <v>2.1</v>
      </c>
      <c r="D68" s="33">
        <v>3.96</v>
      </c>
      <c r="E68" s="30">
        <v>4.0999999999999996</v>
      </c>
      <c r="F68" s="30">
        <v>3.86</v>
      </c>
      <c r="G68" s="34">
        <v>2.8</v>
      </c>
      <c r="H68" s="30">
        <v>4.5999999999999996</v>
      </c>
      <c r="I68" s="30">
        <v>5.7</v>
      </c>
      <c r="J68" s="21">
        <v>11.1</v>
      </c>
      <c r="K68" s="21">
        <v>1.3</v>
      </c>
      <c r="L68" s="21">
        <v>10.199999999999999</v>
      </c>
      <c r="M68" s="21">
        <v>2</v>
      </c>
    </row>
    <row r="69" spans="1:13" ht="18.75">
      <c r="A69" s="32" t="s">
        <v>6</v>
      </c>
      <c r="B69" s="36">
        <v>6.5</v>
      </c>
      <c r="C69" s="30">
        <v>3.5</v>
      </c>
      <c r="D69" s="33">
        <v>5.72</v>
      </c>
      <c r="E69" s="30">
        <v>3.6</v>
      </c>
      <c r="F69" s="30">
        <v>8.43</v>
      </c>
      <c r="G69" s="34">
        <v>1.9</v>
      </c>
      <c r="H69" s="30"/>
      <c r="I69" s="30"/>
      <c r="J69" s="21">
        <v>34.9</v>
      </c>
      <c r="K69" s="21">
        <v>0.6</v>
      </c>
      <c r="L69" s="21">
        <v>19.600000000000001</v>
      </c>
      <c r="M69" s="21">
        <v>2.8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104</v>
      </c>
      <c r="D2" s="244"/>
      <c r="E2" s="244"/>
      <c r="F2" s="245" t="s">
        <v>106</v>
      </c>
      <c r="G2" s="245"/>
      <c r="H2" s="245"/>
      <c r="I2" s="246" t="s">
        <v>110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76445</v>
      </c>
      <c r="D4" s="247"/>
      <c r="E4" s="247"/>
      <c r="F4" s="247">
        <v>77969</v>
      </c>
      <c r="G4" s="247"/>
      <c r="H4" s="247"/>
      <c r="I4" s="247">
        <v>79400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77423</v>
      </c>
      <c r="D5" s="247"/>
      <c r="E5" s="247"/>
      <c r="F5" s="247">
        <v>78102</v>
      </c>
      <c r="G5" s="247"/>
      <c r="H5" s="247"/>
      <c r="I5" s="247">
        <v>79400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C4-'26日'!I4</f>
        <v>1095</v>
      </c>
      <c r="D6" s="302"/>
      <c r="E6" s="302"/>
      <c r="F6" s="303">
        <f>F4-C4</f>
        <v>1524</v>
      </c>
      <c r="G6" s="304"/>
      <c r="H6" s="305"/>
      <c r="I6" s="303">
        <f>I4-F4</f>
        <v>1431</v>
      </c>
      <c r="J6" s="304"/>
      <c r="K6" s="305"/>
      <c r="L6" s="308">
        <f>C6+F6+I6</f>
        <v>4050</v>
      </c>
      <c r="M6" s="308">
        <f>C7+F7+I7</f>
        <v>3123</v>
      </c>
    </row>
    <row r="7" spans="1:15" ht="21.95" customHeight="1">
      <c r="A7" s="238"/>
      <c r="B7" s="6" t="s">
        <v>16</v>
      </c>
      <c r="C7" s="302">
        <f>C5-'26日'!I5</f>
        <v>1146</v>
      </c>
      <c r="D7" s="302"/>
      <c r="E7" s="302"/>
      <c r="F7" s="303">
        <f>F5-C5</f>
        <v>679</v>
      </c>
      <c r="G7" s="304"/>
      <c r="H7" s="305"/>
      <c r="I7" s="303">
        <f>I5-F5</f>
        <v>1298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45</v>
      </c>
      <c r="D9" s="247"/>
      <c r="E9" s="247"/>
      <c r="F9" s="247">
        <v>47</v>
      </c>
      <c r="G9" s="247"/>
      <c r="H9" s="247"/>
      <c r="I9" s="247">
        <v>50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45</v>
      </c>
      <c r="D10" s="247"/>
      <c r="E10" s="247"/>
      <c r="F10" s="247">
        <v>47</v>
      </c>
      <c r="G10" s="247"/>
      <c r="H10" s="247"/>
      <c r="I10" s="247">
        <v>50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08" t="s">
        <v>92</v>
      </c>
      <c r="D11" s="208" t="s">
        <v>92</v>
      </c>
      <c r="E11" s="208" t="s">
        <v>92</v>
      </c>
      <c r="F11" s="210" t="s">
        <v>92</v>
      </c>
      <c r="G11" s="210" t="s">
        <v>92</v>
      </c>
      <c r="H11" s="210" t="s">
        <v>92</v>
      </c>
      <c r="I11" s="211" t="s">
        <v>92</v>
      </c>
      <c r="J11" s="211" t="s">
        <v>92</v>
      </c>
      <c r="K11" s="211" t="s">
        <v>92</v>
      </c>
    </row>
    <row r="12" spans="1:15" ht="21.95" customHeight="1">
      <c r="A12" s="283"/>
      <c r="B12" s="43" t="s">
        <v>23</v>
      </c>
      <c r="C12" s="208">
        <v>65</v>
      </c>
      <c r="D12" s="208">
        <v>65</v>
      </c>
      <c r="E12" s="208">
        <v>65</v>
      </c>
      <c r="F12" s="210">
        <v>65</v>
      </c>
      <c r="G12" s="210">
        <v>65</v>
      </c>
      <c r="H12" s="210">
        <v>65</v>
      </c>
      <c r="I12" s="211">
        <v>65</v>
      </c>
      <c r="J12" s="211">
        <v>65</v>
      </c>
      <c r="K12" s="211">
        <v>65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207">
        <v>480</v>
      </c>
      <c r="D15" s="207">
        <v>450</v>
      </c>
      <c r="E15" s="207">
        <v>410</v>
      </c>
      <c r="F15" s="209">
        <v>410</v>
      </c>
      <c r="G15" s="41">
        <v>370</v>
      </c>
      <c r="H15" s="41">
        <v>330</v>
      </c>
      <c r="I15" s="41">
        <v>330</v>
      </c>
      <c r="J15" s="41">
        <v>300</v>
      </c>
      <c r="K15" s="41">
        <v>260</v>
      </c>
    </row>
    <row r="16" spans="1:15" ht="21.95" customHeight="1">
      <c r="A16" s="257"/>
      <c r="B16" s="9" t="s">
        <v>28</v>
      </c>
      <c r="C16" s="254" t="s">
        <v>318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08" t="s">
        <v>92</v>
      </c>
      <c r="D17" s="208" t="s">
        <v>92</v>
      </c>
      <c r="E17" s="208" t="s">
        <v>92</v>
      </c>
      <c r="F17" s="210" t="s">
        <v>92</v>
      </c>
      <c r="G17" s="210" t="s">
        <v>92</v>
      </c>
      <c r="H17" s="210" t="s">
        <v>92</v>
      </c>
      <c r="I17" s="213" t="s">
        <v>92</v>
      </c>
      <c r="J17" s="213" t="s">
        <v>92</v>
      </c>
      <c r="K17" s="213" t="s">
        <v>92</v>
      </c>
    </row>
    <row r="18" spans="1:11" ht="21.95" customHeight="1">
      <c r="A18" s="255"/>
      <c r="B18" s="42" t="s">
        <v>23</v>
      </c>
      <c r="C18" s="207">
        <v>80</v>
      </c>
      <c r="D18" s="207">
        <v>80</v>
      </c>
      <c r="E18" s="207">
        <v>80</v>
      </c>
      <c r="F18" s="209">
        <v>80</v>
      </c>
      <c r="G18" s="209">
        <v>80</v>
      </c>
      <c r="H18" s="209">
        <v>80</v>
      </c>
      <c r="I18" s="212">
        <v>80</v>
      </c>
      <c r="J18" s="212">
        <v>80</v>
      </c>
      <c r="K18" s="212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207">
        <v>490</v>
      </c>
      <c r="D21" s="207">
        <v>410</v>
      </c>
      <c r="E21" s="207">
        <v>330</v>
      </c>
      <c r="F21" s="209">
        <v>330</v>
      </c>
      <c r="G21" s="41">
        <v>550</v>
      </c>
      <c r="H21" s="41">
        <v>510</v>
      </c>
      <c r="I21" s="41">
        <v>510</v>
      </c>
      <c r="J21" s="41">
        <v>460</v>
      </c>
      <c r="K21" s="41">
        <v>340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322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1310</v>
      </c>
      <c r="D23" s="252"/>
      <c r="E23" s="252"/>
      <c r="F23" s="252">
        <v>1240</v>
      </c>
      <c r="G23" s="252"/>
      <c r="H23" s="252"/>
      <c r="I23" s="252">
        <v>1100</v>
      </c>
      <c r="J23" s="252"/>
      <c r="K23" s="252"/>
    </row>
    <row r="24" spans="1:11" ht="21.95" customHeight="1">
      <c r="A24" s="258"/>
      <c r="B24" s="10" t="s">
        <v>37</v>
      </c>
      <c r="C24" s="252">
        <v>2150</v>
      </c>
      <c r="D24" s="252"/>
      <c r="E24" s="252"/>
      <c r="F24" s="252">
        <v>2150</v>
      </c>
      <c r="G24" s="252"/>
      <c r="H24" s="252"/>
      <c r="I24" s="252">
        <v>2150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13</v>
      </c>
      <c r="D25" s="252"/>
      <c r="E25" s="252"/>
      <c r="F25" s="252">
        <v>13</v>
      </c>
      <c r="G25" s="252"/>
      <c r="H25" s="252"/>
      <c r="I25" s="252">
        <v>13</v>
      </c>
      <c r="J25" s="252"/>
      <c r="K25" s="252"/>
    </row>
    <row r="26" spans="1:11" ht="21.95" customHeight="1">
      <c r="A26" s="257"/>
      <c r="B26" s="8" t="s">
        <v>40</v>
      </c>
      <c r="C26" s="312">
        <v>89</v>
      </c>
      <c r="D26" s="313"/>
      <c r="E26" s="314"/>
      <c r="F26" s="252">
        <v>87</v>
      </c>
      <c r="G26" s="252"/>
      <c r="H26" s="252"/>
      <c r="I26" s="252">
        <v>87</v>
      </c>
      <c r="J26" s="252"/>
      <c r="K26" s="252"/>
    </row>
    <row r="27" spans="1:11" ht="21.95" customHeight="1">
      <c r="A27" s="257"/>
      <c r="B27" s="8" t="s">
        <v>41</v>
      </c>
      <c r="C27" s="312">
        <v>8</v>
      </c>
      <c r="D27" s="313"/>
      <c r="E27" s="314"/>
      <c r="F27" s="252">
        <v>8</v>
      </c>
      <c r="G27" s="252"/>
      <c r="H27" s="252"/>
      <c r="I27" s="252">
        <v>8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331</v>
      </c>
      <c r="D28" s="269"/>
      <c r="E28" s="270"/>
      <c r="F28" s="268"/>
      <c r="G28" s="269"/>
      <c r="H28" s="270"/>
      <c r="I28" s="268" t="s">
        <v>330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321</v>
      </c>
      <c r="D31" s="280"/>
      <c r="E31" s="281"/>
      <c r="F31" s="279" t="s">
        <v>323</v>
      </c>
      <c r="G31" s="280"/>
      <c r="H31" s="281"/>
      <c r="I31" s="279" t="s">
        <v>324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9.49</v>
      </c>
      <c r="F35" s="44">
        <v>9.42</v>
      </c>
      <c r="G35" s="44">
        <v>9.24</v>
      </c>
      <c r="H35" s="41">
        <v>9.3800000000000008</v>
      </c>
      <c r="I35" s="44">
        <v>9.2899999999999991</v>
      </c>
      <c r="J35" s="21">
        <v>9.32</v>
      </c>
    </row>
    <row r="36" spans="1:10" ht="15.75">
      <c r="A36" s="290"/>
      <c r="B36" s="297"/>
      <c r="C36" s="12" t="s">
        <v>56</v>
      </c>
      <c r="D36" s="12" t="s">
        <v>57</v>
      </c>
      <c r="E36" s="44">
        <v>6.74</v>
      </c>
      <c r="F36" s="44">
        <v>7.12</v>
      </c>
      <c r="G36" s="44">
        <v>6.63</v>
      </c>
      <c r="H36" s="41">
        <v>5.09</v>
      </c>
      <c r="I36" s="44">
        <v>6.29</v>
      </c>
      <c r="J36" s="21">
        <v>6.49</v>
      </c>
    </row>
    <row r="37" spans="1:10" ht="18.75">
      <c r="A37" s="290"/>
      <c r="B37" s="297"/>
      <c r="C37" s="13" t="s">
        <v>58</v>
      </c>
      <c r="D37" s="12" t="s">
        <v>59</v>
      </c>
      <c r="E37" s="44">
        <v>14.1</v>
      </c>
      <c r="F37" s="44">
        <v>14.5</v>
      </c>
      <c r="G37" s="35">
        <v>14.4</v>
      </c>
      <c r="H37" s="41">
        <v>14.7</v>
      </c>
      <c r="I37" s="44">
        <v>15.4</v>
      </c>
      <c r="J37" s="21">
        <v>15.5</v>
      </c>
    </row>
    <row r="38" spans="1:10" ht="16.5">
      <c r="A38" s="290"/>
      <c r="B38" s="297"/>
      <c r="C38" s="14" t="s">
        <v>60</v>
      </c>
      <c r="D38" s="12" t="s">
        <v>61</v>
      </c>
      <c r="E38" s="35">
        <v>5.89</v>
      </c>
      <c r="F38" s="35">
        <v>4.3899999999999997</v>
      </c>
      <c r="G38" s="35">
        <v>9.65</v>
      </c>
      <c r="H38" s="37">
        <v>8.39</v>
      </c>
      <c r="I38" s="44">
        <v>19.600000000000001</v>
      </c>
      <c r="J38" s="21">
        <v>14.8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0.8</v>
      </c>
      <c r="J39" s="21">
        <v>0.8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10.11</v>
      </c>
      <c r="F40" s="44">
        <v>10.16</v>
      </c>
      <c r="G40" s="44">
        <v>10.14</v>
      </c>
      <c r="H40" s="41">
        <v>10.07</v>
      </c>
      <c r="I40" s="44">
        <v>10.09</v>
      </c>
      <c r="J40" s="21">
        <v>10.119999999999999</v>
      </c>
    </row>
    <row r="41" spans="1:10" ht="15.75">
      <c r="A41" s="290"/>
      <c r="B41" s="297"/>
      <c r="C41" s="12" t="s">
        <v>56</v>
      </c>
      <c r="D41" s="12" t="s">
        <v>64</v>
      </c>
      <c r="E41" s="44">
        <v>18.899999999999999</v>
      </c>
      <c r="F41" s="44">
        <v>19.2</v>
      </c>
      <c r="G41" s="44">
        <v>16.05</v>
      </c>
      <c r="H41" s="41">
        <v>18.059999999999999</v>
      </c>
      <c r="I41" s="44">
        <v>11.66</v>
      </c>
      <c r="J41" s="21">
        <v>17.489999999999998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4.12</v>
      </c>
      <c r="F42" s="44">
        <v>3.29</v>
      </c>
      <c r="G42" s="44">
        <v>3.05</v>
      </c>
      <c r="H42" s="41">
        <v>3.06</v>
      </c>
      <c r="I42" s="44">
        <v>3.32</v>
      </c>
      <c r="J42" s="21">
        <v>3.49</v>
      </c>
    </row>
    <row r="43" spans="1:10" ht="16.5">
      <c r="A43" s="290"/>
      <c r="B43" s="297"/>
      <c r="C43" s="15" t="s">
        <v>67</v>
      </c>
      <c r="D43" s="17" t="s">
        <v>68</v>
      </c>
      <c r="E43" s="44">
        <v>7.24</v>
      </c>
      <c r="F43" s="44">
        <v>8.26</v>
      </c>
      <c r="G43" s="44">
        <v>6.94</v>
      </c>
      <c r="H43" s="41">
        <v>5.67</v>
      </c>
      <c r="I43" s="44">
        <v>7.03</v>
      </c>
      <c r="J43" s="21">
        <v>7.41</v>
      </c>
    </row>
    <row r="44" spans="1:10" ht="18.75">
      <c r="A44" s="290"/>
      <c r="B44" s="297"/>
      <c r="C44" s="13" t="s">
        <v>58</v>
      </c>
      <c r="D44" s="12" t="s">
        <v>69</v>
      </c>
      <c r="E44" s="44">
        <v>1502</v>
      </c>
      <c r="F44" s="44">
        <v>1494</v>
      </c>
      <c r="G44" s="44">
        <v>1483</v>
      </c>
      <c r="H44" s="41">
        <v>1485</v>
      </c>
      <c r="I44" s="44">
        <v>1502</v>
      </c>
      <c r="J44" s="21">
        <v>1490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4.92</v>
      </c>
      <c r="F45" s="44">
        <v>6.28</v>
      </c>
      <c r="G45" s="44">
        <v>4.5599999999999996</v>
      </c>
      <c r="H45" s="41">
        <v>4.5999999999999996</v>
      </c>
      <c r="I45" s="44">
        <v>7.24</v>
      </c>
      <c r="J45" s="21">
        <v>8.23</v>
      </c>
    </row>
    <row r="46" spans="1:10" ht="18.75">
      <c r="A46" s="290"/>
      <c r="B46" s="297"/>
      <c r="C46" s="13" t="s">
        <v>58</v>
      </c>
      <c r="D46" s="12" t="s">
        <v>59</v>
      </c>
      <c r="E46" s="44">
        <v>35.799999999999997</v>
      </c>
      <c r="F46" s="44">
        <v>35.4</v>
      </c>
      <c r="G46" s="44">
        <v>24.6</v>
      </c>
      <c r="H46" s="41">
        <v>20.6</v>
      </c>
      <c r="I46" s="44">
        <v>15.4</v>
      </c>
      <c r="J46" s="21">
        <v>16.8</v>
      </c>
    </row>
    <row r="47" spans="1:10" ht="16.5">
      <c r="A47" s="290"/>
      <c r="B47" s="297"/>
      <c r="C47" s="14" t="s">
        <v>60</v>
      </c>
      <c r="D47" s="12" t="s">
        <v>72</v>
      </c>
      <c r="E47" s="44">
        <v>9.27</v>
      </c>
      <c r="F47" s="44">
        <v>5.77</v>
      </c>
      <c r="G47" s="44">
        <v>8.93</v>
      </c>
      <c r="H47" s="41">
        <v>8.23</v>
      </c>
      <c r="I47" s="44">
        <v>13.9</v>
      </c>
      <c r="J47" s="21">
        <v>15.6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>
        <v>76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9.5</v>
      </c>
      <c r="C59" s="30"/>
      <c r="D59" s="33">
        <v>41.6</v>
      </c>
      <c r="E59" s="30"/>
      <c r="F59" s="30">
        <v>41.5</v>
      </c>
      <c r="G59" s="34"/>
      <c r="H59" s="30">
        <v>43.9</v>
      </c>
      <c r="I59" s="30"/>
      <c r="J59" s="21">
        <v>81.099999999999994</v>
      </c>
      <c r="K59" s="21"/>
      <c r="L59" s="21">
        <v>89</v>
      </c>
      <c r="M59" s="21"/>
    </row>
    <row r="60" spans="1:13" ht="18.75">
      <c r="A60" s="28" t="s">
        <v>1</v>
      </c>
      <c r="B60" s="29">
        <v>10.4</v>
      </c>
      <c r="C60" s="30"/>
      <c r="D60" s="33">
        <v>27.3</v>
      </c>
      <c r="E60" s="30"/>
      <c r="F60" s="30">
        <v>11</v>
      </c>
      <c r="G60" s="34"/>
      <c r="H60" s="30">
        <v>17.399999999999999</v>
      </c>
      <c r="I60" s="30"/>
      <c r="J60" s="21">
        <v>34</v>
      </c>
      <c r="K60" s="21"/>
      <c r="L60" s="21">
        <v>38.5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>
        <v>77.069999999999993</v>
      </c>
      <c r="F63" s="30"/>
      <c r="G63" s="34">
        <v>63.7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42.1</v>
      </c>
      <c r="D64" s="33"/>
      <c r="E64" s="30">
        <v>64.42</v>
      </c>
      <c r="F64" s="30"/>
      <c r="G64" s="38">
        <v>76.3</v>
      </c>
      <c r="H64" s="30"/>
      <c r="I64" s="30">
        <v>78.900000000000006</v>
      </c>
      <c r="J64" s="21"/>
      <c r="K64" s="21">
        <v>66.2</v>
      </c>
      <c r="L64" s="21"/>
      <c r="M64" s="21">
        <v>76.47</v>
      </c>
    </row>
    <row r="65" spans="1:13" ht="18.75">
      <c r="A65" s="31" t="s">
        <v>4</v>
      </c>
      <c r="B65" s="30"/>
      <c r="C65" s="30">
        <v>39.799999999999997</v>
      </c>
      <c r="D65" s="33"/>
      <c r="E65" s="30">
        <v>41.87</v>
      </c>
      <c r="F65" s="30"/>
      <c r="G65" s="34">
        <v>45.8</v>
      </c>
      <c r="H65" s="30"/>
      <c r="I65" s="30">
        <v>49.2</v>
      </c>
      <c r="J65" s="21"/>
      <c r="K65" s="21">
        <v>46.9</v>
      </c>
      <c r="M65" s="21">
        <v>47.16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6.79</v>
      </c>
      <c r="C67" s="30">
        <v>3.1</v>
      </c>
      <c r="D67" s="33">
        <v>5.76</v>
      </c>
      <c r="E67" s="30">
        <v>2.7</v>
      </c>
      <c r="F67" s="30">
        <v>2.89</v>
      </c>
      <c r="G67" s="34">
        <v>7.5</v>
      </c>
      <c r="H67" s="30">
        <v>3.5</v>
      </c>
      <c r="I67" s="30">
        <v>11.9</v>
      </c>
      <c r="J67" s="21">
        <v>9.43</v>
      </c>
      <c r="K67" s="21">
        <v>8.1</v>
      </c>
      <c r="L67" s="21">
        <v>14.1</v>
      </c>
      <c r="M67" s="21">
        <v>6.2</v>
      </c>
    </row>
    <row r="68" spans="1:13" ht="18.75">
      <c r="A68" s="32" t="s">
        <v>5</v>
      </c>
      <c r="B68" s="36">
        <v>4.21</v>
      </c>
      <c r="C68" s="30">
        <v>2.4</v>
      </c>
      <c r="D68" s="33">
        <v>3.6</v>
      </c>
      <c r="E68" s="30">
        <v>3.4</v>
      </c>
      <c r="F68" s="30">
        <v>8.35</v>
      </c>
      <c r="G68" s="34">
        <v>2.4</v>
      </c>
      <c r="H68" s="30">
        <v>3.15</v>
      </c>
      <c r="I68" s="30">
        <v>4.9000000000000004</v>
      </c>
      <c r="J68" s="21">
        <v>15.9</v>
      </c>
      <c r="K68" s="21">
        <v>4.4000000000000004</v>
      </c>
      <c r="L68" s="21">
        <v>16.600000000000001</v>
      </c>
      <c r="M68" s="21">
        <v>2.5</v>
      </c>
    </row>
    <row r="69" spans="1:13" ht="18.75">
      <c r="A69" s="32" t="s">
        <v>6</v>
      </c>
      <c r="B69" s="36">
        <v>3.78</v>
      </c>
      <c r="C69" s="30">
        <v>3.8</v>
      </c>
      <c r="D69" s="33">
        <v>2.25</v>
      </c>
      <c r="E69" s="30">
        <v>2.9</v>
      </c>
      <c r="F69" s="30">
        <v>9.43</v>
      </c>
      <c r="G69" s="34">
        <v>2.4</v>
      </c>
      <c r="H69" s="30">
        <v>7.02</v>
      </c>
      <c r="I69" s="30">
        <v>5.9</v>
      </c>
      <c r="J69" s="21">
        <v>9.5</v>
      </c>
      <c r="K69" s="21">
        <v>1.4</v>
      </c>
      <c r="L69" s="21">
        <v>14.6</v>
      </c>
      <c r="M69" s="21">
        <v>2.2000000000000002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124</v>
      </c>
      <c r="D2" s="244"/>
      <c r="E2" s="244"/>
      <c r="F2" s="245" t="s">
        <v>128</v>
      </c>
      <c r="G2" s="245"/>
      <c r="H2" s="245"/>
      <c r="I2" s="246" t="s">
        <v>122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80700</v>
      </c>
      <c r="D4" s="247"/>
      <c r="E4" s="247"/>
      <c r="F4" s="247">
        <v>82050</v>
      </c>
      <c r="G4" s="247"/>
      <c r="H4" s="247"/>
      <c r="I4" s="247">
        <v>83350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80400</v>
      </c>
      <c r="D5" s="247"/>
      <c r="E5" s="247"/>
      <c r="F5" s="247">
        <v>81550</v>
      </c>
      <c r="G5" s="247"/>
      <c r="H5" s="247"/>
      <c r="I5" s="247">
        <v>82600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C4-'27日'!I4</f>
        <v>1300</v>
      </c>
      <c r="D6" s="302"/>
      <c r="E6" s="302"/>
      <c r="F6" s="303">
        <f>F4-C4</f>
        <v>1350</v>
      </c>
      <c r="G6" s="304"/>
      <c r="H6" s="305"/>
      <c r="I6" s="303">
        <f>I4-F4</f>
        <v>1300</v>
      </c>
      <c r="J6" s="304"/>
      <c r="K6" s="305"/>
      <c r="L6" s="308">
        <f>C6+F6+I6</f>
        <v>3950</v>
      </c>
      <c r="M6" s="308">
        <f>C7+F7+I7</f>
        <v>3200</v>
      </c>
    </row>
    <row r="7" spans="1:15" ht="21.95" customHeight="1">
      <c r="A7" s="238"/>
      <c r="B7" s="6" t="s">
        <v>16</v>
      </c>
      <c r="C7" s="302">
        <f>C5-'27日'!I5</f>
        <v>1000</v>
      </c>
      <c r="D7" s="302"/>
      <c r="E7" s="302"/>
      <c r="F7" s="303">
        <f>F5-C5</f>
        <v>1150</v>
      </c>
      <c r="G7" s="304"/>
      <c r="H7" s="305"/>
      <c r="I7" s="303">
        <f>I5-F5</f>
        <v>1050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50</v>
      </c>
      <c r="D9" s="247"/>
      <c r="E9" s="247"/>
      <c r="F9" s="247">
        <v>50</v>
      </c>
      <c r="G9" s="247"/>
      <c r="H9" s="247"/>
      <c r="I9" s="247">
        <v>49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50</v>
      </c>
      <c r="D10" s="247"/>
      <c r="E10" s="247"/>
      <c r="F10" s="247">
        <v>50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15" t="s">
        <v>92</v>
      </c>
      <c r="D11" s="215" t="s">
        <v>92</v>
      </c>
      <c r="E11" s="215" t="s">
        <v>92</v>
      </c>
      <c r="F11" s="217" t="s">
        <v>92</v>
      </c>
      <c r="G11" s="217" t="s">
        <v>92</v>
      </c>
      <c r="H11" s="217" t="s">
        <v>92</v>
      </c>
      <c r="I11" s="219" t="s">
        <v>92</v>
      </c>
      <c r="J11" s="219" t="s">
        <v>92</v>
      </c>
      <c r="K11" s="219" t="s">
        <v>92</v>
      </c>
    </row>
    <row r="12" spans="1:15" ht="21.95" customHeight="1">
      <c r="A12" s="283"/>
      <c r="B12" s="43" t="s">
        <v>23</v>
      </c>
      <c r="C12" s="215">
        <v>65</v>
      </c>
      <c r="D12" s="215">
        <v>65</v>
      </c>
      <c r="E12" s="215">
        <v>65</v>
      </c>
      <c r="F12" s="217">
        <v>65</v>
      </c>
      <c r="G12" s="217">
        <v>65</v>
      </c>
      <c r="H12" s="217">
        <v>65</v>
      </c>
      <c r="I12" s="219">
        <v>65</v>
      </c>
      <c r="J12" s="219">
        <v>65</v>
      </c>
      <c r="K12" s="219">
        <v>65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214">
        <v>260</v>
      </c>
      <c r="D15" s="214">
        <v>500</v>
      </c>
      <c r="E15" s="214">
        <v>470</v>
      </c>
      <c r="F15" s="216">
        <v>470</v>
      </c>
      <c r="G15" s="41">
        <v>440</v>
      </c>
      <c r="H15" s="41">
        <v>400</v>
      </c>
      <c r="I15" s="41">
        <v>400</v>
      </c>
      <c r="J15" s="41">
        <v>360</v>
      </c>
      <c r="K15" s="41">
        <v>330</v>
      </c>
    </row>
    <row r="16" spans="1:15" ht="21.95" customHeight="1">
      <c r="A16" s="257"/>
      <c r="B16" s="9" t="s">
        <v>28</v>
      </c>
      <c r="C16" s="254" t="s">
        <v>327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15" t="s">
        <v>92</v>
      </c>
      <c r="D17" s="215" t="s">
        <v>92</v>
      </c>
      <c r="E17" s="215" t="s">
        <v>92</v>
      </c>
      <c r="F17" s="217" t="s">
        <v>92</v>
      </c>
      <c r="G17" s="217" t="s">
        <v>92</v>
      </c>
      <c r="H17" s="217" t="s">
        <v>92</v>
      </c>
      <c r="I17" s="219" t="s">
        <v>92</v>
      </c>
      <c r="J17" s="219" t="s">
        <v>92</v>
      </c>
      <c r="K17" s="219" t="s">
        <v>92</v>
      </c>
    </row>
    <row r="18" spans="1:11" ht="21.95" customHeight="1">
      <c r="A18" s="255"/>
      <c r="B18" s="42" t="s">
        <v>23</v>
      </c>
      <c r="C18" s="214">
        <v>80</v>
      </c>
      <c r="D18" s="214">
        <v>80</v>
      </c>
      <c r="E18" s="214">
        <v>80</v>
      </c>
      <c r="F18" s="216">
        <v>80</v>
      </c>
      <c r="G18" s="216">
        <v>80</v>
      </c>
      <c r="H18" s="216">
        <v>80</v>
      </c>
      <c r="I18" s="218">
        <v>80</v>
      </c>
      <c r="J18" s="218">
        <v>80</v>
      </c>
      <c r="K18" s="218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214">
        <v>340</v>
      </c>
      <c r="D21" s="214">
        <v>300</v>
      </c>
      <c r="E21" s="214">
        <v>520</v>
      </c>
      <c r="F21" s="41">
        <v>520</v>
      </c>
      <c r="G21" s="41">
        <v>440</v>
      </c>
      <c r="H21" s="41">
        <v>350</v>
      </c>
      <c r="I21" s="41">
        <v>350</v>
      </c>
      <c r="J21" s="41">
        <v>250</v>
      </c>
      <c r="K21" s="41">
        <v>500</v>
      </c>
    </row>
    <row r="22" spans="1:11" ht="38.25" customHeight="1">
      <c r="A22" s="253"/>
      <c r="B22" s="9" t="s">
        <v>33</v>
      </c>
      <c r="C22" s="254" t="s">
        <v>328</v>
      </c>
      <c r="D22" s="254"/>
      <c r="E22" s="254"/>
      <c r="F22" s="254" t="s">
        <v>34</v>
      </c>
      <c r="G22" s="254"/>
      <c r="H22" s="254"/>
      <c r="I22" s="254" t="s">
        <v>332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1100</v>
      </c>
      <c r="D23" s="252"/>
      <c r="E23" s="252"/>
      <c r="F23" s="252">
        <v>1000</v>
      </c>
      <c r="G23" s="252"/>
      <c r="H23" s="252"/>
      <c r="I23" s="252">
        <v>900</v>
      </c>
      <c r="J23" s="252"/>
      <c r="K23" s="252"/>
    </row>
    <row r="24" spans="1:11" ht="21.95" customHeight="1">
      <c r="A24" s="258"/>
      <c r="B24" s="10" t="s">
        <v>37</v>
      </c>
      <c r="C24" s="252">
        <v>2150</v>
      </c>
      <c r="D24" s="252"/>
      <c r="E24" s="252"/>
      <c r="F24" s="252">
        <v>2090</v>
      </c>
      <c r="G24" s="252"/>
      <c r="H24" s="252"/>
      <c r="I24" s="252">
        <v>1950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12</v>
      </c>
      <c r="D25" s="252"/>
      <c r="E25" s="252"/>
      <c r="F25" s="252">
        <v>12</v>
      </c>
      <c r="G25" s="252"/>
      <c r="H25" s="252"/>
      <c r="I25" s="252">
        <v>12</v>
      </c>
      <c r="J25" s="252"/>
      <c r="K25" s="252"/>
    </row>
    <row r="26" spans="1:11" ht="21.95" customHeight="1">
      <c r="A26" s="257"/>
      <c r="B26" s="8" t="s">
        <v>40</v>
      </c>
      <c r="C26" s="252">
        <v>83</v>
      </c>
      <c r="D26" s="252"/>
      <c r="E26" s="252"/>
      <c r="F26" s="252">
        <v>85</v>
      </c>
      <c r="G26" s="252"/>
      <c r="H26" s="252"/>
      <c r="I26" s="252">
        <v>81</v>
      </c>
      <c r="J26" s="252"/>
      <c r="K26" s="252"/>
    </row>
    <row r="27" spans="1:11" ht="21.95" customHeight="1">
      <c r="A27" s="257"/>
      <c r="B27" s="8" t="s">
        <v>41</v>
      </c>
      <c r="C27" s="252">
        <v>8</v>
      </c>
      <c r="D27" s="252"/>
      <c r="E27" s="252"/>
      <c r="F27" s="252">
        <v>8</v>
      </c>
      <c r="G27" s="252"/>
      <c r="H27" s="252"/>
      <c r="I27" s="252">
        <v>8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329</v>
      </c>
      <c r="D28" s="269"/>
      <c r="E28" s="270"/>
      <c r="F28" s="268" t="s">
        <v>335</v>
      </c>
      <c r="G28" s="269"/>
      <c r="H28" s="270"/>
      <c r="I28" s="268" t="s">
        <v>333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326</v>
      </c>
      <c r="D31" s="280"/>
      <c r="E31" s="281"/>
      <c r="F31" s="279" t="s">
        <v>44</v>
      </c>
      <c r="G31" s="280"/>
      <c r="H31" s="281"/>
      <c r="I31" s="279" t="s">
        <v>95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9.44</v>
      </c>
      <c r="F35" s="44">
        <v>9.39</v>
      </c>
      <c r="G35" s="44">
        <v>9.42</v>
      </c>
      <c r="H35" s="41">
        <v>9.4600000000000009</v>
      </c>
      <c r="I35" s="44">
        <v>9.52</v>
      </c>
      <c r="J35" s="21">
        <v>9.5</v>
      </c>
    </row>
    <row r="36" spans="1:10" ht="15.75">
      <c r="A36" s="290"/>
      <c r="B36" s="297"/>
      <c r="C36" s="12" t="s">
        <v>56</v>
      </c>
      <c r="D36" s="12" t="s">
        <v>57</v>
      </c>
      <c r="E36" s="44">
        <v>4.33</v>
      </c>
      <c r="F36" s="44">
        <v>5.21</v>
      </c>
      <c r="G36" s="44">
        <v>6.84</v>
      </c>
      <c r="H36" s="41">
        <v>7.23</v>
      </c>
      <c r="I36" s="44">
        <v>6.41</v>
      </c>
      <c r="J36" s="21">
        <v>6.13</v>
      </c>
    </row>
    <row r="37" spans="1:10" ht="18.75">
      <c r="A37" s="290"/>
      <c r="B37" s="297"/>
      <c r="C37" s="13" t="s">
        <v>58</v>
      </c>
      <c r="D37" s="12" t="s">
        <v>59</v>
      </c>
      <c r="E37" s="44">
        <v>6.8</v>
      </c>
      <c r="F37" s="44">
        <v>6.1</v>
      </c>
      <c r="G37" s="35">
        <v>9.1999999999999993</v>
      </c>
      <c r="H37" s="41">
        <v>10.3</v>
      </c>
      <c r="I37" s="44">
        <v>15.4</v>
      </c>
      <c r="J37" s="21">
        <v>19.2</v>
      </c>
    </row>
    <row r="38" spans="1:10" ht="16.5">
      <c r="A38" s="290"/>
      <c r="B38" s="297"/>
      <c r="C38" s="14" t="s">
        <v>60</v>
      </c>
      <c r="D38" s="12" t="s">
        <v>61</v>
      </c>
      <c r="E38" s="35">
        <v>9.31</v>
      </c>
      <c r="F38" s="35">
        <v>9.68</v>
      </c>
      <c r="G38" s="35">
        <v>8.11</v>
      </c>
      <c r="H38" s="37">
        <v>6.57</v>
      </c>
      <c r="I38" s="44">
        <v>14.2</v>
      </c>
      <c r="J38" s="21">
        <v>11.3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10.039999999999999</v>
      </c>
      <c r="F40" s="44">
        <v>10.07</v>
      </c>
      <c r="G40" s="44">
        <v>10.02</v>
      </c>
      <c r="H40" s="41">
        <v>10.08</v>
      </c>
      <c r="I40" s="44">
        <v>9.89</v>
      </c>
      <c r="J40" s="21">
        <v>10.01</v>
      </c>
    </row>
    <row r="41" spans="1:10" ht="15.75">
      <c r="A41" s="290"/>
      <c r="B41" s="297"/>
      <c r="C41" s="12" t="s">
        <v>56</v>
      </c>
      <c r="D41" s="12" t="s">
        <v>64</v>
      </c>
      <c r="E41" s="44">
        <v>14.25</v>
      </c>
      <c r="F41" s="44">
        <v>16.420000000000002</v>
      </c>
      <c r="G41" s="44">
        <v>20.8</v>
      </c>
      <c r="H41" s="41">
        <v>20.100000000000001</v>
      </c>
      <c r="I41" s="44">
        <v>19.399999999999999</v>
      </c>
      <c r="J41" s="21">
        <v>15.2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3.52</v>
      </c>
      <c r="F42" s="44">
        <v>3.61</v>
      </c>
      <c r="G42" s="44">
        <v>3.58</v>
      </c>
      <c r="H42" s="41">
        <v>3.76</v>
      </c>
      <c r="I42" s="44">
        <v>3.86</v>
      </c>
      <c r="J42" s="21">
        <v>3.81</v>
      </c>
    </row>
    <row r="43" spans="1:10" ht="16.5">
      <c r="A43" s="290"/>
      <c r="B43" s="297"/>
      <c r="C43" s="15" t="s">
        <v>67</v>
      </c>
      <c r="D43" s="17" t="s">
        <v>68</v>
      </c>
      <c r="E43" s="44">
        <v>7.79</v>
      </c>
      <c r="F43" s="44">
        <v>4.97</v>
      </c>
      <c r="G43" s="44">
        <v>6.52</v>
      </c>
      <c r="H43" s="41">
        <v>6.32</v>
      </c>
      <c r="I43" s="44">
        <v>9.6</v>
      </c>
      <c r="J43" s="21">
        <v>8.24</v>
      </c>
    </row>
    <row r="44" spans="1:10" ht="18.75">
      <c r="A44" s="290"/>
      <c r="B44" s="297"/>
      <c r="C44" s="13" t="s">
        <v>58</v>
      </c>
      <c r="D44" s="12" t="s">
        <v>69</v>
      </c>
      <c r="E44" s="44">
        <v>1505</v>
      </c>
      <c r="F44" s="44">
        <v>860</v>
      </c>
      <c r="G44" s="44">
        <v>640</v>
      </c>
      <c r="H44" s="41">
        <v>650</v>
      </c>
      <c r="I44" s="44">
        <v>1120</v>
      </c>
      <c r="J44" s="21">
        <v>810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5.07</v>
      </c>
      <c r="F45" s="44">
        <v>5.1100000000000003</v>
      </c>
      <c r="G45" s="44">
        <v>5.54</v>
      </c>
      <c r="H45" s="41">
        <v>6.12</v>
      </c>
      <c r="I45" s="44">
        <v>6.76</v>
      </c>
      <c r="J45" s="21">
        <v>4.6399999999999997</v>
      </c>
    </row>
    <row r="46" spans="1:10" ht="18.75">
      <c r="A46" s="290"/>
      <c r="B46" s="297"/>
      <c r="C46" s="13" t="s">
        <v>58</v>
      </c>
      <c r="D46" s="12" t="s">
        <v>59</v>
      </c>
      <c r="E46" s="44">
        <v>14.4</v>
      </c>
      <c r="F46" s="44">
        <v>6.6</v>
      </c>
      <c r="G46" s="44">
        <v>11.3</v>
      </c>
      <c r="H46" s="41">
        <v>8.5</v>
      </c>
      <c r="I46" s="44">
        <v>13.3</v>
      </c>
      <c r="J46" s="21">
        <v>18.3</v>
      </c>
    </row>
    <row r="47" spans="1:10" ht="16.5">
      <c r="A47" s="290"/>
      <c r="B47" s="297"/>
      <c r="C47" s="14" t="s">
        <v>60</v>
      </c>
      <c r="D47" s="12" t="s">
        <v>72</v>
      </c>
      <c r="E47" s="44">
        <v>10.199999999999999</v>
      </c>
      <c r="F47" s="44">
        <v>5.3</v>
      </c>
      <c r="G47" s="44">
        <v>7.86</v>
      </c>
      <c r="H47" s="41">
        <v>8.1199999999999992</v>
      </c>
      <c r="I47" s="44">
        <v>3.31</v>
      </c>
      <c r="J47" s="21">
        <v>4.5999999999999996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8.23</v>
      </c>
      <c r="D56" s="22" t="s">
        <v>80</v>
      </c>
      <c r="E56" s="23">
        <v>86</v>
      </c>
      <c r="F56" s="22" t="s">
        <v>81</v>
      </c>
      <c r="G56" s="23">
        <v>72.3</v>
      </c>
      <c r="H56" s="22" t="s">
        <v>82</v>
      </c>
      <c r="I56" s="23">
        <v>0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13.3</v>
      </c>
      <c r="E59" s="30"/>
      <c r="F59" s="30">
        <v>82.4</v>
      </c>
      <c r="G59" s="34"/>
      <c r="H59" s="30">
        <v>88.5</v>
      </c>
      <c r="I59" s="30"/>
      <c r="J59" s="21"/>
      <c r="K59" s="21">
        <v>33.200000000000003</v>
      </c>
      <c r="L59" s="21"/>
      <c r="M59" s="21">
        <v>84.4</v>
      </c>
    </row>
    <row r="60" spans="1:13" ht="18.75">
      <c r="A60" s="28" t="s">
        <v>1</v>
      </c>
      <c r="B60" s="29">
        <v>64.5</v>
      </c>
      <c r="C60" s="29"/>
      <c r="D60" s="29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15.1</v>
      </c>
      <c r="C61" s="29"/>
      <c r="D61" s="29">
        <v>6.8</v>
      </c>
      <c r="E61" s="30"/>
      <c r="F61" s="30">
        <v>8.6</v>
      </c>
      <c r="G61" s="34"/>
      <c r="H61" s="30">
        <v>10.6</v>
      </c>
      <c r="I61" s="30"/>
      <c r="J61" s="21"/>
      <c r="K61" s="21">
        <v>6.17</v>
      </c>
      <c r="L61" s="21"/>
      <c r="M61" s="21">
        <v>14.3</v>
      </c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22.7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68.400000000000006</v>
      </c>
      <c r="D64" s="33"/>
      <c r="E64" s="30">
        <v>78.47</v>
      </c>
      <c r="F64" s="30"/>
      <c r="G64" s="38">
        <v>38.4</v>
      </c>
      <c r="H64" s="30"/>
      <c r="I64" s="30">
        <v>19.7</v>
      </c>
      <c r="J64" s="21"/>
      <c r="K64" s="21">
        <v>80.63</v>
      </c>
      <c r="L64" s="21"/>
      <c r="M64" s="21">
        <v>82.85</v>
      </c>
    </row>
    <row r="65" spans="1:13" ht="18.75">
      <c r="A65" s="31" t="s">
        <v>4</v>
      </c>
      <c r="B65" s="30"/>
      <c r="C65" s="30">
        <v>43</v>
      </c>
      <c r="D65" s="33"/>
      <c r="E65" s="30">
        <v>52.57</v>
      </c>
      <c r="F65" s="30"/>
      <c r="G65" s="34">
        <v>28.1</v>
      </c>
      <c r="H65" s="30"/>
      <c r="I65" s="30">
        <v>4.7</v>
      </c>
      <c r="J65" s="21"/>
      <c r="K65" s="21">
        <v>59.01</v>
      </c>
      <c r="M65" s="21">
        <v>59.04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0.49</v>
      </c>
      <c r="C67" s="30">
        <v>8</v>
      </c>
      <c r="D67" s="30">
        <v>2.2999999999999998</v>
      </c>
      <c r="E67" s="30">
        <v>7.6</v>
      </c>
      <c r="F67" s="30">
        <v>3.61</v>
      </c>
      <c r="G67" s="30">
        <v>5.8</v>
      </c>
      <c r="H67" s="30">
        <v>1.84</v>
      </c>
      <c r="I67" s="30">
        <v>5.7</v>
      </c>
      <c r="J67" s="30">
        <v>1.67</v>
      </c>
      <c r="K67" s="30">
        <v>17.8</v>
      </c>
      <c r="L67" s="30">
        <v>15.2</v>
      </c>
      <c r="M67" s="30">
        <v>23.9</v>
      </c>
    </row>
    <row r="68" spans="1:13" ht="18.75">
      <c r="A68" s="32" t="s">
        <v>5</v>
      </c>
      <c r="B68" s="30">
        <v>0.6</v>
      </c>
      <c r="C68" s="30">
        <v>2.1</v>
      </c>
      <c r="D68" s="30">
        <v>1.19</v>
      </c>
      <c r="E68" s="30">
        <v>2.1</v>
      </c>
      <c r="F68" s="30">
        <v>3.55</v>
      </c>
      <c r="G68" s="30">
        <v>3.6</v>
      </c>
      <c r="H68" s="30">
        <v>5.33</v>
      </c>
      <c r="I68" s="30">
        <v>3.8</v>
      </c>
      <c r="J68" s="30">
        <v>4.07</v>
      </c>
      <c r="K68" s="30">
        <v>2.5</v>
      </c>
      <c r="L68" s="30">
        <v>10.6</v>
      </c>
      <c r="M68" s="30">
        <v>5.8</v>
      </c>
    </row>
    <row r="69" spans="1:13" ht="18.75">
      <c r="A69" s="32" t="s">
        <v>6</v>
      </c>
      <c r="B69" s="30">
        <v>3.34</v>
      </c>
      <c r="C69" s="30">
        <v>2.2000000000000002</v>
      </c>
      <c r="D69" s="30">
        <v>4.12</v>
      </c>
      <c r="E69" s="30">
        <v>2.4</v>
      </c>
      <c r="F69" s="30">
        <v>4.1100000000000003</v>
      </c>
      <c r="G69" s="30">
        <v>2.7</v>
      </c>
      <c r="H69" s="30">
        <v>4.28</v>
      </c>
      <c r="I69" s="30">
        <v>3.3</v>
      </c>
      <c r="J69" s="30">
        <v>4.45</v>
      </c>
      <c r="K69" s="30">
        <v>3.1</v>
      </c>
      <c r="L69" s="30">
        <v>15.4</v>
      </c>
      <c r="M69" s="30">
        <v>8.3000000000000007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16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104</v>
      </c>
      <c r="D2" s="244"/>
      <c r="E2" s="244"/>
      <c r="F2" s="245" t="s">
        <v>106</v>
      </c>
      <c r="G2" s="245"/>
      <c r="H2" s="245"/>
      <c r="I2" s="246" t="s">
        <v>110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3175</v>
      </c>
      <c r="D4" s="247"/>
      <c r="E4" s="247"/>
      <c r="F4" s="247">
        <v>3995</v>
      </c>
      <c r="G4" s="247"/>
      <c r="H4" s="247"/>
      <c r="I4" s="247">
        <v>4750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3555</v>
      </c>
      <c r="D5" s="247"/>
      <c r="E5" s="247"/>
      <c r="F5" s="247">
        <v>4450</v>
      </c>
      <c r="G5" s="247"/>
      <c r="H5" s="247"/>
      <c r="I5" s="247">
        <v>5460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C4-'1日'!I4</f>
        <v>835</v>
      </c>
      <c r="D6" s="302"/>
      <c r="E6" s="302"/>
      <c r="F6" s="303">
        <f>F4-C4</f>
        <v>820</v>
      </c>
      <c r="G6" s="304"/>
      <c r="H6" s="305"/>
      <c r="I6" s="303">
        <f>I4-F4</f>
        <v>755</v>
      </c>
      <c r="J6" s="304"/>
      <c r="K6" s="305"/>
      <c r="L6" s="308">
        <f>C6+F6+I6</f>
        <v>2410</v>
      </c>
      <c r="M6" s="308">
        <f>C7+F7+I7</f>
        <v>2840</v>
      </c>
    </row>
    <row r="7" spans="1:15" ht="21.95" customHeight="1">
      <c r="A7" s="238"/>
      <c r="B7" s="6" t="s">
        <v>16</v>
      </c>
      <c r="C7" s="302">
        <f>C5-'1日'!I5</f>
        <v>935</v>
      </c>
      <c r="D7" s="302"/>
      <c r="E7" s="302"/>
      <c r="F7" s="303">
        <f>F5-C5</f>
        <v>895</v>
      </c>
      <c r="G7" s="304"/>
      <c r="H7" s="305"/>
      <c r="I7" s="303">
        <f>I5-F5</f>
        <v>1010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45</v>
      </c>
      <c r="D9" s="247"/>
      <c r="E9" s="247"/>
      <c r="F9" s="247">
        <v>50</v>
      </c>
      <c r="G9" s="247"/>
      <c r="H9" s="247"/>
      <c r="I9" s="247">
        <v>47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45</v>
      </c>
      <c r="D10" s="247"/>
      <c r="E10" s="247"/>
      <c r="F10" s="247">
        <v>37</v>
      </c>
      <c r="G10" s="247"/>
      <c r="H10" s="247"/>
      <c r="I10" s="247">
        <v>46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53" t="s">
        <v>92</v>
      </c>
      <c r="D11" s="53" t="s">
        <v>92</v>
      </c>
      <c r="E11" s="53" t="s">
        <v>92</v>
      </c>
      <c r="F11" s="55" t="s">
        <v>92</v>
      </c>
      <c r="G11" s="55" t="s">
        <v>92</v>
      </c>
      <c r="H11" s="55" t="s">
        <v>92</v>
      </c>
      <c r="I11" s="57" t="s">
        <v>92</v>
      </c>
      <c r="J11" s="57" t="s">
        <v>92</v>
      </c>
      <c r="K11" s="57" t="s">
        <v>92</v>
      </c>
    </row>
    <row r="12" spans="1:15" ht="21.95" customHeight="1">
      <c r="A12" s="283"/>
      <c r="B12" s="43" t="s">
        <v>23</v>
      </c>
      <c r="C12" s="53">
        <v>60</v>
      </c>
      <c r="D12" s="53">
        <v>60</v>
      </c>
      <c r="E12" s="53">
        <v>60</v>
      </c>
      <c r="F12" s="55">
        <v>60</v>
      </c>
      <c r="G12" s="55">
        <v>60</v>
      </c>
      <c r="H12" s="55">
        <v>60</v>
      </c>
      <c r="I12" s="57">
        <v>60</v>
      </c>
      <c r="J12" s="57">
        <v>60</v>
      </c>
      <c r="K12" s="57">
        <v>60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52">
        <v>360</v>
      </c>
      <c r="D15" s="52">
        <v>320</v>
      </c>
      <c r="E15" s="52">
        <v>280</v>
      </c>
      <c r="F15" s="54">
        <v>280</v>
      </c>
      <c r="G15" s="41">
        <v>250</v>
      </c>
      <c r="H15" s="41">
        <v>500</v>
      </c>
      <c r="I15" s="41">
        <v>500</v>
      </c>
      <c r="J15" s="41">
        <v>460</v>
      </c>
      <c r="K15" s="41">
        <v>420</v>
      </c>
    </row>
    <row r="16" spans="1:15" ht="41.25" customHeight="1">
      <c r="A16" s="257"/>
      <c r="B16" s="9" t="s">
        <v>28</v>
      </c>
      <c r="C16" s="254" t="s">
        <v>29</v>
      </c>
      <c r="D16" s="254"/>
      <c r="E16" s="254"/>
      <c r="F16" s="254" t="s">
        <v>118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53" t="s">
        <v>92</v>
      </c>
      <c r="D17" s="53" t="s">
        <v>92</v>
      </c>
      <c r="E17" s="53" t="s">
        <v>92</v>
      </c>
      <c r="F17" s="55" t="s">
        <v>92</v>
      </c>
      <c r="G17" s="55" t="s">
        <v>92</v>
      </c>
      <c r="H17" s="55" t="s">
        <v>92</v>
      </c>
      <c r="I17" s="57" t="s">
        <v>92</v>
      </c>
      <c r="J17" s="57" t="s">
        <v>92</v>
      </c>
      <c r="K17" s="57" t="s">
        <v>92</v>
      </c>
    </row>
    <row r="18" spans="1:11" ht="21.95" customHeight="1">
      <c r="A18" s="255"/>
      <c r="B18" s="42" t="s">
        <v>23</v>
      </c>
      <c r="C18" s="52">
        <v>80</v>
      </c>
      <c r="D18" s="52">
        <v>80</v>
      </c>
      <c r="E18" s="52">
        <v>80</v>
      </c>
      <c r="F18" s="54">
        <v>80</v>
      </c>
      <c r="G18" s="54">
        <v>80</v>
      </c>
      <c r="H18" s="54">
        <v>80</v>
      </c>
      <c r="I18" s="56">
        <v>80</v>
      </c>
      <c r="J18" s="56">
        <v>80</v>
      </c>
      <c r="K18" s="56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52">
        <v>440</v>
      </c>
      <c r="D21" s="52">
        <v>360</v>
      </c>
      <c r="E21" s="52">
        <v>270</v>
      </c>
      <c r="F21" s="54">
        <v>270</v>
      </c>
      <c r="G21" s="41">
        <v>200</v>
      </c>
      <c r="H21" s="41">
        <v>550</v>
      </c>
      <c r="I21" s="41">
        <v>550</v>
      </c>
      <c r="J21" s="41">
        <v>470</v>
      </c>
      <c r="K21" s="41">
        <v>390</v>
      </c>
    </row>
    <row r="22" spans="1:11" ht="49.5" customHeight="1">
      <c r="A22" s="253"/>
      <c r="B22" s="9" t="s">
        <v>33</v>
      </c>
      <c r="C22" s="254" t="s">
        <v>34</v>
      </c>
      <c r="D22" s="254"/>
      <c r="E22" s="254"/>
      <c r="F22" s="254" t="s">
        <v>111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920</v>
      </c>
      <c r="D23" s="252"/>
      <c r="E23" s="252"/>
      <c r="F23" s="252">
        <v>830</v>
      </c>
      <c r="G23" s="252"/>
      <c r="H23" s="252"/>
      <c r="I23" s="252">
        <v>660</v>
      </c>
      <c r="J23" s="252"/>
      <c r="K23" s="252"/>
    </row>
    <row r="24" spans="1:11" ht="21.95" customHeight="1">
      <c r="A24" s="258"/>
      <c r="B24" s="10" t="s">
        <v>37</v>
      </c>
      <c r="C24" s="252">
        <v>1200</v>
      </c>
      <c r="D24" s="252"/>
      <c r="E24" s="252"/>
      <c r="F24" s="252">
        <v>1060</v>
      </c>
      <c r="G24" s="252"/>
      <c r="H24" s="252"/>
      <c r="I24" s="252">
        <v>1060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27</v>
      </c>
      <c r="D25" s="252"/>
      <c r="E25" s="252"/>
      <c r="F25" s="252">
        <v>26</v>
      </c>
      <c r="G25" s="252"/>
      <c r="H25" s="252"/>
      <c r="I25" s="252">
        <v>26</v>
      </c>
      <c r="J25" s="252"/>
      <c r="K25" s="252"/>
    </row>
    <row r="26" spans="1:11" ht="21.95" customHeight="1">
      <c r="A26" s="257"/>
      <c r="B26" s="8" t="s">
        <v>40</v>
      </c>
      <c r="C26" s="252">
        <v>157</v>
      </c>
      <c r="D26" s="252"/>
      <c r="E26" s="252"/>
      <c r="F26" s="252">
        <v>155</v>
      </c>
      <c r="G26" s="252"/>
      <c r="H26" s="252"/>
      <c r="I26" s="252">
        <v>155</v>
      </c>
      <c r="J26" s="252"/>
      <c r="K26" s="252"/>
    </row>
    <row r="27" spans="1:11" ht="21.95" customHeight="1">
      <c r="A27" s="257"/>
      <c r="B27" s="8" t="s">
        <v>41</v>
      </c>
      <c r="C27" s="252">
        <v>12</v>
      </c>
      <c r="D27" s="252"/>
      <c r="E27" s="252"/>
      <c r="F27" s="252">
        <v>12</v>
      </c>
      <c r="G27" s="252"/>
      <c r="H27" s="252"/>
      <c r="I27" s="252">
        <v>12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354</v>
      </c>
      <c r="D28" s="269"/>
      <c r="E28" s="270"/>
      <c r="F28" s="268" t="s">
        <v>109</v>
      </c>
      <c r="G28" s="269"/>
      <c r="H28" s="270"/>
      <c r="I28" s="268" t="s">
        <v>113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103</v>
      </c>
      <c r="D31" s="280"/>
      <c r="E31" s="281"/>
      <c r="F31" s="279" t="s">
        <v>105</v>
      </c>
      <c r="G31" s="280"/>
      <c r="H31" s="281"/>
      <c r="I31" s="279" t="s">
        <v>108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9.18</v>
      </c>
      <c r="F35" s="44">
        <v>9.25</v>
      </c>
      <c r="G35" s="44">
        <v>9.25</v>
      </c>
      <c r="H35" s="41">
        <v>9.48</v>
      </c>
      <c r="I35" s="44">
        <v>9.34</v>
      </c>
      <c r="J35" s="21">
        <v>9.43</v>
      </c>
    </row>
    <row r="36" spans="1:10" ht="15.75">
      <c r="A36" s="290"/>
      <c r="B36" s="297"/>
      <c r="C36" s="12" t="s">
        <v>56</v>
      </c>
      <c r="D36" s="12" t="s">
        <v>57</v>
      </c>
      <c r="E36" s="44">
        <v>6.27</v>
      </c>
      <c r="F36" s="44">
        <v>6.67</v>
      </c>
      <c r="G36" s="44">
        <v>8.06</v>
      </c>
      <c r="H36" s="41">
        <v>8.6</v>
      </c>
      <c r="I36" s="44">
        <v>6.06</v>
      </c>
      <c r="J36" s="21">
        <v>7.35</v>
      </c>
    </row>
    <row r="37" spans="1:10" ht="18.75">
      <c r="A37" s="290"/>
      <c r="B37" s="297"/>
      <c r="C37" s="13" t="s">
        <v>58</v>
      </c>
      <c r="D37" s="12" t="s">
        <v>59</v>
      </c>
      <c r="E37" s="44">
        <v>12.8</v>
      </c>
      <c r="F37" s="44">
        <v>13.5</v>
      </c>
      <c r="G37" s="35">
        <v>14</v>
      </c>
      <c r="H37" s="41">
        <v>11.3</v>
      </c>
      <c r="I37" s="44">
        <v>14.7</v>
      </c>
      <c r="J37" s="21">
        <v>12.2</v>
      </c>
    </row>
    <row r="38" spans="1:10" ht="16.5">
      <c r="A38" s="290"/>
      <c r="B38" s="297"/>
      <c r="C38" s="14" t="s">
        <v>60</v>
      </c>
      <c r="D38" s="12" t="s">
        <v>61</v>
      </c>
      <c r="E38" s="35">
        <v>16.399999999999999</v>
      </c>
      <c r="F38" s="35">
        <v>17.2</v>
      </c>
      <c r="G38" s="35">
        <v>13.8</v>
      </c>
      <c r="H38" s="37">
        <v>3.39</v>
      </c>
      <c r="I38" s="44">
        <v>15.22</v>
      </c>
      <c r="J38" s="21">
        <v>16.3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0.2</v>
      </c>
      <c r="H39" s="41">
        <v>0</v>
      </c>
      <c r="I39" s="44">
        <v>0.8</v>
      </c>
      <c r="J39" s="21">
        <v>0.8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10.37</v>
      </c>
      <c r="F40" s="44">
        <v>10.32</v>
      </c>
      <c r="G40" s="44">
        <v>10.35</v>
      </c>
      <c r="H40" s="54">
        <v>10.25</v>
      </c>
      <c r="I40" s="44">
        <v>10.24</v>
      </c>
      <c r="J40" s="21">
        <v>10.35</v>
      </c>
    </row>
    <row r="41" spans="1:10" ht="15.75">
      <c r="A41" s="290"/>
      <c r="B41" s="297"/>
      <c r="C41" s="12" t="s">
        <v>56</v>
      </c>
      <c r="D41" s="12" t="s">
        <v>64</v>
      </c>
      <c r="E41" s="44">
        <v>14.8</v>
      </c>
      <c r="F41" s="44">
        <v>19</v>
      </c>
      <c r="G41" s="44">
        <v>15.07</v>
      </c>
      <c r="H41" s="54">
        <v>18.100000000000001</v>
      </c>
      <c r="I41" s="44">
        <v>14.28</v>
      </c>
      <c r="J41" s="21">
        <v>14.6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3.89</v>
      </c>
      <c r="F42" s="44">
        <v>4.09</v>
      </c>
      <c r="G42" s="44">
        <v>4.18</v>
      </c>
      <c r="H42" s="54">
        <v>4.33</v>
      </c>
      <c r="I42" s="44">
        <v>4.09</v>
      </c>
      <c r="J42" s="21">
        <v>4.17</v>
      </c>
    </row>
    <row r="43" spans="1:10" ht="16.5">
      <c r="A43" s="290"/>
      <c r="B43" s="297"/>
      <c r="C43" s="15" t="s">
        <v>67</v>
      </c>
      <c r="D43" s="17" t="s">
        <v>68</v>
      </c>
      <c r="E43" s="44">
        <v>11</v>
      </c>
      <c r="F43" s="44">
        <v>11.2</v>
      </c>
      <c r="G43" s="44">
        <v>9.4</v>
      </c>
      <c r="H43" s="54">
        <v>8.9600000000000009</v>
      </c>
      <c r="I43" s="44">
        <v>10.1</v>
      </c>
      <c r="J43" s="21">
        <v>10.9</v>
      </c>
    </row>
    <row r="44" spans="1:10" ht="18.75">
      <c r="A44" s="290"/>
      <c r="B44" s="297"/>
      <c r="C44" s="13" t="s">
        <v>58</v>
      </c>
      <c r="D44" s="12" t="s">
        <v>69</v>
      </c>
      <c r="E44" s="44">
        <v>371</v>
      </c>
      <c r="F44" s="44">
        <v>368</v>
      </c>
      <c r="G44" s="44">
        <v>343</v>
      </c>
      <c r="H44" s="54">
        <v>421</v>
      </c>
      <c r="I44" s="44">
        <v>377</v>
      </c>
      <c r="J44" s="21">
        <v>400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4.6100000000000003</v>
      </c>
      <c r="F45" s="44">
        <v>5.72</v>
      </c>
      <c r="G45" s="44">
        <v>9.66</v>
      </c>
      <c r="H45" s="41">
        <v>8.6</v>
      </c>
      <c r="I45" s="44">
        <v>11.86</v>
      </c>
      <c r="J45" s="21">
        <v>4.05</v>
      </c>
    </row>
    <row r="46" spans="1:10" ht="18.75">
      <c r="A46" s="290"/>
      <c r="B46" s="297"/>
      <c r="C46" s="13" t="s">
        <v>58</v>
      </c>
      <c r="D46" s="12" t="s">
        <v>59</v>
      </c>
      <c r="E46" s="44">
        <v>14.5</v>
      </c>
      <c r="F46" s="44">
        <v>13.7</v>
      </c>
      <c r="G46" s="44">
        <v>6.52</v>
      </c>
      <c r="H46" s="41">
        <v>11.3</v>
      </c>
      <c r="I46" s="44">
        <v>10.6</v>
      </c>
      <c r="J46" s="21">
        <v>11.7</v>
      </c>
    </row>
    <row r="47" spans="1:10" ht="16.5">
      <c r="A47" s="290"/>
      <c r="B47" s="297"/>
      <c r="C47" s="14" t="s">
        <v>60</v>
      </c>
      <c r="D47" s="12" t="s">
        <v>72</v>
      </c>
      <c r="E47" s="44">
        <v>10.8</v>
      </c>
      <c r="F47" s="44">
        <v>7.92</v>
      </c>
      <c r="G47" s="44">
        <v>9.42</v>
      </c>
      <c r="H47" s="41">
        <v>0.42</v>
      </c>
      <c r="I47" s="44">
        <v>17.8</v>
      </c>
      <c r="J47" s="21">
        <v>1.8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9.61</v>
      </c>
      <c r="F52" s="44">
        <v>9.56</v>
      </c>
      <c r="G52" s="44">
        <v>9.66</v>
      </c>
      <c r="H52" s="41">
        <v>9.48</v>
      </c>
      <c r="I52" s="44">
        <v>9.51</v>
      </c>
      <c r="J52" s="21">
        <v>9.43</v>
      </c>
    </row>
    <row r="53" spans="1:13" ht="15.75">
      <c r="A53" s="290"/>
      <c r="B53" s="297"/>
      <c r="C53" s="12" t="s">
        <v>56</v>
      </c>
      <c r="D53" s="12" t="s">
        <v>57</v>
      </c>
      <c r="E53" s="44">
        <v>3.45</v>
      </c>
      <c r="F53" s="44">
        <v>4.71</v>
      </c>
      <c r="G53" s="44">
        <v>6.52</v>
      </c>
      <c r="H53" s="41">
        <v>4.74</v>
      </c>
      <c r="I53" s="44">
        <v>5.78</v>
      </c>
      <c r="J53" s="21">
        <v>7.23</v>
      </c>
    </row>
    <row r="54" spans="1:13" ht="18.75">
      <c r="A54" s="290"/>
      <c r="B54" s="297"/>
      <c r="C54" s="13" t="s">
        <v>58</v>
      </c>
      <c r="D54" s="12" t="s">
        <v>59</v>
      </c>
      <c r="E54" s="44">
        <v>6.2</v>
      </c>
      <c r="F54" s="44">
        <v>5.6</v>
      </c>
      <c r="G54" s="44">
        <v>3.2</v>
      </c>
      <c r="H54" s="41">
        <v>7.12</v>
      </c>
      <c r="I54" s="44">
        <v>9.9</v>
      </c>
      <c r="J54" s="21">
        <v>3.5</v>
      </c>
    </row>
    <row r="55" spans="1:13" ht="16.5">
      <c r="A55" s="290"/>
      <c r="B55" s="298"/>
      <c r="C55" s="18" t="s">
        <v>60</v>
      </c>
      <c r="D55" s="12" t="s">
        <v>77</v>
      </c>
      <c r="E55" s="19">
        <v>3.34</v>
      </c>
      <c r="F55" s="19">
        <v>2.67</v>
      </c>
      <c r="G55" s="19">
        <v>12.7</v>
      </c>
      <c r="H55" s="41">
        <v>3.39</v>
      </c>
      <c r="I55" s="44">
        <v>11.7</v>
      </c>
      <c r="J55" s="21">
        <v>10.5</v>
      </c>
    </row>
    <row r="56" spans="1:13" ht="14.25">
      <c r="A56" s="22" t="s">
        <v>78</v>
      </c>
      <c r="B56" s="22" t="s">
        <v>79</v>
      </c>
      <c r="C56" s="23">
        <v>7.2</v>
      </c>
      <c r="D56" s="22" t="s">
        <v>80</v>
      </c>
      <c r="E56" s="23">
        <v>85</v>
      </c>
      <c r="F56" s="22" t="s">
        <v>81</v>
      </c>
      <c r="G56" s="23">
        <v>70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31.6</v>
      </c>
      <c r="E59" s="30"/>
      <c r="F59" s="30"/>
      <c r="G59" s="34"/>
      <c r="H59" s="30"/>
      <c r="I59" s="30"/>
      <c r="J59" s="21">
        <v>67.599999999999994</v>
      </c>
      <c r="K59" s="21"/>
      <c r="L59" s="21">
        <v>78</v>
      </c>
      <c r="M59" s="21"/>
    </row>
    <row r="60" spans="1:13" ht="18.75">
      <c r="A60" s="28" t="s">
        <v>1</v>
      </c>
      <c r="B60" s="29">
        <v>14.8</v>
      </c>
      <c r="C60" s="30"/>
      <c r="D60" s="33">
        <v>74.099999999999994</v>
      </c>
      <c r="E60" s="30"/>
      <c r="F60" s="30">
        <v>7</v>
      </c>
      <c r="G60" s="34"/>
      <c r="H60" s="30">
        <v>30.64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300</v>
      </c>
      <c r="C61" s="30"/>
      <c r="D61" s="33"/>
      <c r="E61" s="30"/>
      <c r="F61" s="30">
        <v>73.62</v>
      </c>
      <c r="G61" s="34"/>
      <c r="H61" s="30">
        <v>59.8</v>
      </c>
      <c r="I61" s="30"/>
      <c r="J61" s="21">
        <v>4.68</v>
      </c>
      <c r="K61" s="21"/>
      <c r="L61" s="21">
        <v>1.43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8.09</v>
      </c>
      <c r="M63" s="21">
        <v>9.07</v>
      </c>
    </row>
    <row r="64" spans="1:13" ht="18.75">
      <c r="A64" s="31" t="s">
        <v>3</v>
      </c>
      <c r="B64" s="30"/>
      <c r="C64" s="30">
        <v>6.21</v>
      </c>
      <c r="D64" s="33"/>
      <c r="E64" s="30">
        <v>6.19</v>
      </c>
      <c r="F64" s="30"/>
      <c r="G64" s="38">
        <v>85.3</v>
      </c>
      <c r="H64" s="30"/>
      <c r="I64" s="30">
        <v>6.89</v>
      </c>
      <c r="J64" s="21"/>
      <c r="K64" s="21">
        <v>6.43</v>
      </c>
      <c r="L64" s="21"/>
      <c r="M64" s="21">
        <v>7.06</v>
      </c>
    </row>
    <row r="65" spans="1:13" ht="18.75">
      <c r="A65" s="31" t="s">
        <v>4</v>
      </c>
      <c r="B65" s="30"/>
      <c r="C65" s="30">
        <v>68.599999999999994</v>
      </c>
      <c r="D65" s="33"/>
      <c r="E65" s="30">
        <v>72.8</v>
      </c>
      <c r="F65" s="30"/>
      <c r="G65" s="34">
        <v>15.2</v>
      </c>
      <c r="H65" s="30"/>
      <c r="I65" s="30">
        <v>78.42</v>
      </c>
      <c r="J65" s="21"/>
      <c r="K65" s="21">
        <v>87.36</v>
      </c>
      <c r="M65" s="21">
        <v>89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18.5</v>
      </c>
      <c r="C68" s="30">
        <v>3.7</v>
      </c>
      <c r="D68" s="33">
        <v>15.1</v>
      </c>
      <c r="E68" s="30">
        <v>4.5</v>
      </c>
      <c r="F68" s="30">
        <v>16.3</v>
      </c>
      <c r="G68" s="34">
        <v>3.5</v>
      </c>
      <c r="H68" s="30">
        <v>8.58</v>
      </c>
      <c r="I68" s="30">
        <v>6.9</v>
      </c>
      <c r="J68" s="21">
        <v>13</v>
      </c>
      <c r="K68" s="21">
        <v>7.8</v>
      </c>
      <c r="L68" s="21">
        <v>12.4</v>
      </c>
      <c r="M68" s="21">
        <v>8.6</v>
      </c>
    </row>
    <row r="69" spans="1:13" ht="18.75">
      <c r="A69" s="32" t="s">
        <v>6</v>
      </c>
      <c r="B69" s="36">
        <v>15.2</v>
      </c>
      <c r="C69" s="30">
        <v>3.2</v>
      </c>
      <c r="D69" s="33">
        <v>16.2</v>
      </c>
      <c r="E69" s="30">
        <v>3.6</v>
      </c>
      <c r="F69" s="30">
        <v>17.2</v>
      </c>
      <c r="G69" s="34">
        <v>5.7</v>
      </c>
      <c r="H69" s="30">
        <v>11.4</v>
      </c>
      <c r="I69" s="30">
        <v>4.2</v>
      </c>
      <c r="J69" s="21">
        <v>15.4</v>
      </c>
      <c r="K69" s="21">
        <v>9.1</v>
      </c>
      <c r="L69" s="21">
        <v>16.399999999999999</v>
      </c>
      <c r="M69" s="21">
        <v>14.2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124</v>
      </c>
      <c r="D2" s="244"/>
      <c r="E2" s="244"/>
      <c r="F2" s="245" t="s">
        <v>128</v>
      </c>
      <c r="G2" s="245"/>
      <c r="H2" s="245"/>
      <c r="I2" s="246" t="s">
        <v>122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84750</v>
      </c>
      <c r="D4" s="247"/>
      <c r="E4" s="247"/>
      <c r="F4" s="247">
        <v>85935</v>
      </c>
      <c r="G4" s="247"/>
      <c r="H4" s="247"/>
      <c r="I4" s="247">
        <v>87315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83760</v>
      </c>
      <c r="D5" s="247"/>
      <c r="E5" s="247"/>
      <c r="F5" s="247">
        <v>84640</v>
      </c>
      <c r="G5" s="247"/>
      <c r="H5" s="247"/>
      <c r="I5" s="247">
        <v>85870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C4-'28日'!I4</f>
        <v>1400</v>
      </c>
      <c r="D6" s="302"/>
      <c r="E6" s="302"/>
      <c r="F6" s="303">
        <f>F4-C4</f>
        <v>1185</v>
      </c>
      <c r="G6" s="304"/>
      <c r="H6" s="305"/>
      <c r="I6" s="303">
        <f>I4-F4</f>
        <v>1380</v>
      </c>
      <c r="J6" s="304"/>
      <c r="K6" s="305"/>
      <c r="L6" s="308">
        <f>C6+F6+I6</f>
        <v>3965</v>
      </c>
      <c r="M6" s="308">
        <f>C7+F7+I7</f>
        <v>3270</v>
      </c>
    </row>
    <row r="7" spans="1:15" ht="21.95" customHeight="1">
      <c r="A7" s="238"/>
      <c r="B7" s="6" t="s">
        <v>16</v>
      </c>
      <c r="C7" s="302">
        <f>C5-'28日'!I5</f>
        <v>1160</v>
      </c>
      <c r="D7" s="302"/>
      <c r="E7" s="302"/>
      <c r="F7" s="303">
        <f>F5-C5</f>
        <v>880</v>
      </c>
      <c r="G7" s="304"/>
      <c r="H7" s="305"/>
      <c r="I7" s="303">
        <f>I5-F5</f>
        <v>1230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48</v>
      </c>
      <c r="D9" s="247"/>
      <c r="E9" s="247"/>
      <c r="F9" s="247">
        <v>47</v>
      </c>
      <c r="G9" s="247"/>
      <c r="H9" s="247"/>
      <c r="I9" s="247">
        <v>49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48</v>
      </c>
      <c r="D10" s="247"/>
      <c r="E10" s="247"/>
      <c r="F10" s="247">
        <v>47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21" t="s">
        <v>92</v>
      </c>
      <c r="D11" s="221" t="s">
        <v>92</v>
      </c>
      <c r="E11" s="221" t="s">
        <v>92</v>
      </c>
      <c r="F11" s="223" t="s">
        <v>92</v>
      </c>
      <c r="G11" s="223" t="s">
        <v>92</v>
      </c>
      <c r="H11" s="223" t="s">
        <v>92</v>
      </c>
      <c r="I11" s="225" t="s">
        <v>92</v>
      </c>
      <c r="J11" s="225" t="s">
        <v>92</v>
      </c>
      <c r="K11" s="225" t="s">
        <v>92</v>
      </c>
    </row>
    <row r="12" spans="1:15" ht="21.95" customHeight="1">
      <c r="A12" s="283"/>
      <c r="B12" s="43" t="s">
        <v>23</v>
      </c>
      <c r="C12" s="221">
        <v>65</v>
      </c>
      <c r="D12" s="221">
        <v>65</v>
      </c>
      <c r="E12" s="221">
        <v>65</v>
      </c>
      <c r="F12" s="223">
        <v>65</v>
      </c>
      <c r="G12" s="223">
        <v>65</v>
      </c>
      <c r="H12" s="223">
        <v>65</v>
      </c>
      <c r="I12" s="225">
        <v>65</v>
      </c>
      <c r="J12" s="225">
        <v>65</v>
      </c>
      <c r="K12" s="225">
        <v>65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220">
        <v>330</v>
      </c>
      <c r="D15" s="220">
        <v>280</v>
      </c>
      <c r="E15" s="220">
        <v>250</v>
      </c>
      <c r="F15" s="222">
        <v>250</v>
      </c>
      <c r="G15" s="41">
        <v>220</v>
      </c>
      <c r="H15" s="41">
        <v>540</v>
      </c>
      <c r="I15" s="41">
        <v>540</v>
      </c>
      <c r="J15" s="41">
        <v>520</v>
      </c>
      <c r="K15" s="41">
        <v>490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338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21" t="s">
        <v>92</v>
      </c>
      <c r="D17" s="221" t="s">
        <v>92</v>
      </c>
      <c r="E17" s="221" t="s">
        <v>92</v>
      </c>
      <c r="F17" s="223" t="s">
        <v>92</v>
      </c>
      <c r="G17" s="223" t="s">
        <v>92</v>
      </c>
      <c r="H17" s="223" t="s">
        <v>92</v>
      </c>
      <c r="I17" s="225" t="s">
        <v>92</v>
      </c>
      <c r="J17" s="225" t="s">
        <v>92</v>
      </c>
      <c r="K17" s="225" t="s">
        <v>92</v>
      </c>
    </row>
    <row r="18" spans="1:11" ht="21.95" customHeight="1">
      <c r="A18" s="255"/>
      <c r="B18" s="42" t="s">
        <v>23</v>
      </c>
      <c r="C18" s="220">
        <v>80</v>
      </c>
      <c r="D18" s="220">
        <v>80</v>
      </c>
      <c r="E18" s="220">
        <v>80</v>
      </c>
      <c r="F18" s="222">
        <v>80</v>
      </c>
      <c r="G18" s="222">
        <v>80</v>
      </c>
      <c r="H18" s="222">
        <v>80</v>
      </c>
      <c r="I18" s="224">
        <v>80</v>
      </c>
      <c r="J18" s="224">
        <v>80</v>
      </c>
      <c r="K18" s="224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220">
        <v>500</v>
      </c>
      <c r="D21" s="220">
        <v>440</v>
      </c>
      <c r="E21" s="220">
        <v>360</v>
      </c>
      <c r="F21" s="41">
        <v>360</v>
      </c>
      <c r="G21" s="41">
        <v>250</v>
      </c>
      <c r="H21" s="41">
        <v>470</v>
      </c>
      <c r="I21" s="41">
        <v>470</v>
      </c>
      <c r="J21" s="41">
        <v>400</v>
      </c>
      <c r="K21" s="41">
        <v>300</v>
      </c>
    </row>
    <row r="22" spans="1:11" ht="40.5" customHeight="1">
      <c r="A22" s="253"/>
      <c r="B22" s="9" t="s">
        <v>33</v>
      </c>
      <c r="C22" s="254" t="s">
        <v>34</v>
      </c>
      <c r="D22" s="254"/>
      <c r="E22" s="254"/>
      <c r="F22" s="254" t="s">
        <v>339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f>380+410</f>
        <v>790</v>
      </c>
      <c r="D23" s="252"/>
      <c r="E23" s="252"/>
      <c r="F23" s="252">
        <v>2650</v>
      </c>
      <c r="G23" s="252"/>
      <c r="H23" s="252"/>
      <c r="I23" s="252">
        <v>2650</v>
      </c>
      <c r="J23" s="252"/>
      <c r="K23" s="252"/>
    </row>
    <row r="24" spans="1:11" ht="21.95" customHeight="1">
      <c r="A24" s="258"/>
      <c r="B24" s="10" t="s">
        <v>37</v>
      </c>
      <c r="C24" s="252">
        <v>1950</v>
      </c>
      <c r="D24" s="252"/>
      <c r="E24" s="252"/>
      <c r="F24" s="252">
        <v>1700</v>
      </c>
      <c r="G24" s="252"/>
      <c r="H24" s="252"/>
      <c r="I24" s="252">
        <v>1700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12</v>
      </c>
      <c r="D25" s="252"/>
      <c r="E25" s="252"/>
      <c r="F25" s="252">
        <v>11</v>
      </c>
      <c r="G25" s="252"/>
      <c r="H25" s="252"/>
      <c r="I25" s="252">
        <v>11</v>
      </c>
      <c r="J25" s="252"/>
      <c r="K25" s="252"/>
    </row>
    <row r="26" spans="1:11" ht="21.95" customHeight="1">
      <c r="A26" s="257"/>
      <c r="B26" s="8" t="s">
        <v>40</v>
      </c>
      <c r="C26" s="252">
        <v>81</v>
      </c>
      <c r="D26" s="252"/>
      <c r="E26" s="252"/>
      <c r="F26" s="252">
        <v>79</v>
      </c>
      <c r="G26" s="252"/>
      <c r="H26" s="252"/>
      <c r="I26" s="252">
        <v>79</v>
      </c>
      <c r="J26" s="252"/>
      <c r="K26" s="252"/>
    </row>
    <row r="27" spans="1:11" ht="21.95" customHeight="1">
      <c r="A27" s="257"/>
      <c r="B27" s="8" t="s">
        <v>41</v>
      </c>
      <c r="C27" s="252">
        <v>8</v>
      </c>
      <c r="D27" s="252"/>
      <c r="E27" s="252"/>
      <c r="F27" s="252">
        <v>8</v>
      </c>
      <c r="G27" s="252"/>
      <c r="H27" s="252"/>
      <c r="I27" s="252">
        <v>8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336</v>
      </c>
      <c r="D28" s="269"/>
      <c r="E28" s="270"/>
      <c r="F28" s="268" t="s">
        <v>340</v>
      </c>
      <c r="G28" s="269"/>
      <c r="H28" s="270"/>
      <c r="I28" s="268" t="s">
        <v>343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334</v>
      </c>
      <c r="D31" s="280"/>
      <c r="E31" s="281"/>
      <c r="F31" s="279" t="s">
        <v>337</v>
      </c>
      <c r="G31" s="280"/>
      <c r="H31" s="281"/>
      <c r="I31" s="279" t="s">
        <v>280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9.3699999999999992</v>
      </c>
      <c r="F35" s="44">
        <v>9.26</v>
      </c>
      <c r="G35" s="44">
        <v>9.41</v>
      </c>
      <c r="H35" s="41">
        <v>9.31</v>
      </c>
      <c r="I35" s="44">
        <v>9.57</v>
      </c>
      <c r="J35" s="21">
        <v>9.4499999999999993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5.33</v>
      </c>
      <c r="F36" s="44">
        <v>5.23</v>
      </c>
      <c r="G36" s="44">
        <v>6.73</v>
      </c>
      <c r="H36" s="41">
        <v>8.1</v>
      </c>
      <c r="I36" s="44">
        <v>5.08</v>
      </c>
      <c r="J36" s="21">
        <v>5.57</v>
      </c>
    </row>
    <row r="37" spans="1:10" ht="18.75">
      <c r="A37" s="290"/>
      <c r="B37" s="297"/>
      <c r="C37" s="13" t="s">
        <v>58</v>
      </c>
      <c r="D37" s="12" t="s">
        <v>59</v>
      </c>
      <c r="E37" s="44">
        <v>9.6</v>
      </c>
      <c r="F37" s="44">
        <v>11.5</v>
      </c>
      <c r="G37" s="35">
        <v>23.6</v>
      </c>
      <c r="H37" s="41">
        <v>26.2</v>
      </c>
      <c r="I37" s="44">
        <v>21.8</v>
      </c>
      <c r="J37" s="21">
        <v>23.7</v>
      </c>
    </row>
    <row r="38" spans="1:10" ht="16.5">
      <c r="A38" s="290"/>
      <c r="B38" s="297"/>
      <c r="C38" s="14" t="s">
        <v>60</v>
      </c>
      <c r="D38" s="12" t="s">
        <v>61</v>
      </c>
      <c r="E38" s="35">
        <v>8.99</v>
      </c>
      <c r="F38" s="35">
        <v>9.34</v>
      </c>
      <c r="G38" s="35">
        <v>14</v>
      </c>
      <c r="H38" s="37">
        <v>7.18</v>
      </c>
      <c r="I38" s="44">
        <v>11.2</v>
      </c>
      <c r="J38" s="21">
        <v>14.9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0.8</v>
      </c>
      <c r="J39" s="21">
        <v>0.8</v>
      </c>
    </row>
    <row r="40" spans="1:10" ht="15.75">
      <c r="A40" s="290"/>
      <c r="B40" s="297"/>
      <c r="C40" s="13" t="s">
        <v>54</v>
      </c>
      <c r="D40" s="13" t="s">
        <v>63</v>
      </c>
      <c r="E40" s="44">
        <v>9.94</v>
      </c>
      <c r="F40" s="44">
        <v>9.9</v>
      </c>
      <c r="G40" s="44">
        <v>9.84</v>
      </c>
      <c r="H40" s="41">
        <v>9.8800000000000008</v>
      </c>
      <c r="I40" s="44">
        <v>9.81</v>
      </c>
      <c r="J40" s="21">
        <v>9.7899999999999991</v>
      </c>
    </row>
    <row r="41" spans="1:10" ht="15.75">
      <c r="A41" s="290"/>
      <c r="B41" s="297"/>
      <c r="C41" s="12" t="s">
        <v>56</v>
      </c>
      <c r="D41" s="12" t="s">
        <v>64</v>
      </c>
      <c r="E41" s="44">
        <v>17.18</v>
      </c>
      <c r="F41" s="44">
        <v>18.16</v>
      </c>
      <c r="G41" s="44">
        <v>14.88</v>
      </c>
      <c r="H41" s="41">
        <v>24.7</v>
      </c>
      <c r="I41" s="44">
        <v>14.64</v>
      </c>
      <c r="J41" s="21">
        <v>15.23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3.95</v>
      </c>
      <c r="F42" s="44">
        <v>3.64</v>
      </c>
      <c r="G42" s="44">
        <v>3.55</v>
      </c>
      <c r="H42" s="41">
        <v>3.66</v>
      </c>
      <c r="I42" s="44">
        <v>3.32</v>
      </c>
      <c r="J42" s="21">
        <v>3.19</v>
      </c>
    </row>
    <row r="43" spans="1:10" ht="16.5">
      <c r="A43" s="290"/>
      <c r="B43" s="297"/>
      <c r="C43" s="15" t="s">
        <v>67</v>
      </c>
      <c r="D43" s="17" t="s">
        <v>68</v>
      </c>
      <c r="E43" s="44">
        <v>6.71</v>
      </c>
      <c r="F43" s="44">
        <v>6.03</v>
      </c>
      <c r="G43" s="44">
        <v>6.83</v>
      </c>
      <c r="H43" s="41">
        <v>6.35</v>
      </c>
      <c r="I43" s="44">
        <v>5.22</v>
      </c>
      <c r="J43" s="21">
        <v>6.58</v>
      </c>
    </row>
    <row r="44" spans="1:10" ht="18.75">
      <c r="A44" s="290"/>
      <c r="B44" s="297"/>
      <c r="C44" s="13" t="s">
        <v>58</v>
      </c>
      <c r="D44" s="12" t="s">
        <v>69</v>
      </c>
      <c r="E44" s="44">
        <v>530</v>
      </c>
      <c r="F44" s="44">
        <v>630</v>
      </c>
      <c r="G44" s="44">
        <v>1386</v>
      </c>
      <c r="H44" s="41">
        <v>1260</v>
      </c>
      <c r="I44" s="44">
        <v>890</v>
      </c>
      <c r="J44" s="21">
        <v>870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4.4800000000000004</v>
      </c>
      <c r="F45" s="44">
        <v>5.8</v>
      </c>
      <c r="G45" s="44">
        <v>4.71</v>
      </c>
      <c r="H45" s="41">
        <v>7.44</v>
      </c>
      <c r="I45" s="44">
        <v>10.81</v>
      </c>
      <c r="J45" s="21">
        <v>8.64</v>
      </c>
    </row>
    <row r="46" spans="1:10" ht="18.75">
      <c r="A46" s="290"/>
      <c r="B46" s="297"/>
      <c r="C46" s="13" t="s">
        <v>58</v>
      </c>
      <c r="D46" s="12" t="s">
        <v>59</v>
      </c>
      <c r="E46" s="44">
        <v>17.100000000000001</v>
      </c>
      <c r="F46" s="44">
        <v>13.8</v>
      </c>
      <c r="G46" s="44">
        <v>32</v>
      </c>
      <c r="H46" s="41">
        <v>19.8</v>
      </c>
      <c r="I46" s="44">
        <v>19.8</v>
      </c>
      <c r="J46" s="21">
        <v>16.600000000000001</v>
      </c>
    </row>
    <row r="47" spans="1:10" ht="16.5">
      <c r="A47" s="290"/>
      <c r="B47" s="297"/>
      <c r="C47" s="14" t="s">
        <v>60</v>
      </c>
      <c r="D47" s="12" t="s">
        <v>72</v>
      </c>
      <c r="E47" s="44">
        <v>7.09</v>
      </c>
      <c r="F47" s="44">
        <v>6.66</v>
      </c>
      <c r="G47" s="44">
        <v>7.35</v>
      </c>
      <c r="H47" s="41">
        <v>9.39</v>
      </c>
      <c r="I47" s="44">
        <v>3.01</v>
      </c>
      <c r="J47" s="21">
        <v>5.14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7.22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42.5</v>
      </c>
      <c r="C59" s="29"/>
      <c r="D59" s="29">
        <v>59.9</v>
      </c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/>
      <c r="C60" s="29"/>
      <c r="D60" s="29">
        <v>13.1</v>
      </c>
      <c r="E60" s="29"/>
      <c r="F60" s="29">
        <v>27.1</v>
      </c>
      <c r="G60" s="29"/>
      <c r="H60" s="29">
        <v>33.6</v>
      </c>
      <c r="I60" s="29"/>
      <c r="J60" s="29">
        <v>11</v>
      </c>
      <c r="K60" s="29"/>
      <c r="L60" s="29">
        <v>23</v>
      </c>
      <c r="M60" s="29"/>
    </row>
    <row r="61" spans="1:13" ht="18.75">
      <c r="A61" s="28" t="s">
        <v>2</v>
      </c>
      <c r="B61" s="29">
        <v>172</v>
      </c>
      <c r="C61" s="29"/>
      <c r="D61" s="29"/>
      <c r="E61" s="29"/>
      <c r="F61" s="29">
        <v>48.5</v>
      </c>
      <c r="G61" s="29"/>
      <c r="H61" s="29">
        <v>6.56</v>
      </c>
      <c r="I61" s="29"/>
      <c r="J61" s="29">
        <v>2.31</v>
      </c>
      <c r="K61" s="29"/>
      <c r="L61" s="29">
        <v>0.78</v>
      </c>
      <c r="M61" s="29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37.01</v>
      </c>
      <c r="D63" s="30"/>
      <c r="E63" s="30">
        <v>35.75</v>
      </c>
      <c r="F63" s="30"/>
      <c r="G63" s="30">
        <v>53.7</v>
      </c>
      <c r="H63" s="30"/>
      <c r="I63" s="30">
        <v>39.6</v>
      </c>
      <c r="J63" s="30"/>
      <c r="K63" s="30">
        <v>35.880000000000003</v>
      </c>
      <c r="L63" s="30"/>
      <c r="M63" s="30">
        <v>41.73</v>
      </c>
    </row>
    <row r="64" spans="1:13" ht="18.75">
      <c r="A64" s="31" t="s">
        <v>3</v>
      </c>
      <c r="B64" s="30"/>
      <c r="C64" s="30"/>
      <c r="D64" s="30"/>
      <c r="E64" s="30"/>
      <c r="F64" s="30"/>
      <c r="G64" s="30">
        <v>50.1</v>
      </c>
      <c r="H64" s="30"/>
      <c r="I64" s="30">
        <v>39.1</v>
      </c>
      <c r="J64" s="30"/>
      <c r="K64" s="30">
        <v>42.25</v>
      </c>
      <c r="L64" s="30"/>
      <c r="M64" s="30">
        <v>39.61</v>
      </c>
    </row>
    <row r="65" spans="1:13" ht="18.75">
      <c r="A65" s="31" t="s">
        <v>4</v>
      </c>
      <c r="B65" s="30"/>
      <c r="C65" s="30">
        <v>67.14</v>
      </c>
      <c r="D65" s="30"/>
      <c r="E65" s="30">
        <v>67.14</v>
      </c>
      <c r="F65" s="30"/>
      <c r="G65" s="30"/>
      <c r="H65" s="30"/>
      <c r="I65" s="30">
        <v>62.2</v>
      </c>
      <c r="J65" s="30"/>
      <c r="K65" s="30">
        <v>60.47</v>
      </c>
      <c r="L65" s="30"/>
      <c r="M65" s="30">
        <v>62.48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4.58</v>
      </c>
      <c r="C67" s="30">
        <v>11.9</v>
      </c>
      <c r="D67" s="30">
        <v>0.76</v>
      </c>
      <c r="E67" s="30">
        <v>13.7</v>
      </c>
      <c r="F67" s="30">
        <v>4.8600000000000003</v>
      </c>
      <c r="G67" s="30">
        <v>30.1</v>
      </c>
      <c r="H67" s="30"/>
      <c r="I67" s="30"/>
      <c r="J67" s="30"/>
      <c r="K67" s="30"/>
      <c r="L67" s="30">
        <v>0.67</v>
      </c>
      <c r="M67" s="30">
        <v>3.9</v>
      </c>
    </row>
    <row r="68" spans="1:13" ht="18.75">
      <c r="A68" s="32" t="s">
        <v>5</v>
      </c>
      <c r="B68" s="30">
        <v>3.54</v>
      </c>
      <c r="C68" s="30">
        <v>17.100000000000001</v>
      </c>
      <c r="D68" s="30">
        <v>1.3</v>
      </c>
      <c r="E68" s="30">
        <v>4.3</v>
      </c>
      <c r="F68" s="30">
        <v>9.17</v>
      </c>
      <c r="G68" s="30">
        <v>4.2</v>
      </c>
      <c r="H68" s="30">
        <v>12</v>
      </c>
      <c r="I68" s="30">
        <v>0.2</v>
      </c>
      <c r="J68" s="30">
        <v>7.66</v>
      </c>
      <c r="K68" s="30">
        <v>6.1</v>
      </c>
      <c r="L68" s="30">
        <v>1.92</v>
      </c>
      <c r="M68" s="30">
        <v>5.3</v>
      </c>
    </row>
    <row r="69" spans="1:13" ht="18.75">
      <c r="A69" s="32" t="s">
        <v>6</v>
      </c>
      <c r="B69" s="30">
        <v>5.31</v>
      </c>
      <c r="C69" s="30">
        <v>6.1</v>
      </c>
      <c r="D69" s="30">
        <v>4.16</v>
      </c>
      <c r="E69" s="30">
        <v>2.8</v>
      </c>
      <c r="F69" s="30"/>
      <c r="G69" s="30"/>
      <c r="H69" s="30">
        <v>8.27</v>
      </c>
      <c r="I69" s="30">
        <v>1.2</v>
      </c>
      <c r="J69" s="30">
        <v>4.13</v>
      </c>
      <c r="K69" s="30">
        <v>7.8</v>
      </c>
      <c r="L69" s="30">
        <v>7.18</v>
      </c>
      <c r="M69" s="30">
        <v>3.7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140</v>
      </c>
      <c r="D2" s="244"/>
      <c r="E2" s="244"/>
      <c r="F2" s="245" t="s">
        <v>147</v>
      </c>
      <c r="G2" s="245"/>
      <c r="H2" s="245"/>
      <c r="I2" s="246" t="s">
        <v>346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88610</v>
      </c>
      <c r="D4" s="247"/>
      <c r="E4" s="247"/>
      <c r="F4" s="247">
        <v>89850</v>
      </c>
      <c r="G4" s="247"/>
      <c r="H4" s="247"/>
      <c r="I4" s="247">
        <v>91140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87160</v>
      </c>
      <c r="D5" s="247"/>
      <c r="E5" s="247"/>
      <c r="F5" s="247">
        <v>88200</v>
      </c>
      <c r="G5" s="247"/>
      <c r="H5" s="247"/>
      <c r="I5" s="247">
        <v>89260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C4-'29日'!I4</f>
        <v>1295</v>
      </c>
      <c r="D6" s="302"/>
      <c r="E6" s="302"/>
      <c r="F6" s="303">
        <f>F4-C4</f>
        <v>1240</v>
      </c>
      <c r="G6" s="304"/>
      <c r="H6" s="305"/>
      <c r="I6" s="303">
        <f>I4-F4</f>
        <v>1290</v>
      </c>
      <c r="J6" s="304"/>
      <c r="K6" s="305"/>
      <c r="L6" s="308">
        <f>C6+F6+I6</f>
        <v>3825</v>
      </c>
      <c r="M6" s="308">
        <f>C7+F7+I7</f>
        <v>3390</v>
      </c>
    </row>
    <row r="7" spans="1:15" ht="21.95" customHeight="1">
      <c r="A7" s="238"/>
      <c r="B7" s="6" t="s">
        <v>16</v>
      </c>
      <c r="C7" s="302">
        <f>C5-'29日'!I5</f>
        <v>1290</v>
      </c>
      <c r="D7" s="302"/>
      <c r="E7" s="302"/>
      <c r="F7" s="303">
        <f>F5-C5</f>
        <v>1040</v>
      </c>
      <c r="G7" s="304"/>
      <c r="H7" s="305"/>
      <c r="I7" s="303">
        <f>I5-F5</f>
        <v>1060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43</v>
      </c>
      <c r="G9" s="247"/>
      <c r="H9" s="247"/>
      <c r="I9" s="247">
        <v>47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46</v>
      </c>
      <c r="D10" s="247"/>
      <c r="E10" s="247"/>
      <c r="F10" s="247">
        <v>43</v>
      </c>
      <c r="G10" s="247"/>
      <c r="H10" s="247"/>
      <c r="I10" s="247">
        <v>47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27" t="s">
        <v>92</v>
      </c>
      <c r="D11" s="227" t="s">
        <v>92</v>
      </c>
      <c r="E11" s="227" t="s">
        <v>92</v>
      </c>
      <c r="F11" s="229" t="s">
        <v>92</v>
      </c>
      <c r="G11" s="229" t="s">
        <v>92</v>
      </c>
      <c r="H11" s="229" t="s">
        <v>92</v>
      </c>
      <c r="I11" s="231" t="s">
        <v>92</v>
      </c>
      <c r="J11" s="231" t="s">
        <v>92</v>
      </c>
      <c r="K11" s="231" t="s">
        <v>92</v>
      </c>
    </row>
    <row r="12" spans="1:15" ht="21.95" customHeight="1">
      <c r="A12" s="283"/>
      <c r="B12" s="43" t="s">
        <v>23</v>
      </c>
      <c r="C12" s="227">
        <v>65</v>
      </c>
      <c r="D12" s="227">
        <v>65</v>
      </c>
      <c r="E12" s="227">
        <v>65</v>
      </c>
      <c r="F12" s="229">
        <v>65</v>
      </c>
      <c r="G12" s="229">
        <v>65</v>
      </c>
      <c r="H12" s="229">
        <v>65</v>
      </c>
      <c r="I12" s="231">
        <v>65</v>
      </c>
      <c r="J12" s="231">
        <v>65</v>
      </c>
      <c r="K12" s="231">
        <v>65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490</v>
      </c>
      <c r="D15" s="41">
        <v>460</v>
      </c>
      <c r="E15" s="41">
        <v>420</v>
      </c>
      <c r="F15" s="228">
        <v>420</v>
      </c>
      <c r="G15" s="41">
        <v>380</v>
      </c>
      <c r="H15" s="41">
        <v>340</v>
      </c>
      <c r="I15" s="230">
        <v>340</v>
      </c>
      <c r="J15" s="41">
        <v>300</v>
      </c>
      <c r="K15" s="41">
        <v>260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27" t="s">
        <v>92</v>
      </c>
      <c r="D17" s="227" t="s">
        <v>92</v>
      </c>
      <c r="E17" s="227" t="s">
        <v>92</v>
      </c>
      <c r="F17" s="229" t="s">
        <v>92</v>
      </c>
      <c r="G17" s="229" t="s">
        <v>92</v>
      </c>
      <c r="H17" s="229" t="s">
        <v>92</v>
      </c>
      <c r="I17" s="231" t="s">
        <v>92</v>
      </c>
      <c r="J17" s="231" t="s">
        <v>92</v>
      </c>
      <c r="K17" s="231" t="s">
        <v>92</v>
      </c>
    </row>
    <row r="18" spans="1:11" ht="21.95" customHeight="1">
      <c r="A18" s="255"/>
      <c r="B18" s="42" t="s">
        <v>23</v>
      </c>
      <c r="C18" s="226">
        <v>80</v>
      </c>
      <c r="D18" s="226">
        <v>80</v>
      </c>
      <c r="E18" s="226">
        <v>80</v>
      </c>
      <c r="F18" s="228">
        <v>80</v>
      </c>
      <c r="G18" s="228">
        <v>80</v>
      </c>
      <c r="H18" s="228">
        <v>80</v>
      </c>
      <c r="I18" s="230">
        <v>80</v>
      </c>
      <c r="J18" s="230">
        <v>80</v>
      </c>
      <c r="K18" s="230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300</v>
      </c>
      <c r="D21" s="41">
        <v>220</v>
      </c>
      <c r="E21" s="41">
        <v>480</v>
      </c>
      <c r="F21" s="228">
        <v>480</v>
      </c>
      <c r="G21" s="41">
        <v>390</v>
      </c>
      <c r="H21" s="41">
        <v>300</v>
      </c>
      <c r="I21" s="230">
        <v>300</v>
      </c>
      <c r="J21" s="41">
        <v>500</v>
      </c>
      <c r="K21" s="41">
        <v>440</v>
      </c>
    </row>
    <row r="22" spans="1:11" ht="21.95" customHeight="1">
      <c r="A22" s="253"/>
      <c r="B22" s="9" t="s">
        <v>33</v>
      </c>
      <c r="C22" s="254" t="s">
        <v>342</v>
      </c>
      <c r="D22" s="254"/>
      <c r="E22" s="254"/>
      <c r="F22" s="254" t="s">
        <v>34</v>
      </c>
      <c r="G22" s="254"/>
      <c r="H22" s="254"/>
      <c r="I22" s="254" t="s">
        <v>347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2650</v>
      </c>
      <c r="D23" s="252"/>
      <c r="E23" s="252"/>
      <c r="F23" s="252">
        <v>2550</v>
      </c>
      <c r="G23" s="252"/>
      <c r="H23" s="252"/>
      <c r="I23" s="252">
        <v>2460</v>
      </c>
      <c r="J23" s="252"/>
      <c r="K23" s="252"/>
    </row>
    <row r="24" spans="1:11" ht="21.95" customHeight="1">
      <c r="A24" s="258"/>
      <c r="B24" s="10" t="s">
        <v>37</v>
      </c>
      <c r="C24" s="252">
        <v>1700</v>
      </c>
      <c r="D24" s="252"/>
      <c r="E24" s="252"/>
      <c r="F24" s="252">
        <v>1700</v>
      </c>
      <c r="G24" s="252"/>
      <c r="H24" s="252"/>
      <c r="I24" s="252">
        <v>1570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11</v>
      </c>
      <c r="D25" s="252"/>
      <c r="E25" s="252"/>
      <c r="F25" s="252">
        <v>11</v>
      </c>
      <c r="G25" s="252"/>
      <c r="H25" s="252"/>
      <c r="I25" s="252">
        <v>11</v>
      </c>
      <c r="J25" s="252"/>
      <c r="K25" s="252"/>
    </row>
    <row r="26" spans="1:11" ht="21.95" customHeight="1">
      <c r="A26" s="257"/>
      <c r="B26" s="8" t="s">
        <v>40</v>
      </c>
      <c r="C26" s="252">
        <v>77</v>
      </c>
      <c r="D26" s="252"/>
      <c r="E26" s="252"/>
      <c r="F26" s="252">
        <v>77</v>
      </c>
      <c r="G26" s="252"/>
      <c r="H26" s="252"/>
      <c r="I26" s="252">
        <v>75</v>
      </c>
      <c r="J26" s="252"/>
      <c r="K26" s="252"/>
    </row>
    <row r="27" spans="1:11" ht="21.95" customHeight="1">
      <c r="A27" s="257"/>
      <c r="B27" s="8" t="s">
        <v>41</v>
      </c>
      <c r="C27" s="252">
        <v>8</v>
      </c>
      <c r="D27" s="252"/>
      <c r="E27" s="252"/>
      <c r="F27" s="252">
        <v>8</v>
      </c>
      <c r="G27" s="252"/>
      <c r="H27" s="252"/>
      <c r="I27" s="252">
        <v>8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308</v>
      </c>
      <c r="D28" s="269"/>
      <c r="E28" s="270"/>
      <c r="F28" s="268" t="s">
        <v>345</v>
      </c>
      <c r="G28" s="269"/>
      <c r="H28" s="270"/>
      <c r="I28" s="268" t="s">
        <v>348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341</v>
      </c>
      <c r="D31" s="280"/>
      <c r="E31" s="281"/>
      <c r="F31" s="279" t="s">
        <v>344</v>
      </c>
      <c r="G31" s="280"/>
      <c r="H31" s="281"/>
      <c r="I31" s="279" t="s">
        <v>321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</v>
      </c>
      <c r="F35" s="44">
        <v>9.4600000000000009</v>
      </c>
      <c r="G35" s="44">
        <v>9.42</v>
      </c>
      <c r="H35" s="41">
        <v>9.4700000000000006</v>
      </c>
      <c r="I35" s="44">
        <v>9.31</v>
      </c>
      <c r="J35" s="21">
        <v>9.36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5.13</v>
      </c>
      <c r="F36" s="44">
        <v>5.61</v>
      </c>
      <c r="G36" s="44">
        <v>6.81</v>
      </c>
      <c r="H36" s="41">
        <v>7.81</v>
      </c>
      <c r="I36" s="44">
        <v>7.19</v>
      </c>
      <c r="J36" s="21">
        <v>8.09</v>
      </c>
    </row>
    <row r="37" spans="1:10" ht="18.75">
      <c r="A37" s="290"/>
      <c r="B37" s="297"/>
      <c r="C37" s="13" t="s">
        <v>58</v>
      </c>
      <c r="D37" s="12" t="s">
        <v>59</v>
      </c>
      <c r="E37" s="44">
        <v>14.9</v>
      </c>
      <c r="F37" s="44">
        <v>16</v>
      </c>
      <c r="G37" s="35">
        <v>5.8</v>
      </c>
      <c r="H37" s="41">
        <v>10.4</v>
      </c>
      <c r="I37" s="44">
        <v>13.4</v>
      </c>
      <c r="J37" s="21">
        <v>12.8</v>
      </c>
    </row>
    <row r="38" spans="1:10" ht="16.5">
      <c r="A38" s="290"/>
      <c r="B38" s="297"/>
      <c r="C38" s="14" t="s">
        <v>60</v>
      </c>
      <c r="D38" s="12" t="s">
        <v>61</v>
      </c>
      <c r="E38" s="35">
        <v>18.600000000000001</v>
      </c>
      <c r="F38" s="35">
        <v>12.3</v>
      </c>
      <c r="G38" s="35">
        <v>11.1</v>
      </c>
      <c r="H38" s="37">
        <v>5.8</v>
      </c>
      <c r="I38" s="44">
        <v>8.61</v>
      </c>
      <c r="J38" s="21">
        <v>8.6199999999999992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</v>
      </c>
      <c r="H39" s="41">
        <v>0</v>
      </c>
      <c r="I39" s="44">
        <v>0</v>
      </c>
      <c r="J39" s="21">
        <v>0</v>
      </c>
    </row>
    <row r="40" spans="1:10" ht="15.75">
      <c r="A40" s="290"/>
      <c r="B40" s="297"/>
      <c r="C40" s="13" t="s">
        <v>54</v>
      </c>
      <c r="D40" s="13" t="s">
        <v>63</v>
      </c>
      <c r="E40" s="44">
        <v>9.94</v>
      </c>
      <c r="F40" s="44">
        <v>10.01</v>
      </c>
      <c r="G40" s="44">
        <v>9.99</v>
      </c>
      <c r="H40" s="41">
        <v>10.039999999999999</v>
      </c>
      <c r="I40" s="44">
        <v>9.8800000000000008</v>
      </c>
      <c r="J40" s="21">
        <v>9.89</v>
      </c>
    </row>
    <row r="41" spans="1:10" ht="15.75">
      <c r="A41" s="290"/>
      <c r="B41" s="297"/>
      <c r="C41" s="12" t="s">
        <v>56</v>
      </c>
      <c r="D41" s="12" t="s">
        <v>64</v>
      </c>
      <c r="E41" s="44">
        <v>14.09</v>
      </c>
      <c r="F41" s="44">
        <v>17.36</v>
      </c>
      <c r="G41" s="44">
        <v>13.53</v>
      </c>
      <c r="H41" s="41">
        <v>14.99</v>
      </c>
      <c r="I41" s="44">
        <v>22.8</v>
      </c>
      <c r="J41" s="21">
        <v>25.1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3.26</v>
      </c>
      <c r="F42" s="44">
        <v>3.19</v>
      </c>
      <c r="G42" s="44">
        <v>3.2</v>
      </c>
      <c r="H42" s="41">
        <v>3.24</v>
      </c>
      <c r="I42" s="44">
        <v>3.21</v>
      </c>
      <c r="J42" s="21">
        <v>3.38</v>
      </c>
    </row>
    <row r="43" spans="1:10" ht="16.5">
      <c r="A43" s="290"/>
      <c r="B43" s="297"/>
      <c r="C43" s="15" t="s">
        <v>67</v>
      </c>
      <c r="D43" s="17" t="s">
        <v>68</v>
      </c>
      <c r="E43" s="44">
        <v>6.62</v>
      </c>
      <c r="F43" s="44">
        <v>8.15</v>
      </c>
      <c r="G43" s="44">
        <v>5.57</v>
      </c>
      <c r="H43" s="41">
        <v>5.97</v>
      </c>
      <c r="I43" s="44">
        <v>7.65</v>
      </c>
      <c r="J43" s="21">
        <v>7.32</v>
      </c>
    </row>
    <row r="44" spans="1:10" ht="18.75">
      <c r="A44" s="290"/>
      <c r="B44" s="297"/>
      <c r="C44" s="13" t="s">
        <v>58</v>
      </c>
      <c r="D44" s="12" t="s">
        <v>69</v>
      </c>
      <c r="E44" s="44">
        <v>720</v>
      </c>
      <c r="F44" s="44">
        <v>540</v>
      </c>
      <c r="G44" s="44">
        <v>1720</v>
      </c>
      <c r="H44" s="41">
        <v>940</v>
      </c>
      <c r="I44" s="44">
        <v>360</v>
      </c>
      <c r="J44" s="21">
        <v>342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5.05</v>
      </c>
      <c r="F45" s="44">
        <v>6.51</v>
      </c>
      <c r="G45" s="44">
        <v>18.32</v>
      </c>
      <c r="H45" s="41">
        <v>11.14</v>
      </c>
      <c r="I45" s="44">
        <v>5.22</v>
      </c>
      <c r="J45" s="21">
        <v>6.11</v>
      </c>
    </row>
    <row r="46" spans="1:10" ht="18.75">
      <c r="A46" s="290"/>
      <c r="B46" s="297"/>
      <c r="C46" s="13" t="s">
        <v>58</v>
      </c>
      <c r="D46" s="12" t="s">
        <v>59</v>
      </c>
      <c r="E46" s="44">
        <v>36.4</v>
      </c>
      <c r="F46" s="44">
        <v>22.9</v>
      </c>
      <c r="G46" s="44">
        <v>15.1</v>
      </c>
      <c r="H46" s="41">
        <v>22.2</v>
      </c>
      <c r="I46" s="44">
        <v>19.899999999999999</v>
      </c>
      <c r="J46" s="21">
        <v>18.8</v>
      </c>
    </row>
    <row r="47" spans="1:10" ht="16.5">
      <c r="A47" s="290"/>
      <c r="B47" s="297"/>
      <c r="C47" s="14" t="s">
        <v>60</v>
      </c>
      <c r="D47" s="12" t="s">
        <v>72</v>
      </c>
      <c r="E47" s="44">
        <v>17.399999999999999</v>
      </c>
      <c r="F47" s="44">
        <v>14.3</v>
      </c>
      <c r="G47" s="44">
        <v>19.2</v>
      </c>
      <c r="H47" s="41">
        <v>8.65</v>
      </c>
      <c r="I47" s="44">
        <v>8.76</v>
      </c>
      <c r="J47" s="21">
        <v>7.43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7.08</v>
      </c>
      <c r="D56" s="22" t="s">
        <v>80</v>
      </c>
      <c r="E56" s="23">
        <v>70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52</v>
      </c>
      <c r="I59" s="30"/>
      <c r="J59" s="21">
        <v>55.8</v>
      </c>
      <c r="K59" s="21"/>
      <c r="L59" s="21">
        <v>59.8</v>
      </c>
      <c r="M59" s="21"/>
    </row>
    <row r="60" spans="1:13" ht="18.75">
      <c r="A60" s="28" t="s">
        <v>1</v>
      </c>
      <c r="B60" s="29">
        <v>45.1</v>
      </c>
      <c r="C60" s="30"/>
      <c r="D60" s="33">
        <v>62.4</v>
      </c>
      <c r="E60" s="30"/>
      <c r="F60" s="30">
        <v>80.3</v>
      </c>
      <c r="G60" s="34"/>
      <c r="H60" s="30"/>
      <c r="I60" s="30"/>
      <c r="J60" s="21"/>
      <c r="K60" s="21"/>
      <c r="L60" s="21">
        <v>11.6</v>
      </c>
      <c r="M60" s="21"/>
    </row>
    <row r="61" spans="1:13" ht="18.75">
      <c r="A61" s="28" t="s">
        <v>2</v>
      </c>
      <c r="B61" s="29">
        <v>19.5</v>
      </c>
      <c r="C61" s="30"/>
      <c r="D61" s="33">
        <v>32.1</v>
      </c>
      <c r="E61" s="30"/>
      <c r="F61" s="30">
        <v>6.16</v>
      </c>
      <c r="G61" s="34"/>
      <c r="H61" s="30">
        <v>3.75</v>
      </c>
      <c r="I61" s="30"/>
      <c r="J61" s="21">
        <v>2.73</v>
      </c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49.8</v>
      </c>
      <c r="D63" s="33"/>
      <c r="E63" s="30">
        <v>36.47</v>
      </c>
      <c r="F63" s="30"/>
      <c r="G63" s="34">
        <v>16.100000000000001</v>
      </c>
      <c r="H63" s="30"/>
      <c r="I63" s="30">
        <v>44.9</v>
      </c>
      <c r="J63" s="21"/>
      <c r="K63" s="21">
        <v>15.8</v>
      </c>
      <c r="M63" s="21">
        <v>21.8</v>
      </c>
    </row>
    <row r="64" spans="1:13" ht="18.75">
      <c r="A64" s="31" t="s">
        <v>3</v>
      </c>
      <c r="B64" s="30"/>
      <c r="C64" s="30">
        <v>31.2</v>
      </c>
      <c r="D64" s="33"/>
      <c r="E64" s="30">
        <v>44.8</v>
      </c>
      <c r="F64" s="30"/>
      <c r="G64" s="38">
        <v>21.9</v>
      </c>
      <c r="H64" s="30"/>
      <c r="I64" s="30">
        <v>52</v>
      </c>
      <c r="J64" s="21"/>
      <c r="K64" s="21">
        <v>23.3</v>
      </c>
      <c r="L64" s="21"/>
      <c r="M64" s="21">
        <v>27.9</v>
      </c>
    </row>
    <row r="65" spans="1:13" ht="18.75">
      <c r="A65" s="31" t="s">
        <v>4</v>
      </c>
      <c r="B65" s="30"/>
      <c r="C65" s="30">
        <v>62.3</v>
      </c>
      <c r="D65" s="33"/>
      <c r="E65" s="30">
        <v>66.599999999999994</v>
      </c>
      <c r="F65" s="30"/>
      <c r="G65" s="34">
        <v>48.8</v>
      </c>
      <c r="H65" s="30"/>
      <c r="I65" s="30">
        <v>78.3</v>
      </c>
      <c r="J65" s="21"/>
      <c r="K65" s="21">
        <v>30.2</v>
      </c>
      <c r="M65" s="21">
        <v>40.799999999999997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4.16</v>
      </c>
      <c r="C67" s="30">
        <v>7.2</v>
      </c>
      <c r="D67" s="33">
        <v>7.09</v>
      </c>
      <c r="E67" s="30">
        <v>4.4000000000000004</v>
      </c>
      <c r="F67" s="30">
        <v>0.3</v>
      </c>
      <c r="G67" s="34">
        <v>0.2</v>
      </c>
      <c r="H67" s="30">
        <v>0.33</v>
      </c>
      <c r="I67" s="30">
        <v>5.9</v>
      </c>
      <c r="J67" s="21">
        <v>4.97</v>
      </c>
      <c r="K67" s="21">
        <v>5.6</v>
      </c>
      <c r="L67" s="21">
        <v>5.12</v>
      </c>
      <c r="M67" s="21">
        <v>5.0999999999999996</v>
      </c>
    </row>
    <row r="68" spans="1:13" ht="18.75">
      <c r="A68" s="32" t="s">
        <v>5</v>
      </c>
      <c r="B68" s="36">
        <v>10.7</v>
      </c>
      <c r="C68" s="30">
        <v>7.5</v>
      </c>
      <c r="D68" s="33">
        <v>15.1</v>
      </c>
      <c r="E68" s="30">
        <v>5.6</v>
      </c>
      <c r="F68" s="30">
        <v>9.52</v>
      </c>
      <c r="G68" s="34">
        <v>1.5</v>
      </c>
      <c r="H68" s="30">
        <v>4.5999999999999996</v>
      </c>
      <c r="I68" s="30">
        <v>0.6</v>
      </c>
      <c r="J68" s="21">
        <v>5.49</v>
      </c>
      <c r="K68" s="21">
        <v>5.9</v>
      </c>
      <c r="L68" s="21">
        <v>4.79</v>
      </c>
      <c r="M68" s="21">
        <v>4.7</v>
      </c>
    </row>
    <row r="69" spans="1:13" ht="18.75">
      <c r="A69" s="32" t="s">
        <v>6</v>
      </c>
      <c r="B69" s="36">
        <v>10.4</v>
      </c>
      <c r="C69" s="30">
        <v>7.5</v>
      </c>
      <c r="D69" s="33">
        <v>19.600000000000001</v>
      </c>
      <c r="E69" s="30">
        <v>8.9</v>
      </c>
      <c r="F69" s="30">
        <v>14.5</v>
      </c>
      <c r="G69" s="34">
        <v>5.3</v>
      </c>
      <c r="H69" s="30">
        <v>10.5</v>
      </c>
      <c r="I69" s="30">
        <v>1.2</v>
      </c>
      <c r="J69" s="21">
        <v>6.21</v>
      </c>
      <c r="K69" s="21">
        <v>5.0999999999999996</v>
      </c>
      <c r="L69" s="21">
        <v>5.88</v>
      </c>
      <c r="M69" s="21">
        <v>4.5999999999999996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140</v>
      </c>
      <c r="D2" s="244"/>
      <c r="E2" s="244"/>
      <c r="F2" s="245" t="s">
        <v>147</v>
      </c>
      <c r="G2" s="245"/>
      <c r="H2" s="245"/>
      <c r="I2" s="246" t="s">
        <v>149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92590</v>
      </c>
      <c r="D4" s="247"/>
      <c r="E4" s="247"/>
      <c r="F4" s="247">
        <v>93900</v>
      </c>
      <c r="G4" s="247"/>
      <c r="H4" s="247"/>
      <c r="I4" s="247">
        <v>95400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90200</v>
      </c>
      <c r="D5" s="247"/>
      <c r="E5" s="247"/>
      <c r="F5" s="247">
        <v>91170</v>
      </c>
      <c r="G5" s="247"/>
      <c r="H5" s="247"/>
      <c r="I5" s="247">
        <v>92300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C4-'30日'!I4</f>
        <v>1450</v>
      </c>
      <c r="D6" s="302"/>
      <c r="E6" s="302"/>
      <c r="F6" s="303">
        <f>F4-C4</f>
        <v>1310</v>
      </c>
      <c r="G6" s="304"/>
      <c r="H6" s="305"/>
      <c r="I6" s="303">
        <f>I4-F4</f>
        <v>1500</v>
      </c>
      <c r="J6" s="304"/>
      <c r="K6" s="305"/>
      <c r="L6" s="308">
        <f>C6+F6+I6</f>
        <v>4260</v>
      </c>
      <c r="M6" s="308">
        <f>C7+F7+I7</f>
        <v>3040</v>
      </c>
    </row>
    <row r="7" spans="1:15" ht="21.95" customHeight="1">
      <c r="A7" s="238"/>
      <c r="B7" s="6" t="s">
        <v>16</v>
      </c>
      <c r="C7" s="302">
        <f>C5-'30日'!I5</f>
        <v>940</v>
      </c>
      <c r="D7" s="302"/>
      <c r="E7" s="302"/>
      <c r="F7" s="303">
        <f>F5-C5</f>
        <v>970</v>
      </c>
      <c r="G7" s="304"/>
      <c r="H7" s="305"/>
      <c r="I7" s="303">
        <f>I5-F5</f>
        <v>1130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49</v>
      </c>
      <c r="D9" s="247"/>
      <c r="E9" s="247"/>
      <c r="F9" s="247">
        <v>48</v>
      </c>
      <c r="G9" s="247"/>
      <c r="H9" s="247"/>
      <c r="I9" s="247">
        <v>42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49</v>
      </c>
      <c r="D10" s="247"/>
      <c r="E10" s="247"/>
      <c r="F10" s="247">
        <v>48</v>
      </c>
      <c r="G10" s="247"/>
      <c r="H10" s="247"/>
      <c r="I10" s="247">
        <v>42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33" t="s">
        <v>92</v>
      </c>
      <c r="D11" s="233" t="s">
        <v>92</v>
      </c>
      <c r="E11" s="233" t="s">
        <v>92</v>
      </c>
      <c r="F11" s="235" t="s">
        <v>92</v>
      </c>
      <c r="G11" s="235" t="s">
        <v>92</v>
      </c>
      <c r="H11" s="235" t="s">
        <v>92</v>
      </c>
      <c r="I11" s="237" t="s">
        <v>92</v>
      </c>
      <c r="J11" s="237" t="s">
        <v>92</v>
      </c>
      <c r="K11" s="237" t="s">
        <v>92</v>
      </c>
    </row>
    <row r="12" spans="1:15" ht="21.95" customHeight="1">
      <c r="A12" s="283"/>
      <c r="B12" s="43" t="s">
        <v>23</v>
      </c>
      <c r="C12" s="233">
        <v>65</v>
      </c>
      <c r="D12" s="233">
        <v>65</v>
      </c>
      <c r="E12" s="233">
        <v>65</v>
      </c>
      <c r="F12" s="235">
        <v>65</v>
      </c>
      <c r="G12" s="235">
        <v>65</v>
      </c>
      <c r="H12" s="235">
        <v>65</v>
      </c>
      <c r="I12" s="237">
        <v>65</v>
      </c>
      <c r="J12" s="237">
        <v>65</v>
      </c>
      <c r="K12" s="237">
        <v>65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260</v>
      </c>
      <c r="D15" s="41">
        <v>220</v>
      </c>
      <c r="E15" s="41">
        <v>480</v>
      </c>
      <c r="F15" s="234">
        <v>480</v>
      </c>
      <c r="G15" s="41">
        <v>440</v>
      </c>
      <c r="H15" s="41">
        <v>410</v>
      </c>
      <c r="I15" s="41">
        <v>410</v>
      </c>
      <c r="J15" s="41">
        <v>370</v>
      </c>
      <c r="K15" s="41">
        <v>330</v>
      </c>
    </row>
    <row r="16" spans="1:15" ht="21.95" customHeight="1">
      <c r="A16" s="257"/>
      <c r="B16" s="9" t="s">
        <v>28</v>
      </c>
      <c r="C16" s="254" t="s">
        <v>349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33" t="s">
        <v>92</v>
      </c>
      <c r="D17" s="233" t="s">
        <v>92</v>
      </c>
      <c r="E17" s="233" t="s">
        <v>92</v>
      </c>
      <c r="F17" s="235" t="s">
        <v>92</v>
      </c>
      <c r="G17" s="235" t="s">
        <v>92</v>
      </c>
      <c r="H17" s="235" t="s">
        <v>92</v>
      </c>
      <c r="I17" s="237" t="s">
        <v>92</v>
      </c>
      <c r="J17" s="237" t="s">
        <v>92</v>
      </c>
      <c r="K17" s="237" t="s">
        <v>92</v>
      </c>
    </row>
    <row r="18" spans="1:11" ht="21.95" customHeight="1">
      <c r="A18" s="255"/>
      <c r="B18" s="42" t="s">
        <v>23</v>
      </c>
      <c r="C18" s="232">
        <v>80</v>
      </c>
      <c r="D18" s="232">
        <v>80</v>
      </c>
      <c r="E18" s="232">
        <v>80</v>
      </c>
      <c r="F18" s="234">
        <v>80</v>
      </c>
      <c r="G18" s="234">
        <v>80</v>
      </c>
      <c r="H18" s="234">
        <v>80</v>
      </c>
      <c r="I18" s="236">
        <v>80</v>
      </c>
      <c r="J18" s="236">
        <v>80</v>
      </c>
      <c r="K18" s="236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440</v>
      </c>
      <c r="D21" s="41">
        <v>350</v>
      </c>
      <c r="E21" s="41">
        <v>270</v>
      </c>
      <c r="F21" s="234">
        <v>270</v>
      </c>
      <c r="G21" s="41">
        <v>250</v>
      </c>
      <c r="H21" s="41">
        <v>480</v>
      </c>
      <c r="I21" s="41">
        <v>480</v>
      </c>
      <c r="J21" s="41">
        <v>390</v>
      </c>
      <c r="K21" s="41">
        <v>300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351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2350</v>
      </c>
      <c r="D23" s="252"/>
      <c r="E23" s="252"/>
      <c r="F23" s="252">
        <f>1160+1180</f>
        <v>2340</v>
      </c>
      <c r="G23" s="252"/>
      <c r="H23" s="252"/>
      <c r="I23" s="252">
        <f>1160+1180</f>
        <v>2340</v>
      </c>
      <c r="J23" s="252"/>
      <c r="K23" s="252"/>
    </row>
    <row r="24" spans="1:11" ht="21.95" customHeight="1">
      <c r="A24" s="258"/>
      <c r="B24" s="10" t="s">
        <v>37</v>
      </c>
      <c r="C24" s="252">
        <v>1570</v>
      </c>
      <c r="D24" s="252"/>
      <c r="E24" s="252"/>
      <c r="F24" s="252">
        <f>750+720</f>
        <v>1470</v>
      </c>
      <c r="G24" s="252"/>
      <c r="H24" s="252"/>
      <c r="I24" s="252">
        <f>750+720</f>
        <v>1470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10</v>
      </c>
      <c r="D25" s="252"/>
      <c r="E25" s="252"/>
      <c r="F25" s="252">
        <v>10</v>
      </c>
      <c r="G25" s="252"/>
      <c r="H25" s="252"/>
      <c r="I25" s="252">
        <v>10</v>
      </c>
      <c r="J25" s="252"/>
      <c r="K25" s="252"/>
    </row>
    <row r="26" spans="1:11" ht="21.95" customHeight="1">
      <c r="A26" s="257"/>
      <c r="B26" s="8" t="s">
        <v>40</v>
      </c>
      <c r="C26" s="252">
        <v>75</v>
      </c>
      <c r="D26" s="252"/>
      <c r="E26" s="252"/>
      <c r="F26" s="252">
        <v>75</v>
      </c>
      <c r="G26" s="252"/>
      <c r="H26" s="252"/>
      <c r="I26" s="252">
        <v>75</v>
      </c>
      <c r="J26" s="252"/>
      <c r="K26" s="252"/>
    </row>
    <row r="27" spans="1:11" ht="21.95" customHeight="1">
      <c r="A27" s="257"/>
      <c r="B27" s="8" t="s">
        <v>41</v>
      </c>
      <c r="C27" s="252">
        <v>8</v>
      </c>
      <c r="D27" s="252"/>
      <c r="E27" s="252"/>
      <c r="F27" s="252">
        <v>8</v>
      </c>
      <c r="G27" s="252"/>
      <c r="H27" s="252"/>
      <c r="I27" s="252">
        <v>8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350</v>
      </c>
      <c r="D28" s="269"/>
      <c r="E28" s="270"/>
      <c r="F28" s="268" t="s">
        <v>352</v>
      </c>
      <c r="G28" s="269"/>
      <c r="H28" s="270"/>
      <c r="I28" s="268" t="s">
        <v>353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108</v>
      </c>
      <c r="D31" s="280"/>
      <c r="E31" s="281"/>
      <c r="F31" s="279" t="s">
        <v>344</v>
      </c>
      <c r="G31" s="280"/>
      <c r="H31" s="281"/>
      <c r="I31" s="279" t="s">
        <v>232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9.33</v>
      </c>
      <c r="F35" s="44">
        <v>9.39</v>
      </c>
      <c r="G35" s="44">
        <v>9.42</v>
      </c>
      <c r="H35" s="41">
        <v>9.32</v>
      </c>
      <c r="I35" s="44">
        <v>9.34</v>
      </c>
      <c r="J35" s="21">
        <v>9.4499999999999993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5.32</v>
      </c>
      <c r="F36" s="44">
        <v>6.41</v>
      </c>
      <c r="G36" s="44">
        <v>5.54</v>
      </c>
      <c r="H36" s="41">
        <v>8.82</v>
      </c>
      <c r="I36" s="44">
        <v>14.13</v>
      </c>
      <c r="J36" s="21">
        <v>12.94</v>
      </c>
    </row>
    <row r="37" spans="1:10" ht="18.75">
      <c r="A37" s="290"/>
      <c r="B37" s="297"/>
      <c r="C37" s="13" t="s">
        <v>58</v>
      </c>
      <c r="D37" s="12" t="s">
        <v>59</v>
      </c>
      <c r="E37" s="44">
        <v>14.6</v>
      </c>
      <c r="F37" s="44">
        <v>16.3</v>
      </c>
      <c r="G37" s="35">
        <v>17.5</v>
      </c>
      <c r="H37" s="41">
        <v>13.8</v>
      </c>
      <c r="I37" s="44">
        <v>13.6</v>
      </c>
      <c r="J37" s="21">
        <v>13.9</v>
      </c>
    </row>
    <row r="38" spans="1:10" ht="16.5">
      <c r="A38" s="290"/>
      <c r="B38" s="297"/>
      <c r="C38" s="14" t="s">
        <v>60</v>
      </c>
      <c r="D38" s="12" t="s">
        <v>61</v>
      </c>
      <c r="E38" s="35">
        <v>16.7</v>
      </c>
      <c r="F38" s="35">
        <v>18.100000000000001</v>
      </c>
      <c r="G38" s="35">
        <v>18.7</v>
      </c>
      <c r="H38" s="37">
        <v>7.66</v>
      </c>
      <c r="I38" s="44">
        <v>5.58</v>
      </c>
      <c r="J38" s="21">
        <v>3.57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0.2</v>
      </c>
      <c r="H39" s="41">
        <v>0.2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>
        <v>9.93</v>
      </c>
      <c r="F40" s="44">
        <v>10.07</v>
      </c>
      <c r="G40" s="44">
        <v>10.02</v>
      </c>
      <c r="H40" s="41">
        <v>10.02</v>
      </c>
      <c r="I40" s="44">
        <v>10.01</v>
      </c>
      <c r="J40" s="21">
        <v>10.050000000000001</v>
      </c>
    </row>
    <row r="41" spans="1:10" ht="15.75">
      <c r="A41" s="290"/>
      <c r="B41" s="297"/>
      <c r="C41" s="12" t="s">
        <v>56</v>
      </c>
      <c r="D41" s="12" t="s">
        <v>64</v>
      </c>
      <c r="E41" s="44">
        <v>23.2</v>
      </c>
      <c r="F41" s="44">
        <v>20.8</v>
      </c>
      <c r="G41" s="44">
        <v>15.21</v>
      </c>
      <c r="H41" s="41">
        <v>22.5</v>
      </c>
      <c r="I41" s="44">
        <v>15.61</v>
      </c>
      <c r="J41" s="21">
        <v>17.13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3.34</v>
      </c>
      <c r="F42" s="44">
        <v>3.45</v>
      </c>
      <c r="G42" s="44">
        <v>3.54</v>
      </c>
      <c r="H42" s="41">
        <v>3.59</v>
      </c>
      <c r="I42" s="44">
        <v>3.4</v>
      </c>
      <c r="J42" s="21">
        <v>2.96</v>
      </c>
    </row>
    <row r="43" spans="1:10" ht="16.5">
      <c r="A43" s="290"/>
      <c r="B43" s="297"/>
      <c r="C43" s="15" t="s">
        <v>67</v>
      </c>
      <c r="D43" s="17" t="s">
        <v>68</v>
      </c>
      <c r="E43" s="44">
        <v>6.8</v>
      </c>
      <c r="F43" s="44">
        <v>7.51</v>
      </c>
      <c r="G43" s="44">
        <v>7.61</v>
      </c>
      <c r="H43" s="41">
        <v>6.82</v>
      </c>
      <c r="I43" s="44">
        <v>6.5</v>
      </c>
      <c r="J43" s="21">
        <v>5.89</v>
      </c>
    </row>
    <row r="44" spans="1:10" ht="18.75">
      <c r="A44" s="290"/>
      <c r="B44" s="297"/>
      <c r="C44" s="13" t="s">
        <v>58</v>
      </c>
      <c r="D44" s="12" t="s">
        <v>69</v>
      </c>
      <c r="E44" s="44">
        <v>820</v>
      </c>
      <c r="F44" s="44">
        <v>1168</v>
      </c>
      <c r="G44" s="44">
        <v>1100</v>
      </c>
      <c r="H44" s="41">
        <v>1439</v>
      </c>
      <c r="I44" s="44">
        <v>1473</v>
      </c>
      <c r="J44" s="21">
        <v>1418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7.03</v>
      </c>
      <c r="F45" s="44">
        <v>5.46</v>
      </c>
      <c r="G45" s="44">
        <v>12.25</v>
      </c>
      <c r="H45" s="41">
        <v>6.45</v>
      </c>
      <c r="I45" s="44">
        <v>5.92</v>
      </c>
      <c r="J45" s="21">
        <v>5.76</v>
      </c>
    </row>
    <row r="46" spans="1:10" ht="18.75">
      <c r="A46" s="290"/>
      <c r="B46" s="297"/>
      <c r="C46" s="13" t="s">
        <v>58</v>
      </c>
      <c r="D46" s="12" t="s">
        <v>59</v>
      </c>
      <c r="E46" s="44">
        <v>44.1</v>
      </c>
      <c r="F46" s="44">
        <v>28.6</v>
      </c>
      <c r="G46" s="44">
        <v>28.8</v>
      </c>
      <c r="H46" s="41">
        <v>30.5</v>
      </c>
      <c r="I46" s="44">
        <v>27.9</v>
      </c>
      <c r="J46" s="21">
        <v>30.4</v>
      </c>
    </row>
    <row r="47" spans="1:10" ht="16.5">
      <c r="A47" s="290"/>
      <c r="B47" s="297"/>
      <c r="C47" s="14" t="s">
        <v>60</v>
      </c>
      <c r="D47" s="12" t="s">
        <v>72</v>
      </c>
      <c r="E47" s="44">
        <v>5.31</v>
      </c>
      <c r="F47" s="44">
        <v>11.2</v>
      </c>
      <c r="G47" s="44">
        <v>8.19</v>
      </c>
      <c r="H47" s="41">
        <v>15.1</v>
      </c>
      <c r="I47" s="44">
        <v>39.700000000000003</v>
      </c>
      <c r="J47" s="21">
        <v>23.3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6.98</v>
      </c>
      <c r="D56" s="22" t="s">
        <v>80</v>
      </c>
      <c r="E56" s="23">
        <v>81</v>
      </c>
      <c r="F56" s="22" t="s">
        <v>81</v>
      </c>
      <c r="G56" s="23">
        <v>70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89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5.86</v>
      </c>
      <c r="C60" s="30"/>
      <c r="D60" s="33">
        <v>15.5</v>
      </c>
      <c r="E60" s="30"/>
      <c r="F60" s="30">
        <v>10.52</v>
      </c>
      <c r="G60" s="34"/>
      <c r="H60" s="30">
        <v>10.8</v>
      </c>
      <c r="I60" s="30"/>
      <c r="J60" s="21">
        <v>13.4</v>
      </c>
      <c r="K60" s="21"/>
      <c r="L60" s="21">
        <v>18.399999999999999</v>
      </c>
      <c r="M60" s="21"/>
    </row>
    <row r="61" spans="1:13" ht="18.75">
      <c r="A61" s="28" t="s">
        <v>2</v>
      </c>
      <c r="B61" s="29"/>
      <c r="C61" s="30"/>
      <c r="D61" s="33">
        <v>11.1</v>
      </c>
      <c r="E61" s="30"/>
      <c r="F61" s="30">
        <v>6.89</v>
      </c>
      <c r="G61" s="34"/>
      <c r="H61" s="30">
        <v>6.9</v>
      </c>
      <c r="I61" s="30"/>
      <c r="J61" s="21">
        <v>13.3</v>
      </c>
      <c r="K61" s="21"/>
      <c r="L61" s="21">
        <v>14.4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35.6</v>
      </c>
      <c r="D63" s="33"/>
      <c r="E63" s="30">
        <v>39.909999999999997</v>
      </c>
      <c r="F63" s="30"/>
      <c r="G63" s="34">
        <v>35.9</v>
      </c>
      <c r="H63" s="30"/>
      <c r="I63" s="30">
        <v>41.75</v>
      </c>
      <c r="J63" s="21"/>
      <c r="K63" s="21">
        <v>40.35</v>
      </c>
      <c r="M63" s="21">
        <v>39.72</v>
      </c>
    </row>
    <row r="64" spans="1:13" ht="18.75">
      <c r="A64" s="31" t="s">
        <v>3</v>
      </c>
      <c r="B64" s="30"/>
      <c r="C64" s="30">
        <v>47.7</v>
      </c>
      <c r="D64" s="33"/>
      <c r="E64" s="30">
        <v>46.23</v>
      </c>
      <c r="F64" s="30"/>
      <c r="G64" s="38">
        <v>47.2</v>
      </c>
      <c r="H64" s="30"/>
      <c r="I64" s="30">
        <v>48.08</v>
      </c>
      <c r="J64" s="21"/>
      <c r="K64" s="21">
        <v>50.48</v>
      </c>
      <c r="L64" s="21"/>
      <c r="M64" s="21">
        <v>53.92</v>
      </c>
    </row>
    <row r="65" spans="1:13" ht="18.75">
      <c r="A65" s="31" t="s">
        <v>4</v>
      </c>
      <c r="B65" s="30"/>
      <c r="C65" s="30">
        <v>56</v>
      </c>
      <c r="D65" s="33"/>
      <c r="E65" s="30">
        <v>92.28</v>
      </c>
      <c r="F65" s="30"/>
      <c r="G65" s="34"/>
      <c r="H65" s="30"/>
      <c r="I65" s="30">
        <v>42.98</v>
      </c>
      <c r="J65" s="21"/>
      <c r="K65" s="21">
        <v>45.77</v>
      </c>
      <c r="M65" s="21">
        <v>29.39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5.03</v>
      </c>
      <c r="C67" s="30">
        <v>9.8000000000000007</v>
      </c>
      <c r="D67" s="33">
        <v>2.58</v>
      </c>
      <c r="E67" s="30">
        <v>14.4</v>
      </c>
      <c r="F67" s="30">
        <v>10</v>
      </c>
      <c r="G67" s="34">
        <v>12.2</v>
      </c>
      <c r="H67" s="30">
        <v>0.9</v>
      </c>
      <c r="I67" s="30">
        <v>9.3000000000000007</v>
      </c>
      <c r="J67" s="21">
        <v>2.85</v>
      </c>
      <c r="K67" s="21">
        <v>7.2</v>
      </c>
      <c r="L67" s="21">
        <v>2.34</v>
      </c>
      <c r="M67" s="21">
        <v>3</v>
      </c>
    </row>
    <row r="68" spans="1:13" ht="18.75">
      <c r="A68" s="32" t="s">
        <v>5</v>
      </c>
      <c r="B68" s="36">
        <v>6.87</v>
      </c>
      <c r="C68" s="30">
        <v>16.2</v>
      </c>
      <c r="D68" s="33">
        <v>16.399999999999999</v>
      </c>
      <c r="E68" s="30">
        <v>9.1999999999999993</v>
      </c>
      <c r="F68" s="30">
        <v>12</v>
      </c>
      <c r="G68" s="34">
        <v>9.8000000000000007</v>
      </c>
      <c r="H68" s="30">
        <v>3.92</v>
      </c>
      <c r="I68" s="30">
        <v>13.7</v>
      </c>
      <c r="J68" s="21">
        <v>11.3</v>
      </c>
      <c r="K68" s="21">
        <v>9.5</v>
      </c>
      <c r="L68" s="21">
        <v>4.75</v>
      </c>
      <c r="M68" s="21">
        <v>4.3</v>
      </c>
    </row>
    <row r="69" spans="1:13" ht="18.75">
      <c r="A69" s="32" t="s">
        <v>6</v>
      </c>
      <c r="B69" s="36">
        <v>10.3</v>
      </c>
      <c r="C69" s="30">
        <v>11.1</v>
      </c>
      <c r="D69" s="33">
        <v>10.6</v>
      </c>
      <c r="E69" s="30">
        <v>13.7</v>
      </c>
      <c r="F69" s="30"/>
      <c r="G69" s="34"/>
      <c r="H69" s="30">
        <v>9.68</v>
      </c>
      <c r="I69" s="30">
        <v>13.2</v>
      </c>
      <c r="J69" s="21">
        <v>5.16</v>
      </c>
      <c r="K69" s="21">
        <v>8.6999999999999993</v>
      </c>
      <c r="L69" s="21">
        <v>14.6</v>
      </c>
      <c r="M69" s="21">
        <v>4.2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M31" sqref="M3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114</v>
      </c>
      <c r="D2" s="244"/>
      <c r="E2" s="244"/>
      <c r="F2" s="245" t="s">
        <v>119</v>
      </c>
      <c r="G2" s="245"/>
      <c r="H2" s="245"/>
      <c r="I2" s="246" t="s">
        <v>129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5758</v>
      </c>
      <c r="D4" s="247"/>
      <c r="E4" s="247"/>
      <c r="F4" s="247">
        <v>6681</v>
      </c>
      <c r="G4" s="247"/>
      <c r="H4" s="247"/>
      <c r="I4" s="247">
        <v>7450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6666</v>
      </c>
      <c r="D5" s="247"/>
      <c r="E5" s="247"/>
      <c r="F5" s="247">
        <v>7750</v>
      </c>
      <c r="G5" s="247"/>
      <c r="H5" s="247"/>
      <c r="I5" s="247">
        <v>9000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C4-'2日'!I4</f>
        <v>1008</v>
      </c>
      <c r="D6" s="302"/>
      <c r="E6" s="302"/>
      <c r="F6" s="303">
        <f>F4-C4</f>
        <v>923</v>
      </c>
      <c r="G6" s="304"/>
      <c r="H6" s="305"/>
      <c r="I6" s="303">
        <f>I4-F4</f>
        <v>769</v>
      </c>
      <c r="J6" s="304"/>
      <c r="K6" s="305"/>
      <c r="L6" s="308">
        <f>C6+F6+I6</f>
        <v>2700</v>
      </c>
      <c r="M6" s="308">
        <f>C7+F7+I7</f>
        <v>3540</v>
      </c>
    </row>
    <row r="7" spans="1:15" ht="21.95" customHeight="1">
      <c r="A7" s="238"/>
      <c r="B7" s="6" t="s">
        <v>16</v>
      </c>
      <c r="C7" s="302">
        <f>C5-'2日'!I5</f>
        <v>1206</v>
      </c>
      <c r="D7" s="302"/>
      <c r="E7" s="302"/>
      <c r="F7" s="303">
        <f>F5-C5</f>
        <v>1084</v>
      </c>
      <c r="G7" s="304"/>
      <c r="H7" s="305"/>
      <c r="I7" s="303">
        <f>I5-F5</f>
        <v>1250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46</v>
      </c>
      <c r="D9" s="247"/>
      <c r="E9" s="247"/>
      <c r="F9" s="247">
        <v>50</v>
      </c>
      <c r="G9" s="247"/>
      <c r="H9" s="247"/>
      <c r="I9" s="247">
        <v>47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46</v>
      </c>
      <c r="D10" s="247"/>
      <c r="E10" s="247"/>
      <c r="F10" s="247">
        <v>49</v>
      </c>
      <c r="G10" s="247"/>
      <c r="H10" s="247"/>
      <c r="I10" s="247">
        <v>47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59" t="s">
        <v>92</v>
      </c>
      <c r="D11" s="59" t="s">
        <v>92</v>
      </c>
      <c r="E11" s="59" t="s">
        <v>92</v>
      </c>
      <c r="F11" s="61" t="s">
        <v>92</v>
      </c>
      <c r="G11" s="61" t="s">
        <v>92</v>
      </c>
      <c r="H11" s="61" t="s">
        <v>92</v>
      </c>
      <c r="I11" s="69" t="s">
        <v>92</v>
      </c>
      <c r="J11" s="69" t="s">
        <v>92</v>
      </c>
      <c r="K11" s="69" t="s">
        <v>92</v>
      </c>
    </row>
    <row r="12" spans="1:15" ht="21.95" customHeight="1">
      <c r="A12" s="283"/>
      <c r="B12" s="43" t="s">
        <v>23</v>
      </c>
      <c r="C12" s="59">
        <v>60</v>
      </c>
      <c r="D12" s="59">
        <v>60</v>
      </c>
      <c r="E12" s="59">
        <v>60</v>
      </c>
      <c r="F12" s="61">
        <v>60</v>
      </c>
      <c r="G12" s="61">
        <v>60</v>
      </c>
      <c r="H12" s="61">
        <v>60</v>
      </c>
      <c r="I12" s="69">
        <v>60</v>
      </c>
      <c r="J12" s="69">
        <v>60</v>
      </c>
      <c r="K12" s="69">
        <v>60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58">
        <v>420</v>
      </c>
      <c r="D15" s="58">
        <v>380</v>
      </c>
      <c r="E15" s="58">
        <v>340</v>
      </c>
      <c r="F15" s="60">
        <v>340</v>
      </c>
      <c r="G15" s="41">
        <v>310</v>
      </c>
      <c r="H15" s="41">
        <v>280</v>
      </c>
      <c r="I15" s="68">
        <v>280</v>
      </c>
      <c r="J15" s="41">
        <v>500</v>
      </c>
      <c r="K15" s="41">
        <v>480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131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59" t="s">
        <v>92</v>
      </c>
      <c r="D17" s="59" t="s">
        <v>92</v>
      </c>
      <c r="E17" s="59" t="s">
        <v>92</v>
      </c>
      <c r="F17" s="61" t="s">
        <v>92</v>
      </c>
      <c r="G17" s="61" t="s">
        <v>92</v>
      </c>
      <c r="H17" s="61" t="s">
        <v>92</v>
      </c>
      <c r="I17" s="69" t="s">
        <v>92</v>
      </c>
      <c r="J17" s="69" t="s">
        <v>92</v>
      </c>
      <c r="K17" s="69" t="s">
        <v>92</v>
      </c>
    </row>
    <row r="18" spans="1:11" ht="21.95" customHeight="1">
      <c r="A18" s="255"/>
      <c r="B18" s="42" t="s">
        <v>23</v>
      </c>
      <c r="C18" s="58">
        <v>80</v>
      </c>
      <c r="D18" s="58">
        <v>80</v>
      </c>
      <c r="E18" s="58">
        <v>80</v>
      </c>
      <c r="F18" s="60">
        <v>80</v>
      </c>
      <c r="G18" s="60">
        <v>80</v>
      </c>
      <c r="H18" s="60">
        <v>80</v>
      </c>
      <c r="I18" s="68">
        <v>80</v>
      </c>
      <c r="J18" s="68">
        <v>80</v>
      </c>
      <c r="K18" s="68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58">
        <v>390</v>
      </c>
      <c r="D21" s="58">
        <v>300</v>
      </c>
      <c r="E21" s="58">
        <v>500</v>
      </c>
      <c r="F21" s="60">
        <v>500</v>
      </c>
      <c r="G21" s="41">
        <v>410</v>
      </c>
      <c r="H21" s="41">
        <v>330</v>
      </c>
      <c r="I21" s="68">
        <v>330</v>
      </c>
      <c r="J21" s="41">
        <v>550</v>
      </c>
      <c r="K21" s="41">
        <v>510</v>
      </c>
    </row>
    <row r="22" spans="1:11" ht="40.5" customHeight="1">
      <c r="A22" s="253"/>
      <c r="B22" s="9" t="s">
        <v>33</v>
      </c>
      <c r="C22" s="254" t="s">
        <v>117</v>
      </c>
      <c r="D22" s="254"/>
      <c r="E22" s="254"/>
      <c r="F22" s="254" t="s">
        <v>34</v>
      </c>
      <c r="G22" s="254"/>
      <c r="H22" s="254"/>
      <c r="I22" s="254" t="s">
        <v>130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660</v>
      </c>
      <c r="D23" s="252"/>
      <c r="E23" s="252"/>
      <c r="F23" s="252">
        <f>1270+1280</f>
        <v>2550</v>
      </c>
      <c r="G23" s="252"/>
      <c r="H23" s="252"/>
      <c r="I23" s="252">
        <v>2400</v>
      </c>
      <c r="J23" s="252"/>
      <c r="K23" s="252"/>
    </row>
    <row r="24" spans="1:11" ht="21.95" customHeight="1">
      <c r="A24" s="258"/>
      <c r="B24" s="10" t="s">
        <v>37</v>
      </c>
      <c r="C24" s="252">
        <v>920</v>
      </c>
      <c r="D24" s="252"/>
      <c r="E24" s="252"/>
      <c r="F24" s="252">
        <f>480+440</f>
        <v>920</v>
      </c>
      <c r="G24" s="252"/>
      <c r="H24" s="252"/>
      <c r="I24" s="252">
        <v>720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26</v>
      </c>
      <c r="D25" s="252"/>
      <c r="E25" s="252"/>
      <c r="F25" s="252">
        <v>26</v>
      </c>
      <c r="G25" s="252"/>
      <c r="H25" s="252"/>
      <c r="I25" s="252">
        <v>25</v>
      </c>
      <c r="J25" s="252"/>
      <c r="K25" s="252"/>
    </row>
    <row r="26" spans="1:11" ht="21.95" customHeight="1">
      <c r="A26" s="257"/>
      <c r="B26" s="8" t="s">
        <v>40</v>
      </c>
      <c r="C26" s="252">
        <v>153</v>
      </c>
      <c r="D26" s="252"/>
      <c r="E26" s="252"/>
      <c r="F26" s="252">
        <v>153</v>
      </c>
      <c r="G26" s="252"/>
      <c r="H26" s="252"/>
      <c r="I26" s="252">
        <v>152</v>
      </c>
      <c r="J26" s="252"/>
      <c r="K26" s="252"/>
    </row>
    <row r="27" spans="1:11" ht="21.95" customHeight="1">
      <c r="A27" s="257"/>
      <c r="B27" s="8" t="s">
        <v>41</v>
      </c>
      <c r="C27" s="252">
        <v>12</v>
      </c>
      <c r="D27" s="252"/>
      <c r="E27" s="252"/>
      <c r="F27" s="252">
        <v>12</v>
      </c>
      <c r="G27" s="252"/>
      <c r="H27" s="252"/>
      <c r="I27" s="252">
        <v>12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116</v>
      </c>
      <c r="D28" s="269"/>
      <c r="E28" s="270"/>
      <c r="F28" s="268" t="s">
        <v>121</v>
      </c>
      <c r="G28" s="269"/>
      <c r="H28" s="270"/>
      <c r="I28" s="268" t="s">
        <v>167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115</v>
      </c>
      <c r="D31" s="280"/>
      <c r="E31" s="281"/>
      <c r="F31" s="279" t="s">
        <v>120</v>
      </c>
      <c r="G31" s="280"/>
      <c r="H31" s="281"/>
      <c r="I31" s="279" t="s">
        <v>145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69">
        <v>0</v>
      </c>
      <c r="J34" s="69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9.1300000000000008</v>
      </c>
      <c r="F35" s="44">
        <v>9.17</v>
      </c>
      <c r="G35" s="44">
        <v>9.3699999999999992</v>
      </c>
      <c r="H35" s="41">
        <v>9.31</v>
      </c>
      <c r="I35" s="69">
        <v>9.08</v>
      </c>
      <c r="J35" s="69">
        <v>9.14</v>
      </c>
    </row>
    <row r="36" spans="1:10" ht="15.75">
      <c r="A36" s="290"/>
      <c r="B36" s="297"/>
      <c r="C36" s="12" t="s">
        <v>56</v>
      </c>
      <c r="D36" s="12" t="s">
        <v>57</v>
      </c>
      <c r="E36" s="44">
        <v>6.09</v>
      </c>
      <c r="F36" s="44">
        <v>5.59</v>
      </c>
      <c r="G36" s="44">
        <v>6.58</v>
      </c>
      <c r="H36" s="41">
        <v>6.35</v>
      </c>
      <c r="I36" s="69">
        <v>8.39</v>
      </c>
      <c r="J36" s="69">
        <v>7.47</v>
      </c>
    </row>
    <row r="37" spans="1:10" ht="18.75">
      <c r="A37" s="290"/>
      <c r="B37" s="297"/>
      <c r="C37" s="13" t="s">
        <v>58</v>
      </c>
      <c r="D37" s="12" t="s">
        <v>59</v>
      </c>
      <c r="E37" s="44">
        <v>10.5</v>
      </c>
      <c r="F37" s="44">
        <v>12.9</v>
      </c>
      <c r="G37" s="35">
        <v>12.6</v>
      </c>
      <c r="H37" s="41">
        <v>12.1</v>
      </c>
      <c r="I37" s="69">
        <v>17.7</v>
      </c>
      <c r="J37" s="69">
        <v>17</v>
      </c>
    </row>
    <row r="38" spans="1:10" ht="16.5">
      <c r="A38" s="290"/>
      <c r="B38" s="297"/>
      <c r="C38" s="14" t="s">
        <v>60</v>
      </c>
      <c r="D38" s="12" t="s">
        <v>61</v>
      </c>
      <c r="E38" s="35">
        <v>18.32</v>
      </c>
      <c r="F38" s="35">
        <v>17.23</v>
      </c>
      <c r="G38" s="35">
        <v>18.8</v>
      </c>
      <c r="H38" s="37">
        <v>14.8</v>
      </c>
      <c r="I38" s="69">
        <v>15.1</v>
      </c>
      <c r="J38" s="69">
        <v>12.6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0.1</v>
      </c>
      <c r="H39" s="41">
        <v>0.1</v>
      </c>
      <c r="I39" s="69">
        <v>0.8</v>
      </c>
      <c r="J39" s="69">
        <v>0.8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10.27</v>
      </c>
      <c r="F40" s="44">
        <v>10.25</v>
      </c>
      <c r="G40" s="44">
        <v>10.33</v>
      </c>
      <c r="H40" s="41">
        <v>10.29</v>
      </c>
      <c r="I40" s="69">
        <v>9.43</v>
      </c>
      <c r="J40" s="69">
        <v>9.68</v>
      </c>
    </row>
    <row r="41" spans="1:10" ht="15.75">
      <c r="A41" s="290"/>
      <c r="B41" s="297"/>
      <c r="C41" s="12" t="s">
        <v>56</v>
      </c>
      <c r="D41" s="12" t="s">
        <v>64</v>
      </c>
      <c r="E41" s="44">
        <v>15.64</v>
      </c>
      <c r="F41" s="44">
        <v>18.899999999999999</v>
      </c>
      <c r="G41" s="44">
        <v>16.18</v>
      </c>
      <c r="H41" s="41">
        <v>20.100000000000001</v>
      </c>
      <c r="I41" s="69">
        <v>17.55</v>
      </c>
      <c r="J41" s="69">
        <v>17.2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3.95</v>
      </c>
      <c r="F42" s="44">
        <v>3.78</v>
      </c>
      <c r="G42" s="44">
        <v>3.82</v>
      </c>
      <c r="H42" s="41">
        <v>3.67</v>
      </c>
      <c r="I42" s="69">
        <v>4.25</v>
      </c>
      <c r="J42" s="69">
        <v>4.26</v>
      </c>
    </row>
    <row r="43" spans="1:10" ht="16.5">
      <c r="A43" s="290"/>
      <c r="B43" s="297"/>
      <c r="C43" s="15" t="s">
        <v>67</v>
      </c>
      <c r="D43" s="17" t="s">
        <v>68</v>
      </c>
      <c r="E43" s="44">
        <v>10.5</v>
      </c>
      <c r="F43" s="44">
        <v>10.7</v>
      </c>
      <c r="G43" s="44">
        <v>9.9700000000000006</v>
      </c>
      <c r="H43" s="41">
        <v>8.5</v>
      </c>
      <c r="I43" s="69">
        <v>7.13</v>
      </c>
      <c r="J43" s="69">
        <v>8.19</v>
      </c>
    </row>
    <row r="44" spans="1:10" ht="18.75">
      <c r="A44" s="290"/>
      <c r="B44" s="297"/>
      <c r="C44" s="13" t="s">
        <v>58</v>
      </c>
      <c r="D44" s="12" t="s">
        <v>69</v>
      </c>
      <c r="E44" s="44">
        <v>382</v>
      </c>
      <c r="F44" s="44">
        <v>306</v>
      </c>
      <c r="G44" s="44">
        <v>306</v>
      </c>
      <c r="H44" s="41">
        <v>302</v>
      </c>
      <c r="I44" s="69">
        <v>436</v>
      </c>
      <c r="J44" s="69">
        <v>194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4.3499999999999996</v>
      </c>
      <c r="F45" s="44">
        <v>6.31</v>
      </c>
      <c r="G45" s="44">
        <v>3.83</v>
      </c>
      <c r="H45" s="41">
        <v>7.21</v>
      </c>
      <c r="I45" s="69">
        <v>11.43</v>
      </c>
      <c r="J45" s="69">
        <v>10.039999999999999</v>
      </c>
    </row>
    <row r="46" spans="1:10" ht="18.75">
      <c r="A46" s="290"/>
      <c r="B46" s="297"/>
      <c r="C46" s="13" t="s">
        <v>58</v>
      </c>
      <c r="D46" s="12" t="s">
        <v>59</v>
      </c>
      <c r="E46" s="44">
        <v>12</v>
      </c>
      <c r="F46" s="44">
        <v>10</v>
      </c>
      <c r="G46" s="44">
        <v>9.56</v>
      </c>
      <c r="H46" s="41">
        <v>10</v>
      </c>
      <c r="I46" s="69">
        <v>9.36</v>
      </c>
      <c r="J46" s="69">
        <v>8.61</v>
      </c>
    </row>
    <row r="47" spans="1:10" ht="16.5">
      <c r="A47" s="290"/>
      <c r="B47" s="297"/>
      <c r="C47" s="14" t="s">
        <v>60</v>
      </c>
      <c r="D47" s="12" t="s">
        <v>72</v>
      </c>
      <c r="E47" s="44">
        <v>6.93</v>
      </c>
      <c r="F47" s="44">
        <v>6.33</v>
      </c>
      <c r="G47" s="44">
        <v>5.6</v>
      </c>
      <c r="H47" s="41">
        <v>5.0999999999999996</v>
      </c>
      <c r="I47" s="69">
        <v>9.6</v>
      </c>
      <c r="J47" s="69">
        <v>8.3000000000000007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69"/>
      <c r="J48" s="69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69"/>
      <c r="J49" s="69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69"/>
      <c r="J50" s="69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69">
        <v>0</v>
      </c>
      <c r="J51" s="69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9.5500000000000007</v>
      </c>
      <c r="F52" s="44">
        <v>9.52</v>
      </c>
      <c r="G52" s="44">
        <v>9.5299999999999994</v>
      </c>
      <c r="H52" s="41">
        <v>9.49</v>
      </c>
      <c r="I52" s="69">
        <v>9.3000000000000007</v>
      </c>
      <c r="J52" s="69">
        <v>9.27</v>
      </c>
    </row>
    <row r="53" spans="1:13" ht="15.75">
      <c r="A53" s="290"/>
      <c r="B53" s="297"/>
      <c r="C53" s="12" t="s">
        <v>56</v>
      </c>
      <c r="D53" s="12" t="s">
        <v>57</v>
      </c>
      <c r="E53" s="44">
        <v>4.53</v>
      </c>
      <c r="F53" s="44">
        <v>6.09</v>
      </c>
      <c r="G53" s="44">
        <v>4.87</v>
      </c>
      <c r="H53" s="41">
        <v>6.68</v>
      </c>
      <c r="I53" s="69">
        <v>7.87</v>
      </c>
      <c r="J53" s="69">
        <v>6.89</v>
      </c>
    </row>
    <row r="54" spans="1:13" ht="18.75">
      <c r="A54" s="290"/>
      <c r="B54" s="297"/>
      <c r="C54" s="13" t="s">
        <v>58</v>
      </c>
      <c r="D54" s="12" t="s">
        <v>59</v>
      </c>
      <c r="E54" s="44">
        <v>5.0999999999999996</v>
      </c>
      <c r="F54" s="44">
        <v>5.9</v>
      </c>
      <c r="G54" s="44">
        <v>3.9</v>
      </c>
      <c r="H54" s="41">
        <v>12.5</v>
      </c>
      <c r="I54" s="69">
        <v>12.4</v>
      </c>
      <c r="J54" s="69">
        <v>8.67</v>
      </c>
    </row>
    <row r="55" spans="1:13" ht="16.5">
      <c r="A55" s="290"/>
      <c r="B55" s="298"/>
      <c r="C55" s="18" t="s">
        <v>60</v>
      </c>
      <c r="D55" s="12" t="s">
        <v>77</v>
      </c>
      <c r="E55" s="19">
        <v>6.77</v>
      </c>
      <c r="F55" s="19">
        <v>5.72</v>
      </c>
      <c r="G55" s="19">
        <v>6.4</v>
      </c>
      <c r="H55" s="41">
        <v>7.2</v>
      </c>
      <c r="I55" s="69">
        <v>8.4</v>
      </c>
      <c r="J55" s="69">
        <v>9.1</v>
      </c>
    </row>
    <row r="56" spans="1:13" ht="14.25">
      <c r="A56" s="22" t="s">
        <v>78</v>
      </c>
      <c r="B56" s="22" t="s">
        <v>79</v>
      </c>
      <c r="C56" s="23">
        <v>6.95</v>
      </c>
      <c r="D56" s="22" t="s">
        <v>80</v>
      </c>
      <c r="E56" s="23">
        <v>80</v>
      </c>
      <c r="F56" s="22" t="s">
        <v>81</v>
      </c>
      <c r="G56" s="23">
        <v>74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69.02</v>
      </c>
      <c r="I59" s="30"/>
      <c r="J59" s="29">
        <v>10.5</v>
      </c>
      <c r="K59" s="29"/>
      <c r="L59" s="29">
        <v>18.8</v>
      </c>
      <c r="M59" s="21"/>
    </row>
    <row r="60" spans="1:13" ht="18.75">
      <c r="A60" s="28" t="s">
        <v>1</v>
      </c>
      <c r="B60" s="29">
        <v>11.5</v>
      </c>
      <c r="C60" s="30"/>
      <c r="D60" s="33">
        <v>1.29</v>
      </c>
      <c r="E60" s="30"/>
      <c r="F60" s="30">
        <v>10.7</v>
      </c>
      <c r="G60" s="34"/>
      <c r="H60" s="30">
        <v>1.23</v>
      </c>
      <c r="I60" s="30"/>
      <c r="J60" s="29">
        <v>7.53</v>
      </c>
      <c r="K60" s="29"/>
      <c r="L60" s="29">
        <v>24.9</v>
      </c>
      <c r="M60" s="21"/>
    </row>
    <row r="61" spans="1:13" ht="18.75">
      <c r="A61" s="28" t="s">
        <v>2</v>
      </c>
      <c r="B61" s="29">
        <v>79.5</v>
      </c>
      <c r="C61" s="30"/>
      <c r="D61" s="33">
        <v>5.96</v>
      </c>
      <c r="E61" s="30"/>
      <c r="F61" s="30">
        <v>7.14</v>
      </c>
      <c r="G61" s="34"/>
      <c r="H61" s="30"/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11.1</v>
      </c>
      <c r="D63" s="33"/>
      <c r="E63" s="30">
        <v>10.1</v>
      </c>
      <c r="F63" s="30"/>
      <c r="G63" s="34">
        <v>10.51</v>
      </c>
      <c r="H63" s="30"/>
      <c r="I63" s="30">
        <v>10.36</v>
      </c>
      <c r="J63" s="21"/>
      <c r="K63" s="38">
        <v>2.89</v>
      </c>
      <c r="L63" s="30"/>
      <c r="M63" s="30">
        <v>2.2400000000000002</v>
      </c>
    </row>
    <row r="64" spans="1:13" ht="18.75">
      <c r="A64" s="31" t="s">
        <v>3</v>
      </c>
      <c r="B64" s="30"/>
      <c r="C64" s="30">
        <v>8.23</v>
      </c>
      <c r="D64" s="33"/>
      <c r="E64" s="30">
        <v>8.8000000000000007</v>
      </c>
      <c r="F64" s="30"/>
      <c r="G64" s="38">
        <v>8.92</v>
      </c>
      <c r="H64" s="30"/>
      <c r="I64" s="30">
        <v>7.37</v>
      </c>
      <c r="J64" s="21"/>
      <c r="K64" s="21">
        <v>11.6</v>
      </c>
      <c r="L64" s="21"/>
      <c r="M64" s="21">
        <v>10.7</v>
      </c>
    </row>
    <row r="65" spans="1:13" ht="18.75">
      <c r="A65" s="31" t="s">
        <v>4</v>
      </c>
      <c r="B65" s="30"/>
      <c r="C65" s="30"/>
      <c r="D65" s="33"/>
      <c r="E65" s="30">
        <v>58.2</v>
      </c>
      <c r="F65" s="30"/>
      <c r="G65" s="34">
        <v>60.71</v>
      </c>
      <c r="H65" s="30"/>
      <c r="I65" s="30">
        <v>59.8</v>
      </c>
      <c r="J65" s="21"/>
      <c r="K65" s="34">
        <v>54.91</v>
      </c>
      <c r="L65" s="30"/>
      <c r="M65" s="30">
        <v>50.04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6.44</v>
      </c>
      <c r="C67" s="30">
        <v>1.6</v>
      </c>
      <c r="D67" s="33">
        <v>6.92</v>
      </c>
      <c r="E67" s="30">
        <v>2.2999999999999998</v>
      </c>
      <c r="F67" s="30">
        <v>14.5</v>
      </c>
      <c r="G67" s="34">
        <v>13</v>
      </c>
      <c r="H67" s="30">
        <v>15.8</v>
      </c>
      <c r="I67" s="30">
        <v>9.5</v>
      </c>
      <c r="J67" s="21">
        <v>9.36</v>
      </c>
      <c r="K67" s="21">
        <v>5.7</v>
      </c>
      <c r="L67" s="21">
        <v>8.27</v>
      </c>
      <c r="M67" s="21">
        <v>5.0999999999999996</v>
      </c>
    </row>
    <row r="68" spans="1:13" ht="18.75">
      <c r="A68" s="32" t="s">
        <v>5</v>
      </c>
      <c r="B68" s="36">
        <v>16.8</v>
      </c>
      <c r="C68" s="30">
        <v>5.5</v>
      </c>
      <c r="D68" s="33">
        <v>17.5</v>
      </c>
      <c r="E68" s="30">
        <v>6.1</v>
      </c>
      <c r="F68" s="30">
        <v>19.2</v>
      </c>
      <c r="G68" s="34">
        <v>3.2</v>
      </c>
      <c r="H68" s="30">
        <v>17.2</v>
      </c>
      <c r="I68" s="30">
        <v>3.1</v>
      </c>
      <c r="J68" s="21">
        <v>12.61</v>
      </c>
      <c r="K68" s="21">
        <v>8.1999999999999993</v>
      </c>
      <c r="L68" s="21">
        <v>10.63</v>
      </c>
      <c r="M68" s="21">
        <v>8</v>
      </c>
    </row>
    <row r="69" spans="1:13" ht="18.75">
      <c r="A69" s="32" t="s">
        <v>6</v>
      </c>
      <c r="B69" s="36"/>
      <c r="C69" s="30"/>
      <c r="D69" s="33">
        <v>16.8</v>
      </c>
      <c r="E69" s="30">
        <v>4.5</v>
      </c>
      <c r="F69" s="30">
        <v>12.9</v>
      </c>
      <c r="G69" s="34">
        <v>1.7</v>
      </c>
      <c r="H69" s="30">
        <v>12.1</v>
      </c>
      <c r="I69" s="30">
        <v>7.6</v>
      </c>
      <c r="J69" s="21">
        <v>7.81</v>
      </c>
      <c r="K69" s="21">
        <v>6.6</v>
      </c>
      <c r="L69" s="21">
        <v>6.93</v>
      </c>
      <c r="M69" s="21">
        <v>7.3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124</v>
      </c>
      <c r="D2" s="244"/>
      <c r="E2" s="244"/>
      <c r="F2" s="245" t="s">
        <v>128</v>
      </c>
      <c r="G2" s="245"/>
      <c r="H2" s="245"/>
      <c r="I2" s="246" t="s">
        <v>122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7960</v>
      </c>
      <c r="D4" s="247"/>
      <c r="E4" s="247"/>
      <c r="F4" s="247">
        <v>8800</v>
      </c>
      <c r="G4" s="247"/>
      <c r="H4" s="247"/>
      <c r="I4" s="247">
        <v>9450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10056</v>
      </c>
      <c r="D5" s="247"/>
      <c r="E5" s="247"/>
      <c r="F5" s="247">
        <v>11300</v>
      </c>
      <c r="G5" s="247"/>
      <c r="H5" s="247"/>
      <c r="I5" s="247">
        <v>12150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C4-'3日'!I4</f>
        <v>510</v>
      </c>
      <c r="D6" s="302"/>
      <c r="E6" s="302"/>
      <c r="F6" s="303">
        <f>F4-C4</f>
        <v>840</v>
      </c>
      <c r="G6" s="304"/>
      <c r="H6" s="305"/>
      <c r="I6" s="303">
        <f>I4-F4</f>
        <v>650</v>
      </c>
      <c r="J6" s="304"/>
      <c r="K6" s="305"/>
      <c r="L6" s="308">
        <f>C6+F6+I6</f>
        <v>2000</v>
      </c>
      <c r="M6" s="308">
        <f>C7+F7+I7</f>
        <v>3150</v>
      </c>
    </row>
    <row r="7" spans="1:15" ht="21.95" customHeight="1">
      <c r="A7" s="238"/>
      <c r="B7" s="6" t="s">
        <v>16</v>
      </c>
      <c r="C7" s="302">
        <f>C5-'3日'!I5</f>
        <v>1056</v>
      </c>
      <c r="D7" s="302"/>
      <c r="E7" s="302"/>
      <c r="F7" s="303">
        <f>F5-C5</f>
        <v>1244</v>
      </c>
      <c r="G7" s="304"/>
      <c r="H7" s="305"/>
      <c r="I7" s="303">
        <f>I5-F5</f>
        <v>850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90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49</v>
      </c>
      <c r="G9" s="247"/>
      <c r="H9" s="247"/>
      <c r="I9" s="247">
        <v>47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48</v>
      </c>
      <c r="G10" s="247"/>
      <c r="H10" s="247"/>
      <c r="I10" s="247">
        <v>47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65" t="s">
        <v>92</v>
      </c>
      <c r="D11" s="65" t="s">
        <v>92</v>
      </c>
      <c r="E11" s="65" t="s">
        <v>92</v>
      </c>
      <c r="F11" s="69" t="s">
        <v>92</v>
      </c>
      <c r="G11" s="69" t="s">
        <v>92</v>
      </c>
      <c r="H11" s="69" t="s">
        <v>92</v>
      </c>
      <c r="I11" s="63" t="s">
        <v>92</v>
      </c>
      <c r="J11" s="63" t="s">
        <v>92</v>
      </c>
      <c r="K11" s="63" t="s">
        <v>92</v>
      </c>
    </row>
    <row r="12" spans="1:15" ht="21.95" customHeight="1">
      <c r="A12" s="283"/>
      <c r="B12" s="43" t="s">
        <v>23</v>
      </c>
      <c r="C12" s="65">
        <v>60</v>
      </c>
      <c r="D12" s="65">
        <v>60</v>
      </c>
      <c r="E12" s="65">
        <v>60</v>
      </c>
      <c r="F12" s="69">
        <v>60</v>
      </c>
      <c r="G12" s="69">
        <v>60</v>
      </c>
      <c r="H12" s="69">
        <v>60</v>
      </c>
      <c r="I12" s="63">
        <v>60</v>
      </c>
      <c r="J12" s="63">
        <v>60</v>
      </c>
      <c r="K12" s="63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480</v>
      </c>
      <c r="D15" s="41">
        <v>450</v>
      </c>
      <c r="E15" s="41">
        <v>420</v>
      </c>
      <c r="F15" s="41">
        <v>420</v>
      </c>
      <c r="G15" s="41">
        <v>210</v>
      </c>
      <c r="H15" s="41">
        <v>500</v>
      </c>
      <c r="I15" s="62">
        <v>500</v>
      </c>
      <c r="J15" s="62">
        <v>470</v>
      </c>
      <c r="K15" s="62">
        <v>440</v>
      </c>
    </row>
    <row r="16" spans="1:15" ht="35.2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65" t="s">
        <v>92</v>
      </c>
      <c r="D17" s="65" t="s">
        <v>92</v>
      </c>
      <c r="E17" s="65" t="s">
        <v>92</v>
      </c>
      <c r="F17" s="69" t="s">
        <v>92</v>
      </c>
      <c r="G17" s="69" t="s">
        <v>92</v>
      </c>
      <c r="H17" s="69" t="s">
        <v>92</v>
      </c>
      <c r="I17" s="63" t="s">
        <v>92</v>
      </c>
      <c r="J17" s="63" t="s">
        <v>92</v>
      </c>
      <c r="K17" s="63" t="s">
        <v>92</v>
      </c>
    </row>
    <row r="18" spans="1:11" ht="21.95" customHeight="1">
      <c r="A18" s="255"/>
      <c r="B18" s="42" t="s">
        <v>23</v>
      </c>
      <c r="C18" s="64">
        <v>80</v>
      </c>
      <c r="D18" s="64">
        <v>80</v>
      </c>
      <c r="E18" s="64">
        <v>80</v>
      </c>
      <c r="F18" s="68">
        <v>80</v>
      </c>
      <c r="G18" s="68">
        <v>80</v>
      </c>
      <c r="H18" s="68">
        <v>80</v>
      </c>
      <c r="I18" s="62">
        <v>80</v>
      </c>
      <c r="J18" s="62">
        <v>80</v>
      </c>
      <c r="K18" s="62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510</v>
      </c>
      <c r="D21" s="41">
        <v>430</v>
      </c>
      <c r="E21" s="41">
        <v>340</v>
      </c>
      <c r="F21" s="41">
        <v>340</v>
      </c>
      <c r="G21" s="41">
        <v>550</v>
      </c>
      <c r="H21" s="41">
        <v>410</v>
      </c>
      <c r="I21" s="62">
        <v>410</v>
      </c>
      <c r="J21" s="62">
        <v>350</v>
      </c>
      <c r="K21" s="62">
        <v>280</v>
      </c>
    </row>
    <row r="22" spans="1:11" ht="30.75" customHeight="1">
      <c r="A22" s="253"/>
      <c r="B22" s="9" t="s">
        <v>33</v>
      </c>
      <c r="C22" s="254" t="s">
        <v>34</v>
      </c>
      <c r="D22" s="254"/>
      <c r="E22" s="254"/>
      <c r="F22" s="254" t="s">
        <v>34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2400</v>
      </c>
      <c r="D23" s="252"/>
      <c r="E23" s="252"/>
      <c r="F23" s="252">
        <f>1130+1160</f>
        <v>2290</v>
      </c>
      <c r="G23" s="252"/>
      <c r="H23" s="252"/>
      <c r="I23" s="252">
        <v>2100</v>
      </c>
      <c r="J23" s="252"/>
      <c r="K23" s="252"/>
    </row>
    <row r="24" spans="1:11" ht="21.95" customHeight="1">
      <c r="A24" s="258"/>
      <c r="B24" s="10" t="s">
        <v>37</v>
      </c>
      <c r="C24" s="252">
        <v>720</v>
      </c>
      <c r="D24" s="252"/>
      <c r="E24" s="252"/>
      <c r="F24" s="252">
        <f>1550+1060</f>
        <v>2610</v>
      </c>
      <c r="G24" s="252"/>
      <c r="H24" s="252"/>
      <c r="I24" s="252">
        <v>2400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25</v>
      </c>
      <c r="D25" s="252"/>
      <c r="E25" s="252"/>
      <c r="F25" s="252">
        <v>24</v>
      </c>
      <c r="G25" s="252"/>
      <c r="H25" s="252"/>
      <c r="I25" s="252">
        <v>24</v>
      </c>
      <c r="J25" s="252"/>
      <c r="K25" s="252"/>
    </row>
    <row r="26" spans="1:11" ht="21.95" customHeight="1">
      <c r="A26" s="257"/>
      <c r="B26" s="8" t="s">
        <v>40</v>
      </c>
      <c r="C26" s="252">
        <v>152</v>
      </c>
      <c r="D26" s="252"/>
      <c r="E26" s="252"/>
      <c r="F26" s="252">
        <v>149</v>
      </c>
      <c r="G26" s="252"/>
      <c r="H26" s="252"/>
      <c r="I26" s="252">
        <v>149</v>
      </c>
      <c r="J26" s="252"/>
      <c r="K26" s="252"/>
    </row>
    <row r="27" spans="1:11" ht="21.95" customHeight="1">
      <c r="A27" s="257"/>
      <c r="B27" s="8" t="s">
        <v>41</v>
      </c>
      <c r="C27" s="252">
        <v>12</v>
      </c>
      <c r="D27" s="252"/>
      <c r="E27" s="252"/>
      <c r="F27" s="252">
        <v>12</v>
      </c>
      <c r="G27" s="252"/>
      <c r="H27" s="252"/>
      <c r="I27" s="252">
        <v>12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125</v>
      </c>
      <c r="D28" s="269"/>
      <c r="E28" s="270"/>
      <c r="F28" s="268" t="s">
        <v>132</v>
      </c>
      <c r="G28" s="269"/>
      <c r="H28" s="270"/>
      <c r="I28" s="268" t="s">
        <v>142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13.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126</v>
      </c>
      <c r="D31" s="280"/>
      <c r="E31" s="281"/>
      <c r="F31" s="279" t="s">
        <v>133</v>
      </c>
      <c r="G31" s="280"/>
      <c r="H31" s="281"/>
      <c r="I31" s="279" t="s">
        <v>123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69">
        <v>0</v>
      </c>
      <c r="F34" s="69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69">
        <v>9.25</v>
      </c>
      <c r="F35" s="69">
        <v>9.2799999999999994</v>
      </c>
      <c r="G35" s="44">
        <v>9.24</v>
      </c>
      <c r="H35" s="41">
        <v>9.57</v>
      </c>
      <c r="I35" s="44">
        <v>9.76</v>
      </c>
      <c r="J35" s="21">
        <v>9.6999999999999993</v>
      </c>
    </row>
    <row r="36" spans="1:10" ht="15.75">
      <c r="A36" s="290"/>
      <c r="B36" s="297"/>
      <c r="C36" s="12" t="s">
        <v>56</v>
      </c>
      <c r="D36" s="12" t="s">
        <v>57</v>
      </c>
      <c r="E36" s="69">
        <v>6.72</v>
      </c>
      <c r="F36" s="69">
        <v>7.87</v>
      </c>
      <c r="G36" s="44">
        <v>5.4</v>
      </c>
      <c r="H36" s="41">
        <v>8.09</v>
      </c>
      <c r="I36" s="44">
        <v>5.86</v>
      </c>
      <c r="J36" s="21">
        <v>6.88</v>
      </c>
    </row>
    <row r="37" spans="1:10" ht="18.75">
      <c r="A37" s="290"/>
      <c r="B37" s="297"/>
      <c r="C37" s="13" t="s">
        <v>58</v>
      </c>
      <c r="D37" s="12" t="s">
        <v>59</v>
      </c>
      <c r="E37" s="69">
        <v>5.7</v>
      </c>
      <c r="F37" s="69">
        <v>8.36</v>
      </c>
      <c r="G37" s="35">
        <v>16.399999999999999</v>
      </c>
      <c r="H37" s="41">
        <v>14.9</v>
      </c>
      <c r="I37" s="44">
        <v>13.8</v>
      </c>
      <c r="J37" s="21">
        <v>14.6</v>
      </c>
    </row>
    <row r="38" spans="1:10" ht="16.5">
      <c r="A38" s="290"/>
      <c r="B38" s="297"/>
      <c r="C38" s="14" t="s">
        <v>60</v>
      </c>
      <c r="D38" s="12" t="s">
        <v>61</v>
      </c>
      <c r="E38" s="35">
        <v>16.100000000000001</v>
      </c>
      <c r="F38" s="35">
        <v>18.3</v>
      </c>
      <c r="G38" s="35">
        <v>10.06</v>
      </c>
      <c r="H38" s="37">
        <v>11.6</v>
      </c>
      <c r="I38" s="44">
        <v>9.4</v>
      </c>
      <c r="J38" s="21">
        <v>13.4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69">
        <v>0.8</v>
      </c>
      <c r="F39" s="69">
        <v>0.8</v>
      </c>
      <c r="G39" s="44">
        <v>0</v>
      </c>
      <c r="H39" s="41">
        <v>0</v>
      </c>
      <c r="I39" s="44">
        <v>0.8</v>
      </c>
      <c r="J39" s="21">
        <v>0.8</v>
      </c>
    </row>
    <row r="40" spans="1:10" ht="15.75">
      <c r="A40" s="290"/>
      <c r="B40" s="297"/>
      <c r="C40" s="13" t="s">
        <v>54</v>
      </c>
      <c r="D40" s="13" t="s">
        <v>63</v>
      </c>
      <c r="E40" s="69">
        <v>10</v>
      </c>
      <c r="F40" s="69">
        <v>10</v>
      </c>
      <c r="G40" s="44">
        <v>10.41</v>
      </c>
      <c r="H40" s="41">
        <v>10.43</v>
      </c>
      <c r="I40" s="44">
        <v>10.39</v>
      </c>
      <c r="J40" s="21">
        <v>10.42</v>
      </c>
    </row>
    <row r="41" spans="1:10" ht="15.75">
      <c r="A41" s="290"/>
      <c r="B41" s="297"/>
      <c r="C41" s="12" t="s">
        <v>56</v>
      </c>
      <c r="D41" s="12" t="s">
        <v>64</v>
      </c>
      <c r="E41" s="69">
        <v>17.510000000000002</v>
      </c>
      <c r="F41" s="69">
        <v>16.559999999999999</v>
      </c>
      <c r="G41" s="44">
        <v>13.78</v>
      </c>
      <c r="H41" s="41">
        <v>14.29</v>
      </c>
      <c r="I41" s="44">
        <v>19.2</v>
      </c>
      <c r="J41" s="21">
        <v>21.4</v>
      </c>
    </row>
    <row r="42" spans="1:10" ht="15.75">
      <c r="A42" s="290"/>
      <c r="B42" s="297"/>
      <c r="C42" s="15" t="s">
        <v>65</v>
      </c>
      <c r="D42" s="16" t="s">
        <v>66</v>
      </c>
      <c r="E42" s="69">
        <v>4.12</v>
      </c>
      <c r="F42" s="69">
        <v>3.94</v>
      </c>
      <c r="G42" s="44">
        <v>2.78</v>
      </c>
      <c r="H42" s="41">
        <v>2.87</v>
      </c>
      <c r="I42" s="44">
        <v>3.49</v>
      </c>
      <c r="J42" s="21">
        <v>3.69</v>
      </c>
    </row>
    <row r="43" spans="1:10" ht="16.5">
      <c r="A43" s="290"/>
      <c r="B43" s="297"/>
      <c r="C43" s="15" t="s">
        <v>67</v>
      </c>
      <c r="D43" s="17" t="s">
        <v>68</v>
      </c>
      <c r="E43" s="69">
        <v>5.71</v>
      </c>
      <c r="F43" s="69">
        <v>6.06</v>
      </c>
      <c r="G43" s="44">
        <v>9.0399999999999991</v>
      </c>
      <c r="H43" s="41">
        <v>7.14</v>
      </c>
      <c r="I43" s="44">
        <v>6.1</v>
      </c>
      <c r="J43" s="21">
        <v>8.2799999999999994</v>
      </c>
    </row>
    <row r="44" spans="1:10" ht="18.75">
      <c r="A44" s="290"/>
      <c r="B44" s="297"/>
      <c r="C44" s="13" t="s">
        <v>58</v>
      </c>
      <c r="D44" s="12" t="s">
        <v>69</v>
      </c>
      <c r="E44" s="69">
        <v>525</v>
      </c>
      <c r="F44" s="69">
        <v>612</v>
      </c>
      <c r="G44" s="44">
        <v>393</v>
      </c>
      <c r="H44" s="41">
        <v>239</v>
      </c>
      <c r="I44" s="44">
        <v>250</v>
      </c>
      <c r="J44" s="21">
        <v>365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69">
        <v>6.47</v>
      </c>
      <c r="F45" s="69">
        <v>6.79</v>
      </c>
      <c r="G45" s="44">
        <v>10.49</v>
      </c>
      <c r="H45" s="41">
        <v>4.96</v>
      </c>
      <c r="I45" s="44">
        <v>5.28</v>
      </c>
      <c r="J45" s="21">
        <v>5.19</v>
      </c>
    </row>
    <row r="46" spans="1:10" ht="18.75">
      <c r="A46" s="290"/>
      <c r="B46" s="297"/>
      <c r="C46" s="13" t="s">
        <v>58</v>
      </c>
      <c r="D46" s="12" t="s">
        <v>59</v>
      </c>
      <c r="E46" s="69">
        <v>2.1800000000000002</v>
      </c>
      <c r="F46" s="69">
        <v>6.44</v>
      </c>
      <c r="G46" s="44">
        <v>10.5</v>
      </c>
      <c r="H46" s="41">
        <v>10.199999999999999</v>
      </c>
      <c r="I46" s="44">
        <v>8.75</v>
      </c>
      <c r="J46" s="21">
        <v>9.8800000000000008</v>
      </c>
    </row>
    <row r="47" spans="1:10" ht="16.5">
      <c r="A47" s="290"/>
      <c r="B47" s="297"/>
      <c r="C47" s="14" t="s">
        <v>60</v>
      </c>
      <c r="D47" s="12" t="s">
        <v>72</v>
      </c>
      <c r="E47" s="69">
        <v>2.16</v>
      </c>
      <c r="F47" s="69">
        <v>3.32</v>
      </c>
      <c r="G47" s="44">
        <v>11.7</v>
      </c>
      <c r="H47" s="41">
        <v>5.16</v>
      </c>
      <c r="I47" s="44">
        <v>9.4</v>
      </c>
      <c r="J47" s="21">
        <v>9.1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69"/>
      <c r="F48" s="69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69"/>
      <c r="F49" s="69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69"/>
      <c r="F50" s="69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69">
        <v>0</v>
      </c>
      <c r="F51" s="69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69">
        <v>9.3699999999999992</v>
      </c>
      <c r="F52" s="69">
        <v>9.42</v>
      </c>
      <c r="G52" s="44">
        <v>9.74</v>
      </c>
      <c r="H52" s="41">
        <v>9.73</v>
      </c>
      <c r="I52" s="44">
        <v>9.6999999999999993</v>
      </c>
      <c r="J52" s="21">
        <v>9.65</v>
      </c>
    </row>
    <row r="53" spans="1:13" ht="15.75">
      <c r="A53" s="290"/>
      <c r="B53" s="297"/>
      <c r="C53" s="12" t="s">
        <v>56</v>
      </c>
      <c r="D53" s="12" t="s">
        <v>57</v>
      </c>
      <c r="E53" s="69">
        <v>6.18</v>
      </c>
      <c r="F53" s="69">
        <v>6.67</v>
      </c>
      <c r="G53" s="44">
        <v>3.8</v>
      </c>
      <c r="H53" s="41">
        <v>6.25</v>
      </c>
      <c r="I53" s="44">
        <v>5.16</v>
      </c>
      <c r="J53" s="21">
        <v>5.83</v>
      </c>
    </row>
    <row r="54" spans="1:13" ht="18.75">
      <c r="A54" s="290"/>
      <c r="B54" s="297"/>
      <c r="C54" s="13" t="s">
        <v>58</v>
      </c>
      <c r="D54" s="12" t="s">
        <v>59</v>
      </c>
      <c r="E54" s="69">
        <v>7.7</v>
      </c>
      <c r="F54" s="69">
        <v>6</v>
      </c>
      <c r="G54" s="44">
        <v>4.5</v>
      </c>
      <c r="H54" s="41">
        <v>7.41</v>
      </c>
      <c r="I54" s="44">
        <v>4.7</v>
      </c>
      <c r="J54" s="21">
        <v>4.9000000000000004</v>
      </c>
    </row>
    <row r="55" spans="1:13" ht="16.5">
      <c r="A55" s="290"/>
      <c r="B55" s="298"/>
      <c r="C55" s="18" t="s">
        <v>60</v>
      </c>
      <c r="D55" s="12" t="s">
        <v>77</v>
      </c>
      <c r="E55" s="19">
        <v>3.38</v>
      </c>
      <c r="F55" s="19">
        <v>4.13</v>
      </c>
      <c r="G55" s="19">
        <v>8.6999999999999993</v>
      </c>
      <c r="H55" s="41">
        <v>15.5</v>
      </c>
      <c r="I55" s="44">
        <v>13.6</v>
      </c>
      <c r="J55" s="21">
        <v>14.2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78.3</v>
      </c>
      <c r="K59" s="21"/>
      <c r="L59" s="21">
        <v>120</v>
      </c>
      <c r="M59" s="21"/>
    </row>
    <row r="60" spans="1:13" ht="18.75">
      <c r="A60" s="28" t="s">
        <v>1</v>
      </c>
      <c r="B60" s="21">
        <v>67.400000000000006</v>
      </c>
      <c r="C60" s="21"/>
      <c r="D60" s="21">
        <v>14.9</v>
      </c>
      <c r="E60" s="30"/>
      <c r="F60" s="30">
        <v>11.2</v>
      </c>
      <c r="G60" s="34"/>
      <c r="H60" s="30">
        <v>78.8</v>
      </c>
      <c r="I60" s="30"/>
      <c r="J60" s="21">
        <v>126</v>
      </c>
      <c r="K60" s="21"/>
      <c r="L60" s="21"/>
      <c r="M60" s="21"/>
    </row>
    <row r="61" spans="1:13" ht="18.75">
      <c r="A61" s="28" t="s">
        <v>2</v>
      </c>
      <c r="B61" s="21">
        <v>20</v>
      </c>
      <c r="C61" s="21"/>
      <c r="D61" s="21">
        <v>60</v>
      </c>
      <c r="E61" s="30"/>
      <c r="F61" s="30">
        <v>95.2</v>
      </c>
      <c r="G61" s="34"/>
      <c r="H61" s="30">
        <v>16.3</v>
      </c>
      <c r="I61" s="30"/>
      <c r="J61" s="21"/>
      <c r="K61" s="21"/>
      <c r="L61" s="21">
        <v>18.100000000000001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8.0500000000000007</v>
      </c>
      <c r="M63" s="21">
        <v>7.5</v>
      </c>
    </row>
    <row r="64" spans="1:13" ht="18.75">
      <c r="A64" s="31" t="s">
        <v>3</v>
      </c>
      <c r="B64" s="34">
        <v>32.5</v>
      </c>
      <c r="C64" s="30"/>
      <c r="D64" s="30">
        <v>26.84</v>
      </c>
      <c r="E64" s="30"/>
      <c r="F64" s="30"/>
      <c r="G64" s="38">
        <v>16.600000000000001</v>
      </c>
      <c r="H64" s="30"/>
      <c r="I64" s="30">
        <v>14.79</v>
      </c>
      <c r="J64" s="21"/>
      <c r="K64" s="21">
        <v>8.9600000000000009</v>
      </c>
      <c r="L64" s="21"/>
      <c r="M64" s="21">
        <v>5.51</v>
      </c>
    </row>
    <row r="65" spans="1:13" ht="18.75">
      <c r="A65" s="31" t="s">
        <v>4</v>
      </c>
      <c r="B65" s="38">
        <v>14.93</v>
      </c>
      <c r="C65" s="30"/>
      <c r="D65" s="30">
        <v>12.7</v>
      </c>
      <c r="E65" s="30"/>
      <c r="F65" s="30"/>
      <c r="G65" s="34">
        <v>73.56</v>
      </c>
      <c r="H65" s="30"/>
      <c r="I65" s="30">
        <v>87.64</v>
      </c>
      <c r="J65" s="21"/>
      <c r="K65" s="21"/>
      <c r="M65" s="21">
        <v>64.92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0">
        <v>6.79</v>
      </c>
      <c r="C68" s="34">
        <v>4.41</v>
      </c>
      <c r="D68" s="30">
        <v>8.1300000000000008</v>
      </c>
      <c r="E68" s="30">
        <v>5.48</v>
      </c>
      <c r="F68" s="30">
        <v>5.9</v>
      </c>
      <c r="G68" s="34">
        <v>12.1</v>
      </c>
      <c r="H68" s="30">
        <v>11.1</v>
      </c>
      <c r="I68" s="30">
        <v>8.1999999999999993</v>
      </c>
      <c r="J68" s="21">
        <v>12.5</v>
      </c>
      <c r="K68" s="21">
        <v>3.5</v>
      </c>
      <c r="L68" s="21">
        <v>19.2</v>
      </c>
      <c r="M68" s="21">
        <v>4.2</v>
      </c>
    </row>
    <row r="69" spans="1:13" ht="18.75">
      <c r="A69" s="32" t="s">
        <v>6</v>
      </c>
      <c r="B69" s="30">
        <v>4.49</v>
      </c>
      <c r="C69" s="34">
        <v>14.15</v>
      </c>
      <c r="D69" s="30">
        <v>7.45</v>
      </c>
      <c r="E69" s="30">
        <v>16.79</v>
      </c>
      <c r="F69" s="30">
        <v>14</v>
      </c>
      <c r="G69" s="34">
        <v>8.9499999999999993</v>
      </c>
      <c r="H69" s="30">
        <v>18</v>
      </c>
      <c r="I69" s="30">
        <v>12.7</v>
      </c>
      <c r="J69" s="21">
        <v>10.199999999999999</v>
      </c>
      <c r="K69" s="21">
        <v>6.3</v>
      </c>
      <c r="L69" s="21">
        <v>15.6</v>
      </c>
      <c r="M69" s="21">
        <v>7.8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11" sqref="I11:K1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124</v>
      </c>
      <c r="D2" s="244"/>
      <c r="E2" s="244"/>
      <c r="F2" s="245" t="s">
        <v>128</v>
      </c>
      <c r="G2" s="245"/>
      <c r="H2" s="245"/>
      <c r="I2" s="246" t="s">
        <v>137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10195</v>
      </c>
      <c r="D4" s="247"/>
      <c r="E4" s="247"/>
      <c r="F4" s="247">
        <v>11000</v>
      </c>
      <c r="G4" s="247"/>
      <c r="H4" s="247"/>
      <c r="I4" s="247">
        <v>11725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13550</v>
      </c>
      <c r="D5" s="247"/>
      <c r="E5" s="247"/>
      <c r="F5" s="247">
        <v>14800</v>
      </c>
      <c r="G5" s="247"/>
      <c r="H5" s="247"/>
      <c r="I5" s="247">
        <v>16044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C4-'4日'!I4</f>
        <v>745</v>
      </c>
      <c r="D6" s="302"/>
      <c r="E6" s="302"/>
      <c r="F6" s="303">
        <f>F4-C4</f>
        <v>805</v>
      </c>
      <c r="G6" s="304"/>
      <c r="H6" s="305"/>
      <c r="I6" s="303">
        <f>I4-F4</f>
        <v>725</v>
      </c>
      <c r="J6" s="304"/>
      <c r="K6" s="305"/>
      <c r="L6" s="308">
        <f>C6+F6+I6</f>
        <v>2275</v>
      </c>
      <c r="M6" s="308">
        <f>C7+F7+I7</f>
        <v>3894</v>
      </c>
    </row>
    <row r="7" spans="1:15" ht="21.95" customHeight="1">
      <c r="A7" s="238"/>
      <c r="B7" s="6" t="s">
        <v>16</v>
      </c>
      <c r="C7" s="302">
        <f>C5-'4日'!I5</f>
        <v>1400</v>
      </c>
      <c r="D7" s="302"/>
      <c r="E7" s="302"/>
      <c r="F7" s="303">
        <f>F5-C5</f>
        <v>1250</v>
      </c>
      <c r="G7" s="304"/>
      <c r="H7" s="305"/>
      <c r="I7" s="303">
        <f>I5-F5</f>
        <v>1244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90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50</v>
      </c>
      <c r="D9" s="247"/>
      <c r="E9" s="247"/>
      <c r="F9" s="247">
        <v>45</v>
      </c>
      <c r="G9" s="247"/>
      <c r="H9" s="247"/>
      <c r="I9" s="247">
        <v>49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50</v>
      </c>
      <c r="D10" s="247"/>
      <c r="E10" s="247"/>
      <c r="F10" s="247">
        <v>45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67" t="s">
        <v>92</v>
      </c>
      <c r="D11" s="67" t="s">
        <v>92</v>
      </c>
      <c r="E11" s="67" t="s">
        <v>92</v>
      </c>
      <c r="F11" s="69" t="s">
        <v>92</v>
      </c>
      <c r="G11" s="69" t="s">
        <v>92</v>
      </c>
      <c r="H11" s="69" t="s">
        <v>92</v>
      </c>
      <c r="I11" s="71" t="s">
        <v>92</v>
      </c>
      <c r="J11" s="71" t="s">
        <v>92</v>
      </c>
      <c r="K11" s="71" t="s">
        <v>92</v>
      </c>
    </row>
    <row r="12" spans="1:15" ht="21.95" customHeight="1">
      <c r="A12" s="283"/>
      <c r="B12" s="43" t="s">
        <v>23</v>
      </c>
      <c r="C12" s="67">
        <v>60</v>
      </c>
      <c r="D12" s="67">
        <v>60</v>
      </c>
      <c r="E12" s="67">
        <v>60</v>
      </c>
      <c r="F12" s="69">
        <v>60</v>
      </c>
      <c r="G12" s="69">
        <v>60</v>
      </c>
      <c r="H12" s="69">
        <v>60</v>
      </c>
      <c r="I12" s="71">
        <v>60</v>
      </c>
      <c r="J12" s="71">
        <v>60</v>
      </c>
      <c r="K12" s="71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440</v>
      </c>
      <c r="D15" s="41">
        <v>400</v>
      </c>
      <c r="E15" s="41">
        <v>370</v>
      </c>
      <c r="F15" s="68">
        <v>370</v>
      </c>
      <c r="G15" s="41">
        <v>550</v>
      </c>
      <c r="H15" s="41">
        <v>510</v>
      </c>
      <c r="I15" s="70">
        <v>510</v>
      </c>
      <c r="J15" s="41">
        <v>480</v>
      </c>
      <c r="K15" s="41">
        <v>440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135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67" t="s">
        <v>92</v>
      </c>
      <c r="D17" s="67" t="s">
        <v>92</v>
      </c>
      <c r="E17" s="67" t="s">
        <v>92</v>
      </c>
      <c r="F17" s="69" t="s">
        <v>92</v>
      </c>
      <c r="G17" s="69" t="s">
        <v>92</v>
      </c>
      <c r="H17" s="69" t="s">
        <v>92</v>
      </c>
      <c r="I17" s="71" t="s">
        <v>92</v>
      </c>
      <c r="J17" s="71" t="s">
        <v>92</v>
      </c>
      <c r="K17" s="71" t="s">
        <v>92</v>
      </c>
    </row>
    <row r="18" spans="1:11" ht="21.95" customHeight="1">
      <c r="A18" s="255"/>
      <c r="B18" s="42" t="s">
        <v>23</v>
      </c>
      <c r="C18" s="66">
        <v>80</v>
      </c>
      <c r="D18" s="66">
        <v>80</v>
      </c>
      <c r="E18" s="66">
        <v>80</v>
      </c>
      <c r="F18" s="68">
        <v>80</v>
      </c>
      <c r="G18" s="68">
        <v>80</v>
      </c>
      <c r="H18" s="68">
        <v>80</v>
      </c>
      <c r="I18" s="70">
        <v>80</v>
      </c>
      <c r="J18" s="70">
        <v>80</v>
      </c>
      <c r="K18" s="70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280</v>
      </c>
      <c r="D21" s="41">
        <v>500</v>
      </c>
      <c r="E21" s="41">
        <v>430</v>
      </c>
      <c r="F21" s="68">
        <v>430</v>
      </c>
      <c r="G21" s="41">
        <v>320</v>
      </c>
      <c r="H21" s="41">
        <v>540</v>
      </c>
      <c r="I21" s="70">
        <v>540</v>
      </c>
      <c r="J21" s="41">
        <v>450</v>
      </c>
      <c r="K21" s="41">
        <v>370</v>
      </c>
    </row>
    <row r="22" spans="1:11" ht="29.25" customHeight="1">
      <c r="A22" s="253"/>
      <c r="B22" s="9" t="s">
        <v>33</v>
      </c>
      <c r="C22" s="254" t="s">
        <v>127</v>
      </c>
      <c r="D22" s="254"/>
      <c r="E22" s="254"/>
      <c r="F22" s="254" t="s">
        <v>136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2000</v>
      </c>
      <c r="D23" s="252"/>
      <c r="E23" s="252"/>
      <c r="F23" s="252">
        <v>1970</v>
      </c>
      <c r="G23" s="252"/>
      <c r="H23" s="252"/>
      <c r="I23" s="252">
        <v>1970</v>
      </c>
      <c r="J23" s="252"/>
      <c r="K23" s="252"/>
    </row>
    <row r="24" spans="1:11" ht="21.95" customHeight="1">
      <c r="A24" s="258"/>
      <c r="B24" s="10" t="s">
        <v>37</v>
      </c>
      <c r="C24" s="252">
        <v>2400</v>
      </c>
      <c r="D24" s="252"/>
      <c r="E24" s="252"/>
      <c r="F24" s="252">
        <f>1160+1140</f>
        <v>2300</v>
      </c>
      <c r="G24" s="252"/>
      <c r="H24" s="252"/>
      <c r="I24" s="252">
        <f>1160+1140</f>
        <v>2300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24</v>
      </c>
      <c r="D25" s="252"/>
      <c r="E25" s="252"/>
      <c r="F25" s="252">
        <v>24</v>
      </c>
      <c r="G25" s="252"/>
      <c r="H25" s="252"/>
      <c r="I25" s="252">
        <v>24</v>
      </c>
      <c r="J25" s="252"/>
      <c r="K25" s="252"/>
    </row>
    <row r="26" spans="1:11" ht="21.95" customHeight="1">
      <c r="A26" s="257"/>
      <c r="B26" s="8" t="s">
        <v>40</v>
      </c>
      <c r="C26" s="252">
        <v>147</v>
      </c>
      <c r="D26" s="252"/>
      <c r="E26" s="252"/>
      <c r="F26" s="252">
        <v>147</v>
      </c>
      <c r="G26" s="252"/>
      <c r="H26" s="252"/>
      <c r="I26" s="252">
        <v>147</v>
      </c>
      <c r="J26" s="252"/>
      <c r="K26" s="252"/>
    </row>
    <row r="27" spans="1:11" ht="21.95" customHeight="1">
      <c r="A27" s="257"/>
      <c r="B27" s="8" t="s">
        <v>41</v>
      </c>
      <c r="C27" s="252">
        <v>12</v>
      </c>
      <c r="D27" s="252"/>
      <c r="E27" s="252"/>
      <c r="F27" s="252">
        <v>12</v>
      </c>
      <c r="G27" s="252"/>
      <c r="H27" s="252"/>
      <c r="I27" s="252">
        <v>12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148</v>
      </c>
      <c r="D28" s="269"/>
      <c r="E28" s="270"/>
      <c r="F28" s="268" t="s">
        <v>144</v>
      </c>
      <c r="G28" s="269"/>
      <c r="H28" s="270"/>
      <c r="I28" s="268" t="s">
        <v>139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126</v>
      </c>
      <c r="D31" s="280"/>
      <c r="E31" s="281"/>
      <c r="F31" s="279" t="s">
        <v>134</v>
      </c>
      <c r="G31" s="280"/>
      <c r="H31" s="281"/>
      <c r="I31" s="279" t="s">
        <v>138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9.3000000000000007</v>
      </c>
      <c r="F35" s="44">
        <v>9.33</v>
      </c>
      <c r="G35" s="44">
        <v>9.5399999999999991</v>
      </c>
      <c r="H35" s="41">
        <v>9.3699999999999992</v>
      </c>
      <c r="I35" s="44">
        <v>9.4700000000000006</v>
      </c>
      <c r="J35" s="21">
        <v>9.43</v>
      </c>
    </row>
    <row r="36" spans="1:10" ht="15.75">
      <c r="A36" s="290"/>
      <c r="B36" s="297"/>
      <c r="C36" s="12" t="s">
        <v>56</v>
      </c>
      <c r="D36" s="12" t="s">
        <v>57</v>
      </c>
      <c r="E36" s="44">
        <v>8.06</v>
      </c>
      <c r="F36" s="44">
        <v>7.69</v>
      </c>
      <c r="G36" s="44">
        <v>5.24</v>
      </c>
      <c r="H36" s="41">
        <v>6.15</v>
      </c>
      <c r="I36" s="44">
        <v>6.04</v>
      </c>
      <c r="J36" s="21">
        <v>6.11</v>
      </c>
    </row>
    <row r="37" spans="1:10" ht="18.75">
      <c r="A37" s="290"/>
      <c r="B37" s="297"/>
      <c r="C37" s="13" t="s">
        <v>58</v>
      </c>
      <c r="D37" s="12" t="s">
        <v>59</v>
      </c>
      <c r="E37" s="44">
        <v>12.3</v>
      </c>
      <c r="F37" s="44">
        <v>11.7</v>
      </c>
      <c r="G37" s="35">
        <v>15.1</v>
      </c>
      <c r="H37" s="41">
        <v>16.3</v>
      </c>
      <c r="I37" s="44">
        <v>12</v>
      </c>
      <c r="J37" s="21">
        <v>8.6999999999999993</v>
      </c>
    </row>
    <row r="38" spans="1:10" ht="16.5">
      <c r="A38" s="290"/>
      <c r="B38" s="297"/>
      <c r="C38" s="14" t="s">
        <v>60</v>
      </c>
      <c r="D38" s="12" t="s">
        <v>61</v>
      </c>
      <c r="E38" s="35">
        <v>4.96</v>
      </c>
      <c r="F38" s="35">
        <v>5.93</v>
      </c>
      <c r="G38" s="35">
        <v>12.7</v>
      </c>
      <c r="H38" s="37">
        <v>9.6999999999999993</v>
      </c>
      <c r="I38" s="44">
        <v>7.93</v>
      </c>
      <c r="J38" s="21">
        <v>8.89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</v>
      </c>
      <c r="J39" s="21">
        <v>0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10.199999999999999</v>
      </c>
      <c r="F40" s="44">
        <v>10.199999999999999</v>
      </c>
      <c r="G40" s="44">
        <v>10.45</v>
      </c>
      <c r="H40" s="41">
        <v>10.42</v>
      </c>
      <c r="I40" s="44">
        <v>10.44</v>
      </c>
      <c r="J40" s="21">
        <v>10.38</v>
      </c>
    </row>
    <row r="41" spans="1:10" ht="15.75">
      <c r="A41" s="290"/>
      <c r="B41" s="297"/>
      <c r="C41" s="12" t="s">
        <v>56</v>
      </c>
      <c r="D41" s="12" t="s">
        <v>64</v>
      </c>
      <c r="E41" s="44">
        <v>22.7</v>
      </c>
      <c r="F41" s="44">
        <v>23</v>
      </c>
      <c r="G41" s="44">
        <v>19.3</v>
      </c>
      <c r="H41" s="41">
        <v>20.7</v>
      </c>
      <c r="I41" s="44">
        <v>20.5</v>
      </c>
      <c r="J41" s="21">
        <v>17.22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3.8</v>
      </c>
      <c r="F42" s="44">
        <v>3.78</v>
      </c>
      <c r="G42" s="44">
        <v>3.71</v>
      </c>
      <c r="H42" s="41">
        <v>3.64</v>
      </c>
      <c r="I42" s="44">
        <v>3.65</v>
      </c>
      <c r="J42" s="21">
        <v>3.68</v>
      </c>
    </row>
    <row r="43" spans="1:10" ht="16.5">
      <c r="A43" s="290"/>
      <c r="B43" s="297"/>
      <c r="C43" s="15" t="s">
        <v>67</v>
      </c>
      <c r="D43" s="17" t="s">
        <v>68</v>
      </c>
      <c r="E43" s="44">
        <v>6.76</v>
      </c>
      <c r="F43" s="44">
        <v>6.93</v>
      </c>
      <c r="G43" s="44">
        <v>8.4</v>
      </c>
      <c r="H43" s="41">
        <v>9.06</v>
      </c>
      <c r="I43" s="44">
        <v>9.0299999999999994</v>
      </c>
      <c r="J43" s="21">
        <v>6.41</v>
      </c>
    </row>
    <row r="44" spans="1:10" ht="18.75">
      <c r="A44" s="290"/>
      <c r="B44" s="297"/>
      <c r="C44" s="13" t="s">
        <v>58</v>
      </c>
      <c r="D44" s="12" t="s">
        <v>69</v>
      </c>
      <c r="E44" s="44">
        <v>330</v>
      </c>
      <c r="F44" s="44">
        <v>320</v>
      </c>
      <c r="G44" s="44">
        <v>396</v>
      </c>
      <c r="H44" s="41">
        <v>356</v>
      </c>
      <c r="I44" s="44">
        <v>350</v>
      </c>
      <c r="J44" s="21">
        <v>270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7.76</v>
      </c>
      <c r="F45" s="44">
        <v>7.91</v>
      </c>
      <c r="G45" s="44">
        <v>10.63</v>
      </c>
      <c r="H45" s="41">
        <v>7.81</v>
      </c>
      <c r="I45" s="44">
        <v>5.36</v>
      </c>
      <c r="J45" s="21">
        <v>4.62</v>
      </c>
    </row>
    <row r="46" spans="1:10" ht="18.75">
      <c r="A46" s="290"/>
      <c r="B46" s="297"/>
      <c r="C46" s="13" t="s">
        <v>58</v>
      </c>
      <c r="D46" s="12" t="s">
        <v>59</v>
      </c>
      <c r="E46" s="44">
        <v>9.6</v>
      </c>
      <c r="F46" s="44">
        <v>9.9</v>
      </c>
      <c r="G46" s="44">
        <v>16.399999999999999</v>
      </c>
      <c r="H46" s="41">
        <v>14</v>
      </c>
      <c r="I46" s="44">
        <v>9.91</v>
      </c>
      <c r="J46" s="21">
        <v>10.8</v>
      </c>
    </row>
    <row r="47" spans="1:10" ht="16.5">
      <c r="A47" s="290"/>
      <c r="B47" s="297"/>
      <c r="C47" s="14" t="s">
        <v>60</v>
      </c>
      <c r="D47" s="12" t="s">
        <v>72</v>
      </c>
      <c r="E47" s="44">
        <v>6.37</v>
      </c>
      <c r="F47" s="44">
        <v>7.91</v>
      </c>
      <c r="G47" s="44">
        <v>9.1199999999999992</v>
      </c>
      <c r="H47" s="41">
        <v>5.42</v>
      </c>
      <c r="I47" s="44">
        <v>8.3000000000000007</v>
      </c>
      <c r="J47" s="21">
        <v>8.23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9.2899999999999991</v>
      </c>
      <c r="F52" s="44">
        <v>9.31</v>
      </c>
      <c r="G52" s="44">
        <v>9.4700000000000006</v>
      </c>
      <c r="H52" s="41">
        <v>9.52</v>
      </c>
      <c r="I52" s="44">
        <v>9.51</v>
      </c>
      <c r="J52" s="21">
        <v>9.61</v>
      </c>
    </row>
    <row r="53" spans="1:13" ht="15.75">
      <c r="A53" s="290"/>
      <c r="B53" s="297"/>
      <c r="C53" s="12" t="s">
        <v>56</v>
      </c>
      <c r="D53" s="12" t="s">
        <v>57</v>
      </c>
      <c r="E53" s="44">
        <v>7.57</v>
      </c>
      <c r="F53" s="44">
        <v>8.01</v>
      </c>
      <c r="G53" s="44">
        <v>4.37</v>
      </c>
      <c r="H53" s="41">
        <v>5.52</v>
      </c>
      <c r="I53" s="44">
        <v>4.88</v>
      </c>
      <c r="J53" s="21">
        <v>5.57</v>
      </c>
    </row>
    <row r="54" spans="1:13" ht="18.75">
      <c r="A54" s="290"/>
      <c r="B54" s="297"/>
      <c r="C54" s="13" t="s">
        <v>58</v>
      </c>
      <c r="D54" s="12" t="s">
        <v>59</v>
      </c>
      <c r="E54" s="44">
        <v>7.1</v>
      </c>
      <c r="F54" s="44">
        <v>6.6</v>
      </c>
      <c r="G54" s="44">
        <v>6.85</v>
      </c>
      <c r="H54" s="41">
        <v>10.199999999999999</v>
      </c>
      <c r="I54" s="44">
        <v>9.1999999999999993</v>
      </c>
      <c r="J54" s="21">
        <v>8.6999999999999993</v>
      </c>
    </row>
    <row r="55" spans="1:13" ht="16.5">
      <c r="A55" s="290"/>
      <c r="B55" s="298"/>
      <c r="C55" s="18" t="s">
        <v>60</v>
      </c>
      <c r="D55" s="12" t="s">
        <v>77</v>
      </c>
      <c r="E55" s="19">
        <v>8.6300000000000008</v>
      </c>
      <c r="F55" s="19">
        <v>7.31</v>
      </c>
      <c r="G55" s="19">
        <v>5.7</v>
      </c>
      <c r="H55" s="41">
        <v>4.2</v>
      </c>
      <c r="I55" s="44">
        <v>8.67</v>
      </c>
      <c r="J55" s="21">
        <v>8.89</v>
      </c>
    </row>
    <row r="56" spans="1:13" ht="14.25">
      <c r="A56" s="22" t="s">
        <v>78</v>
      </c>
      <c r="B56" s="22" t="s">
        <v>79</v>
      </c>
      <c r="C56" s="23">
        <v>8.09</v>
      </c>
      <c r="D56" s="22" t="s">
        <v>80</v>
      </c>
      <c r="E56" s="23">
        <v>72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1.79</v>
      </c>
      <c r="C60" s="30"/>
      <c r="D60" s="33">
        <v>3.76</v>
      </c>
      <c r="E60" s="30"/>
      <c r="F60" s="30">
        <v>73.7</v>
      </c>
      <c r="G60" s="34"/>
      <c r="H60" s="30">
        <v>48.3</v>
      </c>
      <c r="I60" s="30"/>
      <c r="J60" s="72">
        <v>42.3</v>
      </c>
      <c r="K60" s="21"/>
      <c r="L60" s="72">
        <v>25.3</v>
      </c>
      <c r="M60" s="21"/>
    </row>
    <row r="61" spans="1:13" ht="18.75">
      <c r="A61" s="28" t="s">
        <v>2</v>
      </c>
      <c r="B61" s="29">
        <v>6.7</v>
      </c>
      <c r="C61" s="30"/>
      <c r="D61" s="33">
        <v>2.7</v>
      </c>
      <c r="E61" s="30"/>
      <c r="F61" s="30">
        <v>13.8</v>
      </c>
      <c r="G61" s="34"/>
      <c r="H61" s="30">
        <v>6.43</v>
      </c>
      <c r="I61" s="30"/>
      <c r="J61" s="72">
        <v>23.6</v>
      </c>
      <c r="K61" s="21"/>
      <c r="L61" s="72">
        <v>19.399999999999999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33.700000000000003</v>
      </c>
      <c r="D63" s="33"/>
      <c r="E63" s="30">
        <v>40.1</v>
      </c>
      <c r="F63" s="30"/>
      <c r="G63" s="34">
        <v>46.95</v>
      </c>
      <c r="H63" s="30"/>
      <c r="I63" s="30">
        <v>60.2</v>
      </c>
      <c r="J63" s="21"/>
      <c r="K63" s="72">
        <v>52</v>
      </c>
      <c r="M63" s="72">
        <v>51.8</v>
      </c>
    </row>
    <row r="64" spans="1:13" ht="18.75">
      <c r="A64" s="31" t="s">
        <v>3</v>
      </c>
      <c r="B64" s="30"/>
      <c r="C64" s="30">
        <v>11.6</v>
      </c>
      <c r="D64" s="33"/>
      <c r="E64" s="30">
        <v>12.6</v>
      </c>
      <c r="F64" s="30"/>
      <c r="G64" s="38">
        <v>5.2</v>
      </c>
      <c r="H64" s="30"/>
      <c r="I64" s="30">
        <v>4.9000000000000004</v>
      </c>
      <c r="J64" s="21"/>
      <c r="K64" s="72">
        <v>9.5</v>
      </c>
      <c r="L64" s="21"/>
      <c r="M64" s="72">
        <v>5.85</v>
      </c>
    </row>
    <row r="65" spans="1:13" ht="18.75">
      <c r="A65" s="31" t="s">
        <v>4</v>
      </c>
      <c r="B65" s="30"/>
      <c r="C65" s="30">
        <v>43.6</v>
      </c>
      <c r="D65" s="33"/>
      <c r="E65" s="30">
        <v>50.3</v>
      </c>
      <c r="F65" s="30"/>
      <c r="G65" s="34">
        <v>65.290000000000006</v>
      </c>
      <c r="H65" s="30"/>
      <c r="I65" s="30">
        <v>67.8</v>
      </c>
      <c r="J65" s="21"/>
      <c r="K65" s="72">
        <v>65.599999999999994</v>
      </c>
      <c r="M65" s="72">
        <v>73.099999999999994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>
        <v>17.2</v>
      </c>
      <c r="I67" s="30">
        <v>12.9</v>
      </c>
      <c r="J67" s="72">
        <v>18.899999999999999</v>
      </c>
      <c r="K67" s="72">
        <v>19.5</v>
      </c>
      <c r="L67" s="21"/>
      <c r="M67" s="21"/>
    </row>
    <row r="68" spans="1:13" ht="18.75">
      <c r="A68" s="32" t="s">
        <v>5</v>
      </c>
      <c r="B68" s="36">
        <v>13.6</v>
      </c>
      <c r="C68" s="30">
        <v>6.4</v>
      </c>
      <c r="D68" s="33">
        <v>13.12</v>
      </c>
      <c r="E68" s="30">
        <v>6.7</v>
      </c>
      <c r="F68" s="30">
        <v>13.2</v>
      </c>
      <c r="G68" s="34">
        <v>12.1</v>
      </c>
      <c r="H68" s="30">
        <v>8</v>
      </c>
      <c r="I68" s="30">
        <v>10.18</v>
      </c>
      <c r="J68" s="72">
        <v>7.9</v>
      </c>
      <c r="K68" s="72">
        <v>2.1</v>
      </c>
      <c r="L68" s="72">
        <v>9.6</v>
      </c>
      <c r="M68" s="72">
        <v>1.9</v>
      </c>
    </row>
    <row r="69" spans="1:13" ht="18.75">
      <c r="A69" s="32" t="s">
        <v>6</v>
      </c>
      <c r="B69" s="36">
        <v>12.43</v>
      </c>
      <c r="C69" s="30">
        <v>6</v>
      </c>
      <c r="D69" s="33">
        <v>15.16</v>
      </c>
      <c r="E69" s="30">
        <v>5.7</v>
      </c>
      <c r="F69" s="30">
        <v>12</v>
      </c>
      <c r="G69" s="34">
        <v>9.3000000000000007</v>
      </c>
      <c r="H69" s="30">
        <v>14.1</v>
      </c>
      <c r="I69" s="30">
        <v>7.3</v>
      </c>
      <c r="J69" s="72">
        <v>12.8</v>
      </c>
      <c r="K69" s="72">
        <v>8.6999999999999993</v>
      </c>
      <c r="L69" s="72">
        <v>11.7</v>
      </c>
      <c r="M69" s="72">
        <v>5.3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72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140</v>
      </c>
      <c r="D2" s="244"/>
      <c r="E2" s="244"/>
      <c r="F2" s="245" t="s">
        <v>147</v>
      </c>
      <c r="G2" s="245"/>
      <c r="H2" s="245"/>
      <c r="I2" s="246" t="s">
        <v>149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12350</v>
      </c>
      <c r="D4" s="247"/>
      <c r="E4" s="247"/>
      <c r="F4" s="247">
        <v>13005</v>
      </c>
      <c r="G4" s="247"/>
      <c r="H4" s="247"/>
      <c r="I4" s="247">
        <v>13800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17200</v>
      </c>
      <c r="D5" s="247"/>
      <c r="E5" s="247"/>
      <c r="F5" s="247">
        <v>18250</v>
      </c>
      <c r="G5" s="247"/>
      <c r="H5" s="247"/>
      <c r="I5" s="247">
        <v>19292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C4-'5日'!I4</f>
        <v>625</v>
      </c>
      <c r="D6" s="302"/>
      <c r="E6" s="302"/>
      <c r="F6" s="303">
        <f>F4-C4</f>
        <v>655</v>
      </c>
      <c r="G6" s="304"/>
      <c r="H6" s="305"/>
      <c r="I6" s="303">
        <f>I4-F4</f>
        <v>795</v>
      </c>
      <c r="J6" s="304"/>
      <c r="K6" s="305"/>
      <c r="L6" s="308">
        <f>C6+F6+I6</f>
        <v>2075</v>
      </c>
      <c r="M6" s="308">
        <f>C7+F7+I7</f>
        <v>3248</v>
      </c>
    </row>
    <row r="7" spans="1:15" ht="21.95" customHeight="1">
      <c r="A7" s="238"/>
      <c r="B7" s="6" t="s">
        <v>16</v>
      </c>
      <c r="C7" s="302">
        <f>C5-'5日'!I5</f>
        <v>1156</v>
      </c>
      <c r="D7" s="302"/>
      <c r="E7" s="302"/>
      <c r="F7" s="303">
        <f>F5-C5</f>
        <v>1050</v>
      </c>
      <c r="G7" s="304"/>
      <c r="H7" s="305"/>
      <c r="I7" s="303">
        <f>I5-F5</f>
        <v>1042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50</v>
      </c>
      <c r="D9" s="247"/>
      <c r="E9" s="247"/>
      <c r="F9" s="247">
        <v>45</v>
      </c>
      <c r="G9" s="247"/>
      <c r="H9" s="247"/>
      <c r="I9" s="247">
        <v>49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50</v>
      </c>
      <c r="D10" s="247"/>
      <c r="E10" s="247"/>
      <c r="F10" s="247">
        <v>45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74" t="s">
        <v>92</v>
      </c>
      <c r="D11" s="74" t="s">
        <v>92</v>
      </c>
      <c r="E11" s="74" t="s">
        <v>92</v>
      </c>
      <c r="F11" s="76" t="s">
        <v>92</v>
      </c>
      <c r="G11" s="76" t="s">
        <v>92</v>
      </c>
      <c r="H11" s="76" t="s">
        <v>92</v>
      </c>
      <c r="I11" s="78" t="s">
        <v>92</v>
      </c>
      <c r="J11" s="78" t="s">
        <v>92</v>
      </c>
      <c r="K11" s="78" t="s">
        <v>92</v>
      </c>
    </row>
    <row r="12" spans="1:15" ht="21.95" customHeight="1">
      <c r="A12" s="283"/>
      <c r="B12" s="43" t="s">
        <v>23</v>
      </c>
      <c r="C12" s="74">
        <v>60</v>
      </c>
      <c r="D12" s="74">
        <v>60</v>
      </c>
      <c r="E12" s="74">
        <v>60</v>
      </c>
      <c r="F12" s="76">
        <v>60</v>
      </c>
      <c r="G12" s="76">
        <v>60</v>
      </c>
      <c r="H12" s="76">
        <v>60</v>
      </c>
      <c r="I12" s="78">
        <v>60</v>
      </c>
      <c r="J12" s="78">
        <v>60</v>
      </c>
      <c r="K12" s="78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440</v>
      </c>
      <c r="D15" s="41">
        <v>410</v>
      </c>
      <c r="E15" s="41">
        <v>370</v>
      </c>
      <c r="F15" s="41">
        <v>370</v>
      </c>
      <c r="G15" s="41">
        <v>330</v>
      </c>
      <c r="H15" s="41">
        <v>300</v>
      </c>
      <c r="I15" s="41">
        <v>300</v>
      </c>
      <c r="J15" s="41">
        <v>250</v>
      </c>
      <c r="K15" s="41">
        <v>510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150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74" t="s">
        <v>92</v>
      </c>
      <c r="D17" s="74" t="s">
        <v>92</v>
      </c>
      <c r="E17" s="74" t="s">
        <v>92</v>
      </c>
      <c r="F17" s="76" t="s">
        <v>92</v>
      </c>
      <c r="G17" s="76" t="s">
        <v>92</v>
      </c>
      <c r="H17" s="76" t="s">
        <v>92</v>
      </c>
      <c r="I17" s="78" t="s">
        <v>92</v>
      </c>
      <c r="J17" s="78" t="s">
        <v>92</v>
      </c>
      <c r="K17" s="78" t="s">
        <v>92</v>
      </c>
    </row>
    <row r="18" spans="1:11" ht="21.95" customHeight="1">
      <c r="A18" s="255"/>
      <c r="B18" s="42" t="s">
        <v>23</v>
      </c>
      <c r="C18" s="73">
        <v>80</v>
      </c>
      <c r="D18" s="73">
        <v>80</v>
      </c>
      <c r="E18" s="73">
        <v>80</v>
      </c>
      <c r="F18" s="75">
        <v>80</v>
      </c>
      <c r="G18" s="75">
        <v>80</v>
      </c>
      <c r="H18" s="75">
        <v>80</v>
      </c>
      <c r="I18" s="77">
        <v>80</v>
      </c>
      <c r="J18" s="77">
        <v>80</v>
      </c>
      <c r="K18" s="77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370</v>
      </c>
      <c r="D21" s="41">
        <v>270</v>
      </c>
      <c r="E21" s="41">
        <v>500</v>
      </c>
      <c r="F21" s="41">
        <v>500</v>
      </c>
      <c r="G21" s="41">
        <v>430</v>
      </c>
      <c r="H21" s="41">
        <v>350</v>
      </c>
      <c r="I21" s="41">
        <v>350</v>
      </c>
      <c r="J21" s="41">
        <v>250</v>
      </c>
      <c r="K21" s="41">
        <v>530</v>
      </c>
    </row>
    <row r="22" spans="1:11" ht="21.95" customHeight="1">
      <c r="A22" s="253"/>
      <c r="B22" s="9" t="s">
        <v>33</v>
      </c>
      <c r="C22" s="254" t="s">
        <v>143</v>
      </c>
      <c r="D22" s="254"/>
      <c r="E22" s="254"/>
      <c r="F22" s="254" t="s">
        <v>34</v>
      </c>
      <c r="G22" s="254"/>
      <c r="H22" s="254"/>
      <c r="I22" s="254" t="s">
        <v>151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1850</v>
      </c>
      <c r="D23" s="252"/>
      <c r="E23" s="252"/>
      <c r="F23" s="252">
        <v>1740</v>
      </c>
      <c r="G23" s="252"/>
      <c r="H23" s="252"/>
      <c r="I23" s="252">
        <f>810+840</f>
        <v>1650</v>
      </c>
      <c r="J23" s="252"/>
      <c r="K23" s="252"/>
    </row>
    <row r="24" spans="1:11" ht="21.95" customHeight="1">
      <c r="A24" s="258"/>
      <c r="B24" s="10" t="s">
        <v>37</v>
      </c>
      <c r="C24" s="252">
        <v>2240</v>
      </c>
      <c r="D24" s="252"/>
      <c r="E24" s="252"/>
      <c r="F24" s="252">
        <v>2240</v>
      </c>
      <c r="G24" s="252"/>
      <c r="H24" s="252"/>
      <c r="I24" s="252">
        <f>1070+1040</f>
        <v>2110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24</v>
      </c>
      <c r="D25" s="252"/>
      <c r="E25" s="252"/>
      <c r="F25" s="252">
        <v>24</v>
      </c>
      <c r="G25" s="252"/>
      <c r="H25" s="252"/>
      <c r="I25" s="252">
        <v>23</v>
      </c>
      <c r="J25" s="252"/>
      <c r="K25" s="252"/>
    </row>
    <row r="26" spans="1:11" ht="21.95" customHeight="1">
      <c r="A26" s="257"/>
      <c r="B26" s="8" t="s">
        <v>40</v>
      </c>
      <c r="C26" s="252">
        <v>145</v>
      </c>
      <c r="D26" s="252"/>
      <c r="E26" s="252"/>
      <c r="F26" s="252">
        <v>145</v>
      </c>
      <c r="G26" s="252"/>
      <c r="H26" s="252"/>
      <c r="I26" s="252">
        <v>143</v>
      </c>
      <c r="J26" s="252"/>
      <c r="K26" s="252"/>
    </row>
    <row r="27" spans="1:11" ht="21.95" customHeight="1">
      <c r="A27" s="257"/>
      <c r="B27" s="8" t="s">
        <v>41</v>
      </c>
      <c r="C27" s="252">
        <v>12</v>
      </c>
      <c r="D27" s="252"/>
      <c r="E27" s="252"/>
      <c r="F27" s="252">
        <v>12</v>
      </c>
      <c r="G27" s="252"/>
      <c r="H27" s="252"/>
      <c r="I27" s="252">
        <v>12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158</v>
      </c>
      <c r="D28" s="269"/>
      <c r="E28" s="270"/>
      <c r="F28" s="268" t="s">
        <v>157</v>
      </c>
      <c r="G28" s="269"/>
      <c r="H28" s="270"/>
      <c r="I28" s="268" t="s">
        <v>160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141</v>
      </c>
      <c r="D31" s="280"/>
      <c r="E31" s="281"/>
      <c r="F31" s="279" t="s">
        <v>146</v>
      </c>
      <c r="G31" s="280"/>
      <c r="H31" s="281"/>
      <c r="I31" s="279" t="s">
        <v>152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9.44</v>
      </c>
      <c r="F35" s="44">
        <v>9.4700000000000006</v>
      </c>
      <c r="G35" s="44">
        <v>9.2799999999999994</v>
      </c>
      <c r="H35" s="41">
        <v>9.31</v>
      </c>
      <c r="I35" s="44">
        <v>9.39</v>
      </c>
      <c r="J35" s="21">
        <v>9.43</v>
      </c>
    </row>
    <row r="36" spans="1:10" ht="15.75">
      <c r="A36" s="290"/>
      <c r="B36" s="297"/>
      <c r="C36" s="12" t="s">
        <v>56</v>
      </c>
      <c r="D36" s="12" t="s">
        <v>57</v>
      </c>
      <c r="E36" s="44">
        <v>6.66</v>
      </c>
      <c r="F36" s="44">
        <v>7.54</v>
      </c>
      <c r="G36" s="44">
        <v>7.81</v>
      </c>
      <c r="H36" s="41">
        <v>7.7</v>
      </c>
      <c r="I36" s="44">
        <v>6.45</v>
      </c>
      <c r="J36" s="21">
        <v>6</v>
      </c>
    </row>
    <row r="37" spans="1:10" ht="18.75">
      <c r="A37" s="290"/>
      <c r="B37" s="297"/>
      <c r="C37" s="13" t="s">
        <v>58</v>
      </c>
      <c r="D37" s="12" t="s">
        <v>59</v>
      </c>
      <c r="E37" s="44">
        <v>15.4</v>
      </c>
      <c r="F37" s="44">
        <v>17.8</v>
      </c>
      <c r="G37" s="35">
        <v>17.8</v>
      </c>
      <c r="H37" s="41">
        <v>16.2</v>
      </c>
      <c r="I37" s="44">
        <v>14.6</v>
      </c>
      <c r="J37" s="21">
        <v>19.5</v>
      </c>
    </row>
    <row r="38" spans="1:10" ht="16.5">
      <c r="A38" s="290"/>
      <c r="B38" s="297"/>
      <c r="C38" s="14" t="s">
        <v>60</v>
      </c>
      <c r="D38" s="12" t="s">
        <v>61</v>
      </c>
      <c r="E38" s="35">
        <v>13.1</v>
      </c>
      <c r="F38" s="35">
        <v>11.3</v>
      </c>
      <c r="G38" s="35">
        <v>4.6100000000000003</v>
      </c>
      <c r="H38" s="37">
        <v>7.66</v>
      </c>
      <c r="I38" s="44">
        <v>15.6</v>
      </c>
      <c r="J38" s="21">
        <v>18.600000000000001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1</v>
      </c>
      <c r="H39" s="41">
        <v>1</v>
      </c>
      <c r="I39" s="44">
        <v>0.8</v>
      </c>
      <c r="J39" s="21">
        <v>0.8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10.45</v>
      </c>
      <c r="F40" s="44">
        <v>10.33</v>
      </c>
      <c r="G40" s="44">
        <v>10.28</v>
      </c>
      <c r="H40" s="41">
        <v>10.199999999999999</v>
      </c>
      <c r="I40" s="44">
        <v>10.46</v>
      </c>
      <c r="J40" s="21">
        <v>10.41</v>
      </c>
    </row>
    <row r="41" spans="1:10" ht="15.75">
      <c r="A41" s="290"/>
      <c r="B41" s="297"/>
      <c r="C41" s="12" t="s">
        <v>56</v>
      </c>
      <c r="D41" s="12" t="s">
        <v>64</v>
      </c>
      <c r="E41" s="44">
        <v>16.350000000000001</v>
      </c>
      <c r="F41" s="44">
        <v>18.600000000000001</v>
      </c>
      <c r="G41" s="44">
        <v>23.7</v>
      </c>
      <c r="H41" s="41">
        <v>24.5</v>
      </c>
      <c r="I41" s="44">
        <v>15.78</v>
      </c>
      <c r="J41" s="21">
        <v>14.14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3.65</v>
      </c>
      <c r="F42" s="44">
        <v>3.7</v>
      </c>
      <c r="G42" s="44">
        <v>3.8</v>
      </c>
      <c r="H42" s="41">
        <v>3.78</v>
      </c>
      <c r="I42" s="44">
        <v>3.94</v>
      </c>
      <c r="J42" s="21">
        <v>3.92</v>
      </c>
    </row>
    <row r="43" spans="1:10" ht="16.5">
      <c r="A43" s="290"/>
      <c r="B43" s="297"/>
      <c r="C43" s="15" t="s">
        <v>67</v>
      </c>
      <c r="D43" s="17" t="s">
        <v>68</v>
      </c>
      <c r="E43" s="44">
        <v>8.1199999999999992</v>
      </c>
      <c r="F43" s="44">
        <v>8.25</v>
      </c>
      <c r="G43" s="44">
        <v>7.03</v>
      </c>
      <c r="H43" s="41">
        <v>6.91</v>
      </c>
      <c r="I43" s="44">
        <v>9.27</v>
      </c>
      <c r="J43" s="21">
        <v>9.6</v>
      </c>
    </row>
    <row r="44" spans="1:10" ht="18.75">
      <c r="A44" s="290"/>
      <c r="B44" s="297"/>
      <c r="C44" s="13" t="s">
        <v>58</v>
      </c>
      <c r="D44" s="12" t="s">
        <v>69</v>
      </c>
      <c r="E44" s="44">
        <v>222</v>
      </c>
      <c r="F44" s="44">
        <v>246</v>
      </c>
      <c r="G44" s="44">
        <v>280</v>
      </c>
      <c r="H44" s="41">
        <v>290</v>
      </c>
      <c r="I44" s="44">
        <v>324</v>
      </c>
      <c r="J44" s="21">
        <v>313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4.93</v>
      </c>
      <c r="F45" s="44">
        <v>5.52</v>
      </c>
      <c r="G45" s="44">
        <v>7.17</v>
      </c>
      <c r="H45" s="41">
        <v>6.84</v>
      </c>
      <c r="I45" s="44">
        <v>7.08</v>
      </c>
      <c r="J45" s="21">
        <v>5.91</v>
      </c>
    </row>
    <row r="46" spans="1:10" ht="18.75">
      <c r="A46" s="290"/>
      <c r="B46" s="297"/>
      <c r="C46" s="13" t="s">
        <v>58</v>
      </c>
      <c r="D46" s="12" t="s">
        <v>59</v>
      </c>
      <c r="E46" s="44">
        <v>9.57</v>
      </c>
      <c r="F46" s="44">
        <v>9.64</v>
      </c>
      <c r="G46" s="44">
        <v>11.7</v>
      </c>
      <c r="H46" s="41">
        <v>12</v>
      </c>
      <c r="I46" s="44">
        <v>11.6</v>
      </c>
      <c r="J46" s="21">
        <v>13.6</v>
      </c>
    </row>
    <row r="47" spans="1:10" ht="16.5">
      <c r="A47" s="290"/>
      <c r="B47" s="297"/>
      <c r="C47" s="14" t="s">
        <v>60</v>
      </c>
      <c r="D47" s="12" t="s">
        <v>72</v>
      </c>
      <c r="E47" s="44">
        <v>16.2</v>
      </c>
      <c r="F47" s="44">
        <v>19.3</v>
      </c>
      <c r="G47" s="44">
        <v>16.11</v>
      </c>
      <c r="H47" s="41">
        <v>6.83</v>
      </c>
      <c r="I47" s="44">
        <v>6.7</v>
      </c>
      <c r="J47" s="21">
        <v>9.1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9.48</v>
      </c>
      <c r="F52" s="44">
        <v>9.4</v>
      </c>
      <c r="G52" s="44">
        <v>9.4</v>
      </c>
      <c r="H52" s="41">
        <v>9.39</v>
      </c>
      <c r="I52" s="44">
        <v>9.51</v>
      </c>
      <c r="J52" s="21">
        <v>9.49</v>
      </c>
    </row>
    <row r="53" spans="1:13" ht="15.75">
      <c r="A53" s="290"/>
      <c r="B53" s="297"/>
      <c r="C53" s="12" t="s">
        <v>56</v>
      </c>
      <c r="D53" s="12" t="s">
        <v>57</v>
      </c>
      <c r="E53" s="44">
        <v>5.75</v>
      </c>
      <c r="F53" s="44">
        <v>5.58</v>
      </c>
      <c r="G53" s="44">
        <v>7.51</v>
      </c>
      <c r="H53" s="41">
        <v>7.97</v>
      </c>
      <c r="I53" s="44">
        <v>7.08</v>
      </c>
      <c r="J53" s="21">
        <v>6.54</v>
      </c>
    </row>
    <row r="54" spans="1:13" ht="18.75">
      <c r="A54" s="290"/>
      <c r="B54" s="297"/>
      <c r="C54" s="13" t="s">
        <v>58</v>
      </c>
      <c r="D54" s="12" t="s">
        <v>59</v>
      </c>
      <c r="E54" s="44">
        <v>7.7</v>
      </c>
      <c r="F54" s="44">
        <v>6</v>
      </c>
      <c r="G54" s="44">
        <v>7</v>
      </c>
      <c r="H54" s="41">
        <v>7.5</v>
      </c>
      <c r="I54" s="44">
        <v>8.1</v>
      </c>
      <c r="J54" s="21">
        <v>5.3</v>
      </c>
    </row>
    <row r="55" spans="1:13" ht="16.5">
      <c r="A55" s="290"/>
      <c r="B55" s="298"/>
      <c r="C55" s="18" t="s">
        <v>60</v>
      </c>
      <c r="D55" s="12" t="s">
        <v>77</v>
      </c>
      <c r="E55" s="19">
        <v>6.65</v>
      </c>
      <c r="F55" s="19">
        <v>12.4</v>
      </c>
      <c r="G55" s="19">
        <v>8.11</v>
      </c>
      <c r="H55" s="41">
        <v>7.63</v>
      </c>
      <c r="I55" s="44">
        <v>8.6999999999999993</v>
      </c>
      <c r="J55" s="21">
        <v>9.6</v>
      </c>
    </row>
    <row r="56" spans="1:13" ht="14.25">
      <c r="A56" s="22" t="s">
        <v>78</v>
      </c>
      <c r="B56" s="22" t="s">
        <v>79</v>
      </c>
      <c r="C56" s="23">
        <v>8.16</v>
      </c>
      <c r="D56" s="22" t="s">
        <v>80</v>
      </c>
      <c r="E56" s="23">
        <v>84</v>
      </c>
      <c r="F56" s="22" t="s">
        <v>81</v>
      </c>
      <c r="G56" s="23">
        <v>72.3</v>
      </c>
      <c r="H56" s="22" t="s">
        <v>82</v>
      </c>
      <c r="I56" s="23">
        <v>0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15.8</v>
      </c>
      <c r="E59" s="30"/>
      <c r="F59" s="30">
        <v>22.9</v>
      </c>
      <c r="G59" s="34"/>
      <c r="H59" s="30">
        <v>40.799999999999997</v>
      </c>
      <c r="I59" s="30"/>
      <c r="J59" s="21">
        <v>27.5</v>
      </c>
      <c r="K59" s="21"/>
      <c r="L59" s="21">
        <v>28.4</v>
      </c>
      <c r="M59" s="21"/>
    </row>
    <row r="60" spans="1:13" ht="18.75">
      <c r="A60" s="28" t="s">
        <v>1</v>
      </c>
      <c r="B60" s="29">
        <v>89</v>
      </c>
      <c r="C60" s="30"/>
      <c r="D60" s="33"/>
      <c r="E60" s="30"/>
      <c r="F60" s="30">
        <v>5.5</v>
      </c>
      <c r="G60" s="34"/>
      <c r="H60" s="30">
        <v>18.899999999999999</v>
      </c>
      <c r="I60" s="30"/>
      <c r="J60" s="21">
        <v>45.9</v>
      </c>
      <c r="K60" s="21"/>
      <c r="L60" s="21">
        <v>33.200000000000003</v>
      </c>
      <c r="M60" s="21"/>
    </row>
    <row r="61" spans="1:13" ht="18.75">
      <c r="A61" s="28" t="s">
        <v>2</v>
      </c>
      <c r="B61" s="29">
        <v>12.8</v>
      </c>
      <c r="C61" s="30"/>
      <c r="D61" s="33">
        <v>66.7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58.4</v>
      </c>
      <c r="D63" s="33"/>
      <c r="E63" s="30">
        <v>62.48</v>
      </c>
      <c r="F63" s="30"/>
      <c r="G63" s="34">
        <v>57.1</v>
      </c>
      <c r="H63" s="30"/>
      <c r="I63" s="30">
        <v>53.1</v>
      </c>
      <c r="J63" s="21"/>
      <c r="K63" s="21">
        <v>51.14</v>
      </c>
      <c r="M63" s="21">
        <v>62.42</v>
      </c>
    </row>
    <row r="64" spans="1:13" ht="18.75">
      <c r="A64" s="31" t="s">
        <v>3</v>
      </c>
      <c r="B64" s="30"/>
      <c r="C64" s="30">
        <v>6.35</v>
      </c>
      <c r="D64" s="33"/>
      <c r="E64" s="30">
        <v>5.16</v>
      </c>
      <c r="F64" s="30"/>
      <c r="G64" s="38">
        <v>21.2</v>
      </c>
      <c r="H64" s="30"/>
      <c r="I64" s="30">
        <v>17.2</v>
      </c>
      <c r="J64" s="21"/>
      <c r="K64" s="21">
        <v>5.17</v>
      </c>
      <c r="L64" s="21"/>
      <c r="M64" s="21">
        <v>5.42</v>
      </c>
    </row>
    <row r="65" spans="1:13" ht="18.75">
      <c r="A65" s="31" t="s">
        <v>4</v>
      </c>
      <c r="B65" s="30"/>
      <c r="C65" s="30">
        <v>89.9</v>
      </c>
      <c r="D65" s="33"/>
      <c r="E65" s="30">
        <v>92.6</v>
      </c>
      <c r="F65" s="30"/>
      <c r="G65" s="34">
        <v>40.700000000000003</v>
      </c>
      <c r="H65" s="30"/>
      <c r="I65" s="30">
        <v>39.6</v>
      </c>
      <c r="J65" s="21"/>
      <c r="K65" s="21"/>
      <c r="M65" s="21">
        <v>46.23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>
        <v>18.7</v>
      </c>
      <c r="G67" s="34">
        <v>17.2</v>
      </c>
      <c r="H67" s="30"/>
      <c r="I67" s="30"/>
      <c r="J67" s="21"/>
      <c r="K67" s="21"/>
      <c r="L67" s="21">
        <v>11.6</v>
      </c>
      <c r="M67" s="21">
        <v>15.7</v>
      </c>
    </row>
    <row r="68" spans="1:13" ht="18.75">
      <c r="A68" s="32" t="s">
        <v>5</v>
      </c>
      <c r="B68" s="36">
        <v>13.2</v>
      </c>
      <c r="C68" s="30">
        <v>1.2</v>
      </c>
      <c r="D68" s="33">
        <v>13.2</v>
      </c>
      <c r="E68" s="30">
        <v>4.0999999999999996</v>
      </c>
      <c r="F68" s="30">
        <v>14.63</v>
      </c>
      <c r="G68" s="34">
        <v>6.9</v>
      </c>
      <c r="H68" s="30">
        <v>14.71</v>
      </c>
      <c r="I68" s="30">
        <v>9.6</v>
      </c>
      <c r="J68" s="21">
        <v>15.2</v>
      </c>
      <c r="K68" s="21">
        <v>5.3</v>
      </c>
      <c r="L68" s="21">
        <v>17.2</v>
      </c>
      <c r="M68" s="21">
        <v>5.4</v>
      </c>
    </row>
    <row r="69" spans="1:13" ht="18.75">
      <c r="A69" s="32" t="s">
        <v>6</v>
      </c>
      <c r="B69" s="36">
        <v>11.4</v>
      </c>
      <c r="C69" s="30">
        <v>15.8</v>
      </c>
      <c r="D69" s="33">
        <v>9.6999999999999993</v>
      </c>
      <c r="E69" s="30">
        <v>19.3</v>
      </c>
      <c r="F69" s="30">
        <v>11.34</v>
      </c>
      <c r="G69" s="34">
        <v>6.1</v>
      </c>
      <c r="H69" s="30">
        <v>10.93</v>
      </c>
      <c r="I69" s="30">
        <v>8.6999999999999993</v>
      </c>
      <c r="J69" s="21">
        <v>14.8</v>
      </c>
      <c r="K69" s="21">
        <v>4.5999999999999996</v>
      </c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153</v>
      </c>
      <c r="D2" s="244"/>
      <c r="E2" s="244"/>
      <c r="F2" s="245" t="s">
        <v>155</v>
      </c>
      <c r="G2" s="245"/>
      <c r="H2" s="245"/>
      <c r="I2" s="246" t="s">
        <v>163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14530</v>
      </c>
      <c r="D4" s="247"/>
      <c r="E4" s="247"/>
      <c r="F4" s="247">
        <v>15110</v>
      </c>
      <c r="G4" s="247"/>
      <c r="H4" s="247"/>
      <c r="I4" s="247">
        <v>15750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20666</v>
      </c>
      <c r="D5" s="247"/>
      <c r="E5" s="247"/>
      <c r="F5" s="247">
        <v>21690</v>
      </c>
      <c r="G5" s="247"/>
      <c r="H5" s="247"/>
      <c r="I5" s="247">
        <v>22750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C4-'6日'!I4</f>
        <v>730</v>
      </c>
      <c r="D6" s="302"/>
      <c r="E6" s="302"/>
      <c r="F6" s="303">
        <f>F4-C4</f>
        <v>580</v>
      </c>
      <c r="G6" s="304"/>
      <c r="H6" s="305"/>
      <c r="I6" s="303">
        <f>I4-F4</f>
        <v>640</v>
      </c>
      <c r="J6" s="304"/>
      <c r="K6" s="305"/>
      <c r="L6" s="308">
        <f>C6+F6+I6</f>
        <v>1950</v>
      </c>
      <c r="M6" s="308">
        <f>C7+F7+I7</f>
        <v>3458</v>
      </c>
    </row>
    <row r="7" spans="1:15" ht="21.95" customHeight="1">
      <c r="A7" s="238"/>
      <c r="B7" s="6" t="s">
        <v>16</v>
      </c>
      <c r="C7" s="302">
        <f>C5-'6日'!I5</f>
        <v>1374</v>
      </c>
      <c r="D7" s="302"/>
      <c r="E7" s="302"/>
      <c r="F7" s="303">
        <f>F5-C5</f>
        <v>1024</v>
      </c>
      <c r="G7" s="304"/>
      <c r="H7" s="305"/>
      <c r="I7" s="303">
        <f>I5-F5</f>
        <v>1060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49</v>
      </c>
      <c r="D9" s="247"/>
      <c r="E9" s="247"/>
      <c r="F9" s="247">
        <v>46</v>
      </c>
      <c r="G9" s="247"/>
      <c r="H9" s="247"/>
      <c r="I9" s="247">
        <v>49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49</v>
      </c>
      <c r="D10" s="247"/>
      <c r="E10" s="247"/>
      <c r="F10" s="247">
        <v>46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87" t="s">
        <v>164</v>
      </c>
      <c r="D11" s="80" t="s">
        <v>92</v>
      </c>
      <c r="E11" s="80" t="s">
        <v>92</v>
      </c>
      <c r="F11" s="83" t="s">
        <v>92</v>
      </c>
      <c r="G11" s="83" t="s">
        <v>92</v>
      </c>
      <c r="H11" s="83" t="s">
        <v>92</v>
      </c>
      <c r="I11" s="85" t="s">
        <v>92</v>
      </c>
      <c r="J11" s="85" t="s">
        <v>92</v>
      </c>
      <c r="K11" s="85" t="s">
        <v>92</v>
      </c>
    </row>
    <row r="12" spans="1:15" ht="21.95" customHeight="1">
      <c r="A12" s="283"/>
      <c r="B12" s="43" t="s">
        <v>23</v>
      </c>
      <c r="C12" s="80">
        <v>60</v>
      </c>
      <c r="D12" s="80">
        <v>60</v>
      </c>
      <c r="E12" s="80">
        <v>60</v>
      </c>
      <c r="F12" s="83">
        <v>60</v>
      </c>
      <c r="G12" s="83">
        <v>60</v>
      </c>
      <c r="H12" s="83">
        <v>60</v>
      </c>
      <c r="I12" s="85">
        <v>60</v>
      </c>
      <c r="J12" s="85">
        <v>60</v>
      </c>
      <c r="K12" s="85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510</v>
      </c>
      <c r="D15" s="41">
        <v>490</v>
      </c>
      <c r="E15" s="41">
        <v>470</v>
      </c>
      <c r="F15" s="41">
        <v>470</v>
      </c>
      <c r="G15" s="41">
        <v>430</v>
      </c>
      <c r="H15" s="41">
        <v>400</v>
      </c>
      <c r="I15" s="41">
        <v>400</v>
      </c>
      <c r="J15" s="41">
        <v>360</v>
      </c>
      <c r="K15" s="41">
        <v>330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80" t="s">
        <v>92</v>
      </c>
      <c r="D17" s="80" t="s">
        <v>92</v>
      </c>
      <c r="E17" s="80" t="s">
        <v>92</v>
      </c>
      <c r="F17" s="83" t="s">
        <v>92</v>
      </c>
      <c r="G17" s="83" t="s">
        <v>92</v>
      </c>
      <c r="H17" s="83" t="s">
        <v>92</v>
      </c>
      <c r="I17" s="85" t="s">
        <v>92</v>
      </c>
      <c r="J17" s="85" t="s">
        <v>92</v>
      </c>
      <c r="K17" s="85" t="s">
        <v>92</v>
      </c>
    </row>
    <row r="18" spans="1:11" ht="21.95" customHeight="1">
      <c r="A18" s="255"/>
      <c r="B18" s="42" t="s">
        <v>23</v>
      </c>
      <c r="C18" s="79">
        <v>80</v>
      </c>
      <c r="D18" s="79">
        <v>80</v>
      </c>
      <c r="E18" s="79">
        <v>80</v>
      </c>
      <c r="F18" s="82">
        <v>80</v>
      </c>
      <c r="G18" s="82">
        <v>80</v>
      </c>
      <c r="H18" s="82">
        <v>80</v>
      </c>
      <c r="I18" s="84">
        <v>80</v>
      </c>
      <c r="J18" s="84">
        <v>80</v>
      </c>
      <c r="K18" s="84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530</v>
      </c>
      <c r="D21" s="41">
        <v>450</v>
      </c>
      <c r="E21" s="41">
        <v>370</v>
      </c>
      <c r="F21" s="41">
        <v>370</v>
      </c>
      <c r="G21" s="41">
        <v>280</v>
      </c>
      <c r="H21" s="41">
        <v>500</v>
      </c>
      <c r="I21" s="41">
        <v>500</v>
      </c>
      <c r="J21" s="41">
        <v>410</v>
      </c>
      <c r="K21" s="41">
        <v>330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159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1650</v>
      </c>
      <c r="D23" s="252"/>
      <c r="E23" s="252"/>
      <c r="F23" s="252">
        <v>1510</v>
      </c>
      <c r="G23" s="252"/>
      <c r="H23" s="252"/>
      <c r="I23" s="252">
        <v>1390</v>
      </c>
      <c r="J23" s="252"/>
      <c r="K23" s="252"/>
    </row>
    <row r="24" spans="1:11" ht="21.95" customHeight="1">
      <c r="A24" s="258"/>
      <c r="B24" s="10" t="s">
        <v>37</v>
      </c>
      <c r="C24" s="252">
        <v>2030</v>
      </c>
      <c r="D24" s="252"/>
      <c r="E24" s="252"/>
      <c r="F24" s="252">
        <v>2030</v>
      </c>
      <c r="G24" s="252"/>
      <c r="H24" s="252"/>
      <c r="I24" s="252">
        <v>2030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23</v>
      </c>
      <c r="D25" s="252"/>
      <c r="E25" s="252"/>
      <c r="F25" s="252">
        <v>23</v>
      </c>
      <c r="G25" s="252"/>
      <c r="H25" s="252"/>
      <c r="I25" s="252">
        <v>23</v>
      </c>
      <c r="J25" s="252"/>
      <c r="K25" s="252"/>
    </row>
    <row r="26" spans="1:11" ht="21.95" customHeight="1">
      <c r="A26" s="257"/>
      <c r="B26" s="8" t="s">
        <v>40</v>
      </c>
      <c r="C26" s="252">
        <v>143</v>
      </c>
      <c r="D26" s="252"/>
      <c r="E26" s="252"/>
      <c r="F26" s="252">
        <v>143</v>
      </c>
      <c r="G26" s="252"/>
      <c r="H26" s="252"/>
      <c r="I26" s="252">
        <v>143</v>
      </c>
      <c r="J26" s="252"/>
      <c r="K26" s="252"/>
    </row>
    <row r="27" spans="1:11" ht="21.95" customHeight="1">
      <c r="A27" s="257"/>
      <c r="B27" s="8" t="s">
        <v>41</v>
      </c>
      <c r="C27" s="252">
        <v>12</v>
      </c>
      <c r="D27" s="252"/>
      <c r="E27" s="252"/>
      <c r="F27" s="252">
        <v>12</v>
      </c>
      <c r="G27" s="252"/>
      <c r="H27" s="252"/>
      <c r="I27" s="252">
        <v>12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169</v>
      </c>
      <c r="D28" s="269"/>
      <c r="E28" s="270"/>
      <c r="F28" s="268" t="s">
        <v>161</v>
      </c>
      <c r="G28" s="269"/>
      <c r="H28" s="270"/>
      <c r="I28" s="268" t="s">
        <v>189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154</v>
      </c>
      <c r="D31" s="280"/>
      <c r="E31" s="281"/>
      <c r="F31" s="279" t="s">
        <v>156</v>
      </c>
      <c r="G31" s="280"/>
      <c r="H31" s="281"/>
      <c r="I31" s="279" t="s">
        <v>162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9.48</v>
      </c>
      <c r="F35" s="44">
        <v>9.42</v>
      </c>
      <c r="G35" s="44">
        <v>9.23</v>
      </c>
      <c r="H35" s="41">
        <v>9.3800000000000008</v>
      </c>
      <c r="I35" s="44">
        <v>9.19</v>
      </c>
      <c r="J35" s="21">
        <v>9.2100000000000009</v>
      </c>
    </row>
    <row r="36" spans="1:10" ht="15.75">
      <c r="A36" s="290"/>
      <c r="B36" s="297"/>
      <c r="C36" s="12" t="s">
        <v>56</v>
      </c>
      <c r="D36" s="12" t="s">
        <v>57</v>
      </c>
      <c r="E36" s="44">
        <v>4.9800000000000004</v>
      </c>
      <c r="F36" s="44">
        <v>5.59</v>
      </c>
      <c r="G36" s="44">
        <v>7.19</v>
      </c>
      <c r="H36" s="41">
        <v>7.65</v>
      </c>
      <c r="I36" s="44">
        <v>6.73</v>
      </c>
      <c r="J36" s="21">
        <v>5.36</v>
      </c>
    </row>
    <row r="37" spans="1:10" ht="18.75">
      <c r="A37" s="290"/>
      <c r="B37" s="297"/>
      <c r="C37" s="13" t="s">
        <v>58</v>
      </c>
      <c r="D37" s="12" t="s">
        <v>59</v>
      </c>
      <c r="E37" s="44">
        <v>19.3</v>
      </c>
      <c r="F37" s="44">
        <v>16.7</v>
      </c>
      <c r="G37" s="35">
        <v>15.9</v>
      </c>
      <c r="H37" s="41">
        <v>15</v>
      </c>
      <c r="I37" s="44">
        <v>16.7</v>
      </c>
      <c r="J37" s="21">
        <v>14.8</v>
      </c>
    </row>
    <row r="38" spans="1:10" ht="16.5">
      <c r="A38" s="290"/>
      <c r="B38" s="297"/>
      <c r="C38" s="14" t="s">
        <v>60</v>
      </c>
      <c r="D38" s="12" t="s">
        <v>61</v>
      </c>
      <c r="E38" s="35">
        <v>5.73</v>
      </c>
      <c r="F38" s="35">
        <v>16.7</v>
      </c>
      <c r="G38" s="35">
        <v>8.27</v>
      </c>
      <c r="H38" s="37">
        <v>6.97</v>
      </c>
      <c r="I38" s="44">
        <v>10.6</v>
      </c>
      <c r="J38" s="21">
        <v>8.4600000000000009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10.4</v>
      </c>
      <c r="F40" s="44">
        <v>10.33</v>
      </c>
      <c r="G40" s="44">
        <v>10.199999999999999</v>
      </c>
      <c r="H40" s="41">
        <v>10.199999999999999</v>
      </c>
      <c r="I40" s="44">
        <v>10.47</v>
      </c>
      <c r="J40" s="21">
        <v>10.38</v>
      </c>
    </row>
    <row r="41" spans="1:10" ht="15.75">
      <c r="A41" s="290"/>
      <c r="B41" s="297"/>
      <c r="C41" s="12" t="s">
        <v>56</v>
      </c>
      <c r="D41" s="12" t="s">
        <v>64</v>
      </c>
      <c r="E41" s="44">
        <v>16.66</v>
      </c>
      <c r="F41" s="44">
        <v>18.7</v>
      </c>
      <c r="G41" s="44">
        <v>23.7</v>
      </c>
      <c r="H41" s="41">
        <v>23.9</v>
      </c>
      <c r="I41" s="44">
        <v>16.52</v>
      </c>
      <c r="J41" s="21">
        <v>18.5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3.82</v>
      </c>
      <c r="F42" s="81">
        <v>3.96</v>
      </c>
      <c r="G42" s="44">
        <v>4.04</v>
      </c>
      <c r="H42" s="41">
        <v>4.07</v>
      </c>
      <c r="I42" s="44">
        <v>4.29</v>
      </c>
      <c r="J42" s="21">
        <v>4.54</v>
      </c>
    </row>
    <row r="43" spans="1:10" ht="16.5">
      <c r="A43" s="290"/>
      <c r="B43" s="297"/>
      <c r="C43" s="15" t="s">
        <v>67</v>
      </c>
      <c r="D43" s="17" t="s">
        <v>68</v>
      </c>
      <c r="E43" s="44">
        <v>10.6</v>
      </c>
      <c r="F43" s="44">
        <v>8.67</v>
      </c>
      <c r="G43" s="44">
        <v>6.79</v>
      </c>
      <c r="H43" s="41">
        <v>6.37</v>
      </c>
      <c r="I43" s="44">
        <v>7.23</v>
      </c>
      <c r="J43" s="21">
        <v>7.11</v>
      </c>
    </row>
    <row r="44" spans="1:10" ht="18.75">
      <c r="A44" s="290"/>
      <c r="B44" s="297"/>
      <c r="C44" s="13" t="s">
        <v>58</v>
      </c>
      <c r="D44" s="12" t="s">
        <v>69</v>
      </c>
      <c r="E44" s="44">
        <v>306</v>
      </c>
      <c r="F44" s="44">
        <v>251</v>
      </c>
      <c r="G44" s="44">
        <v>210</v>
      </c>
      <c r="H44" s="41">
        <v>220</v>
      </c>
      <c r="I44" s="44">
        <v>401</v>
      </c>
      <c r="J44" s="21">
        <v>404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4.51</v>
      </c>
      <c r="F45" s="44">
        <v>7.31</v>
      </c>
      <c r="G45" s="44">
        <v>7.09</v>
      </c>
      <c r="H45" s="41">
        <v>7.33</v>
      </c>
      <c r="I45" s="44">
        <v>1.07</v>
      </c>
      <c r="J45" s="21">
        <v>6.02</v>
      </c>
    </row>
    <row r="46" spans="1:10" ht="18.75">
      <c r="A46" s="290"/>
      <c r="B46" s="297"/>
      <c r="C46" s="13" t="s">
        <v>58</v>
      </c>
      <c r="D46" s="12" t="s">
        <v>59</v>
      </c>
      <c r="E46" s="44">
        <v>11.9</v>
      </c>
      <c r="F46" s="44">
        <v>9.99</v>
      </c>
      <c r="G46" s="44">
        <v>9.6</v>
      </c>
      <c r="H46" s="41">
        <v>10.199999999999999</v>
      </c>
      <c r="I46" s="44">
        <v>14.4</v>
      </c>
      <c r="J46" s="21">
        <v>15.3</v>
      </c>
    </row>
    <row r="47" spans="1:10" ht="16.5">
      <c r="A47" s="290"/>
      <c r="B47" s="297"/>
      <c r="C47" s="14" t="s">
        <v>60</v>
      </c>
      <c r="D47" s="12" t="s">
        <v>72</v>
      </c>
      <c r="E47" s="44">
        <v>19.399999999999999</v>
      </c>
      <c r="F47" s="44">
        <v>14.1</v>
      </c>
      <c r="G47" s="44">
        <v>7.23</v>
      </c>
      <c r="H47" s="41">
        <v>6.71</v>
      </c>
      <c r="I47" s="44">
        <v>1.29</v>
      </c>
      <c r="J47" s="21">
        <v>1.19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9.4499999999999993</v>
      </c>
      <c r="F52" s="44">
        <v>9.5299999999999994</v>
      </c>
      <c r="G52" s="44">
        <v>9.3800000000000008</v>
      </c>
      <c r="H52" s="41">
        <v>9.33</v>
      </c>
      <c r="I52" s="44">
        <v>9.6300000000000008</v>
      </c>
      <c r="J52" s="21">
        <v>9.5299999999999994</v>
      </c>
    </row>
    <row r="53" spans="1:13" ht="15.75">
      <c r="A53" s="290"/>
      <c r="B53" s="297"/>
      <c r="C53" s="12" t="s">
        <v>56</v>
      </c>
      <c r="D53" s="12" t="s">
        <v>57</v>
      </c>
      <c r="E53" s="44">
        <v>7.16</v>
      </c>
      <c r="F53" s="44">
        <v>6.01</v>
      </c>
      <c r="G53" s="44">
        <v>7.68</v>
      </c>
      <c r="H53" s="41">
        <v>7.21</v>
      </c>
      <c r="I53" s="44">
        <v>3.78</v>
      </c>
      <c r="J53" s="21">
        <v>5.05</v>
      </c>
    </row>
    <row r="54" spans="1:13" ht="18.75">
      <c r="A54" s="290"/>
      <c r="B54" s="297"/>
      <c r="C54" s="13" t="s">
        <v>58</v>
      </c>
      <c r="D54" s="12" t="s">
        <v>59</v>
      </c>
      <c r="E54" s="44">
        <v>4.4000000000000004</v>
      </c>
      <c r="F54" s="44">
        <v>5.3</v>
      </c>
      <c r="G54" s="44">
        <v>5.4</v>
      </c>
      <c r="H54" s="41">
        <v>7.3</v>
      </c>
      <c r="I54" s="44">
        <v>5.7</v>
      </c>
      <c r="J54" s="21">
        <v>6.2</v>
      </c>
    </row>
    <row r="55" spans="1:13" ht="16.5">
      <c r="A55" s="290"/>
      <c r="B55" s="298"/>
      <c r="C55" s="18" t="s">
        <v>60</v>
      </c>
      <c r="D55" s="12" t="s">
        <v>77</v>
      </c>
      <c r="E55" s="19">
        <v>14</v>
      </c>
      <c r="F55" s="19">
        <v>9.5299999999999994</v>
      </c>
      <c r="G55" s="19">
        <v>8.1999999999999993</v>
      </c>
      <c r="H55" s="41">
        <v>8.16</v>
      </c>
      <c r="I55" s="44">
        <v>3.91</v>
      </c>
      <c r="J55" s="21">
        <v>4.63</v>
      </c>
    </row>
    <row r="56" spans="1:13" ht="14.25">
      <c r="A56" s="22" t="s">
        <v>78</v>
      </c>
      <c r="B56" s="22" t="s">
        <v>79</v>
      </c>
      <c r="C56" s="23">
        <v>8.18</v>
      </c>
      <c r="D56" s="22" t="s">
        <v>80</v>
      </c>
      <c r="E56" s="23">
        <v>85</v>
      </c>
      <c r="F56" s="22" t="s">
        <v>81</v>
      </c>
      <c r="G56" s="23">
        <v>74.099999999999994</v>
      </c>
      <c r="H56" s="22" t="s">
        <v>82</v>
      </c>
      <c r="I56" s="23">
        <v>0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54.5</v>
      </c>
      <c r="C59" s="30"/>
      <c r="D59" s="33">
        <v>48.56</v>
      </c>
      <c r="E59" s="30"/>
      <c r="F59" s="30">
        <v>42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36.700000000000003</v>
      </c>
      <c r="C60" s="30"/>
      <c r="D60" s="33">
        <v>29.6</v>
      </c>
      <c r="E60" s="30"/>
      <c r="F60" s="30">
        <v>34.700000000000003</v>
      </c>
      <c r="G60" s="34"/>
      <c r="H60" s="30">
        <v>16</v>
      </c>
      <c r="I60" s="30"/>
      <c r="J60" s="21">
        <v>43.4</v>
      </c>
      <c r="K60" s="21"/>
      <c r="L60" s="21">
        <v>135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>
        <v>5.61</v>
      </c>
      <c r="I61" s="30"/>
      <c r="J61" s="21">
        <v>12.3</v>
      </c>
      <c r="K61" s="21"/>
      <c r="L61" s="21">
        <v>17.7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91.86</v>
      </c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6.76</v>
      </c>
      <c r="D64" s="33"/>
      <c r="E64" s="30">
        <v>6.14</v>
      </c>
      <c r="F64" s="30"/>
      <c r="G64" s="38">
        <v>21.6</v>
      </c>
      <c r="H64" s="30"/>
      <c r="I64" s="30">
        <v>9.6</v>
      </c>
      <c r="J64" s="21"/>
      <c r="K64" s="21">
        <v>7.15</v>
      </c>
      <c r="L64" s="21"/>
      <c r="M64" s="21">
        <v>8.61</v>
      </c>
    </row>
    <row r="65" spans="1:13" ht="18.75">
      <c r="A65" s="31" t="s">
        <v>4</v>
      </c>
      <c r="B65" s="30"/>
      <c r="C65" s="30">
        <v>53.46</v>
      </c>
      <c r="D65" s="33"/>
      <c r="E65" s="30">
        <v>55.52</v>
      </c>
      <c r="F65" s="30"/>
      <c r="G65" s="34">
        <v>33.700000000000003</v>
      </c>
      <c r="H65" s="30"/>
      <c r="I65" s="30">
        <v>31.6</v>
      </c>
      <c r="J65" s="21"/>
      <c r="K65" s="21">
        <v>59.6</v>
      </c>
      <c r="M65" s="21">
        <v>69.8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15.6</v>
      </c>
      <c r="C67" s="30">
        <v>9.31</v>
      </c>
      <c r="D67" s="33">
        <v>18.7</v>
      </c>
      <c r="E67" s="30">
        <v>15.6</v>
      </c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16.100000000000001</v>
      </c>
      <c r="C68" s="30">
        <v>5.9</v>
      </c>
      <c r="D68" s="33">
        <v>18.3</v>
      </c>
      <c r="E68" s="30">
        <v>1.8</v>
      </c>
      <c r="F68" s="30">
        <v>15.21</v>
      </c>
      <c r="G68" s="34">
        <v>5.3</v>
      </c>
      <c r="H68" s="30">
        <v>15.02</v>
      </c>
      <c r="I68" s="30">
        <v>5.7</v>
      </c>
      <c r="J68" s="21">
        <v>16.309999999999999</v>
      </c>
      <c r="K68" s="21">
        <v>6.7</v>
      </c>
      <c r="L68" s="21">
        <v>15.11</v>
      </c>
      <c r="M68" s="21">
        <v>5.6</v>
      </c>
    </row>
    <row r="69" spans="1:13" ht="18.75">
      <c r="A69" s="32" t="s">
        <v>6</v>
      </c>
      <c r="B69" s="36">
        <v>11.8</v>
      </c>
      <c r="C69" s="30">
        <v>17.100000000000001</v>
      </c>
      <c r="D69" s="33">
        <v>14.4</v>
      </c>
      <c r="E69" s="30">
        <v>3.5</v>
      </c>
      <c r="F69" s="30">
        <v>13.68</v>
      </c>
      <c r="G69" s="34">
        <v>7.7</v>
      </c>
      <c r="H69" s="30">
        <v>13.66</v>
      </c>
      <c r="I69" s="30">
        <v>6.1</v>
      </c>
      <c r="J69" s="21">
        <v>14.3</v>
      </c>
      <c r="K69" s="21">
        <v>5.2</v>
      </c>
      <c r="L69" s="21">
        <v>13.7</v>
      </c>
      <c r="M69" s="21">
        <v>5.6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165</v>
      </c>
      <c r="D2" s="244"/>
      <c r="E2" s="244"/>
      <c r="F2" s="245" t="s">
        <v>170</v>
      </c>
      <c r="G2" s="245"/>
      <c r="H2" s="245"/>
      <c r="I2" s="246" t="s">
        <v>100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16585</v>
      </c>
      <c r="D4" s="247"/>
      <c r="E4" s="247"/>
      <c r="F4" s="247">
        <v>17666</v>
      </c>
      <c r="G4" s="247"/>
      <c r="H4" s="247"/>
      <c r="I4" s="247">
        <v>18600</v>
      </c>
      <c r="J4" s="247"/>
      <c r="K4" s="247"/>
      <c r="L4" s="306" t="s">
        <v>89</v>
      </c>
      <c r="M4" s="306" t="s">
        <v>90</v>
      </c>
    </row>
    <row r="5" spans="1:15" ht="21.95" customHeight="1">
      <c r="A5" s="238"/>
      <c r="B5" s="6" t="s">
        <v>14</v>
      </c>
      <c r="C5" s="247">
        <v>23753</v>
      </c>
      <c r="D5" s="247"/>
      <c r="E5" s="247"/>
      <c r="F5" s="247">
        <v>24720</v>
      </c>
      <c r="G5" s="247"/>
      <c r="H5" s="247"/>
      <c r="I5" s="247">
        <v>25590</v>
      </c>
      <c r="J5" s="247"/>
      <c r="K5" s="247"/>
      <c r="L5" s="307"/>
      <c r="M5" s="307"/>
    </row>
    <row r="6" spans="1:15" ht="21.95" customHeight="1">
      <c r="A6" s="238"/>
      <c r="B6" s="6" t="s">
        <v>15</v>
      </c>
      <c r="C6" s="302">
        <f>C4-'7日'!I4</f>
        <v>835</v>
      </c>
      <c r="D6" s="302"/>
      <c r="E6" s="302"/>
      <c r="F6" s="303">
        <f>F4-C4</f>
        <v>1081</v>
      </c>
      <c r="G6" s="304"/>
      <c r="H6" s="305"/>
      <c r="I6" s="303">
        <f>I4-F4</f>
        <v>934</v>
      </c>
      <c r="J6" s="304"/>
      <c r="K6" s="305"/>
      <c r="L6" s="308">
        <f>C6+F6+I6</f>
        <v>2850</v>
      </c>
      <c r="M6" s="308">
        <f>C7+F7+I7</f>
        <v>2840</v>
      </c>
    </row>
    <row r="7" spans="1:15" ht="21.95" customHeight="1">
      <c r="A7" s="238"/>
      <c r="B7" s="6" t="s">
        <v>16</v>
      </c>
      <c r="C7" s="302">
        <f>C5-'7日'!I5</f>
        <v>1003</v>
      </c>
      <c r="D7" s="302"/>
      <c r="E7" s="302"/>
      <c r="F7" s="303">
        <f>F5-C5</f>
        <v>967</v>
      </c>
      <c r="G7" s="304"/>
      <c r="H7" s="305"/>
      <c r="I7" s="303">
        <f>I5-F5</f>
        <v>870</v>
      </c>
      <c r="J7" s="304"/>
      <c r="K7" s="305"/>
      <c r="L7" s="308"/>
      <c r="M7" s="308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49</v>
      </c>
      <c r="D9" s="247"/>
      <c r="E9" s="247"/>
      <c r="F9" s="247">
        <v>49</v>
      </c>
      <c r="G9" s="247"/>
      <c r="H9" s="247"/>
      <c r="I9" s="247">
        <v>46</v>
      </c>
      <c r="J9" s="247"/>
      <c r="K9" s="247"/>
      <c r="L9" s="309" t="s">
        <v>91</v>
      </c>
      <c r="M9" s="310"/>
      <c r="N9" s="310"/>
      <c r="O9" s="310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49</v>
      </c>
      <c r="G10" s="247"/>
      <c r="H10" s="247"/>
      <c r="I10" s="247">
        <v>46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87" t="s">
        <v>92</v>
      </c>
      <c r="D11" s="87" t="s">
        <v>92</v>
      </c>
      <c r="E11" s="87" t="s">
        <v>92</v>
      </c>
      <c r="F11" s="90" t="s">
        <v>92</v>
      </c>
      <c r="G11" s="90" t="s">
        <v>92</v>
      </c>
      <c r="H11" s="90" t="s">
        <v>92</v>
      </c>
      <c r="I11" s="92" t="s">
        <v>92</v>
      </c>
      <c r="J11" s="92" t="s">
        <v>92</v>
      </c>
      <c r="K11" s="92" t="s">
        <v>92</v>
      </c>
    </row>
    <row r="12" spans="1:15" ht="21.95" customHeight="1">
      <c r="A12" s="283"/>
      <c r="B12" s="43" t="s">
        <v>23</v>
      </c>
      <c r="C12" s="87">
        <v>60</v>
      </c>
      <c r="D12" s="87">
        <v>60</v>
      </c>
      <c r="E12" s="87">
        <v>60</v>
      </c>
      <c r="F12" s="90">
        <v>60</v>
      </c>
      <c r="G12" s="90">
        <v>60</v>
      </c>
      <c r="H12" s="90">
        <v>60</v>
      </c>
      <c r="I12" s="92">
        <v>60</v>
      </c>
      <c r="J12" s="92">
        <v>60</v>
      </c>
      <c r="K12" s="92">
        <v>60</v>
      </c>
    </row>
    <row r="13" spans="1:15" ht="21.95" customHeight="1">
      <c r="A13" s="283"/>
      <c r="B13" s="284" t="s">
        <v>24</v>
      </c>
      <c r="C13" s="311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86">
        <v>330</v>
      </c>
      <c r="D15" s="86">
        <v>300</v>
      </c>
      <c r="E15" s="86">
        <v>270</v>
      </c>
      <c r="F15" s="41">
        <v>270</v>
      </c>
      <c r="G15" s="41">
        <v>500</v>
      </c>
      <c r="H15" s="41">
        <v>460</v>
      </c>
      <c r="I15" s="41">
        <v>460</v>
      </c>
      <c r="J15" s="41">
        <v>420</v>
      </c>
      <c r="K15" s="41">
        <v>390</v>
      </c>
    </row>
    <row r="16" spans="1:15" ht="30.75" customHeight="1">
      <c r="A16" s="257"/>
      <c r="B16" s="9" t="s">
        <v>28</v>
      </c>
      <c r="C16" s="254" t="s">
        <v>29</v>
      </c>
      <c r="D16" s="254"/>
      <c r="E16" s="254"/>
      <c r="F16" s="254" t="s">
        <v>172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87" t="s">
        <v>92</v>
      </c>
      <c r="D17" s="87" t="s">
        <v>92</v>
      </c>
      <c r="E17" s="87" t="s">
        <v>92</v>
      </c>
      <c r="F17" s="90" t="s">
        <v>92</v>
      </c>
      <c r="G17" s="90" t="s">
        <v>92</v>
      </c>
      <c r="H17" s="90" t="s">
        <v>92</v>
      </c>
      <c r="I17" s="92" t="s">
        <v>92</v>
      </c>
      <c r="J17" s="92" t="s">
        <v>92</v>
      </c>
      <c r="K17" s="92" t="s">
        <v>92</v>
      </c>
    </row>
    <row r="18" spans="1:11" ht="21.95" customHeight="1">
      <c r="A18" s="255"/>
      <c r="B18" s="42" t="s">
        <v>23</v>
      </c>
      <c r="C18" s="86">
        <v>80</v>
      </c>
      <c r="D18" s="86">
        <v>80</v>
      </c>
      <c r="E18" s="86">
        <v>80</v>
      </c>
      <c r="F18" s="89">
        <v>80</v>
      </c>
      <c r="G18" s="89">
        <v>80</v>
      </c>
      <c r="H18" s="89">
        <v>80</v>
      </c>
      <c r="I18" s="91">
        <v>80</v>
      </c>
      <c r="J18" s="91">
        <v>80</v>
      </c>
      <c r="K18" s="91">
        <v>80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86">
        <v>330</v>
      </c>
      <c r="D21" s="41">
        <v>550</v>
      </c>
      <c r="E21" s="41">
        <v>510</v>
      </c>
      <c r="F21" s="41">
        <v>510</v>
      </c>
      <c r="G21" s="41">
        <v>450</v>
      </c>
      <c r="H21" s="41">
        <v>330</v>
      </c>
      <c r="I21" s="41">
        <v>330</v>
      </c>
      <c r="J21" s="41">
        <v>250</v>
      </c>
      <c r="K21" s="41">
        <v>500</v>
      </c>
    </row>
    <row r="22" spans="1:11" ht="28.5" customHeight="1">
      <c r="A22" s="253"/>
      <c r="B22" s="9" t="s">
        <v>33</v>
      </c>
      <c r="C22" s="254" t="s">
        <v>166</v>
      </c>
      <c r="D22" s="254"/>
      <c r="E22" s="254"/>
      <c r="F22" s="254" t="s">
        <v>34</v>
      </c>
      <c r="G22" s="254"/>
      <c r="H22" s="254"/>
      <c r="I22" s="254" t="s">
        <v>173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f>660+710</f>
        <v>1370</v>
      </c>
      <c r="D23" s="252"/>
      <c r="E23" s="252"/>
      <c r="F23" s="252">
        <v>1170</v>
      </c>
      <c r="G23" s="252"/>
      <c r="H23" s="252"/>
      <c r="I23" s="252">
        <v>1170</v>
      </c>
      <c r="J23" s="252"/>
      <c r="K23" s="252"/>
    </row>
    <row r="24" spans="1:11" ht="21.95" customHeight="1">
      <c r="A24" s="258"/>
      <c r="B24" s="10" t="s">
        <v>37</v>
      </c>
      <c r="C24" s="252">
        <f>950+920</f>
        <v>1870</v>
      </c>
      <c r="D24" s="252"/>
      <c r="E24" s="252"/>
      <c r="F24" s="252">
        <v>1710</v>
      </c>
      <c r="G24" s="252"/>
      <c r="H24" s="252"/>
      <c r="I24" s="252">
        <v>1710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23</v>
      </c>
      <c r="D25" s="252"/>
      <c r="E25" s="252"/>
      <c r="F25" s="252">
        <v>23</v>
      </c>
      <c r="G25" s="252"/>
      <c r="H25" s="252"/>
      <c r="I25" s="252">
        <v>23</v>
      </c>
      <c r="J25" s="252"/>
      <c r="K25" s="252"/>
    </row>
    <row r="26" spans="1:11" ht="21.95" customHeight="1">
      <c r="A26" s="257"/>
      <c r="B26" s="8" t="s">
        <v>40</v>
      </c>
      <c r="C26" s="252">
        <v>142</v>
      </c>
      <c r="D26" s="252"/>
      <c r="E26" s="252"/>
      <c r="F26" s="252">
        <v>142</v>
      </c>
      <c r="G26" s="252"/>
      <c r="H26" s="252"/>
      <c r="I26" s="252">
        <v>140</v>
      </c>
      <c r="J26" s="252"/>
      <c r="K26" s="252"/>
    </row>
    <row r="27" spans="1:11" ht="21.95" customHeight="1">
      <c r="A27" s="257"/>
      <c r="B27" s="8" t="s">
        <v>41</v>
      </c>
      <c r="C27" s="252">
        <v>12</v>
      </c>
      <c r="D27" s="252"/>
      <c r="E27" s="252"/>
      <c r="F27" s="252">
        <v>12</v>
      </c>
      <c r="G27" s="252"/>
      <c r="H27" s="252"/>
      <c r="I27" s="252">
        <v>12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174</v>
      </c>
      <c r="D28" s="269"/>
      <c r="E28" s="270"/>
      <c r="F28" s="268" t="s">
        <v>182</v>
      </c>
      <c r="G28" s="269"/>
      <c r="H28" s="270"/>
      <c r="I28" s="268" t="s">
        <v>175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168</v>
      </c>
      <c r="D31" s="280"/>
      <c r="E31" s="281"/>
      <c r="F31" s="279" t="s">
        <v>171</v>
      </c>
      <c r="G31" s="280"/>
      <c r="H31" s="281"/>
      <c r="I31" s="279" t="s">
        <v>146</v>
      </c>
      <c r="J31" s="280"/>
      <c r="K31" s="281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9.3000000000000007</v>
      </c>
      <c r="F35" s="44">
        <v>9.4700000000000006</v>
      </c>
      <c r="G35" s="44">
        <v>9.6300000000000008</v>
      </c>
      <c r="H35" s="41">
        <v>9.69</v>
      </c>
      <c r="I35" s="44">
        <v>9.25</v>
      </c>
      <c r="J35" s="21">
        <v>9.2799999999999994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5.76</v>
      </c>
      <c r="F36" s="44">
        <v>7.62</v>
      </c>
      <c r="G36" s="44">
        <v>6.5</v>
      </c>
      <c r="H36" s="41">
        <v>5.86</v>
      </c>
      <c r="I36" s="44">
        <v>7.63</v>
      </c>
      <c r="J36" s="21">
        <v>7.03</v>
      </c>
    </row>
    <row r="37" spans="1:10" ht="18.75">
      <c r="A37" s="290"/>
      <c r="B37" s="297"/>
      <c r="C37" s="13" t="s">
        <v>58</v>
      </c>
      <c r="D37" s="12" t="s">
        <v>59</v>
      </c>
      <c r="E37" s="44">
        <v>18.5</v>
      </c>
      <c r="F37" s="44">
        <v>15.9</v>
      </c>
      <c r="G37" s="35">
        <v>15.9</v>
      </c>
      <c r="H37" s="41">
        <v>18.600000000000001</v>
      </c>
      <c r="I37" s="44">
        <v>18.100000000000001</v>
      </c>
      <c r="J37" s="21">
        <v>15.6</v>
      </c>
    </row>
    <row r="38" spans="1:10" ht="16.5">
      <c r="A38" s="290"/>
      <c r="B38" s="297"/>
      <c r="C38" s="14" t="s">
        <v>60</v>
      </c>
      <c r="D38" s="12" t="s">
        <v>61</v>
      </c>
      <c r="E38" s="35">
        <v>8.36</v>
      </c>
      <c r="F38" s="35">
        <v>9.5399999999999991</v>
      </c>
      <c r="G38" s="35">
        <v>8.6</v>
      </c>
      <c r="H38" s="37">
        <v>10.9</v>
      </c>
      <c r="I38" s="44">
        <v>7.26</v>
      </c>
      <c r="J38" s="21">
        <v>6.63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0.2</v>
      </c>
      <c r="H39" s="41">
        <v>0.2</v>
      </c>
      <c r="I39" s="44">
        <v>1</v>
      </c>
      <c r="J39" s="21">
        <v>1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10.55</v>
      </c>
      <c r="F40" s="44">
        <v>10.47</v>
      </c>
      <c r="G40" s="44">
        <v>10.52</v>
      </c>
      <c r="H40" s="41">
        <v>10.39</v>
      </c>
      <c r="I40" s="44">
        <v>10.199999999999999</v>
      </c>
      <c r="J40" s="21">
        <v>10.199999999999999</v>
      </c>
    </row>
    <row r="41" spans="1:10" ht="15.75">
      <c r="A41" s="290"/>
      <c r="B41" s="297"/>
      <c r="C41" s="12" t="s">
        <v>56</v>
      </c>
      <c r="D41" s="12" t="s">
        <v>64</v>
      </c>
      <c r="E41" s="44">
        <v>21.6</v>
      </c>
      <c r="F41" s="44">
        <v>22.3</v>
      </c>
      <c r="G41" s="44">
        <v>13.93</v>
      </c>
      <c r="H41" s="41">
        <v>14.63</v>
      </c>
      <c r="I41" s="44">
        <v>24.1</v>
      </c>
      <c r="J41" s="21">
        <v>24.5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4.55</v>
      </c>
      <c r="F42" s="44">
        <v>4.6900000000000004</v>
      </c>
      <c r="G42" s="44">
        <v>4.3600000000000003</v>
      </c>
      <c r="H42" s="41">
        <v>4.4000000000000004</v>
      </c>
      <c r="I42" s="44">
        <v>4.78</v>
      </c>
      <c r="J42" s="21">
        <v>4.32</v>
      </c>
    </row>
    <row r="43" spans="1:10" ht="16.5">
      <c r="A43" s="290"/>
      <c r="B43" s="297"/>
      <c r="C43" s="15" t="s">
        <v>67</v>
      </c>
      <c r="D43" s="17" t="s">
        <v>68</v>
      </c>
      <c r="E43" s="44">
        <v>11.2</v>
      </c>
      <c r="F43" s="44">
        <v>10.9</v>
      </c>
      <c r="G43" s="44">
        <v>8.2799999999999994</v>
      </c>
      <c r="H43" s="41">
        <v>9.49</v>
      </c>
      <c r="I43" s="44">
        <v>6.22</v>
      </c>
      <c r="J43" s="21">
        <v>6.13</v>
      </c>
    </row>
    <row r="44" spans="1:10" ht="18.75">
      <c r="A44" s="290"/>
      <c r="B44" s="297"/>
      <c r="C44" s="13" t="s">
        <v>58</v>
      </c>
      <c r="D44" s="12" t="s">
        <v>69</v>
      </c>
      <c r="E44" s="44">
        <v>308</v>
      </c>
      <c r="F44" s="44">
        <v>303</v>
      </c>
      <c r="G44" s="44">
        <v>492</v>
      </c>
      <c r="H44" s="41">
        <v>617</v>
      </c>
      <c r="I44" s="44">
        <v>580</v>
      </c>
      <c r="J44" s="21">
        <v>480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4.75</v>
      </c>
      <c r="F45" s="44">
        <v>5.79</v>
      </c>
      <c r="G45" s="44">
        <v>3.39</v>
      </c>
      <c r="H45" s="41">
        <v>6.47</v>
      </c>
      <c r="I45" s="44">
        <v>7.93</v>
      </c>
      <c r="J45" s="21">
        <v>8.0399999999999991</v>
      </c>
    </row>
    <row r="46" spans="1:10" ht="18.75">
      <c r="A46" s="290"/>
      <c r="B46" s="297"/>
      <c r="C46" s="13" t="s">
        <v>58</v>
      </c>
      <c r="D46" s="12" t="s">
        <v>59</v>
      </c>
      <c r="E46" s="44">
        <v>15.5</v>
      </c>
      <c r="F46" s="44">
        <v>12.6</v>
      </c>
      <c r="G46" s="44">
        <v>19.399999999999999</v>
      </c>
      <c r="H46" s="41">
        <v>17.3</v>
      </c>
      <c r="I46" s="44">
        <v>19.100000000000001</v>
      </c>
      <c r="J46" s="21">
        <v>17.100000000000001</v>
      </c>
    </row>
    <row r="47" spans="1:10" ht="16.5">
      <c r="A47" s="290"/>
      <c r="B47" s="297"/>
      <c r="C47" s="14" t="s">
        <v>60</v>
      </c>
      <c r="D47" s="12" t="s">
        <v>72</v>
      </c>
      <c r="E47" s="44">
        <v>7.62</v>
      </c>
      <c r="F47" s="44">
        <v>7.96</v>
      </c>
      <c r="G47" s="44">
        <v>4.5999999999999996</v>
      </c>
      <c r="H47" s="41">
        <v>11.2</v>
      </c>
      <c r="I47" s="44">
        <v>14.82</v>
      </c>
      <c r="J47" s="21">
        <v>10.16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9.6</v>
      </c>
      <c r="F52" s="44">
        <v>9.5500000000000007</v>
      </c>
      <c r="G52" s="44">
        <v>9.44</v>
      </c>
      <c r="H52" s="41">
        <v>9.3699999999999992</v>
      </c>
      <c r="I52" s="44">
        <v>9.35</v>
      </c>
      <c r="J52" s="21">
        <v>9.3800000000000008</v>
      </c>
    </row>
    <row r="53" spans="1:13" ht="15.75">
      <c r="A53" s="290"/>
      <c r="B53" s="297"/>
      <c r="C53" s="12" t="s">
        <v>56</v>
      </c>
      <c r="D53" s="12" t="s">
        <v>57</v>
      </c>
      <c r="E53" s="44">
        <v>5.57</v>
      </c>
      <c r="F53" s="44">
        <v>8.19</v>
      </c>
      <c r="G53" s="44">
        <v>7.89</v>
      </c>
      <c r="H53" s="41">
        <v>6.66</v>
      </c>
      <c r="I53" s="44">
        <v>7.91</v>
      </c>
      <c r="J53" s="21">
        <v>8.16</v>
      </c>
    </row>
    <row r="54" spans="1:13" ht="18.75">
      <c r="A54" s="290"/>
      <c r="B54" s="297"/>
      <c r="C54" s="13" t="s">
        <v>58</v>
      </c>
      <c r="D54" s="12" t="s">
        <v>59</v>
      </c>
      <c r="E54" s="44">
        <v>12.3</v>
      </c>
      <c r="F54" s="44">
        <v>4.4000000000000004</v>
      </c>
      <c r="G54" s="44">
        <v>9.25</v>
      </c>
      <c r="H54" s="41">
        <v>6.3</v>
      </c>
      <c r="I54" s="44">
        <v>7.2</v>
      </c>
      <c r="J54" s="21">
        <v>5.7</v>
      </c>
    </row>
    <row r="55" spans="1:13" ht="16.5">
      <c r="A55" s="290"/>
      <c r="B55" s="298"/>
      <c r="C55" s="18" t="s">
        <v>60</v>
      </c>
      <c r="D55" s="12" t="s">
        <v>77</v>
      </c>
      <c r="E55" s="19">
        <v>8.6</v>
      </c>
      <c r="F55" s="19">
        <v>8.7799999999999994</v>
      </c>
      <c r="G55" s="19">
        <v>3.8</v>
      </c>
      <c r="H55" s="41">
        <v>14.2</v>
      </c>
      <c r="I55" s="44">
        <v>8.64</v>
      </c>
      <c r="J55" s="21">
        <v>39.799999999999997</v>
      </c>
    </row>
    <row r="56" spans="1:13" ht="14.25">
      <c r="A56" s="22" t="s">
        <v>78</v>
      </c>
      <c r="B56" s="22" t="s">
        <v>79</v>
      </c>
      <c r="C56" s="23">
        <v>7.24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34.200000000000003</v>
      </c>
      <c r="C59" s="30"/>
      <c r="D59" s="88">
        <v>110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88"/>
      <c r="E60" s="30"/>
      <c r="F60" s="30">
        <v>15.9</v>
      </c>
      <c r="G60" s="34"/>
      <c r="H60" s="30">
        <v>13.4</v>
      </c>
      <c r="I60" s="30"/>
      <c r="J60" s="21">
        <v>6.64</v>
      </c>
      <c r="K60" s="21"/>
      <c r="L60" s="21">
        <v>8.33</v>
      </c>
      <c r="M60" s="21"/>
    </row>
    <row r="61" spans="1:13" ht="18.75">
      <c r="A61" s="28" t="s">
        <v>2</v>
      </c>
      <c r="B61" s="29">
        <v>20.3</v>
      </c>
      <c r="C61" s="30"/>
      <c r="D61" s="88">
        <v>16.3</v>
      </c>
      <c r="E61" s="30"/>
      <c r="F61" s="30">
        <v>15.4</v>
      </c>
      <c r="G61" s="34"/>
      <c r="H61" s="30">
        <v>17.3</v>
      </c>
      <c r="I61" s="30"/>
      <c r="J61" s="21">
        <v>6.74</v>
      </c>
      <c r="K61" s="21"/>
      <c r="L61" s="21">
        <v>6.45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>
        <v>15.87</v>
      </c>
      <c r="J63" s="21"/>
      <c r="K63" s="21">
        <v>16</v>
      </c>
      <c r="M63" s="21">
        <v>11.7</v>
      </c>
    </row>
    <row r="64" spans="1:13" ht="18.75">
      <c r="A64" s="31" t="s">
        <v>3</v>
      </c>
      <c r="B64" s="30"/>
      <c r="C64" s="30">
        <v>8.2200000000000006</v>
      </c>
      <c r="D64" s="33"/>
      <c r="E64" s="30">
        <v>7.82</v>
      </c>
      <c r="F64" s="30"/>
      <c r="G64" s="38">
        <v>17.170000000000002</v>
      </c>
      <c r="H64" s="30"/>
      <c r="I64" s="30">
        <v>0.71</v>
      </c>
      <c r="J64" s="21"/>
      <c r="K64" s="21">
        <v>7.8</v>
      </c>
      <c r="L64" s="21"/>
      <c r="M64" s="21">
        <v>5.4</v>
      </c>
    </row>
    <row r="65" spans="1:13" ht="18.75">
      <c r="A65" s="31" t="s">
        <v>4</v>
      </c>
      <c r="B65" s="30"/>
      <c r="C65" s="30">
        <v>76.09</v>
      </c>
      <c r="D65" s="33"/>
      <c r="E65" s="30">
        <v>76.09</v>
      </c>
      <c r="F65" s="30"/>
      <c r="G65" s="34">
        <v>0.86</v>
      </c>
      <c r="H65" s="30"/>
      <c r="I65" s="30">
        <v>46.7</v>
      </c>
      <c r="J65" s="21"/>
      <c r="K65" s="21">
        <v>33.1</v>
      </c>
      <c r="M65" s="21">
        <v>39.799999999999997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16.5</v>
      </c>
      <c r="C68" s="30">
        <v>0.3</v>
      </c>
      <c r="D68" s="33">
        <v>15.4</v>
      </c>
      <c r="E68" s="30">
        <v>2.1</v>
      </c>
      <c r="F68" s="30">
        <v>17.5</v>
      </c>
      <c r="G68" s="34">
        <v>8.75</v>
      </c>
      <c r="H68" s="30">
        <v>17.100000000000001</v>
      </c>
      <c r="I68" s="30">
        <v>10.5</v>
      </c>
      <c r="J68" s="21">
        <v>15.12</v>
      </c>
      <c r="K68" s="21">
        <v>7.3</v>
      </c>
      <c r="L68" s="21">
        <v>15.04</v>
      </c>
      <c r="M68" s="21">
        <v>6</v>
      </c>
    </row>
    <row r="69" spans="1:13" ht="18.75">
      <c r="A69" s="32" t="s">
        <v>6</v>
      </c>
      <c r="B69" s="36">
        <v>6.57</v>
      </c>
      <c r="C69" s="30">
        <v>3.8</v>
      </c>
      <c r="D69" s="33">
        <v>9.3000000000000007</v>
      </c>
      <c r="E69" s="30">
        <v>4.7</v>
      </c>
      <c r="F69" s="30">
        <v>12.4</v>
      </c>
      <c r="G69" s="34">
        <v>10.119999999999999</v>
      </c>
      <c r="H69" s="30">
        <v>16</v>
      </c>
      <c r="I69" s="30">
        <v>9</v>
      </c>
      <c r="J69" s="21">
        <v>11.63</v>
      </c>
      <c r="K69" s="21">
        <v>8.9</v>
      </c>
      <c r="L69" s="21">
        <v>10.71</v>
      </c>
      <c r="M69" s="21">
        <v>7.1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2022-12-03T01:37:20Z</dcterms:modified>
</cp:coreProperties>
</file>