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honghu\Downloads\干熄焦生产记录台账\2022\"/>
    </mc:Choice>
  </mc:AlternateContent>
  <xr:revisionPtr revIDLastSave="0" documentId="13_ncr:1_{C3C1FD0A-359A-49DF-A90A-7A02DAD4574D}" xr6:coauthVersionLast="47" xr6:coauthVersionMax="47" xr10:uidLastSave="{00000000-0000-0000-0000-000000000000}"/>
  <bookViews>
    <workbookView xWindow="-120" yWindow="-120" windowWidth="29040" windowHeight="15840" firstSheet="17" activeTab="16" xr2:uid="{00000000-000D-0000-FFFF-FFFF00000000}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34" l="1"/>
  <c r="F24" i="34"/>
  <c r="F23" i="34"/>
  <c r="C24" i="34"/>
  <c r="I24" i="33"/>
  <c r="F24" i="33"/>
  <c r="F23" i="33"/>
  <c r="I24" i="31"/>
  <c r="I23" i="31"/>
  <c r="F23" i="31"/>
  <c r="C23" i="31"/>
  <c r="I23" i="30"/>
  <c r="F24" i="30"/>
  <c r="F23" i="30"/>
  <c r="F24" i="29"/>
  <c r="I7" i="35"/>
  <c r="F7" i="35"/>
  <c r="C7" i="35"/>
  <c r="I6" i="35"/>
  <c r="F6" i="35"/>
  <c r="C6" i="35"/>
  <c r="I7" i="34"/>
  <c r="F7" i="34"/>
  <c r="C7" i="34"/>
  <c r="I6" i="34"/>
  <c r="F6" i="34"/>
  <c r="C6" i="34"/>
  <c r="I7" i="33"/>
  <c r="F7" i="33"/>
  <c r="C7" i="33"/>
  <c r="I6" i="33"/>
  <c r="F6" i="33"/>
  <c r="C6" i="33"/>
  <c r="I7" i="32"/>
  <c r="F7" i="32"/>
  <c r="C7" i="32"/>
  <c r="I6" i="32"/>
  <c r="F6" i="32"/>
  <c r="C6" i="32"/>
  <c r="I7" i="31"/>
  <c r="F7" i="31"/>
  <c r="C7" i="31"/>
  <c r="I6" i="31"/>
  <c r="F6" i="31"/>
  <c r="C6" i="31"/>
  <c r="I7" i="30"/>
  <c r="F7" i="30"/>
  <c r="C7" i="30"/>
  <c r="I6" i="30"/>
  <c r="F6" i="30"/>
  <c r="C6" i="30"/>
  <c r="L6" i="30" s="1"/>
  <c r="C23" i="29"/>
  <c r="I7" i="29"/>
  <c r="F7" i="29"/>
  <c r="C7" i="29"/>
  <c r="L6" i="29"/>
  <c r="I6" i="29"/>
  <c r="F6" i="29"/>
  <c r="C6" i="29"/>
  <c r="F23" i="28"/>
  <c r="C23" i="28"/>
  <c r="I7" i="28"/>
  <c r="F7" i="28"/>
  <c r="C7" i="28"/>
  <c r="M6" i="28" s="1"/>
  <c r="I6" i="28"/>
  <c r="F6" i="28"/>
  <c r="C6" i="28"/>
  <c r="L6" i="28" s="1"/>
  <c r="C23" i="27"/>
  <c r="I7" i="27"/>
  <c r="F7" i="27"/>
  <c r="C7" i="27"/>
  <c r="M6" i="27" s="1"/>
  <c r="I6" i="27"/>
  <c r="F6" i="27"/>
  <c r="C6" i="27"/>
  <c r="L6" i="27" s="1"/>
  <c r="I7" i="26"/>
  <c r="F7" i="26"/>
  <c r="C7" i="26"/>
  <c r="M6" i="26" s="1"/>
  <c r="L6" i="26"/>
  <c r="I6" i="26"/>
  <c r="F6" i="26"/>
  <c r="C6" i="26"/>
  <c r="F24" i="25"/>
  <c r="F23" i="25"/>
  <c r="I7" i="25"/>
  <c r="F7" i="25"/>
  <c r="C7" i="25"/>
  <c r="M6" i="25" s="1"/>
  <c r="I6" i="25"/>
  <c r="F6" i="25"/>
  <c r="C6" i="25"/>
  <c r="L6" i="25" s="1"/>
  <c r="I24" i="24"/>
  <c r="F24" i="24"/>
  <c r="I23" i="24"/>
  <c r="F23" i="24"/>
  <c r="C23" i="24"/>
  <c r="I7" i="24"/>
  <c r="F7" i="24"/>
  <c r="C7" i="24"/>
  <c r="M6" i="24"/>
  <c r="I6" i="24"/>
  <c r="F6" i="24"/>
  <c r="C6" i="24"/>
  <c r="L6" i="24" s="1"/>
  <c r="I23" i="23"/>
  <c r="I7" i="23"/>
  <c r="F7" i="23"/>
  <c r="C7" i="23"/>
  <c r="M6" i="23" s="1"/>
  <c r="I6" i="23"/>
  <c r="L6" i="23" s="1"/>
  <c r="F6" i="23"/>
  <c r="C6" i="23"/>
  <c r="I7" i="22"/>
  <c r="F7" i="22"/>
  <c r="C7" i="22"/>
  <c r="M6" i="22" s="1"/>
  <c r="I6" i="22"/>
  <c r="L6" i="22" s="1"/>
  <c r="F6" i="22"/>
  <c r="C6" i="22"/>
  <c r="F24" i="21"/>
  <c r="I7" i="21"/>
  <c r="F7" i="21"/>
  <c r="M6" i="21" s="1"/>
  <c r="C7" i="21"/>
  <c r="L6" i="21"/>
  <c r="I6" i="21"/>
  <c r="F6" i="21"/>
  <c r="C6" i="21"/>
  <c r="C23" i="20"/>
  <c r="I7" i="20"/>
  <c r="F7" i="20"/>
  <c r="C7" i="20"/>
  <c r="M6" i="20"/>
  <c r="L6" i="20"/>
  <c r="I6" i="20"/>
  <c r="F6" i="20"/>
  <c r="C6" i="20"/>
  <c r="I7" i="19"/>
  <c r="F7" i="19"/>
  <c r="C7" i="19"/>
  <c r="M6" i="19"/>
  <c r="L6" i="19"/>
  <c r="I6" i="19"/>
  <c r="F6" i="19"/>
  <c r="C6" i="19"/>
  <c r="I7" i="18"/>
  <c r="F7" i="18"/>
  <c r="C7" i="18"/>
  <c r="M6" i="18"/>
  <c r="L6" i="18"/>
  <c r="I6" i="18"/>
  <c r="F6" i="18"/>
  <c r="C6" i="18"/>
  <c r="I7" i="17"/>
  <c r="F7" i="17"/>
  <c r="C7" i="17"/>
  <c r="M6" i="17"/>
  <c r="L6" i="17"/>
  <c r="I6" i="17"/>
  <c r="F6" i="17"/>
  <c r="C6" i="17"/>
  <c r="I24" i="16"/>
  <c r="F24" i="16"/>
  <c r="C24" i="16"/>
  <c r="I23" i="16"/>
  <c r="F23" i="16"/>
  <c r="C23" i="16"/>
  <c r="I7" i="16"/>
  <c r="F7" i="16"/>
  <c r="C7" i="16"/>
  <c r="M6" i="16" s="1"/>
  <c r="I6" i="16"/>
  <c r="L6" i="16" s="1"/>
  <c r="F6" i="16"/>
  <c r="C6" i="16"/>
  <c r="I24" i="15"/>
  <c r="F24" i="15"/>
  <c r="I23" i="15"/>
  <c r="F23" i="15"/>
  <c r="C23" i="15"/>
  <c r="I7" i="15"/>
  <c r="F7" i="15"/>
  <c r="C7" i="15"/>
  <c r="M6" i="15" s="1"/>
  <c r="I6" i="15"/>
  <c r="F6" i="15"/>
  <c r="C6" i="15"/>
  <c r="L6" i="15" s="1"/>
  <c r="I23" i="14"/>
  <c r="F23" i="14"/>
  <c r="I7" i="14"/>
  <c r="F7" i="14"/>
  <c r="C7" i="14"/>
  <c r="M6" i="14"/>
  <c r="I6" i="14"/>
  <c r="F6" i="14"/>
  <c r="C6" i="14"/>
  <c r="L6" i="14" s="1"/>
  <c r="C24" i="13"/>
  <c r="I7" i="13"/>
  <c r="F7" i="13"/>
  <c r="C7" i="13"/>
  <c r="M6" i="13" s="1"/>
  <c r="I6" i="13"/>
  <c r="L6" i="13" s="1"/>
  <c r="F6" i="13"/>
  <c r="C6" i="13"/>
  <c r="C24" i="12"/>
  <c r="I7" i="12"/>
  <c r="F7" i="12"/>
  <c r="M6" i="12" s="1"/>
  <c r="C7" i="12"/>
  <c r="L6" i="12"/>
  <c r="I6" i="12"/>
  <c r="F6" i="12"/>
  <c r="C6" i="12"/>
  <c r="I24" i="11"/>
  <c r="F24" i="11"/>
  <c r="F23" i="11"/>
  <c r="I7" i="11"/>
  <c r="F7" i="11"/>
  <c r="C7" i="11"/>
  <c r="M6" i="11" s="1"/>
  <c r="I6" i="11"/>
  <c r="F6" i="11"/>
  <c r="C6" i="11"/>
  <c r="L6" i="11" s="1"/>
  <c r="C24" i="10"/>
  <c r="I7" i="10"/>
  <c r="F7" i="10"/>
  <c r="C7" i="10"/>
  <c r="M6" i="10" s="1"/>
  <c r="I6" i="10"/>
  <c r="F6" i="10"/>
  <c r="C6" i="10"/>
  <c r="L6" i="10" s="1"/>
  <c r="I24" i="9"/>
  <c r="F24" i="9"/>
  <c r="I7" i="9"/>
  <c r="F7" i="9"/>
  <c r="C7" i="9"/>
  <c r="M6" i="9"/>
  <c r="I6" i="9"/>
  <c r="F6" i="9"/>
  <c r="C6" i="9"/>
  <c r="L6" i="9" s="1"/>
  <c r="I24" i="8"/>
  <c r="F24" i="8"/>
  <c r="C24" i="8"/>
  <c r="I7" i="8"/>
  <c r="F7" i="8"/>
  <c r="C7" i="8"/>
  <c r="M6" i="8"/>
  <c r="L6" i="8"/>
  <c r="I6" i="8"/>
  <c r="F6" i="8"/>
  <c r="C6" i="8"/>
  <c r="I24" i="7"/>
  <c r="F24" i="7"/>
  <c r="I23" i="7"/>
  <c r="F23" i="7"/>
  <c r="I7" i="7"/>
  <c r="M6" i="7" s="1"/>
  <c r="F7" i="7"/>
  <c r="C7" i="7"/>
  <c r="I6" i="7"/>
  <c r="F6" i="7"/>
  <c r="C6" i="7"/>
  <c r="L6" i="7" s="1"/>
  <c r="F24" i="6"/>
  <c r="I7" i="6"/>
  <c r="F7" i="6"/>
  <c r="C7" i="6"/>
  <c r="M6" i="6"/>
  <c r="I6" i="6"/>
  <c r="F6" i="6"/>
  <c r="C6" i="6"/>
  <c r="L6" i="6" s="1"/>
  <c r="F24" i="5"/>
  <c r="C24" i="5"/>
  <c r="I7" i="5"/>
  <c r="F7" i="5"/>
  <c r="M6" i="5" s="1"/>
  <c r="C7" i="5"/>
  <c r="L6" i="5"/>
  <c r="I6" i="5"/>
  <c r="F6" i="5"/>
  <c r="C6" i="5"/>
  <c r="F24" i="4"/>
  <c r="C24" i="4"/>
  <c r="I7" i="4"/>
  <c r="F7" i="4"/>
  <c r="C7" i="4"/>
  <c r="I6" i="4"/>
  <c r="F6" i="4"/>
  <c r="C6" i="4"/>
  <c r="M6" i="29" l="1"/>
  <c r="L6" i="35"/>
  <c r="M6" i="35"/>
  <c r="M6" i="34"/>
  <c r="L6" i="34"/>
  <c r="M6" i="33"/>
  <c r="L6" i="33"/>
  <c r="M6" i="32"/>
  <c r="L6" i="32"/>
  <c r="L6" i="31"/>
  <c r="M6" i="31"/>
  <c r="M6" i="30"/>
</calcChain>
</file>

<file path=xl/sharedStrings.xml><?xml version="1.0" encoding="utf-8"?>
<sst xmlns="http://schemas.openxmlformats.org/spreadsheetml/2006/main" count="5351" uniqueCount="305">
  <si>
    <t>项目</t>
  </si>
  <si>
    <t>( 乙 )夜</t>
  </si>
  <si>
    <t>( 丙 )白</t>
  </si>
  <si>
    <t>( 丁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</si>
  <si>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</si>
  <si>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</si>
  <si>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</si>
  <si>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</si>
  <si>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</si>
  <si>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</si>
  <si>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</si>
  <si>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</si>
  <si>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</si>
  <si>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</si>
  <si>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</si>
  <si>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2#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</si>
  <si>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</si>
  <si>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</si>
  <si>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</si>
  <si>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</si>
  <si>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</si>
  <si>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</si>
  <si>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</si>
  <si>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</si>
  <si>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</si>
  <si>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</si>
  <si>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</si>
  <si>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</si>
  <si>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 xml:space="preserve">  15点 30 分，向槽加磷酸盐  1.5  kg，氢氧化钠  1kg，补入除盐水至 500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</si>
  <si>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</si>
  <si>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</si>
  <si>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</si>
  <si>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</si>
  <si>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</si>
  <si>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</si>
  <si>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</si>
  <si>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</si>
  <si>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8:27分再生2#阳床，进酸浓度：3.0%，3.0%      10:22分再生2#阴床，进碱浓度：3.0%，3.0%                                                                                                                                                                                                                             12:30分中和排水（PH 1# 7.5  2# 8.2 ）</t>
  </si>
  <si>
    <t>16:32分再生3#阳床，进酸浓度：3.0%，3.0%</t>
  </si>
  <si>
    <t>操作者签名：</t>
  </si>
  <si>
    <t>中控： 秦忠文          化验：苏晓虹</t>
  </si>
  <si>
    <t>中控：韩丽娜           化验：蒙广年</t>
  </si>
  <si>
    <t>中控：韦国宏           化验：蔡彬彬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</si>
  <si>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</si>
  <si>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</si>
  <si>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</si>
  <si>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</si>
  <si>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</si>
  <si>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</si>
  <si>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</si>
  <si>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</si>
  <si>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</si>
  <si>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</si>
  <si>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</si>
  <si>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</si>
  <si>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</si>
  <si>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</si>
  <si>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</si>
  <si>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</si>
  <si>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</si>
  <si>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</si>
  <si>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</si>
  <si>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</si>
  <si>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</si>
  <si>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</si>
  <si>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</si>
  <si>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</si>
  <si>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</si>
  <si>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</si>
  <si>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</si>
  <si>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</si>
  <si>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</si>
  <si>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</si>
  <si>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</si>
  <si>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</si>
  <si>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</si>
  <si>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</si>
  <si>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</si>
  <si>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</si>
  <si>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</si>
  <si>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</si>
  <si>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</si>
  <si>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</si>
  <si>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</si>
  <si>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</si>
  <si>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</si>
  <si>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</si>
  <si>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</si>
  <si>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</si>
  <si>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</si>
  <si>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</si>
  <si>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</si>
  <si>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</si>
  <si>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除盐水当日自用累计</t>
  </si>
  <si>
    <t>除盐水当日外送累计</t>
  </si>
  <si>
    <t>( 甲 )夜</t>
  </si>
  <si>
    <t>( 乙 )白</t>
  </si>
  <si>
    <t>( 丙 )中</t>
  </si>
  <si>
    <t>注：红色字体有公式，不要修改删除！</t>
  </si>
  <si>
    <t xml:space="preserve">    5 点  00分，向槽加氨水  25 升，补入除盐水至 500  mm液位</t>
  </si>
  <si>
    <t xml:space="preserve">  4点30 分，向槽加磷酸盐1.5 kg，氢氧化钠0.5  kg，补入除盐水至500 mm液位</t>
  </si>
  <si>
    <t xml:space="preserve">  20点00 分，向槽加磷酸盐0 kg，氢氧化钠 1 kg，补入除盐水至  500 mm液位</t>
  </si>
  <si>
    <t>清洗1#、2#、3#、4#过滤器。</t>
  </si>
  <si>
    <t>12:05分再生1#阴床，进碱浓度：3.0%，3.1%                                                                                                                                                                                                                                             13:50分中和排水（PH 1# 7.8  2# 8.2 ）                 14:43分再生1#阳床，进酸浓度：3.0%，3.0%</t>
  </si>
  <si>
    <t xml:space="preserve">17;37分再生2#阳床，进酸浓度：3.0%，3.0%                                                                                                                                                                                                                                             20:15分中和排水（PH 1#6.89  2# 7.42 ）                 </t>
  </si>
  <si>
    <t>中控：曾俊文           化验：梁霞</t>
  </si>
  <si>
    <t>中控：蒙广年           化验：韩丽娜</t>
  </si>
  <si>
    <t xml:space="preserve"> 15    点 05 分，向槽加氨水  25 升，补入除盐水至   500 mm液位</t>
  </si>
  <si>
    <t>7点 30分，向槽加磷酸盐 1 kg，氢氧化钠0.5  kg，补入除盐水至550mm液位</t>
  </si>
  <si>
    <t xml:space="preserve">  23点 10 分，向槽加磷酸盐  1  kg，氢氧化钠  1kg，补入除盐水至 550  mm液位</t>
  </si>
  <si>
    <t>清洗1#、2#、3#、4#过滤器。                            7:10分再生3#阴床，进碱浓度：3.0%，3.0%。</t>
  </si>
  <si>
    <t xml:space="preserve">9:42分再生1#阳床，进酸浓度：3.0%，2.9%。          12:04分中和排水（PH 1# 7.0  2# 8.2 ）                   </t>
  </si>
  <si>
    <t>中控：   秦忠文        化验：苏晓虹</t>
  </si>
  <si>
    <t>( 丁 )夜</t>
  </si>
  <si>
    <t>( 甲 )白</t>
  </si>
  <si>
    <t>( 乙 )中</t>
  </si>
  <si>
    <t xml:space="preserve">     15点 30 分，向槽加氨水 25 升，补入除盐水至  550  mm液位</t>
  </si>
  <si>
    <t xml:space="preserve">  15点30 分，向槽加磷酸盐1 kg，氢氧化钠 0.5 kg，补入除盐水至500 mm液位</t>
  </si>
  <si>
    <t xml:space="preserve">3:40分再生2#阳床，进酸浓度：3.0%，3.0% </t>
  </si>
  <si>
    <t>中控：蔡彬彬           化验：韦国宏</t>
  </si>
  <si>
    <t>中控：秦忠文           化验：苏晓虹</t>
  </si>
  <si>
    <t>23  点 10 分，向槽加氨水 25  升，补入除盐水至    510mm液位</t>
  </si>
  <si>
    <t xml:space="preserve">  7点00分，向槽加磷酸盐2kg，氢氧化钠0.5kg，补入除盐水至500mm液位</t>
  </si>
  <si>
    <t xml:space="preserve"> 22 点 55 分，向槽加磷酸盐 2   kg，氢氧化钠  0.5kg，补入除盐水至 510  mm液位</t>
  </si>
  <si>
    <t>1:36分再生1#阳床，进酸浓度：3.0%，2.9%         3:50分中和排水（PH 1# 7.8  2# 7.3)                   6:20分再生3#阳床，进酸浓度：3.0%，2.9%</t>
  </si>
  <si>
    <t xml:space="preserve">13:46分再生2#阴床，进碱浓度：3.1%，3.0%    
15:40分中和排水（PH 1# 7.8  2# 7.5)  </t>
  </si>
  <si>
    <t>中控： 叶绍文          化验：梁锦凤</t>
  </si>
  <si>
    <t>( 丙 )夜</t>
  </si>
  <si>
    <t>( 丁 )白</t>
  </si>
  <si>
    <t>( 甲 )中</t>
  </si>
  <si>
    <t xml:space="preserve">04:20分再生2#阳床，进酸浓度：3.0%，2.9%         </t>
  </si>
  <si>
    <t xml:space="preserve">
9:00分再生1#阴床，进碱浓度：3.0%，3.0%    
12:20分中和排水（PH 1# 7.8  2# 7.1
13:21分再生1#阳床，进酸浓度：3.0%，2.9%    </t>
  </si>
  <si>
    <t>清洗1#、2#过滤器。</t>
  </si>
  <si>
    <t>中控：叶绍文           化验：梁锦凤</t>
  </si>
  <si>
    <t xml:space="preserve">   10  点 00 分，向槽加氨水  14 升，补入除盐水至 550  mm液位</t>
  </si>
  <si>
    <t xml:space="preserve">  7点 20 分，向槽加磷酸盐 2   kg，氢氧化钠  1kg，补入除盐水至 550  mm液位</t>
  </si>
  <si>
    <t xml:space="preserve">  23点20分，向槽加磷酸盐 1 kg，氢氧化钠1 kg，补入除盐水至   mm液位</t>
  </si>
  <si>
    <t xml:space="preserve">
3:07分再生3#阴床，进碱浓度：3.0%，3.0%    
5:50分中和排水（PH 1# 7.8  2# 7.1
7:05分再生2#阳床，进酸浓度：3.0%，2.9%  </t>
  </si>
  <si>
    <t xml:space="preserve">
9：30分再生2#阴床，进碱浓度：3.1%，3.1%    
12:10分中和排水（PH 1# 7.8  2# 7.5</t>
  </si>
  <si>
    <t>21:02分再生1#阳床，进酸浓度：3.0%，3.0%。</t>
  </si>
  <si>
    <t xml:space="preserve"> 15 点 10 分，向槽加磷酸盐 2   kg，氢氧化钠  1kg，补入除盐水至  500 mm液位</t>
  </si>
  <si>
    <t xml:space="preserve">0:06分再生1#阴床，进碱浓度：3.0%，3.1%            1:48分中和排水（PH 1# 7.0  2# 8.2 ）              2:43分再生3#阳床 进酸浓度：3.0%，3.0%                  </t>
  </si>
  <si>
    <t>21:40分再生3#阴床，进碱浓度：3.0%，3.1%         23:35分中和排水（PH 1# 7.8  2# 8.0 ）</t>
  </si>
  <si>
    <t>中控：  秦忠文         化验：苏晓虹</t>
  </si>
  <si>
    <t>中控： 蒙广年          化验：韩丽娜</t>
  </si>
  <si>
    <r>
      <rPr>
        <sz val="12"/>
        <color theme="1"/>
        <rFont val="宋体"/>
        <charset val="134"/>
        <scheme val="minor"/>
      </rPr>
      <t xml:space="preserve">0     点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</si>
  <si>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</si>
  <si>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23 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>mm液位</t>
    </r>
  </si>
  <si>
    <t>0:49分再生2#阳床，进酸浓度：3.0%，3.1%                   3:01分再生2#阴床，进碱浓度：3.1%，3.1%          5:12分中和排水（PH 1#8.7 2# 8.65）</t>
  </si>
  <si>
    <r>
      <rPr>
        <sz val="12"/>
        <color theme="1"/>
        <rFont val="宋体"/>
        <charset val="134"/>
        <scheme val="minor"/>
      </rPr>
      <t>8:</t>
    </r>
    <r>
      <rPr>
        <sz val="12"/>
        <color theme="1"/>
        <rFont val="宋体"/>
        <charset val="134"/>
        <scheme val="minor"/>
      </rPr>
      <t>02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#阳床，进酸浓度：3.0%，3.1% </t>
    </r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</si>
  <si>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</t>
    </r>
    <r>
      <rPr>
        <sz val="12"/>
        <color theme="1"/>
        <rFont val="宋体"/>
        <charset val="134"/>
        <scheme val="minor"/>
      </rPr>
      <t>250</t>
    </r>
    <r>
      <rPr>
        <sz val="12"/>
        <color theme="1"/>
        <rFont val="宋体"/>
        <charset val="134"/>
        <scheme val="minor"/>
      </rPr>
      <t xml:space="preserve">至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 mm液位</t>
    </r>
  </si>
  <si>
    <t>5:08分再生3#阴床，进碱浓度：3.1%，3.1%          7:30分中和排水（PH 1#8.7 2# 8.65）</t>
  </si>
  <si>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:52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#阳床，进酸浓度：3.0%，3.1% </t>
    </r>
  </si>
  <si>
    <t>中控：梁霞           化验：曾俊文</t>
  </si>
  <si>
    <t>中控： 苏晓虹          化验：梁锦凤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</si>
  <si>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</si>
  <si>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sz val="12"/>
        <color theme="1"/>
        <rFont val="宋体"/>
        <charset val="134"/>
        <scheme val="minor"/>
      </rPr>
      <t xml:space="preserve">    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</si>
  <si>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7 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</si>
  <si>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45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</si>
  <si>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>5:05分再生1#阴床，进碱浓度：3.1%，3.1%          6:40分中和排水（PH 1#8.7 2# 8.65）</t>
  </si>
  <si>
    <t>8:26分再生3#阳床，进酸浓度：3.0%，3.1%                   11:51分再生1#阳床，进酸浓度：3.1%，3.1%          14:35分中和排水（PH 1#8.2 2# 8.37）</t>
  </si>
  <si>
    <t>中控：   叶绍文        化验：梁锦凤</t>
  </si>
  <si>
    <t>中控：陈长灵           化验：蒙广年</t>
  </si>
  <si>
    <t>16:35分再生3#阴床，进碱浓度：3.1%，3.1%          18:33分中和排水（PH 1#8.2 2# 8.65）                  21:26分再生1#阳床，进酸浓度：3.0%，3.0%。</t>
  </si>
  <si>
    <t>中控：  韦国宏         化验：蔡彬彬</t>
  </si>
  <si>
    <r>
      <rPr>
        <sz val="12"/>
        <color theme="1"/>
        <rFont val="宋体"/>
        <charset val="134"/>
        <scheme val="minor"/>
      </rPr>
      <t>7     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</si>
  <si>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>kg，补入除盐水至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</si>
  <si>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</si>
  <si>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4:06分再生3#阴床，进碱浓度：3.1%，3.1%                                                                                                                                                                                                          6:45分中和排水（PH 1#8.2 2# 8.65）   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</si>
  <si>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4:20</t>
    </r>
    <r>
      <rPr>
        <sz val="12"/>
        <color theme="1"/>
        <rFont val="宋体"/>
        <charset val="134"/>
        <scheme val="minor"/>
      </rPr>
      <t xml:space="preserve">分再生2#阳床，进酸浓度：3.0%，3.1% </t>
    </r>
  </si>
  <si>
    <t xml:space="preserve">16:41分再生2#阴床，进碱浓度：3.1%，3.1%             18:30分中和排水（PH 1#7.9 2# 7.5）                       20:11分再生3#阳床，进酸浓度：3.0%，3.1% </t>
  </si>
  <si>
    <t>中控： 韦国宏          化验：蔡彬彬</t>
  </si>
  <si>
    <t>中控：叶绍文           化验：冯柳琴</t>
  </si>
  <si>
    <t>中控：苏晓虹           化验：左邓欢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</si>
  <si>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</si>
  <si>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</si>
  <si>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00:30分再生3#阴床，进碱浓度：3.1%，3.1%             04:19分中和排水（PH 1#6.3 2#7.6）                       </t>
  </si>
  <si>
    <t xml:space="preserve">19:42分再生1#阳床，进酸浓度：3.0%，3.1%           22:40分再生1#阴床，进碱浓度：3.1%，3.1%  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</si>
  <si>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</si>
  <si>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21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</si>
  <si>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0:40</t>
    </r>
    <r>
      <rPr>
        <sz val="12"/>
        <color theme="1"/>
        <rFont val="宋体"/>
        <charset val="134"/>
        <scheme val="minor"/>
      </rPr>
      <t xml:space="preserve">分中和排水（PH 1#6.3 2#7.6） </t>
    </r>
    <r>
      <rPr>
        <sz val="12"/>
        <color theme="1"/>
        <rFont val="宋体"/>
        <charset val="134"/>
        <scheme val="minor"/>
      </rPr>
      <t xml:space="preserve">         </t>
    </r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1:44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2#</t>
    </r>
    <r>
      <rPr>
        <sz val="12"/>
        <color theme="1"/>
        <rFont val="宋体"/>
        <charset val="134"/>
        <scheme val="minor"/>
      </rPr>
      <t>阳床，进酸浓度：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3.1%  </t>
    </r>
  </si>
  <si>
    <t xml:space="preserve">19:10分再再生3#阴床，进碱浓度：3.1%，3.1%  21:20分中和排水（PH 1#6.3 2#7.6）               23:00分再生3#阳床，进酸浓度：3.0%，3.1%  </t>
  </si>
  <si>
    <t>中控：韦国宏            化验：蔡彬彬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</si>
  <si>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</si>
  <si>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</si>
  <si>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1:31分再生2#阴床，进碱浓度：3.0%，3.1%      3:20分中和排水（PH 1#7.3 2#8.6）               6:18分再生1#阳床，进酸浓度：3.0%，3.1%  </t>
  </si>
  <si>
    <r>
      <rPr>
        <sz val="12"/>
        <color theme="1"/>
        <rFont val="宋体"/>
        <charset val="134"/>
        <scheme val="minor"/>
      </rPr>
      <t>中控：  韦国宏</t>
    </r>
    <r>
      <rPr>
        <sz val="12"/>
        <color theme="1"/>
        <rFont val="宋体"/>
        <charset val="134"/>
        <scheme val="minor"/>
      </rPr>
      <t xml:space="preserve"> 鄂忠浒</t>
    </r>
    <r>
      <rPr>
        <sz val="12"/>
        <color theme="1"/>
        <rFont val="宋体"/>
        <charset val="134"/>
        <scheme val="minor"/>
      </rPr>
      <t xml:space="preserve">         化验：蔡彬彬</t>
    </r>
  </si>
  <si>
    <t>(  丙)白</t>
  </si>
  <si>
    <r>
      <rPr>
        <sz val="12"/>
        <color theme="1"/>
        <rFont val="宋体"/>
        <charset val="134"/>
        <scheme val="minor"/>
      </rPr>
      <t xml:space="preserve">   7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</si>
  <si>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</si>
  <si>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</si>
  <si>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1:28分再生3#阴床，进碱浓度：3.0%，3.0%      3:25分中和排水（PH 1#8.3 2#8.6）               4:45分再生3#阳床，进酸浓度：3.0%，3.1%  </t>
  </si>
  <si>
    <t>17:53分再生1#阳床，进酸浓度：3.0%，3.1%                                                                                                                                                                                    20:30分中和排水（PH 1#8.1 2#8.2）</t>
  </si>
  <si>
    <t>中控：韦国宏 鄂忠浒           化验：蔡彬彬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</si>
  <si>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 点 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>分，向槽加氨水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 升，补入除盐水至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</si>
  <si>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</si>
  <si>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:00分再生2#阳床，进酸浓度：3.0%，3.0%。</t>
    </r>
  </si>
  <si>
    <t>20:52分再生3#阴床，进碱浓度：3.0%，3.1%                                                                                                                                                                                    23:18分中和排水（PH 1#7.63 2#8.7）</t>
  </si>
  <si>
    <t>中控：陈长灵           化验：韩丽娜</t>
  </si>
  <si>
    <t>( 乙)白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</si>
  <si>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分，向槽加磷酸盐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kg，氢氧化钠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kg，补入除盐水至 </t>
    </r>
    <r>
      <rPr>
        <sz val="12"/>
        <color theme="1"/>
        <rFont val="宋体"/>
        <charset val="134"/>
        <scheme val="minor"/>
      </rPr>
      <t>520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</si>
  <si>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  23点 25 分，向槽加磷酸盐  2  kg，氢氧化钠  1kg，补入除盐水至 530  mm液位</t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</si>
  <si>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:28分再生1#阳床，进酸浓度：3.0%，3.0%。            6:40分再生2#阴床，进碱浓度：3.1%，3.2%。</t>
    </r>
  </si>
  <si>
    <t>9:45分中和排水（PH 1#8.1 2#7.9）
11:30分再生2#阳床，进酸浓度：3.1%，2.9%。 
14:40分再生1#阴床，进碱浓度：3.1%，3.0%。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</si>
  <si>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:45分中和排水（PH 1#8.1 2#7.9）
</t>
    </r>
    <r>
      <rPr>
        <sz val="12"/>
        <color theme="1"/>
        <rFont val="宋体"/>
        <charset val="134"/>
        <scheme val="minor"/>
      </rPr>
      <t>17</t>
    </r>
    <r>
      <rPr>
        <sz val="12"/>
        <color theme="1"/>
        <rFont val="宋体"/>
        <charset val="134"/>
        <scheme val="minor"/>
      </rPr>
      <t>:3</t>
    </r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#阳床，进酸浓度：3.1%，2.9%。 </t>
    </r>
  </si>
  <si>
    <t>中控：     叶绍文      化验：梁锦凤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</si>
  <si>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</si>
  <si>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</si>
  <si>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9：00</t>
    </r>
    <r>
      <rPr>
        <sz val="12"/>
        <color theme="1"/>
        <rFont val="宋体"/>
        <charset val="134"/>
        <scheme val="minor"/>
      </rPr>
      <t>分再生3#阳床，进酸浓度：3.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%，2.9%。
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7.6</t>
    </r>
    <r>
      <rPr>
        <sz val="12"/>
        <color theme="1"/>
        <rFont val="宋体"/>
        <charset val="134"/>
        <scheme val="minor"/>
      </rPr>
      <t xml:space="preserve"> 2#7.9）
</t>
    </r>
    <r>
      <rPr>
        <sz val="12"/>
        <color theme="1"/>
        <rFont val="宋体"/>
        <charset val="134"/>
        <scheme val="minor"/>
      </rPr>
      <t>13:48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#阳床，进酸浓度：3.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%，</t>
    </r>
    <r>
      <rPr>
        <sz val="12"/>
        <color theme="1"/>
        <rFont val="宋体"/>
        <charset val="134"/>
        <scheme val="minor"/>
      </rPr>
      <t>3.0</t>
    </r>
    <r>
      <rPr>
        <sz val="12"/>
        <color theme="1"/>
        <rFont val="宋体"/>
        <charset val="134"/>
        <scheme val="minor"/>
      </rPr>
      <t xml:space="preserve">%。 </t>
    </r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</si>
  <si>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 点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560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</si>
  <si>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8  点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</si>
  <si>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1：0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#阳床，进酸浓度：3.0%，2.9%。
</t>
    </r>
    <r>
      <rPr>
        <sz val="12"/>
        <color theme="1"/>
        <rFont val="宋体"/>
        <charset val="134"/>
        <scheme val="minor"/>
      </rPr>
      <t>4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0分中和排水（PH 1#7.6 2#7.9）</t>
    </r>
  </si>
  <si>
    <t xml:space="preserve">
9:32分再生2#阴床，进碱浓度：3.1%，3.0%。
12:30分再生3#阳床，进酸浓度：3.0%，2.9%。
14:00分中和排水（PH 1#7.1 2#7.9）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</si>
  <si>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7:28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#阳床，进酸浓度：3.0%，2.9%。</t>
    </r>
  </si>
  <si>
    <t>中控：韦国宏           化验：鄂忠浒</t>
  </si>
  <si>
    <r>
      <rPr>
        <sz val="12"/>
        <color theme="1"/>
        <rFont val="宋体"/>
        <charset val="134"/>
        <scheme val="minor"/>
      </rPr>
      <t>4  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</si>
  <si>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  22点00 分，向槽加磷酸盐2 kg，氢氧化钠 1 kg，补入除盐水至550 mm液位</t>
  </si>
  <si>
    <t>8:40分再生1#阳床，进酸浓度：3.0%，2.9%             11:10分中和排水（PH 1# 7.5  2# 8.2）               14:00分卸酸一车                               13:50分再生3#阳床，进酸浓度：3.0%，2.9%</t>
  </si>
  <si>
    <t>16:28分再生3#阴床，进碱浓度：3.1%，3.2%。       19:20分中和排水（PH 1# 7.8  2# 8.0）</t>
  </si>
  <si>
    <r>
      <rPr>
        <sz val="12"/>
        <color theme="1"/>
        <rFont val="宋体"/>
        <charset val="134"/>
        <scheme val="minor"/>
      </rPr>
      <t>中控：     蒙广年      化验：韩丽娜</t>
    </r>
    <r>
      <rPr>
        <sz val="12"/>
        <color theme="1"/>
        <rFont val="宋体"/>
        <charset val="134"/>
        <scheme val="minor"/>
      </rPr>
      <t xml:space="preserve"> 陈卓</t>
    </r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</si>
  <si>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</si>
  <si>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  14点 50 分，向槽加磷酸盐  2  kg，氢氧化钠  1kg，补入除盐水至 500  mm液位</t>
  </si>
  <si>
    <t xml:space="preserve">0:50分再生2#阴床，进碱浓度：3.1%，3.2%。    6:09分再生2#阳床，进酸浓度：3.1%，3.2%。        </t>
  </si>
  <si>
    <t>8:35分中和排水（PH 1# 7.5 2# 7.3）                 13:08分再生1#阳床，进酸浓度：3.0%，2.9%</t>
  </si>
  <si>
    <t>18:00分再生1#阴床，进碱浓度：3.1%，3.2%。        20:15分中和排水（PH 1# 7.8 2# 7.7）</t>
  </si>
  <si>
    <t>中控：     韩丽娜      化验：陈卓</t>
  </si>
  <si>
    <t>中控： 曾俊文          化验：梁霞</t>
  </si>
  <si>
    <r>
      <rPr>
        <sz val="12"/>
        <color theme="1"/>
        <rFont val="宋体"/>
        <charset val="134"/>
        <scheme val="minor"/>
      </rPr>
      <t xml:space="preserve">     </t>
    </r>
    <r>
      <rPr>
        <sz val="12"/>
        <color theme="1"/>
        <rFont val="宋体"/>
        <charset val="134"/>
        <scheme val="minor"/>
      </rPr>
      <t>16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</si>
  <si>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>6点 30 分，向槽加磷酸盐    kg，氢氧化钠  kg，补入除盐水至   mm液位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</si>
  <si>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</si>
  <si>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3:36分再生3#阳床，进酸浓度：3.0%，3.1%。        6:21分再生3#阴床，进碱浓度：3.1%，3.2%。    </t>
  </si>
  <si>
    <t>卸氨水30桶
8:40分中和排水（PH 1# 7.8 2# 8）
10：02分再生2#阳床，进酸浓度：2.9%，3.0%。</t>
  </si>
  <si>
    <t>中控：蒙广年           化验：梁锦凤</t>
  </si>
  <si>
    <t xml:space="preserve">  14点 35 分，向槽加磷酸盐  2  kg，氢氧化钠  0.5kg，补入除盐水至 530  mm液位</t>
  </si>
  <si>
    <t>中控： 韩丽娜          化验：梁锦凤</t>
  </si>
  <si>
    <t>1:23分中和排水（PH 1# 7.0 2# 8.6）
3:52分再生3#阳床，进酸浓度：2.9%，3.0%。</t>
    <phoneticPr fontId="28" type="noConversion"/>
  </si>
  <si>
    <t>( 丁 )中</t>
    <phoneticPr fontId="28" type="noConversion"/>
  </si>
  <si>
    <t>中控：蔡彬彬           化验：韦国宏</t>
    <phoneticPr fontId="28" type="noConversion"/>
  </si>
  <si>
    <r>
      <t>23:06</t>
    </r>
    <r>
      <rPr>
        <sz val="12"/>
        <color theme="1"/>
        <rFont val="宋体"/>
        <charset val="134"/>
        <scheme val="minor"/>
      </rPr>
      <t>分再生1#阳床，进酸浓度：3.0%，2.9%</t>
    </r>
    <phoneticPr fontId="28" type="noConversion"/>
  </si>
  <si>
    <t xml:space="preserve">   00  点  20分，向槽加氨水 25  升，补入除盐水250至  530  mm液位</t>
    <phoneticPr fontId="28" type="noConversion"/>
  </si>
  <si>
    <t>中控：梁霞           化验：曾俊文</t>
    <phoneticPr fontId="28" type="noConversion"/>
  </si>
  <si>
    <t>( 甲 )夜</t>
    <phoneticPr fontId="28" type="noConversion"/>
  </si>
  <si>
    <t>10:45分再生1#阴床，进碱浓度：3.1%，3.1%。
14:20分中和排水（PH 1# 7.7 2# 8.0）
15:48分再生2#阳床，进酸浓度：3.0%，3.0%。</t>
    <phoneticPr fontId="28" type="noConversion"/>
  </si>
  <si>
    <t>21:16分再生1#阳床，进酸浓度：3.0%，2.9%     23:15分中和排水（PH 1# 7.3 2# 7.6）</t>
    <phoneticPr fontId="28" type="noConversion"/>
  </si>
  <si>
    <t>02:20分再生2#阴床，进碱浓度：3.1%，3.1%。</t>
    <phoneticPr fontId="28" type="noConversion"/>
  </si>
  <si>
    <t>中控：叶绍文           化验：梁锦凤</t>
    <phoneticPr fontId="28" type="noConversion"/>
  </si>
  <si>
    <t>10  点 00 分，向槽加磷酸盐  2  kg，氢氧化钠  1kg，补入除盐水至 500  mm液位</t>
    <phoneticPr fontId="28" type="noConversion"/>
  </si>
  <si>
    <t>( 乙 )白</t>
    <phoneticPr fontId="28" type="noConversion"/>
  </si>
  <si>
    <t>( 丙 )中</t>
    <phoneticPr fontId="28" type="noConversion"/>
  </si>
  <si>
    <t xml:space="preserve">  21点  00分，向槽加磷酸盐  2.5  kg，氢氧化钠  0.5kg，补入除盐水至500   mm液位</t>
    <phoneticPr fontId="28" type="noConversion"/>
  </si>
  <si>
    <t xml:space="preserve">
18:40分中和排水（PH 1# 7.6 2# 8.0）
</t>
    <phoneticPr fontId="28" type="noConversion"/>
  </si>
  <si>
    <t>中控：   蒙广年        化验：韩丽娜 陈卓</t>
    <phoneticPr fontId="28" type="noConversion"/>
  </si>
  <si>
    <t>中控：梁霞           化验：曾俊文</t>
    <phoneticPr fontId="28" type="noConversion"/>
  </si>
  <si>
    <t>( 甲 )夜</t>
    <phoneticPr fontId="28" type="noConversion"/>
  </si>
  <si>
    <t>9:47分再生2#阳床，进酸浓度：3.0%，3.1%。
12:00分中和排水（PH 1# 7.8 2# 7.6）
13:24分再生3#阴床，进碱浓度：3.1%，3.1%。
15:00分再生3#阳床，进酸浓度：3.0%，3.1%。</t>
    <phoneticPr fontId="28" type="noConversion"/>
  </si>
  <si>
    <t>06:40分再生1#阳床，进酸浓度：3.0%，3.1%。</t>
    <phoneticPr fontId="28" type="noConversion"/>
  </si>
  <si>
    <t>( 乙 )白</t>
    <phoneticPr fontId="28" type="noConversion"/>
  </si>
  <si>
    <t>中控：叶绍文           化验：梁锦凤</t>
    <phoneticPr fontId="28" type="noConversion"/>
  </si>
  <si>
    <t>10:40分再生3#阴床，进碱浓度：3.0%，3.1%。
12:30分中和排水（PH 1# 8.3 2# 8.0）
13:48分再生2#阳床，进酸浓度：3.0%，3.0%。</t>
    <phoneticPr fontId="28" type="noConversion"/>
  </si>
  <si>
    <t>15     点  50分，向槽加氨水 25  升，补入除盐水至 520   mm液位</t>
    <phoneticPr fontId="28" type="noConversion"/>
  </si>
  <si>
    <t xml:space="preserve"> 15 点50  分，向槽加磷酸盐  2  kg，氢氧化钠  1kg，补入除盐水至 500  mm液位</t>
    <phoneticPr fontId="28" type="noConversion"/>
  </si>
  <si>
    <t>20:20分再生1#阴床，进碱浓度：3.0%，3.1%。
23:10分中和排水（PH 1# 8.3 2# 8.0）</t>
    <phoneticPr fontId="28" type="noConversion"/>
  </si>
  <si>
    <t>中控：    韩丽娜       化验：蒙广年</t>
    <phoneticPr fontId="28" type="noConversion"/>
  </si>
  <si>
    <t>( 丙 )中</t>
    <phoneticPr fontId="28" type="noConversion"/>
  </si>
  <si>
    <t>( 丁 )夜</t>
    <phoneticPr fontId="28" type="noConversion"/>
  </si>
  <si>
    <t>中控： 韦国宏          化验：蔡彬彬</t>
    <phoneticPr fontId="28" type="noConversion"/>
  </si>
  <si>
    <t xml:space="preserve"> 7 点 00 分，向槽加磷酸盐  2  kg，氢氧化钠  1kg，补入除盐水至  500 mm液位</t>
    <phoneticPr fontId="28" type="noConversion"/>
  </si>
  <si>
    <t>9:11分再生2#阳床，进酸浓度：3.0%，3.1%。</t>
    <phoneticPr fontId="28" type="noConversion"/>
  </si>
  <si>
    <t>( 甲 )白</t>
    <phoneticPr fontId="28" type="noConversion"/>
  </si>
  <si>
    <t>中控：叶绍文           化验：曾俊文</t>
    <phoneticPr fontId="28" type="noConversion"/>
  </si>
  <si>
    <t>中控： 秦忠文          化验：苏晓虹</t>
    <phoneticPr fontId="28" type="noConversion"/>
  </si>
  <si>
    <t>( 乙 )中</t>
    <phoneticPr fontId="28" type="noConversion"/>
  </si>
  <si>
    <t>23  点 00 分，向槽加磷酸盐 2   kg，氢氧化钠  1kg，补入除盐水至  500 mm液位</t>
    <phoneticPr fontId="28" type="noConversion"/>
  </si>
  <si>
    <t xml:space="preserve">   23  点 10 分，向槽加氨水 25  升，补入除盐水至 550 mm液位</t>
    <phoneticPr fontId="28" type="noConversion"/>
  </si>
  <si>
    <t>00:20分再生1#阳床，进酸浓度：3.0%，3.1%。                                                                                                                                                                                                          4：33分再生2#阴床，进碱浓度：3.1%，3.1%。                                                                                                                                                                                                       6:50分中和排水（PH 1# 7.6 2# 8.0）</t>
    <phoneticPr fontId="28" type="noConversion"/>
  </si>
  <si>
    <t>( 丁 )夜</t>
    <phoneticPr fontId="28" type="noConversion"/>
  </si>
  <si>
    <t>中控：韦国宏           化验：蔡彬彬</t>
    <phoneticPr fontId="28" type="noConversion"/>
  </si>
  <si>
    <t>00:50分再生1#阳床，进酸浓度：3.0%，3.1%。                                                                                                                                                                                                                              4:00分中和排水（PH 1# 7.3 2# 8.2）</t>
    <phoneticPr fontId="28" type="noConversion"/>
  </si>
  <si>
    <t>( 甲 )白</t>
    <phoneticPr fontId="28" type="noConversion"/>
  </si>
  <si>
    <t>中控：叶绍文           化验：梁锦凤</t>
    <phoneticPr fontId="28" type="noConversion"/>
  </si>
  <si>
    <t>10:30分再生3#阴床，进碱浓度：3.1%，3.1%。  
12:26分再生1#阳床，进酸浓度：3.0%，3.1%。                                                                                                                                                                                                                              14:50分中和排水（PH 1# 7.8 2# 8.0）</t>
    <phoneticPr fontId="28" type="noConversion"/>
  </si>
  <si>
    <t xml:space="preserve"> 15 点 05 分，向槽加磷酸盐  2  kg，氢氧化钠  1kg，补入除盐水至 520  mm液位</t>
    <phoneticPr fontId="28" type="noConversion"/>
  </si>
  <si>
    <t xml:space="preserve">16:14分再生2#阳床，进酸浓度：3.1%，3.0%。  </t>
    <phoneticPr fontId="28" type="noConversion"/>
  </si>
  <si>
    <t>中控：  秦忠文         化验：苏晓虹</t>
    <phoneticPr fontId="28" type="noConversion"/>
  </si>
  <si>
    <t>( 乙 )中</t>
    <phoneticPr fontId="28" type="noConversion"/>
  </si>
  <si>
    <t>中控：  蒙广年         化验：韩丽娜</t>
    <phoneticPr fontId="28" type="noConversion"/>
  </si>
  <si>
    <t>( 丙 )夜</t>
    <phoneticPr fontId="28" type="noConversion"/>
  </si>
  <si>
    <t xml:space="preserve">  4点 00 分，向槽加磷酸盐 2   kg，氢氧化钠  0.5kg，补入除盐水至  500 mm液位</t>
    <phoneticPr fontId="28" type="noConversion"/>
  </si>
  <si>
    <t>( 丁 )白</t>
    <phoneticPr fontId="28" type="noConversion"/>
  </si>
  <si>
    <t>中控：叶绍文           化验：梁锦凤</t>
    <phoneticPr fontId="28" type="noConversion"/>
  </si>
  <si>
    <t xml:space="preserve">9:25分再生2#阴床，进碱浓度：3.0%，3.1%。  
11:20分中和排水（PH 1# 7.5 2# 8.2）
12:26分再生1#阳床，进酸浓度：3.0%，3.1%。
14:50分再生3#阳床，进酸浓度：3.1%，3.1%。
                                                                                                                                                                                                                              </t>
    <phoneticPr fontId="28" type="noConversion"/>
  </si>
  <si>
    <t>( 甲 )中</t>
    <phoneticPr fontId="28" type="noConversion"/>
  </si>
  <si>
    <t>中控：梁霞           化验：曾俊文</t>
    <phoneticPr fontId="28" type="noConversion"/>
  </si>
  <si>
    <t xml:space="preserve">  20点 00 分，向槽加磷酸盐  2  kg，氢氧化钠  1kg，补入除盐水至  550 mm液位</t>
    <phoneticPr fontId="28" type="noConversion"/>
  </si>
  <si>
    <t>15:40分中和排水（PH 1# 7.5 2# 8.2）           22:27分再生2#阳床，进酸浓度：3.0%，3.1%。</t>
    <phoneticPr fontId="28" type="noConversion"/>
  </si>
  <si>
    <t>( 丙 )夜</t>
    <phoneticPr fontId="28" type="noConversion"/>
  </si>
  <si>
    <t>中控：     韩丽娜      化验：陈卓</t>
    <phoneticPr fontId="28" type="noConversion"/>
  </si>
  <si>
    <t>( 丁 )白</t>
    <phoneticPr fontId="28" type="noConversion"/>
  </si>
  <si>
    <t xml:space="preserve">0:59分再生1#阴床，进碱浓度：3.0%，3.1%。  
3:15分中和排水（PH 1# 7.5 2# 8.2）
4:59分再生3#阴床，进碱浓度：3.1%，3.0%。
7:50分再生1#阳床，进酸浓度：3.0%，3.1%。
                                                                                                                                                                                                                              </t>
    <phoneticPr fontId="28" type="noConversion"/>
  </si>
  <si>
    <t>9:40:00分中和排水（PH 1# 7.1 2# 8.5）</t>
    <phoneticPr fontId="28" type="noConversion"/>
  </si>
  <si>
    <t>中控：韦国宏           化验：蔡彬彬</t>
    <phoneticPr fontId="28" type="noConversion"/>
  </si>
  <si>
    <t xml:space="preserve">  15点 00 分，向槽加磷酸盐   2 kg，氢氧化钠  1kg，补入除盐水至 500  mm液位</t>
    <phoneticPr fontId="28" type="noConversion"/>
  </si>
  <si>
    <t>( 甲 )中</t>
    <phoneticPr fontId="28" type="noConversion"/>
  </si>
  <si>
    <t>17:40分再生3#阳床，进酸浓度：3.0%，3.1%</t>
    <phoneticPr fontId="28" type="noConversion"/>
  </si>
  <si>
    <t xml:space="preserve">18:56分再生1#阴床，进碱浓度：3.0%，3.1%      21:00分中和排水（PH 1#7.6 2#8.1）                                                                                                                                                     22:36分再生2#阳床，进酸浓度：3.0%，3.1%  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</si>
</sst>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1454817346722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92065187536243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5" fillId="12" borderId="5" applyNumberFormat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5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" xfId="0" applyFont="1" applyBorder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8" borderId="3" xfId="0" applyFont="1" applyFill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5" fillId="0" borderId="7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20" fontId="5" fillId="0" borderId="7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20" fontId="29" fillId="0" borderId="7" xfId="0" applyNumberFormat="1" applyFont="1" applyBorder="1" applyAlignment="1">
      <alignment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opLeftCell="A13" workbookViewId="0">
      <selection sqref="A1:O7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1" ht="17.25" customHeight="1" x14ac:dyDescent="0.15">
      <c r="A2" s="47" t="s">
        <v>0</v>
      </c>
      <c r="B2" s="47"/>
      <c r="C2" s="43" t="s">
        <v>1</v>
      </c>
      <c r="D2" s="43"/>
      <c r="E2" s="43"/>
      <c r="F2" s="44" t="s">
        <v>2</v>
      </c>
      <c r="G2" s="44"/>
      <c r="H2" s="44"/>
      <c r="I2" s="45" t="s">
        <v>3</v>
      </c>
      <c r="J2" s="45"/>
      <c r="K2" s="45"/>
    </row>
    <row r="3" spans="1:11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1" ht="21.95" customHeight="1" x14ac:dyDescent="0.15">
      <c r="A4" s="92" t="s">
        <v>4</v>
      </c>
      <c r="B4" s="5" t="s">
        <v>5</v>
      </c>
      <c r="C4" s="46">
        <v>100</v>
      </c>
      <c r="D4" s="46"/>
      <c r="E4" s="46"/>
      <c r="F4" s="46">
        <v>1120</v>
      </c>
      <c r="G4" s="46"/>
      <c r="H4" s="46"/>
      <c r="I4" s="46">
        <v>2300</v>
      </c>
      <c r="J4" s="46"/>
      <c r="K4" s="46"/>
    </row>
    <row r="5" spans="1:11" ht="21.95" customHeight="1" x14ac:dyDescent="0.15">
      <c r="A5" s="92"/>
      <c r="B5" s="6" t="s">
        <v>6</v>
      </c>
      <c r="C5" s="46">
        <v>950</v>
      </c>
      <c r="D5" s="46"/>
      <c r="E5" s="46"/>
      <c r="F5" s="46">
        <v>1350</v>
      </c>
      <c r="G5" s="46"/>
      <c r="H5" s="46"/>
      <c r="I5" s="46">
        <v>2100</v>
      </c>
      <c r="J5" s="46"/>
      <c r="K5" s="46"/>
    </row>
    <row r="6" spans="1:11" ht="21.95" customHeight="1" x14ac:dyDescent="0.15">
      <c r="A6" s="92"/>
      <c r="B6" s="6" t="s">
        <v>7</v>
      </c>
      <c r="C6" s="49">
        <f>C4</f>
        <v>100</v>
      </c>
      <c r="D6" s="49"/>
      <c r="E6" s="49"/>
      <c r="F6" s="50">
        <f>F4-C4</f>
        <v>1020</v>
      </c>
      <c r="G6" s="51"/>
      <c r="H6" s="52"/>
      <c r="I6" s="50">
        <f>I4-F4</f>
        <v>1180</v>
      </c>
      <c r="J6" s="51"/>
      <c r="K6" s="52"/>
    </row>
    <row r="7" spans="1:11" ht="21.95" customHeight="1" x14ac:dyDescent="0.15">
      <c r="A7" s="92"/>
      <c r="B7" s="6" t="s">
        <v>8</v>
      </c>
      <c r="C7" s="49">
        <f>C5</f>
        <v>950</v>
      </c>
      <c r="D7" s="49"/>
      <c r="E7" s="49"/>
      <c r="F7" s="50">
        <f>F5-C5</f>
        <v>400</v>
      </c>
      <c r="G7" s="51"/>
      <c r="H7" s="52"/>
      <c r="I7" s="50">
        <f>I5-F5</f>
        <v>750</v>
      </c>
      <c r="J7" s="51"/>
      <c r="K7" s="52"/>
    </row>
    <row r="8" spans="1:11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1" ht="21.95" customHeight="1" x14ac:dyDescent="0.15">
      <c r="A9" s="93" t="s">
        <v>10</v>
      </c>
      <c r="B9" s="7" t="s">
        <v>11</v>
      </c>
      <c r="C9" s="46">
        <v>45</v>
      </c>
      <c r="D9" s="46"/>
      <c r="E9" s="46"/>
      <c r="F9" s="46">
        <v>44</v>
      </c>
      <c r="G9" s="46"/>
      <c r="H9" s="46"/>
      <c r="I9" s="46">
        <v>49</v>
      </c>
      <c r="J9" s="46"/>
      <c r="K9" s="46"/>
    </row>
    <row r="10" spans="1:11" ht="21.95" customHeight="1" x14ac:dyDescent="0.15">
      <c r="A10" s="93"/>
      <c r="B10" s="7" t="s">
        <v>12</v>
      </c>
      <c r="C10" s="46">
        <v>45</v>
      </c>
      <c r="D10" s="46"/>
      <c r="E10" s="46"/>
      <c r="F10" s="46">
        <v>44</v>
      </c>
      <c r="G10" s="46"/>
      <c r="H10" s="46"/>
      <c r="I10" s="46">
        <v>49</v>
      </c>
      <c r="J10" s="46"/>
      <c r="K10" s="46"/>
    </row>
    <row r="11" spans="1:11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1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1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1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1" ht="21.95" customHeight="1" x14ac:dyDescent="0.15">
      <c r="A15" s="95" t="s">
        <v>19</v>
      </c>
      <c r="B15" s="7" t="s">
        <v>20</v>
      </c>
      <c r="C15" s="9">
        <v>500</v>
      </c>
      <c r="D15" s="9">
        <v>470</v>
      </c>
      <c r="E15" s="9">
        <v>450</v>
      </c>
      <c r="F15" s="9">
        <v>450</v>
      </c>
      <c r="G15" s="9">
        <v>420</v>
      </c>
      <c r="H15" s="9">
        <v>380</v>
      </c>
      <c r="I15" s="9">
        <v>370</v>
      </c>
      <c r="J15" s="9">
        <v>340</v>
      </c>
      <c r="K15" s="9">
        <v>320</v>
      </c>
    </row>
    <row r="16" spans="1:11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500</v>
      </c>
      <c r="D21" s="9">
        <v>420</v>
      </c>
      <c r="E21" s="9">
        <v>350</v>
      </c>
      <c r="F21" s="9">
        <v>350</v>
      </c>
      <c r="G21" s="9">
        <v>250</v>
      </c>
      <c r="H21" s="9">
        <v>500</v>
      </c>
      <c r="I21" s="9">
        <v>490</v>
      </c>
      <c r="J21" s="9">
        <v>400</v>
      </c>
      <c r="K21" s="9">
        <v>340</v>
      </c>
    </row>
    <row r="22" spans="1:11" ht="34.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28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3080</v>
      </c>
      <c r="D23" s="46"/>
      <c r="E23" s="46"/>
      <c r="F23" s="46">
        <v>2900</v>
      </c>
      <c r="G23" s="46"/>
      <c r="H23" s="46"/>
      <c r="I23" s="46">
        <v>2800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f>1070+1060</f>
        <v>2130</v>
      </c>
      <c r="D24" s="46"/>
      <c r="E24" s="46"/>
      <c r="F24" s="46">
        <f>960+950</f>
        <v>1910</v>
      </c>
      <c r="G24" s="46"/>
      <c r="H24" s="46"/>
      <c r="I24" s="46">
        <v>1910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28</v>
      </c>
      <c r="D25" s="46"/>
      <c r="E25" s="46"/>
      <c r="F25" s="46">
        <v>28</v>
      </c>
      <c r="G25" s="46"/>
      <c r="H25" s="46"/>
      <c r="I25" s="46">
        <v>28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8</v>
      </c>
      <c r="D26" s="46"/>
      <c r="E26" s="46"/>
      <c r="F26" s="46">
        <v>6</v>
      </c>
      <c r="G26" s="46"/>
      <c r="H26" s="46"/>
      <c r="I26" s="46">
        <v>6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2</v>
      </c>
      <c r="D27" s="46"/>
      <c r="E27" s="46"/>
      <c r="F27" s="46">
        <v>2</v>
      </c>
      <c r="G27" s="46"/>
      <c r="H27" s="46"/>
      <c r="I27" s="46">
        <v>2</v>
      </c>
      <c r="J27" s="46"/>
      <c r="K27" s="46"/>
    </row>
    <row r="28" spans="1:11" ht="76.5" customHeight="1" x14ac:dyDescent="0.15">
      <c r="A28" s="59" t="s">
        <v>36</v>
      </c>
      <c r="B28" s="60"/>
      <c r="C28" s="65"/>
      <c r="D28" s="66"/>
      <c r="E28" s="67"/>
      <c r="F28" s="65" t="s">
        <v>37</v>
      </c>
      <c r="G28" s="66"/>
      <c r="H28" s="67"/>
      <c r="I28" s="65" t="s">
        <v>38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40</v>
      </c>
      <c r="D31" s="57"/>
      <c r="E31" s="58"/>
      <c r="F31" s="56" t="s">
        <v>41</v>
      </c>
      <c r="G31" s="57"/>
      <c r="H31" s="58"/>
      <c r="I31" s="56" t="s">
        <v>42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9.15</v>
      </c>
      <c r="F35" s="9">
        <v>9.1199999999999992</v>
      </c>
      <c r="G35" s="9">
        <v>9.1300000000000008</v>
      </c>
      <c r="H35" s="9">
        <v>9.11</v>
      </c>
      <c r="I35" s="9">
        <v>9.15</v>
      </c>
      <c r="J35" s="34">
        <v>9.3000000000000007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6.24</v>
      </c>
      <c r="F36" s="9">
        <v>6.13</v>
      </c>
      <c r="G36" s="9">
        <v>6.44</v>
      </c>
      <c r="H36" s="9">
        <v>6.17</v>
      </c>
      <c r="I36" s="9">
        <v>6.13</v>
      </c>
      <c r="J36" s="34">
        <v>5.89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12.7</v>
      </c>
      <c r="F37" s="9">
        <v>11.7</v>
      </c>
      <c r="G37" s="18">
        <v>12.1</v>
      </c>
      <c r="H37" s="9">
        <v>11.7</v>
      </c>
      <c r="I37" s="9">
        <v>13.8</v>
      </c>
      <c r="J37" s="34">
        <v>13.4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6.7</v>
      </c>
      <c r="F38" s="18">
        <v>5.46</v>
      </c>
      <c r="G38" s="18">
        <v>4.96</v>
      </c>
      <c r="H38" s="18">
        <v>4.54</v>
      </c>
      <c r="I38" s="9">
        <v>4.78</v>
      </c>
      <c r="J38" s="34">
        <v>4.2300000000000004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10.220000000000001</v>
      </c>
      <c r="F40" s="9">
        <v>10.199999999999999</v>
      </c>
      <c r="G40" s="9">
        <v>10.26</v>
      </c>
      <c r="H40" s="9">
        <v>10.28</v>
      </c>
      <c r="I40" s="9">
        <v>10.25</v>
      </c>
      <c r="J40" s="34">
        <v>10.28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24.9</v>
      </c>
      <c r="F41" s="9">
        <v>23.81</v>
      </c>
      <c r="G41" s="9">
        <v>21.85</v>
      </c>
      <c r="H41" s="9">
        <v>22.14</v>
      </c>
      <c r="I41" s="9">
        <v>24.6</v>
      </c>
      <c r="J41" s="34">
        <v>23.3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5.35</v>
      </c>
      <c r="F42" s="9">
        <v>5.18</v>
      </c>
      <c r="G42" s="9">
        <v>5.26</v>
      </c>
      <c r="H42" s="9">
        <v>5.14</v>
      </c>
      <c r="I42" s="9">
        <v>5.4</v>
      </c>
      <c r="J42" s="34">
        <v>5.39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4.7</v>
      </c>
      <c r="F43" s="9">
        <v>4.5</v>
      </c>
      <c r="G43" s="9">
        <v>4.3499999999999996</v>
      </c>
      <c r="H43" s="9">
        <v>4.6500000000000004</v>
      </c>
      <c r="I43" s="9">
        <v>4.5199999999999996</v>
      </c>
      <c r="J43" s="34">
        <v>4.18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422</v>
      </c>
      <c r="F44" s="9">
        <v>380</v>
      </c>
      <c r="G44" s="9">
        <v>364</v>
      </c>
      <c r="H44" s="9">
        <v>382</v>
      </c>
      <c r="I44" s="9">
        <v>387</v>
      </c>
      <c r="J44" s="34">
        <v>507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5.87</v>
      </c>
      <c r="F45" s="9">
        <v>5.73</v>
      </c>
      <c r="G45" s="9">
        <v>5.84</v>
      </c>
      <c r="H45" s="9">
        <v>5.81</v>
      </c>
      <c r="I45" s="9">
        <v>5.97</v>
      </c>
      <c r="J45" s="34">
        <v>6.05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17.899999999999999</v>
      </c>
      <c r="F46" s="9">
        <v>17.2</v>
      </c>
      <c r="G46" s="9">
        <v>17.399999999999999</v>
      </c>
      <c r="H46" s="9">
        <v>16.399999999999999</v>
      </c>
      <c r="I46" s="9">
        <v>15.9</v>
      </c>
      <c r="J46" s="34">
        <v>18.399999999999999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3.17</v>
      </c>
      <c r="F47" s="9">
        <v>3.94</v>
      </c>
      <c r="G47" s="9">
        <v>3.14</v>
      </c>
      <c r="H47" s="9">
        <v>3.32</v>
      </c>
      <c r="I47" s="9">
        <v>2.95</v>
      </c>
      <c r="J47" s="34">
        <v>2.85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5.62</v>
      </c>
      <c r="F48" s="9">
        <v>5.58</v>
      </c>
      <c r="G48" s="9">
        <v>6.05</v>
      </c>
      <c r="H48" s="9">
        <v>5.47</v>
      </c>
      <c r="I48" s="9">
        <v>5.5</v>
      </c>
      <c r="J48" s="34">
        <v>5.63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11.7</v>
      </c>
      <c r="F49" s="9">
        <v>9.9</v>
      </c>
      <c r="G49" s="9">
        <v>10.6</v>
      </c>
      <c r="H49" s="9">
        <v>9.4</v>
      </c>
      <c r="I49" s="9">
        <v>12.3</v>
      </c>
      <c r="J49" s="34">
        <v>13.8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2.71</v>
      </c>
      <c r="F50" s="9">
        <v>3.09</v>
      </c>
      <c r="G50" s="9">
        <v>2.65</v>
      </c>
      <c r="H50" s="9">
        <v>2.64</v>
      </c>
      <c r="I50" s="9">
        <v>2.71</v>
      </c>
      <c r="J50" s="34">
        <v>3.18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9.4499999999999993</v>
      </c>
      <c r="F52" s="9">
        <v>9.42</v>
      </c>
      <c r="G52" s="9">
        <v>9.36</v>
      </c>
      <c r="H52" s="9">
        <v>9.32</v>
      </c>
      <c r="I52" s="9">
        <v>9.33</v>
      </c>
      <c r="J52" s="34">
        <v>9.35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6.13</v>
      </c>
      <c r="F53" s="9">
        <v>5.92</v>
      </c>
      <c r="G53" s="9">
        <v>5.44</v>
      </c>
      <c r="H53" s="9">
        <v>5.46</v>
      </c>
      <c r="I53" s="9">
        <v>5.27</v>
      </c>
      <c r="J53" s="34">
        <v>6.09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15.8</v>
      </c>
      <c r="F54" s="9">
        <v>13.9</v>
      </c>
      <c r="G54" s="9">
        <v>12.7</v>
      </c>
      <c r="H54" s="9">
        <v>11.7</v>
      </c>
      <c r="I54" s="9">
        <v>10.8</v>
      </c>
      <c r="J54" s="34">
        <v>11.2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7.1</v>
      </c>
      <c r="F55" s="21">
        <v>6.15</v>
      </c>
      <c r="G55" s="21">
        <v>4.8499999999999996</v>
      </c>
      <c r="H55" s="9">
        <v>4.7699999999999996</v>
      </c>
      <c r="I55" s="9">
        <v>4.5199999999999996</v>
      </c>
      <c r="J55" s="34">
        <v>3.77</v>
      </c>
    </row>
    <row r="56" spans="1:13" ht="14.25" x14ac:dyDescent="0.15">
      <c r="A56" s="22" t="s">
        <v>77</v>
      </c>
      <c r="B56" s="22" t="s">
        <v>78</v>
      </c>
      <c r="C56" s="23">
        <v>7.91</v>
      </c>
      <c r="D56" s="22" t="s">
        <v>50</v>
      </c>
      <c r="E56" s="23">
        <v>80</v>
      </c>
      <c r="F56" s="22" t="s">
        <v>79</v>
      </c>
      <c r="G56" s="23">
        <v>82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/>
      <c r="E59" s="28"/>
      <c r="F59" s="28">
        <v>16.84</v>
      </c>
      <c r="G59" s="30"/>
      <c r="H59" s="28">
        <v>15.31</v>
      </c>
      <c r="I59" s="28"/>
      <c r="J59" s="34">
        <v>15.2</v>
      </c>
      <c r="K59" s="34"/>
      <c r="L59" s="34">
        <v>15</v>
      </c>
      <c r="M59" s="34"/>
    </row>
    <row r="60" spans="1:13" ht="18.75" x14ac:dyDescent="0.25">
      <c r="A60" s="27" t="s">
        <v>84</v>
      </c>
      <c r="B60" s="28">
        <v>27.2</v>
      </c>
      <c r="C60" s="28"/>
      <c r="D60" s="29">
        <v>35.14</v>
      </c>
      <c r="E60" s="28"/>
      <c r="F60" s="28"/>
      <c r="G60" s="30"/>
      <c r="H60" s="28"/>
      <c r="I60" s="28"/>
      <c r="J60" s="34">
        <v>82.2</v>
      </c>
      <c r="K60" s="34"/>
      <c r="L60" s="34">
        <v>39.4</v>
      </c>
      <c r="M60" s="34"/>
    </row>
    <row r="61" spans="1:13" ht="18.75" x14ac:dyDescent="0.25">
      <c r="A61" s="27" t="s">
        <v>85</v>
      </c>
      <c r="B61" s="28">
        <v>34.200000000000003</v>
      </c>
      <c r="C61" s="28"/>
      <c r="D61" s="29">
        <v>43.8</v>
      </c>
      <c r="E61" s="28"/>
      <c r="F61" s="28">
        <v>27.41</v>
      </c>
      <c r="G61" s="30"/>
      <c r="H61" s="28">
        <v>39</v>
      </c>
      <c r="I61" s="28"/>
      <c r="J61" s="34"/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12.25</v>
      </c>
      <c r="D63" s="29"/>
      <c r="E63" s="28">
        <v>12.59</v>
      </c>
      <c r="F63" s="28"/>
      <c r="G63" s="30">
        <v>12.72</v>
      </c>
      <c r="H63" s="28"/>
      <c r="I63" s="28">
        <v>12.6</v>
      </c>
      <c r="J63" s="34"/>
      <c r="K63" s="34">
        <v>12.9</v>
      </c>
      <c r="M63" s="34">
        <v>12.4</v>
      </c>
    </row>
    <row r="64" spans="1:13" ht="18.75" x14ac:dyDescent="0.25">
      <c r="A64" s="31" t="s">
        <v>87</v>
      </c>
      <c r="B64" s="28"/>
      <c r="C64" s="28">
        <v>27.71</v>
      </c>
      <c r="D64" s="29"/>
      <c r="E64" s="28">
        <v>26.58</v>
      </c>
      <c r="F64" s="28"/>
      <c r="G64" s="32">
        <v>78.13</v>
      </c>
      <c r="H64" s="28"/>
      <c r="I64" s="28"/>
      <c r="J64" s="34"/>
      <c r="K64" s="34"/>
      <c r="L64" s="34"/>
      <c r="M64" s="34"/>
    </row>
    <row r="65" spans="1:13" ht="18.75" x14ac:dyDescent="0.25">
      <c r="A65" s="31" t="s">
        <v>88</v>
      </c>
      <c r="B65" s="28"/>
      <c r="C65" s="28"/>
      <c r="D65" s="29"/>
      <c r="E65" s="28"/>
      <c r="F65" s="28"/>
      <c r="G65" s="30"/>
      <c r="H65" s="28"/>
      <c r="I65" s="28">
        <v>21.26</v>
      </c>
      <c r="J65" s="34"/>
      <c r="K65" s="34">
        <v>21.3</v>
      </c>
      <c r="M65" s="34">
        <v>20.6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3.89</v>
      </c>
      <c r="C67" s="28">
        <v>7.33</v>
      </c>
      <c r="D67" s="29">
        <v>3.21</v>
      </c>
      <c r="E67" s="28">
        <v>7.37</v>
      </c>
      <c r="F67" s="28">
        <v>3.24</v>
      </c>
      <c r="G67" s="30">
        <v>7.47</v>
      </c>
      <c r="H67" s="28">
        <v>3.21</v>
      </c>
      <c r="I67" s="28">
        <v>7.54</v>
      </c>
      <c r="J67" s="34">
        <v>3.51</v>
      </c>
      <c r="K67" s="34">
        <v>7.6</v>
      </c>
      <c r="L67" s="34">
        <v>3.12</v>
      </c>
      <c r="M67" s="34">
        <v>7.4</v>
      </c>
    </row>
    <row r="68" spans="1:13" ht="18.75" x14ac:dyDescent="0.25">
      <c r="A68" s="36" t="s">
        <v>90</v>
      </c>
      <c r="B68" s="37">
        <v>4.3899999999999997</v>
      </c>
      <c r="C68" s="28">
        <v>7.25</v>
      </c>
      <c r="D68" s="29">
        <v>4.26</v>
      </c>
      <c r="E68" s="28">
        <v>7.45</v>
      </c>
      <c r="F68" s="28">
        <v>4.1100000000000003</v>
      </c>
      <c r="G68" s="30">
        <v>7.24</v>
      </c>
      <c r="H68" s="28">
        <v>4.72</v>
      </c>
      <c r="I68" s="28">
        <v>7.57</v>
      </c>
      <c r="J68" s="34">
        <v>4.88</v>
      </c>
      <c r="K68" s="34">
        <v>7.8</v>
      </c>
      <c r="L68" s="34">
        <v>4.5599999999999996</v>
      </c>
      <c r="M68" s="34">
        <v>7.2</v>
      </c>
    </row>
    <row r="69" spans="1:13" ht="18.75" x14ac:dyDescent="0.25">
      <c r="A69" s="36" t="s">
        <v>91</v>
      </c>
      <c r="B69" s="37"/>
      <c r="C69" s="28"/>
      <c r="D69" s="29"/>
      <c r="E69" s="28"/>
      <c r="F69" s="28"/>
      <c r="G69" s="30"/>
      <c r="H69" s="28">
        <v>3.11</v>
      </c>
      <c r="I69" s="28">
        <v>10.81</v>
      </c>
      <c r="J69" s="34">
        <v>3.06</v>
      </c>
      <c r="K69" s="34">
        <v>10.8</v>
      </c>
      <c r="L69" s="34">
        <v>2.89</v>
      </c>
      <c r="M69" s="34">
        <v>10.6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2"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"/>
  <sheetViews>
    <sheetView topLeftCell="A34" workbookViewId="0">
      <selection activeCell="C28" sqref="C28:E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</v>
      </c>
      <c r="D2" s="43"/>
      <c r="E2" s="43"/>
      <c r="F2" s="44" t="s">
        <v>2</v>
      </c>
      <c r="G2" s="44"/>
      <c r="H2" s="44"/>
      <c r="I2" s="45" t="s">
        <v>3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19050</v>
      </c>
      <c r="D4" s="46"/>
      <c r="E4" s="46"/>
      <c r="F4" s="46">
        <v>19750</v>
      </c>
      <c r="G4" s="46"/>
      <c r="H4" s="46"/>
      <c r="I4" s="46">
        <v>21000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20100</v>
      </c>
      <c r="D5" s="46"/>
      <c r="E5" s="46"/>
      <c r="F5" s="46">
        <v>20800</v>
      </c>
      <c r="G5" s="46"/>
      <c r="H5" s="46"/>
      <c r="I5" s="46">
        <v>21500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C4-'8日'!I4</f>
        <v>791</v>
      </c>
      <c r="D6" s="104"/>
      <c r="E6" s="104"/>
      <c r="F6" s="105">
        <f>F4-C4</f>
        <v>700</v>
      </c>
      <c r="G6" s="106"/>
      <c r="H6" s="107"/>
      <c r="I6" s="105">
        <f>I4-F4</f>
        <v>1250</v>
      </c>
      <c r="J6" s="106"/>
      <c r="K6" s="107"/>
      <c r="L6" s="103">
        <f>C6+F6+I6</f>
        <v>2741</v>
      </c>
      <c r="M6" s="103">
        <f>C7+F7+I7</f>
        <v>2226</v>
      </c>
    </row>
    <row r="7" spans="1:15" ht="21.95" customHeight="1" x14ac:dyDescent="0.15">
      <c r="A7" s="92"/>
      <c r="B7" s="6" t="s">
        <v>8</v>
      </c>
      <c r="C7" s="104">
        <f>C5-'8日'!I5</f>
        <v>826</v>
      </c>
      <c r="D7" s="104"/>
      <c r="E7" s="104"/>
      <c r="F7" s="105">
        <f>F5-C5</f>
        <v>700</v>
      </c>
      <c r="G7" s="106"/>
      <c r="H7" s="107"/>
      <c r="I7" s="105">
        <f>I5-F5</f>
        <v>700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45</v>
      </c>
      <c r="D9" s="46"/>
      <c r="E9" s="46"/>
      <c r="F9" s="46">
        <v>48</v>
      </c>
      <c r="G9" s="46"/>
      <c r="H9" s="46"/>
      <c r="I9" s="46">
        <v>49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45</v>
      </c>
      <c r="D10" s="46"/>
      <c r="E10" s="46"/>
      <c r="F10" s="46">
        <v>48</v>
      </c>
      <c r="G10" s="46"/>
      <c r="H10" s="46"/>
      <c r="I10" s="46">
        <v>49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250</v>
      </c>
      <c r="D15" s="9">
        <v>500</v>
      </c>
      <c r="E15" s="9">
        <v>450</v>
      </c>
      <c r="F15" s="9">
        <v>450</v>
      </c>
      <c r="G15" s="9">
        <v>420</v>
      </c>
      <c r="H15" s="9">
        <v>380</v>
      </c>
      <c r="I15" s="9">
        <v>380</v>
      </c>
      <c r="J15" s="9">
        <v>340</v>
      </c>
      <c r="K15" s="9">
        <v>310</v>
      </c>
    </row>
    <row r="16" spans="1:15" ht="21.95" customHeight="1" x14ac:dyDescent="0.15">
      <c r="A16" s="95"/>
      <c r="B16" s="10" t="s">
        <v>21</v>
      </c>
      <c r="C16" s="53" t="s">
        <v>145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370</v>
      </c>
      <c r="D21" s="9">
        <v>220</v>
      </c>
      <c r="E21" s="9">
        <v>500</v>
      </c>
      <c r="F21" s="9">
        <v>500</v>
      </c>
      <c r="G21" s="9">
        <v>420</v>
      </c>
      <c r="H21" s="9">
        <v>350</v>
      </c>
      <c r="I21" s="9">
        <v>350</v>
      </c>
      <c r="J21" s="9">
        <v>280</v>
      </c>
      <c r="K21" s="9">
        <v>500</v>
      </c>
    </row>
    <row r="22" spans="1:11" ht="21.95" customHeight="1" x14ac:dyDescent="0.15">
      <c r="A22" s="93"/>
      <c r="B22" s="10" t="s">
        <v>26</v>
      </c>
      <c r="C22" s="53" t="s">
        <v>146</v>
      </c>
      <c r="D22" s="53"/>
      <c r="E22" s="53"/>
      <c r="F22" s="53" t="s">
        <v>27</v>
      </c>
      <c r="G22" s="53"/>
      <c r="H22" s="53"/>
      <c r="I22" s="53" t="s">
        <v>147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2130</v>
      </c>
      <c r="D23" s="46"/>
      <c r="E23" s="46"/>
      <c r="F23" s="46">
        <v>2000</v>
      </c>
      <c r="G23" s="46"/>
      <c r="H23" s="46"/>
      <c r="I23" s="46">
        <v>2000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f>320+350</f>
        <v>670</v>
      </c>
      <c r="D24" s="46"/>
      <c r="E24" s="46"/>
      <c r="F24" s="46">
        <v>2690</v>
      </c>
      <c r="G24" s="46"/>
      <c r="H24" s="46"/>
      <c r="I24" s="46">
        <v>2690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24</v>
      </c>
      <c r="D25" s="46"/>
      <c r="E25" s="46"/>
      <c r="F25" s="46">
        <v>24</v>
      </c>
      <c r="G25" s="46"/>
      <c r="H25" s="46"/>
      <c r="I25" s="46">
        <v>24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4</v>
      </c>
      <c r="D26" s="46"/>
      <c r="E26" s="46"/>
      <c r="F26" s="46">
        <v>4</v>
      </c>
      <c r="G26" s="46"/>
      <c r="H26" s="46"/>
      <c r="I26" s="46">
        <v>2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148</v>
      </c>
      <c r="D28" s="66"/>
      <c r="E28" s="67"/>
      <c r="F28" s="65" t="s">
        <v>149</v>
      </c>
      <c r="G28" s="66"/>
      <c r="H28" s="67"/>
      <c r="I28" s="65"/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120</v>
      </c>
      <c r="D31" s="57"/>
      <c r="E31" s="58"/>
      <c r="F31" s="56" t="s">
        <v>41</v>
      </c>
      <c r="G31" s="57"/>
      <c r="H31" s="58"/>
      <c r="I31" s="56" t="s">
        <v>119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9.35</v>
      </c>
      <c r="F35" s="9">
        <v>9.25</v>
      </c>
      <c r="G35" s="9">
        <v>9.26</v>
      </c>
      <c r="H35" s="9">
        <v>9.3000000000000007</v>
      </c>
      <c r="I35" s="9">
        <v>9.3699999999999992</v>
      </c>
      <c r="J35" s="34">
        <v>9.39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6.21</v>
      </c>
      <c r="F36" s="9">
        <v>6.13</v>
      </c>
      <c r="G36" s="9">
        <v>5.83</v>
      </c>
      <c r="H36" s="9">
        <v>5.64</v>
      </c>
      <c r="I36" s="9">
        <v>5.88</v>
      </c>
      <c r="J36" s="34">
        <v>5.76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12.3</v>
      </c>
      <c r="F37" s="9">
        <v>11.8</v>
      </c>
      <c r="G37" s="18">
        <v>13</v>
      </c>
      <c r="H37" s="9">
        <v>9.9</v>
      </c>
      <c r="I37" s="9">
        <v>10.3</v>
      </c>
      <c r="J37" s="34">
        <v>13.4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2.89</v>
      </c>
      <c r="F38" s="18">
        <v>4.57</v>
      </c>
      <c r="G38" s="18">
        <v>3.26</v>
      </c>
      <c r="H38" s="18">
        <v>3.71</v>
      </c>
      <c r="I38" s="9">
        <v>2.3199999999999998</v>
      </c>
      <c r="J38" s="34">
        <v>2.52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0.5</v>
      </c>
      <c r="J39" s="34">
        <v>0.5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10.17</v>
      </c>
      <c r="F40" s="9">
        <v>10.119999999999999</v>
      </c>
      <c r="G40" s="9">
        <v>10.16</v>
      </c>
      <c r="H40" s="9">
        <v>10.199999999999999</v>
      </c>
      <c r="I40" s="9">
        <v>10.25</v>
      </c>
      <c r="J40" s="34">
        <v>10.29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22.3</v>
      </c>
      <c r="F41" s="9">
        <v>22.7</v>
      </c>
      <c r="G41" s="9">
        <v>22.1</v>
      </c>
      <c r="H41" s="9">
        <v>21.27</v>
      </c>
      <c r="I41" s="9">
        <v>21.3</v>
      </c>
      <c r="J41" s="34">
        <v>21.22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5.36</v>
      </c>
      <c r="F42" s="9">
        <v>5.39</v>
      </c>
      <c r="G42" s="9">
        <v>5.45</v>
      </c>
      <c r="H42" s="9">
        <v>5.39</v>
      </c>
      <c r="I42" s="9">
        <v>5.28</v>
      </c>
      <c r="J42" s="34">
        <v>5.16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8.34</v>
      </c>
      <c r="F43" s="9">
        <v>9</v>
      </c>
      <c r="G43" s="9">
        <v>8.85</v>
      </c>
      <c r="H43" s="9">
        <v>7.96</v>
      </c>
      <c r="I43" s="9">
        <v>8.8800000000000008</v>
      </c>
      <c r="J43" s="34">
        <v>9.5500000000000007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321</v>
      </c>
      <c r="F44" s="9">
        <v>342</v>
      </c>
      <c r="G44" s="9">
        <v>369</v>
      </c>
      <c r="H44" s="9">
        <v>335</v>
      </c>
      <c r="I44" s="9">
        <v>342</v>
      </c>
      <c r="J44" s="34">
        <v>337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5.79</v>
      </c>
      <c r="F45" s="9">
        <v>5.83</v>
      </c>
      <c r="G45" s="9">
        <v>6.15</v>
      </c>
      <c r="H45" s="9">
        <v>6.05</v>
      </c>
      <c r="I45" s="9">
        <v>6.01</v>
      </c>
      <c r="J45" s="34">
        <v>6.11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13</v>
      </c>
      <c r="F46" s="9">
        <v>14.7</v>
      </c>
      <c r="G46" s="9">
        <v>15.6</v>
      </c>
      <c r="H46" s="9">
        <v>13.2</v>
      </c>
      <c r="I46" s="9">
        <v>12.8</v>
      </c>
      <c r="J46" s="34">
        <v>11.2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5.39</v>
      </c>
      <c r="F47" s="9">
        <v>6.37</v>
      </c>
      <c r="G47" s="9">
        <v>5.82</v>
      </c>
      <c r="H47" s="9">
        <v>4.26</v>
      </c>
      <c r="I47" s="9">
        <v>6.64</v>
      </c>
      <c r="J47" s="34">
        <v>4.22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5.56</v>
      </c>
      <c r="F48" s="9">
        <v>5.34</v>
      </c>
      <c r="G48" s="9">
        <v>5.46</v>
      </c>
      <c r="H48" s="9">
        <v>5.72</v>
      </c>
      <c r="I48" s="9">
        <v>5.55</v>
      </c>
      <c r="J48" s="34">
        <v>5.62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15.6</v>
      </c>
      <c r="F49" s="9">
        <v>18.600000000000001</v>
      </c>
      <c r="G49" s="9">
        <v>18.399999999999999</v>
      </c>
      <c r="H49" s="9">
        <v>17.600000000000001</v>
      </c>
      <c r="I49" s="9">
        <v>14.9</v>
      </c>
      <c r="J49" s="34">
        <v>12.8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7.3</v>
      </c>
      <c r="F50" s="9">
        <v>5.86</v>
      </c>
      <c r="G50" s="9">
        <v>4.37</v>
      </c>
      <c r="H50" s="9">
        <v>3.29</v>
      </c>
      <c r="I50" s="9">
        <v>4.93</v>
      </c>
      <c r="J50" s="34">
        <v>3.17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9.25</v>
      </c>
      <c r="F52" s="9">
        <v>9.3000000000000007</v>
      </c>
      <c r="G52" s="9">
        <v>9.27</v>
      </c>
      <c r="H52" s="9">
        <v>9.26</v>
      </c>
      <c r="I52" s="9">
        <v>9.27</v>
      </c>
      <c r="J52" s="34">
        <v>9.51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6.33</v>
      </c>
      <c r="F53" s="9">
        <v>6.25</v>
      </c>
      <c r="G53" s="9">
        <v>6.12</v>
      </c>
      <c r="H53" s="9">
        <v>5.13</v>
      </c>
      <c r="I53" s="9">
        <v>6.21</v>
      </c>
      <c r="J53" s="34">
        <v>6.08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12.1</v>
      </c>
      <c r="F54" s="9">
        <v>13.6</v>
      </c>
      <c r="G54" s="9">
        <v>13.2</v>
      </c>
      <c r="H54" s="9">
        <v>11.7</v>
      </c>
      <c r="I54" s="9">
        <v>12.1</v>
      </c>
      <c r="J54" s="34">
        <v>11.44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4.8</v>
      </c>
      <c r="F55" s="21">
        <v>3.69</v>
      </c>
      <c r="G55" s="21">
        <v>3.14</v>
      </c>
      <c r="H55" s="9">
        <v>3.7</v>
      </c>
      <c r="I55" s="9">
        <v>2.5299999999999998</v>
      </c>
      <c r="J55" s="34">
        <v>2.4300000000000002</v>
      </c>
    </row>
    <row r="56" spans="1:13" ht="14.25" x14ac:dyDescent="0.15">
      <c r="A56" s="22" t="s">
        <v>77</v>
      </c>
      <c r="B56" s="22" t="s">
        <v>78</v>
      </c>
      <c r="C56" s="23">
        <v>7.9</v>
      </c>
      <c r="D56" s="22" t="s">
        <v>50</v>
      </c>
      <c r="E56" s="23">
        <v>79</v>
      </c>
      <c r="F56" s="22" t="s">
        <v>79</v>
      </c>
      <c r="G56" s="23">
        <v>82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24.35</v>
      </c>
      <c r="C59" s="28"/>
      <c r="D59" s="29">
        <v>27.8</v>
      </c>
      <c r="E59" s="28"/>
      <c r="F59" s="28"/>
      <c r="G59" s="30"/>
      <c r="H59" s="28"/>
      <c r="I59" s="28"/>
      <c r="J59" s="34"/>
      <c r="K59" s="34"/>
      <c r="L59" s="34"/>
      <c r="M59" s="34"/>
    </row>
    <row r="60" spans="1:13" ht="18.75" x14ac:dyDescent="0.25">
      <c r="A60" s="27" t="s">
        <v>84</v>
      </c>
      <c r="B60" s="28"/>
      <c r="C60" s="28"/>
      <c r="D60" s="29"/>
      <c r="E60" s="28"/>
      <c r="F60" s="28">
        <v>97.2</v>
      </c>
      <c r="G60" s="30"/>
      <c r="H60" s="28">
        <v>47.64</v>
      </c>
      <c r="I60" s="28"/>
      <c r="J60" s="34">
        <v>35.729999999999997</v>
      </c>
      <c r="K60" s="34"/>
      <c r="L60" s="34">
        <v>39.119999999999997</v>
      </c>
      <c r="M60" s="34"/>
    </row>
    <row r="61" spans="1:13" ht="18.75" x14ac:dyDescent="0.25">
      <c r="A61" s="27" t="s">
        <v>85</v>
      </c>
      <c r="B61" s="28">
        <v>54.2</v>
      </c>
      <c r="C61" s="28"/>
      <c r="D61" s="29">
        <v>15.68</v>
      </c>
      <c r="E61" s="28"/>
      <c r="F61" s="28">
        <v>17.05</v>
      </c>
      <c r="G61" s="30"/>
      <c r="H61" s="28">
        <v>18.29</v>
      </c>
      <c r="I61" s="28"/>
      <c r="J61" s="34">
        <v>17.46</v>
      </c>
      <c r="K61" s="34"/>
      <c r="L61" s="34">
        <v>19.63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11.83</v>
      </c>
      <c r="D63" s="29"/>
      <c r="E63" s="28">
        <v>11.32</v>
      </c>
      <c r="F63" s="28"/>
      <c r="G63" s="30">
        <v>11.41</v>
      </c>
      <c r="H63" s="28"/>
      <c r="I63" s="28">
        <v>17.57</v>
      </c>
      <c r="J63" s="34"/>
      <c r="K63" s="34">
        <v>22.4</v>
      </c>
      <c r="M63" s="34">
        <v>15.2</v>
      </c>
    </row>
    <row r="64" spans="1:13" ht="18.75" x14ac:dyDescent="0.25">
      <c r="A64" s="31" t="s">
        <v>87</v>
      </c>
      <c r="B64" s="28"/>
      <c r="C64" s="28"/>
      <c r="D64" s="29"/>
      <c r="E64" s="28"/>
      <c r="F64" s="28"/>
      <c r="G64" s="32"/>
      <c r="H64" s="28"/>
      <c r="I64" s="28"/>
      <c r="J64" s="34"/>
      <c r="K64" s="34"/>
      <c r="L64" s="34"/>
      <c r="M64" s="34"/>
    </row>
    <row r="65" spans="1:13" ht="18.75" x14ac:dyDescent="0.25">
      <c r="A65" s="31" t="s">
        <v>88</v>
      </c>
      <c r="B65" s="28"/>
      <c r="C65" s="28">
        <v>46.6</v>
      </c>
      <c r="D65" s="29"/>
      <c r="E65" s="28">
        <v>58.4</v>
      </c>
      <c r="F65" s="28"/>
      <c r="G65" s="30">
        <v>24.4</v>
      </c>
      <c r="H65" s="28"/>
      <c r="I65" s="28">
        <v>24.88</v>
      </c>
      <c r="J65" s="34"/>
      <c r="K65" s="34">
        <v>25.1</v>
      </c>
      <c r="M65" s="34">
        <v>24.73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2.72</v>
      </c>
      <c r="C67" s="28">
        <v>7.55</v>
      </c>
      <c r="D67" s="29">
        <v>1.89</v>
      </c>
      <c r="E67" s="28">
        <v>7.64</v>
      </c>
      <c r="F67" s="28">
        <v>1.93</v>
      </c>
      <c r="G67" s="30">
        <v>7.49</v>
      </c>
      <c r="H67" s="28">
        <v>1.77</v>
      </c>
      <c r="I67" s="28">
        <v>8.1</v>
      </c>
      <c r="J67" s="34">
        <v>1.88</v>
      </c>
      <c r="K67" s="34">
        <v>7.42</v>
      </c>
      <c r="L67" s="34">
        <v>2.2799999999999998</v>
      </c>
      <c r="M67" s="34">
        <v>7.42</v>
      </c>
    </row>
    <row r="68" spans="1:13" ht="18.75" x14ac:dyDescent="0.25">
      <c r="A68" s="36" t="s">
        <v>90</v>
      </c>
      <c r="B68" s="37">
        <v>4.3600000000000003</v>
      </c>
      <c r="C68" s="28">
        <v>7.03</v>
      </c>
      <c r="D68" s="29">
        <v>3.53</v>
      </c>
      <c r="E68" s="28">
        <v>7.1</v>
      </c>
      <c r="F68" s="28">
        <v>2.72</v>
      </c>
      <c r="G68" s="30">
        <v>7.82</v>
      </c>
      <c r="H68" s="28">
        <v>3.24</v>
      </c>
      <c r="I68" s="28">
        <v>7.2</v>
      </c>
      <c r="J68" s="34">
        <v>4.0199999999999996</v>
      </c>
      <c r="K68" s="34">
        <v>4.5999999999999996</v>
      </c>
      <c r="L68" s="34">
        <v>3.15</v>
      </c>
      <c r="M68" s="34">
        <v>7</v>
      </c>
    </row>
    <row r="69" spans="1:13" ht="18.75" x14ac:dyDescent="0.25">
      <c r="A69" s="36" t="s">
        <v>91</v>
      </c>
      <c r="B69" s="37">
        <v>3.4</v>
      </c>
      <c r="C69" s="28">
        <v>11.3</v>
      </c>
      <c r="D69" s="29">
        <v>3.96</v>
      </c>
      <c r="E69" s="28">
        <v>10.14</v>
      </c>
      <c r="F69" s="28">
        <v>3.13</v>
      </c>
      <c r="G69" s="30">
        <v>10.85</v>
      </c>
      <c r="H69" s="28">
        <v>3.05</v>
      </c>
      <c r="I69" s="28">
        <v>10.68</v>
      </c>
      <c r="J69" s="34">
        <v>3.6</v>
      </c>
      <c r="K69" s="34">
        <v>10.64</v>
      </c>
      <c r="L69" s="34">
        <v>6.4</v>
      </c>
      <c r="M69" s="34">
        <v>10.71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0"/>
  <sheetViews>
    <sheetView topLeftCell="A22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95</v>
      </c>
      <c r="D2" s="43"/>
      <c r="E2" s="43"/>
      <c r="F2" s="44" t="s">
        <v>96</v>
      </c>
      <c r="G2" s="44"/>
      <c r="H2" s="44"/>
      <c r="I2" s="45" t="s">
        <v>97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21900</v>
      </c>
      <c r="D4" s="46"/>
      <c r="E4" s="46"/>
      <c r="F4" s="46">
        <v>22300</v>
      </c>
      <c r="G4" s="46"/>
      <c r="H4" s="46"/>
      <c r="I4" s="46">
        <v>22880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22500</v>
      </c>
      <c r="D5" s="46"/>
      <c r="E5" s="46"/>
      <c r="F5" s="46">
        <v>23460</v>
      </c>
      <c r="G5" s="46"/>
      <c r="H5" s="46"/>
      <c r="I5" s="46">
        <v>24660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C4-'9日'!I4</f>
        <v>900</v>
      </c>
      <c r="D6" s="104"/>
      <c r="E6" s="104"/>
      <c r="F6" s="105">
        <f>F4-C4</f>
        <v>400</v>
      </c>
      <c r="G6" s="106"/>
      <c r="H6" s="107"/>
      <c r="I6" s="105">
        <f>I4-F4</f>
        <v>580</v>
      </c>
      <c r="J6" s="106"/>
      <c r="K6" s="107"/>
      <c r="L6" s="103">
        <f>C6+F6+I6</f>
        <v>1880</v>
      </c>
      <c r="M6" s="103">
        <f>C7+F7+I7</f>
        <v>3160</v>
      </c>
    </row>
    <row r="7" spans="1:15" ht="21.95" customHeight="1" x14ac:dyDescent="0.15">
      <c r="A7" s="92"/>
      <c r="B7" s="6" t="s">
        <v>8</v>
      </c>
      <c r="C7" s="104">
        <f>C5-'9日'!I5</f>
        <v>1000</v>
      </c>
      <c r="D7" s="104"/>
      <c r="E7" s="104"/>
      <c r="F7" s="105">
        <f>F5-C5</f>
        <v>960</v>
      </c>
      <c r="G7" s="106"/>
      <c r="H7" s="107"/>
      <c r="I7" s="105">
        <f>I5-F5</f>
        <v>1200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42</v>
      </c>
      <c r="D9" s="46"/>
      <c r="E9" s="46"/>
      <c r="F9" s="46">
        <v>50</v>
      </c>
      <c r="G9" s="46"/>
      <c r="H9" s="46"/>
      <c r="I9" s="46">
        <v>47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42</v>
      </c>
      <c r="D10" s="46"/>
      <c r="E10" s="46"/>
      <c r="F10" s="46">
        <v>50</v>
      </c>
      <c r="G10" s="46"/>
      <c r="H10" s="46"/>
      <c r="I10" s="46">
        <v>47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310</v>
      </c>
      <c r="D15" s="9">
        <v>280</v>
      </c>
      <c r="E15" s="9">
        <v>550</v>
      </c>
      <c r="F15" s="9">
        <v>550</v>
      </c>
      <c r="G15" s="9">
        <v>520</v>
      </c>
      <c r="H15" s="9">
        <v>500</v>
      </c>
      <c r="I15" s="9">
        <v>500</v>
      </c>
      <c r="J15" s="9">
        <v>470</v>
      </c>
      <c r="K15" s="9">
        <v>440</v>
      </c>
    </row>
    <row r="16" spans="1:15" ht="21.95" customHeight="1" x14ac:dyDescent="0.15">
      <c r="A16" s="95"/>
      <c r="B16" s="10" t="s">
        <v>21</v>
      </c>
      <c r="C16" s="53" t="s">
        <v>150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500</v>
      </c>
      <c r="D21" s="9">
        <v>440</v>
      </c>
      <c r="E21" s="9">
        <v>360</v>
      </c>
      <c r="F21" s="9">
        <v>360</v>
      </c>
      <c r="G21" s="9">
        <v>290</v>
      </c>
      <c r="H21" s="9">
        <v>550</v>
      </c>
      <c r="I21" s="9">
        <v>550</v>
      </c>
      <c r="J21" s="9">
        <v>480</v>
      </c>
      <c r="K21" s="9">
        <v>400</v>
      </c>
    </row>
    <row r="22" spans="1:11" ht="43.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27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2000</v>
      </c>
      <c r="D23" s="46"/>
      <c r="E23" s="46"/>
      <c r="F23" s="46">
        <f>970+910</f>
        <v>1880</v>
      </c>
      <c r="G23" s="46"/>
      <c r="H23" s="46"/>
      <c r="I23" s="46">
        <f>970+910</f>
        <v>1880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2600</v>
      </c>
      <c r="D24" s="46"/>
      <c r="E24" s="46"/>
      <c r="F24" s="46">
        <v>2600</v>
      </c>
      <c r="G24" s="46"/>
      <c r="H24" s="46"/>
      <c r="I24" s="46">
        <v>2600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23</v>
      </c>
      <c r="D25" s="46"/>
      <c r="E25" s="46"/>
      <c r="F25" s="46">
        <v>23</v>
      </c>
      <c r="G25" s="46"/>
      <c r="H25" s="46"/>
      <c r="I25" s="46">
        <v>23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2</v>
      </c>
      <c r="D26" s="46"/>
      <c r="E26" s="46"/>
      <c r="F26" s="46">
        <v>2</v>
      </c>
      <c r="G26" s="46"/>
      <c r="H26" s="46"/>
      <c r="I26" s="46">
        <v>2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151</v>
      </c>
      <c r="D28" s="66"/>
      <c r="E28" s="67"/>
      <c r="F28" s="65" t="s">
        <v>152</v>
      </c>
      <c r="G28" s="66"/>
      <c r="H28" s="67"/>
      <c r="I28" s="65"/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153</v>
      </c>
      <c r="D31" s="57"/>
      <c r="E31" s="58"/>
      <c r="F31" s="56" t="s">
        <v>154</v>
      </c>
      <c r="G31" s="57"/>
      <c r="H31" s="58"/>
      <c r="I31" s="56" t="s">
        <v>144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9.2100000000000009</v>
      </c>
      <c r="F35" s="9">
        <v>9.24</v>
      </c>
      <c r="G35" s="9">
        <v>9.2100000000000009</v>
      </c>
      <c r="H35" s="9">
        <v>9.2200000000000006</v>
      </c>
      <c r="I35" s="9">
        <v>9.2100000000000009</v>
      </c>
      <c r="J35" s="34">
        <v>9.18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5.63</v>
      </c>
      <c r="F36" s="9">
        <v>5.73</v>
      </c>
      <c r="G36" s="9">
        <v>6.7</v>
      </c>
      <c r="H36" s="9">
        <v>5.95</v>
      </c>
      <c r="I36" s="9">
        <v>6.23</v>
      </c>
      <c r="J36" s="34">
        <v>6.07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5.92</v>
      </c>
      <c r="F37" s="9">
        <v>3.43</v>
      </c>
      <c r="G37" s="18">
        <v>8.6999999999999993</v>
      </c>
      <c r="H37" s="9">
        <v>10.7</v>
      </c>
      <c r="I37" s="9">
        <v>9.9</v>
      </c>
      <c r="J37" s="34">
        <v>9.24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9">
        <v>2.2400000000000002</v>
      </c>
      <c r="F38" s="9">
        <v>2.15</v>
      </c>
      <c r="G38" s="18">
        <v>1.41</v>
      </c>
      <c r="H38" s="18">
        <v>0.96</v>
      </c>
      <c r="I38" s="9">
        <v>2.31</v>
      </c>
      <c r="J38" s="34">
        <v>2.63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0.6</v>
      </c>
      <c r="F39" s="9">
        <v>0.6</v>
      </c>
      <c r="G39" s="9">
        <v>0.8</v>
      </c>
      <c r="H39" s="9">
        <v>0.8</v>
      </c>
      <c r="I39" s="9">
        <v>0.8</v>
      </c>
      <c r="J39" s="34">
        <v>0.8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10.119999999999999</v>
      </c>
      <c r="F40" s="9">
        <v>12.16</v>
      </c>
      <c r="G40" s="9">
        <v>10.15</v>
      </c>
      <c r="H40" s="9">
        <v>10.27</v>
      </c>
      <c r="I40" s="9">
        <v>10.119999999999999</v>
      </c>
      <c r="J40" s="34">
        <v>10.199999999999999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22.36</v>
      </c>
      <c r="F41" s="9">
        <v>21.63</v>
      </c>
      <c r="G41" s="9">
        <v>25.4</v>
      </c>
      <c r="H41" s="9">
        <v>26.4</v>
      </c>
      <c r="I41" s="9">
        <v>24.7</v>
      </c>
      <c r="J41" s="34">
        <v>22.4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5.08</v>
      </c>
      <c r="F42" s="9">
        <v>5.05</v>
      </c>
      <c r="G42" s="9">
        <v>5.73</v>
      </c>
      <c r="H42" s="9">
        <v>5.93</v>
      </c>
      <c r="I42" s="9">
        <v>6.18</v>
      </c>
      <c r="J42" s="34">
        <v>5.75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7.21</v>
      </c>
      <c r="F43" s="9">
        <v>6.82</v>
      </c>
      <c r="G43" s="9">
        <v>6.74</v>
      </c>
      <c r="H43" s="9">
        <v>6.5</v>
      </c>
      <c r="I43" s="9">
        <v>6.4</v>
      </c>
      <c r="J43" s="34">
        <v>6.78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317</v>
      </c>
      <c r="F44" s="9">
        <v>286</v>
      </c>
      <c r="G44" s="9">
        <v>277</v>
      </c>
      <c r="H44" s="9">
        <v>290</v>
      </c>
      <c r="I44" s="9">
        <v>355</v>
      </c>
      <c r="J44" s="34">
        <v>359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6.25</v>
      </c>
      <c r="F45" s="9">
        <v>6.13</v>
      </c>
      <c r="G45" s="9">
        <v>6.22</v>
      </c>
      <c r="H45" s="9">
        <v>6.4</v>
      </c>
      <c r="I45" s="9">
        <v>6.12</v>
      </c>
      <c r="J45" s="34">
        <v>5.29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9.8699999999999992</v>
      </c>
      <c r="F46" s="9">
        <v>5.93</v>
      </c>
      <c r="G46" s="9">
        <v>12.7</v>
      </c>
      <c r="H46" s="9">
        <v>11.4</v>
      </c>
      <c r="I46" s="9">
        <v>13.3</v>
      </c>
      <c r="J46" s="34">
        <v>13.7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3.25</v>
      </c>
      <c r="F47" s="9">
        <v>2.95</v>
      </c>
      <c r="G47" s="9">
        <v>0.63</v>
      </c>
      <c r="H47" s="9">
        <v>3.45</v>
      </c>
      <c r="I47" s="9">
        <v>4.2</v>
      </c>
      <c r="J47" s="34">
        <v>1.72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5.93</v>
      </c>
      <c r="F48" s="9">
        <v>6.04</v>
      </c>
      <c r="G48" s="9">
        <v>6.31</v>
      </c>
      <c r="H48" s="9">
        <v>6.39</v>
      </c>
      <c r="I48" s="9">
        <v>6.64</v>
      </c>
      <c r="J48" s="34">
        <v>5.86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6.5</v>
      </c>
      <c r="F49" s="9">
        <v>7.9</v>
      </c>
      <c r="G49" s="9">
        <v>7.2</v>
      </c>
      <c r="H49" s="9">
        <v>10.4</v>
      </c>
      <c r="I49" s="9">
        <v>8.8000000000000007</v>
      </c>
      <c r="J49" s="34">
        <v>5.9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3.44</v>
      </c>
      <c r="F50" s="9">
        <v>3.32</v>
      </c>
      <c r="G50" s="9">
        <v>1.4</v>
      </c>
      <c r="H50" s="9">
        <v>1.2</v>
      </c>
      <c r="I50" s="9">
        <v>1.23</v>
      </c>
      <c r="J50" s="34">
        <v>3.32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9.48</v>
      </c>
      <c r="F52" s="9">
        <v>9.4700000000000006</v>
      </c>
      <c r="G52" s="9">
        <v>9.4</v>
      </c>
      <c r="H52" s="9">
        <v>9.31</v>
      </c>
      <c r="I52" s="9">
        <v>9.35</v>
      </c>
      <c r="J52" s="34">
        <v>9.3000000000000007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6.12</v>
      </c>
      <c r="F53" s="9">
        <v>6.17</v>
      </c>
      <c r="G53" s="9">
        <v>5.94</v>
      </c>
      <c r="H53" s="9">
        <v>6.12</v>
      </c>
      <c r="I53" s="9">
        <v>5.89</v>
      </c>
      <c r="J53" s="34">
        <v>6.02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12.23</v>
      </c>
      <c r="F54" s="9">
        <v>11.21</v>
      </c>
      <c r="G54" s="9">
        <v>12.5</v>
      </c>
      <c r="H54" s="9">
        <v>10.8</v>
      </c>
      <c r="I54" s="9">
        <v>11.4</v>
      </c>
      <c r="J54" s="34">
        <v>10.4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9">
        <v>2.16</v>
      </c>
      <c r="F55" s="9" t="s">
        <v>155</v>
      </c>
      <c r="G55" s="21">
        <v>1.7</v>
      </c>
      <c r="H55" s="9">
        <v>4.2</v>
      </c>
      <c r="I55" s="9">
        <v>2.2999999999999998</v>
      </c>
      <c r="J55" s="34">
        <v>4.3600000000000003</v>
      </c>
    </row>
    <row r="56" spans="1:13" ht="14.25" x14ac:dyDescent="0.15">
      <c r="A56" s="22" t="s">
        <v>77</v>
      </c>
      <c r="B56" s="22" t="s">
        <v>78</v>
      </c>
      <c r="C56" s="23">
        <v>7.5</v>
      </c>
      <c r="D56" s="22" t="s">
        <v>50</v>
      </c>
      <c r="E56" s="23">
        <v>75</v>
      </c>
      <c r="F56" s="22" t="s">
        <v>79</v>
      </c>
      <c r="G56" s="23">
        <v>81</v>
      </c>
      <c r="H56" s="22" t="s">
        <v>80</v>
      </c>
      <c r="I56" s="23">
        <v>0.04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8"/>
      <c r="E59" s="28"/>
      <c r="F59" s="28">
        <v>18.7</v>
      </c>
      <c r="G59" s="28"/>
      <c r="H59" s="28">
        <v>16.7</v>
      </c>
      <c r="I59" s="28"/>
      <c r="J59" s="34">
        <v>24.1</v>
      </c>
      <c r="K59" s="34"/>
      <c r="L59" s="34">
        <v>21.82</v>
      </c>
      <c r="M59" s="34"/>
    </row>
    <row r="60" spans="1:13" ht="18.75" x14ac:dyDescent="0.25">
      <c r="A60" s="27" t="s">
        <v>84</v>
      </c>
      <c r="B60" s="28">
        <v>37.119999999999997</v>
      </c>
      <c r="C60" s="28"/>
      <c r="D60" s="28">
        <v>38.89</v>
      </c>
      <c r="E60" s="28"/>
      <c r="F60" s="28"/>
      <c r="G60" s="28"/>
      <c r="H60" s="28"/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>
        <v>19.739999999999998</v>
      </c>
      <c r="C61" s="28"/>
      <c r="D61" s="28">
        <v>21.5</v>
      </c>
      <c r="E61" s="28"/>
      <c r="F61" s="28">
        <v>37.4</v>
      </c>
      <c r="G61" s="28"/>
      <c r="H61" s="28">
        <v>21.9</v>
      </c>
      <c r="I61" s="28"/>
      <c r="J61" s="34">
        <v>19.39</v>
      </c>
      <c r="K61" s="34"/>
      <c r="L61" s="34">
        <v>21.12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11.32</v>
      </c>
      <c r="D63" s="28"/>
      <c r="E63" s="28">
        <v>11.37</v>
      </c>
      <c r="F63" s="28"/>
      <c r="G63" s="28">
        <v>11.4</v>
      </c>
      <c r="H63" s="28"/>
      <c r="I63" s="28">
        <v>16.2</v>
      </c>
      <c r="J63" s="34"/>
      <c r="K63" s="34">
        <v>11.59</v>
      </c>
      <c r="M63" s="34">
        <v>11.57</v>
      </c>
    </row>
    <row r="64" spans="1:13" ht="18.75" x14ac:dyDescent="0.25">
      <c r="A64" s="31" t="s">
        <v>87</v>
      </c>
      <c r="B64" s="28"/>
      <c r="C64" s="28"/>
      <c r="D64" s="28"/>
      <c r="E64" s="28"/>
      <c r="F64" s="28"/>
      <c r="G64" s="28">
        <v>53.8</v>
      </c>
      <c r="H64" s="28"/>
      <c r="I64" s="28">
        <v>52.4</v>
      </c>
      <c r="J64" s="34"/>
      <c r="K64" s="34">
        <v>55.86</v>
      </c>
      <c r="L64" s="34"/>
      <c r="M64" s="34">
        <v>57.87</v>
      </c>
    </row>
    <row r="65" spans="1:13" ht="18.75" x14ac:dyDescent="0.25">
      <c r="A65" s="31" t="s">
        <v>88</v>
      </c>
      <c r="B65" s="28"/>
      <c r="C65" s="28">
        <v>70.3</v>
      </c>
      <c r="D65" s="28"/>
      <c r="E65" s="28">
        <v>78.56</v>
      </c>
      <c r="F65" s="28"/>
      <c r="G65" s="28"/>
      <c r="H65" s="28"/>
      <c r="I65" s="28"/>
      <c r="J65" s="34"/>
      <c r="K65" s="34"/>
      <c r="M65" s="34"/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1.48</v>
      </c>
      <c r="C67" s="28">
        <v>7.34</v>
      </c>
      <c r="D67" s="28">
        <v>1.97</v>
      </c>
      <c r="E67" s="28">
        <v>7.4</v>
      </c>
      <c r="F67" s="28">
        <v>0.97</v>
      </c>
      <c r="G67" s="30">
        <v>7.52</v>
      </c>
      <c r="H67" s="28">
        <v>1.8</v>
      </c>
      <c r="I67" s="28">
        <v>7.57</v>
      </c>
      <c r="J67" s="34">
        <v>1.37</v>
      </c>
      <c r="K67" s="34">
        <v>8.01</v>
      </c>
      <c r="L67" s="34">
        <v>2.02</v>
      </c>
      <c r="M67" s="34">
        <v>7.58</v>
      </c>
    </row>
    <row r="68" spans="1:13" ht="18.75" x14ac:dyDescent="0.25">
      <c r="A68" s="36" t="s">
        <v>90</v>
      </c>
      <c r="B68" s="28">
        <v>2.12</v>
      </c>
      <c r="C68" s="28">
        <v>7.04</v>
      </c>
      <c r="D68" s="28">
        <v>2.42</v>
      </c>
      <c r="E68" s="28">
        <v>6.98</v>
      </c>
      <c r="F68" s="28">
        <v>1.5</v>
      </c>
      <c r="G68" s="30">
        <v>7.06</v>
      </c>
      <c r="H68" s="28">
        <v>1.62</v>
      </c>
      <c r="I68" s="28">
        <v>7.03</v>
      </c>
      <c r="J68" s="34">
        <v>2.46</v>
      </c>
      <c r="K68" s="34">
        <v>7.82</v>
      </c>
      <c r="L68" s="34">
        <v>2.63</v>
      </c>
      <c r="M68" s="34">
        <v>7.09</v>
      </c>
    </row>
    <row r="69" spans="1:13" ht="18.75" x14ac:dyDescent="0.25">
      <c r="A69" s="36" t="s">
        <v>91</v>
      </c>
      <c r="B69" s="28">
        <v>6.11</v>
      </c>
      <c r="C69" s="28">
        <v>10.65</v>
      </c>
      <c r="D69" s="28">
        <v>3.39</v>
      </c>
      <c r="E69" s="28">
        <v>10.26</v>
      </c>
      <c r="F69" s="28"/>
      <c r="G69" s="30"/>
      <c r="H69" s="28"/>
      <c r="I69" s="28"/>
      <c r="J69" s="34"/>
      <c r="K69" s="34"/>
      <c r="L69" s="34"/>
      <c r="M69" s="34"/>
    </row>
    <row r="70" spans="1:13" ht="18.75" x14ac:dyDescent="0.25">
      <c r="A70" s="36" t="s">
        <v>92</v>
      </c>
      <c r="B70" s="28"/>
      <c r="C70" s="28"/>
      <c r="D70" s="28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70"/>
  <sheetViews>
    <sheetView topLeftCell="A22" workbookViewId="0">
      <selection activeCell="M63" sqref="I63:M63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95</v>
      </c>
      <c r="D2" s="43"/>
      <c r="E2" s="43"/>
      <c r="F2" s="44" t="s">
        <v>96</v>
      </c>
      <c r="G2" s="44"/>
      <c r="H2" s="44"/>
      <c r="I2" s="45" t="s">
        <v>97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23580</v>
      </c>
      <c r="D4" s="46"/>
      <c r="E4" s="46"/>
      <c r="F4" s="46">
        <v>24280</v>
      </c>
      <c r="G4" s="46"/>
      <c r="H4" s="46"/>
      <c r="I4" s="46">
        <v>25180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25640</v>
      </c>
      <c r="D5" s="46"/>
      <c r="E5" s="46"/>
      <c r="F5" s="46">
        <v>26500</v>
      </c>
      <c r="G5" s="46"/>
      <c r="H5" s="46"/>
      <c r="I5" s="46">
        <v>27280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C4-'10日'!I4</f>
        <v>700</v>
      </c>
      <c r="D6" s="104"/>
      <c r="E6" s="104"/>
      <c r="F6" s="105">
        <f>F4-C4</f>
        <v>700</v>
      </c>
      <c r="G6" s="106"/>
      <c r="H6" s="107"/>
      <c r="I6" s="105">
        <f>I4-F4</f>
        <v>900</v>
      </c>
      <c r="J6" s="106"/>
      <c r="K6" s="107"/>
      <c r="L6" s="103">
        <f>C6+F6+I6</f>
        <v>2300</v>
      </c>
      <c r="M6" s="103">
        <f>C7+F7+I7</f>
        <v>2620</v>
      </c>
    </row>
    <row r="7" spans="1:15" ht="21.95" customHeight="1" x14ac:dyDescent="0.15">
      <c r="A7" s="92"/>
      <c r="B7" s="6" t="s">
        <v>8</v>
      </c>
      <c r="C7" s="104">
        <f>C5-'10日'!I5</f>
        <v>980</v>
      </c>
      <c r="D7" s="104"/>
      <c r="E7" s="104"/>
      <c r="F7" s="105">
        <f>F5-C5</f>
        <v>860</v>
      </c>
      <c r="G7" s="106"/>
      <c r="H7" s="107"/>
      <c r="I7" s="105">
        <f>I5-F5</f>
        <v>780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45</v>
      </c>
      <c r="D9" s="46"/>
      <c r="E9" s="46"/>
      <c r="F9" s="46">
        <v>45</v>
      </c>
      <c r="G9" s="46"/>
      <c r="H9" s="46"/>
      <c r="I9" s="46">
        <v>49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45</v>
      </c>
      <c r="D10" s="46"/>
      <c r="E10" s="46"/>
      <c r="F10" s="46">
        <v>45</v>
      </c>
      <c r="G10" s="46"/>
      <c r="H10" s="46"/>
      <c r="I10" s="46">
        <v>49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440</v>
      </c>
      <c r="D15" s="9">
        <v>410</v>
      </c>
      <c r="E15" s="9">
        <v>370</v>
      </c>
      <c r="F15" s="9">
        <v>370</v>
      </c>
      <c r="G15" s="9">
        <v>340</v>
      </c>
      <c r="H15" s="9">
        <v>300</v>
      </c>
      <c r="I15" s="9">
        <v>300</v>
      </c>
      <c r="J15" s="9">
        <v>250</v>
      </c>
      <c r="K15" s="9">
        <v>490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156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400</v>
      </c>
      <c r="D21" s="9">
        <v>300</v>
      </c>
      <c r="E21" s="9">
        <v>500</v>
      </c>
      <c r="F21" s="9">
        <v>500</v>
      </c>
      <c r="G21" s="9">
        <v>430</v>
      </c>
      <c r="H21" s="9">
        <v>360</v>
      </c>
      <c r="I21" s="9">
        <v>360</v>
      </c>
      <c r="J21" s="9">
        <v>250</v>
      </c>
      <c r="K21" s="9">
        <v>490</v>
      </c>
    </row>
    <row r="22" spans="1:11" ht="21.95" customHeight="1" x14ac:dyDescent="0.15">
      <c r="A22" s="93"/>
      <c r="B22" s="10" t="s">
        <v>26</v>
      </c>
      <c r="C22" s="53" t="s">
        <v>157</v>
      </c>
      <c r="D22" s="53"/>
      <c r="E22" s="53"/>
      <c r="F22" s="53" t="s">
        <v>27</v>
      </c>
      <c r="G22" s="53"/>
      <c r="H22" s="53"/>
      <c r="I22" s="53" t="s">
        <v>158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f>970+910</f>
        <v>1880</v>
      </c>
      <c r="D23" s="46"/>
      <c r="E23" s="46"/>
      <c r="F23" s="46">
        <f>870+800</f>
        <v>1670</v>
      </c>
      <c r="G23" s="46"/>
      <c r="H23" s="46"/>
      <c r="I23" s="46">
        <f>870+800</f>
        <v>1670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2570</v>
      </c>
      <c r="D24" s="46"/>
      <c r="E24" s="46"/>
      <c r="F24" s="46">
        <f>1340+1160</f>
        <v>2500</v>
      </c>
      <c r="G24" s="46"/>
      <c r="H24" s="46"/>
      <c r="I24" s="46">
        <f>1340+1160</f>
        <v>2500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23</v>
      </c>
      <c r="D25" s="46"/>
      <c r="E25" s="46"/>
      <c r="F25" s="46">
        <v>23</v>
      </c>
      <c r="G25" s="46"/>
      <c r="H25" s="46"/>
      <c r="I25" s="46">
        <v>22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2</v>
      </c>
      <c r="D26" s="46"/>
      <c r="E26" s="46"/>
      <c r="F26" s="46">
        <v>59</v>
      </c>
      <c r="G26" s="46"/>
      <c r="H26" s="46"/>
      <c r="I26" s="46">
        <v>58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2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159</v>
      </c>
      <c r="D28" s="66"/>
      <c r="E28" s="67"/>
      <c r="F28" s="65" t="s">
        <v>160</v>
      </c>
      <c r="G28" s="66"/>
      <c r="H28" s="67"/>
      <c r="I28" s="65"/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13.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153</v>
      </c>
      <c r="D31" s="57"/>
      <c r="E31" s="58"/>
      <c r="F31" s="56" t="s">
        <v>161</v>
      </c>
      <c r="G31" s="57"/>
      <c r="H31" s="58"/>
      <c r="I31" s="56" t="s">
        <v>162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9.25</v>
      </c>
      <c r="F35" s="9">
        <v>9.24</v>
      </c>
      <c r="G35" s="9">
        <v>9.32</v>
      </c>
      <c r="H35" s="9">
        <v>9.35</v>
      </c>
      <c r="I35" s="9">
        <v>9.15</v>
      </c>
      <c r="J35" s="34">
        <v>9.17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6.11</v>
      </c>
      <c r="F36" s="9">
        <v>6.24</v>
      </c>
      <c r="G36" s="9">
        <v>5.92</v>
      </c>
      <c r="H36" s="9">
        <v>6.1</v>
      </c>
      <c r="I36" s="9">
        <v>6.56</v>
      </c>
      <c r="J36" s="34">
        <v>6.5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9.39</v>
      </c>
      <c r="F37" s="9">
        <v>9.56</v>
      </c>
      <c r="G37" s="9">
        <v>10.1</v>
      </c>
      <c r="H37" s="9">
        <v>14</v>
      </c>
      <c r="I37" s="9">
        <v>9.6999999999999993</v>
      </c>
      <c r="J37" s="34">
        <v>8.9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9">
        <v>2.12</v>
      </c>
      <c r="F38" s="9">
        <v>2.2400000000000002</v>
      </c>
      <c r="G38" s="9">
        <v>4.5999999999999996</v>
      </c>
      <c r="H38" s="18">
        <v>8.1</v>
      </c>
      <c r="I38" s="9">
        <v>6.9</v>
      </c>
      <c r="J38" s="34">
        <v>7.6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0.7</v>
      </c>
      <c r="F39" s="9">
        <v>0.7</v>
      </c>
      <c r="G39" s="9">
        <v>0</v>
      </c>
      <c r="H39" s="9">
        <v>0</v>
      </c>
      <c r="I39" s="9">
        <v>0.5</v>
      </c>
      <c r="J39" s="34">
        <v>0.5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10.199999999999999</v>
      </c>
      <c r="F40" s="9">
        <v>10.18</v>
      </c>
      <c r="G40" s="9">
        <v>10.11</v>
      </c>
      <c r="H40" s="9">
        <v>10.1</v>
      </c>
      <c r="I40" s="9">
        <v>10.15</v>
      </c>
      <c r="J40" s="34">
        <v>10.130000000000001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21.32</v>
      </c>
      <c r="F41" s="9">
        <v>22.32</v>
      </c>
      <c r="G41" s="9">
        <v>25.6</v>
      </c>
      <c r="H41" s="9">
        <v>24.7</v>
      </c>
      <c r="I41" s="9">
        <v>21.97</v>
      </c>
      <c r="J41" s="34">
        <v>22.08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5.26</v>
      </c>
      <c r="F42" s="9">
        <v>5.0599999999999996</v>
      </c>
      <c r="G42" s="9">
        <v>4.83</v>
      </c>
      <c r="H42" s="9">
        <v>5.32</v>
      </c>
      <c r="I42" s="9">
        <v>5.56</v>
      </c>
      <c r="J42" s="34">
        <v>5.53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6.2</v>
      </c>
      <c r="F43" s="9">
        <v>6.36</v>
      </c>
      <c r="G43" s="9">
        <v>7.2</v>
      </c>
      <c r="H43" s="9">
        <v>8.1</v>
      </c>
      <c r="I43" s="9">
        <v>8.1300000000000008</v>
      </c>
      <c r="J43" s="34">
        <v>7.92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398</v>
      </c>
      <c r="F44" s="9">
        <v>387</v>
      </c>
      <c r="G44" s="9">
        <v>412</v>
      </c>
      <c r="H44" s="9">
        <v>382</v>
      </c>
      <c r="I44" s="9">
        <v>362</v>
      </c>
      <c r="J44" s="34">
        <v>384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5.71</v>
      </c>
      <c r="F45" s="9">
        <v>5.86</v>
      </c>
      <c r="G45" s="9">
        <v>5.79</v>
      </c>
      <c r="H45" s="9">
        <v>6.21</v>
      </c>
      <c r="I45" s="9">
        <v>5.21</v>
      </c>
      <c r="J45" s="34">
        <v>5.58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14.2</v>
      </c>
      <c r="F46" s="9">
        <v>14.8</v>
      </c>
      <c r="G46" s="9">
        <v>15.3</v>
      </c>
      <c r="H46" s="9">
        <v>8.91</v>
      </c>
      <c r="I46" s="9">
        <v>13.4</v>
      </c>
      <c r="J46" s="34">
        <v>12.6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1.65</v>
      </c>
      <c r="F47" s="9">
        <v>2.0099999999999998</v>
      </c>
      <c r="G47" s="9">
        <v>7.95</v>
      </c>
      <c r="H47" s="9">
        <v>0.97</v>
      </c>
      <c r="I47" s="9">
        <v>1.48</v>
      </c>
      <c r="J47" s="34">
        <v>1.3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5.99</v>
      </c>
      <c r="F48" s="9">
        <v>6.02</v>
      </c>
      <c r="G48" s="9">
        <v>6.22</v>
      </c>
      <c r="H48" s="9">
        <v>6.5</v>
      </c>
      <c r="I48" s="9">
        <v>5.92</v>
      </c>
      <c r="J48" s="34">
        <v>5.23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9.1999999999999993</v>
      </c>
      <c r="F49" s="9">
        <v>8.1999999999999993</v>
      </c>
      <c r="G49" s="9">
        <v>8.1999999999999993</v>
      </c>
      <c r="H49" s="9">
        <v>10.8</v>
      </c>
      <c r="I49" s="9">
        <v>18.600000000000001</v>
      </c>
      <c r="J49" s="34">
        <v>16.399999999999999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2.39</v>
      </c>
      <c r="F50" s="9">
        <v>2.4700000000000002</v>
      </c>
      <c r="G50" s="9">
        <v>3.76</v>
      </c>
      <c r="H50" s="9">
        <v>2.4</v>
      </c>
      <c r="I50" s="9">
        <v>2.0499999999999998</v>
      </c>
      <c r="J50" s="34">
        <v>0.6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9.31</v>
      </c>
      <c r="F52" s="9">
        <v>9.34</v>
      </c>
      <c r="G52" s="9">
        <v>9.32</v>
      </c>
      <c r="H52" s="9">
        <v>9.35</v>
      </c>
      <c r="I52" s="9">
        <v>9.31</v>
      </c>
      <c r="J52" s="34">
        <v>9.3000000000000007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6.13</v>
      </c>
      <c r="F53" s="9">
        <v>5.98</v>
      </c>
      <c r="G53" s="9">
        <v>6.1</v>
      </c>
      <c r="H53" s="9">
        <v>5.92</v>
      </c>
      <c r="I53" s="9">
        <v>5.38</v>
      </c>
      <c r="J53" s="34">
        <v>5.47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9.8000000000000007</v>
      </c>
      <c r="F54" s="9">
        <v>12.58</v>
      </c>
      <c r="G54" s="9">
        <v>9.9</v>
      </c>
      <c r="H54" s="9">
        <v>9.1</v>
      </c>
      <c r="I54" s="9">
        <v>9.6</v>
      </c>
      <c r="J54" s="34">
        <v>8.6999999999999993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9">
        <v>4.24</v>
      </c>
      <c r="F55" s="9">
        <v>3.69</v>
      </c>
      <c r="G55" s="9">
        <v>3.91</v>
      </c>
      <c r="H55" s="9">
        <v>4.0999999999999996</v>
      </c>
      <c r="I55" s="9">
        <v>4.3</v>
      </c>
      <c r="J55" s="34">
        <v>3.7</v>
      </c>
    </row>
    <row r="56" spans="1:13" ht="14.25" x14ac:dyDescent="0.15">
      <c r="A56" s="22" t="s">
        <v>77</v>
      </c>
      <c r="B56" s="22" t="s">
        <v>78</v>
      </c>
      <c r="C56" s="23">
        <v>7.51</v>
      </c>
      <c r="D56" s="22" t="s">
        <v>50</v>
      </c>
      <c r="E56" s="23">
        <v>70</v>
      </c>
      <c r="F56" s="22" t="s">
        <v>79</v>
      </c>
      <c r="G56" s="23">
        <v>82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29.17</v>
      </c>
      <c r="C59" s="28"/>
      <c r="D59" s="28">
        <v>36.270000000000003</v>
      </c>
      <c r="E59" s="28"/>
      <c r="F59" s="28"/>
      <c r="G59" s="30"/>
      <c r="H59" s="28"/>
      <c r="I59" s="28"/>
      <c r="J59" s="34"/>
      <c r="K59" s="34"/>
      <c r="L59" s="34"/>
      <c r="M59" s="34"/>
    </row>
    <row r="60" spans="1:13" ht="18.75" x14ac:dyDescent="0.25">
      <c r="A60" s="27" t="s">
        <v>84</v>
      </c>
      <c r="B60" s="28"/>
      <c r="C60" s="28"/>
      <c r="D60" s="28"/>
      <c r="E60" s="28"/>
      <c r="F60" s="28">
        <v>53.2</v>
      </c>
      <c r="G60" s="30"/>
      <c r="H60" s="28">
        <v>32.4</v>
      </c>
      <c r="I60" s="28"/>
      <c r="J60" s="34">
        <v>32.74</v>
      </c>
      <c r="K60" s="34"/>
      <c r="L60" s="34">
        <v>35.86</v>
      </c>
      <c r="M60" s="34"/>
    </row>
    <row r="61" spans="1:13" ht="18.75" x14ac:dyDescent="0.25">
      <c r="A61" s="27" t="s">
        <v>85</v>
      </c>
      <c r="B61" s="28">
        <v>25.23</v>
      </c>
      <c r="C61" s="28"/>
      <c r="D61" s="28">
        <v>35.56</v>
      </c>
      <c r="E61" s="28"/>
      <c r="F61" s="28"/>
      <c r="G61" s="30"/>
      <c r="H61" s="28">
        <v>21.9</v>
      </c>
      <c r="I61" s="28"/>
      <c r="J61" s="34">
        <v>22.19</v>
      </c>
      <c r="K61" s="34"/>
      <c r="L61" s="34">
        <v>25.04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11.86</v>
      </c>
      <c r="D63" s="28"/>
      <c r="E63" s="28">
        <v>14.35</v>
      </c>
      <c r="F63" s="28"/>
      <c r="G63" s="30"/>
      <c r="H63" s="28"/>
      <c r="I63" s="28">
        <v>11.28</v>
      </c>
      <c r="J63" s="34"/>
      <c r="K63" s="34">
        <v>11.04</v>
      </c>
      <c r="M63" s="34">
        <v>10.8</v>
      </c>
    </row>
    <row r="64" spans="1:13" ht="18.75" x14ac:dyDescent="0.25">
      <c r="A64" s="31" t="s">
        <v>87</v>
      </c>
      <c r="B64" s="28"/>
      <c r="C64" s="28">
        <v>59.03</v>
      </c>
      <c r="D64" s="28"/>
      <c r="E64" s="28">
        <v>59.58</v>
      </c>
      <c r="F64" s="28"/>
      <c r="G64" s="32">
        <v>59.2</v>
      </c>
      <c r="H64" s="28"/>
      <c r="I64" s="28"/>
      <c r="J64" s="34"/>
      <c r="K64" s="34"/>
      <c r="L64" s="34"/>
      <c r="M64" s="34">
        <v>40.25</v>
      </c>
    </row>
    <row r="65" spans="1:13" ht="18.75" x14ac:dyDescent="0.25">
      <c r="A65" s="31" t="s">
        <v>88</v>
      </c>
      <c r="B65" s="28"/>
      <c r="C65" s="28"/>
      <c r="D65" s="28"/>
      <c r="E65" s="28"/>
      <c r="F65" s="28"/>
      <c r="G65" s="30">
        <v>20.5</v>
      </c>
      <c r="H65" s="28"/>
      <c r="I65" s="28">
        <v>29.05</v>
      </c>
      <c r="J65" s="34"/>
      <c r="K65" s="34">
        <v>41.07</v>
      </c>
      <c r="M65" s="34"/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2.15</v>
      </c>
      <c r="C67" s="28">
        <v>7.55</v>
      </c>
      <c r="D67" s="28">
        <v>1.24</v>
      </c>
      <c r="E67" s="28">
        <v>7.57</v>
      </c>
      <c r="F67" s="28">
        <v>0.62</v>
      </c>
      <c r="G67" s="30">
        <v>7.61</v>
      </c>
      <c r="H67" s="28">
        <v>1.2</v>
      </c>
      <c r="I67" s="28">
        <v>7.63</v>
      </c>
      <c r="J67" s="34">
        <v>1.2</v>
      </c>
      <c r="K67" s="34">
        <v>7.64</v>
      </c>
      <c r="L67" s="34">
        <v>1.8</v>
      </c>
      <c r="M67" s="34">
        <v>7.55</v>
      </c>
    </row>
    <row r="68" spans="1:13" ht="18.75" x14ac:dyDescent="0.25">
      <c r="A68" s="36" t="s">
        <v>90</v>
      </c>
      <c r="B68" s="28">
        <v>3.06</v>
      </c>
      <c r="C68" s="28">
        <v>6.94</v>
      </c>
      <c r="D68" s="28">
        <v>2.39</v>
      </c>
      <c r="E68" s="28">
        <v>7.08</v>
      </c>
      <c r="F68" s="28">
        <v>3.53</v>
      </c>
      <c r="G68" s="30">
        <v>7.14</v>
      </c>
      <c r="H68" s="28">
        <v>0.66</v>
      </c>
      <c r="I68" s="28">
        <v>6.96</v>
      </c>
      <c r="J68" s="34">
        <v>0.7</v>
      </c>
      <c r="K68" s="34">
        <v>7.09</v>
      </c>
      <c r="L68" s="34">
        <v>0.9</v>
      </c>
      <c r="M68" s="34">
        <v>7.1</v>
      </c>
    </row>
    <row r="69" spans="1:13" ht="18.75" x14ac:dyDescent="0.25">
      <c r="A69" s="36" t="s">
        <v>91</v>
      </c>
      <c r="B69" s="28"/>
      <c r="C69" s="28"/>
      <c r="D69" s="28"/>
      <c r="E69" s="28"/>
      <c r="F69" s="28">
        <v>3.98</v>
      </c>
      <c r="G69" s="30">
        <v>10.71</v>
      </c>
      <c r="H69" s="28">
        <v>1.34</v>
      </c>
      <c r="I69" s="28">
        <v>11.15</v>
      </c>
      <c r="J69" s="34">
        <v>1.3</v>
      </c>
      <c r="K69" s="34">
        <v>10.6</v>
      </c>
      <c r="L69" s="34">
        <v>2.1</v>
      </c>
      <c r="M69" s="34">
        <v>10.7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0"/>
  <sheetViews>
    <sheetView topLeftCell="A16" workbookViewId="0">
      <selection activeCell="I24" sqref="I24:K24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113</v>
      </c>
      <c r="D2" s="43"/>
      <c r="E2" s="43"/>
      <c r="F2" s="44" t="s">
        <v>114</v>
      </c>
      <c r="G2" s="44"/>
      <c r="H2" s="44"/>
      <c r="I2" s="45" t="s">
        <v>115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26400</v>
      </c>
      <c r="D4" s="46"/>
      <c r="E4" s="46"/>
      <c r="F4" s="46">
        <v>27250</v>
      </c>
      <c r="G4" s="46"/>
      <c r="H4" s="46"/>
      <c r="I4" s="46">
        <v>28350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28100</v>
      </c>
      <c r="D5" s="46"/>
      <c r="E5" s="46"/>
      <c r="F5" s="46">
        <v>28930</v>
      </c>
      <c r="G5" s="46"/>
      <c r="H5" s="46"/>
      <c r="I5" s="46">
        <v>29600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C4-'11日'!I4</f>
        <v>1220</v>
      </c>
      <c r="D6" s="104"/>
      <c r="E6" s="104"/>
      <c r="F6" s="105">
        <f>F4-C4</f>
        <v>850</v>
      </c>
      <c r="G6" s="106"/>
      <c r="H6" s="107"/>
      <c r="I6" s="105">
        <f>I4-F4</f>
        <v>1100</v>
      </c>
      <c r="J6" s="106"/>
      <c r="K6" s="107"/>
      <c r="L6" s="103">
        <f>C6+F6+I6</f>
        <v>3170</v>
      </c>
      <c r="M6" s="103">
        <f>C7+F7+I7</f>
        <v>2320</v>
      </c>
    </row>
    <row r="7" spans="1:15" ht="21.95" customHeight="1" x14ac:dyDescent="0.15">
      <c r="A7" s="92"/>
      <c r="B7" s="6" t="s">
        <v>8</v>
      </c>
      <c r="C7" s="104">
        <f>C5-'11日'!I5</f>
        <v>820</v>
      </c>
      <c r="D7" s="104"/>
      <c r="E7" s="104"/>
      <c r="F7" s="105">
        <f>F5-C5</f>
        <v>830</v>
      </c>
      <c r="G7" s="106"/>
      <c r="H7" s="107"/>
      <c r="I7" s="105">
        <f>I5-F5</f>
        <v>670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43</v>
      </c>
      <c r="D9" s="46"/>
      <c r="E9" s="46"/>
      <c r="F9" s="46">
        <v>47</v>
      </c>
      <c r="G9" s="46"/>
      <c r="H9" s="46"/>
      <c r="I9" s="46">
        <v>49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43</v>
      </c>
      <c r="D10" s="46"/>
      <c r="E10" s="46"/>
      <c r="F10" s="46">
        <v>47</v>
      </c>
      <c r="G10" s="46"/>
      <c r="H10" s="46"/>
      <c r="I10" s="46">
        <v>49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480</v>
      </c>
      <c r="D15" s="9">
        <v>440</v>
      </c>
      <c r="E15" s="9">
        <v>410</v>
      </c>
      <c r="F15" s="9">
        <v>410</v>
      </c>
      <c r="G15" s="9">
        <v>390</v>
      </c>
      <c r="H15" s="9">
        <v>370</v>
      </c>
      <c r="I15" s="9">
        <v>370</v>
      </c>
      <c r="J15" s="9">
        <v>340</v>
      </c>
      <c r="K15" s="9">
        <v>320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480</v>
      </c>
      <c r="D21" s="9">
        <v>400</v>
      </c>
      <c r="E21" s="9">
        <v>340</v>
      </c>
      <c r="F21" s="9">
        <v>340</v>
      </c>
      <c r="G21" s="9">
        <v>270</v>
      </c>
      <c r="H21" s="9">
        <v>520</v>
      </c>
      <c r="I21" s="9">
        <v>520</v>
      </c>
      <c r="J21" s="9">
        <v>460</v>
      </c>
      <c r="K21" s="9">
        <v>390</v>
      </c>
    </row>
    <row r="22" spans="1:11" ht="21.9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27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f>870+800</f>
        <v>1670</v>
      </c>
      <c r="D23" s="46"/>
      <c r="E23" s="46"/>
      <c r="F23" s="46">
        <f>870+800</f>
        <v>1670</v>
      </c>
      <c r="G23" s="46"/>
      <c r="H23" s="46"/>
      <c r="I23" s="46">
        <f>750+700</f>
        <v>1450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f>1340+1160</f>
        <v>2500</v>
      </c>
      <c r="D24" s="46"/>
      <c r="E24" s="46"/>
      <c r="F24" s="46">
        <f>1340+1160</f>
        <v>2500</v>
      </c>
      <c r="G24" s="46"/>
      <c r="H24" s="46"/>
      <c r="I24" s="46">
        <f>1340+1130</f>
        <v>2470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22</v>
      </c>
      <c r="D25" s="46"/>
      <c r="E25" s="46"/>
      <c r="F25" s="46">
        <v>22</v>
      </c>
      <c r="G25" s="46"/>
      <c r="H25" s="46"/>
      <c r="I25" s="46">
        <v>22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58</v>
      </c>
      <c r="D26" s="46"/>
      <c r="E26" s="46"/>
      <c r="F26" s="46">
        <v>57</v>
      </c>
      <c r="G26" s="46"/>
      <c r="H26" s="46"/>
      <c r="I26" s="46">
        <v>57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/>
      <c r="D28" s="66"/>
      <c r="E28" s="67"/>
      <c r="F28" s="65"/>
      <c r="G28" s="66"/>
      <c r="H28" s="67"/>
      <c r="I28" s="65" t="s">
        <v>163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164</v>
      </c>
      <c r="D31" s="57"/>
      <c r="E31" s="58"/>
      <c r="F31" s="56" t="s">
        <v>133</v>
      </c>
      <c r="G31" s="57"/>
      <c r="H31" s="58"/>
      <c r="I31" s="56" t="s">
        <v>40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9.19</v>
      </c>
      <c r="F35" s="9">
        <v>9.1999999999999993</v>
      </c>
      <c r="G35" s="9">
        <v>9.36</v>
      </c>
      <c r="H35" s="9">
        <v>9.31</v>
      </c>
      <c r="I35" s="9">
        <v>9.2200000000000006</v>
      </c>
      <c r="J35" s="34">
        <v>9.16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6.23</v>
      </c>
      <c r="F36" s="9">
        <v>6.05</v>
      </c>
      <c r="G36" s="9">
        <v>6.12</v>
      </c>
      <c r="H36" s="9">
        <v>6.04</v>
      </c>
      <c r="I36" s="9">
        <v>6.21</v>
      </c>
      <c r="J36" s="34">
        <v>6.13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10.6</v>
      </c>
      <c r="F37" s="9">
        <v>9.6</v>
      </c>
      <c r="G37" s="18">
        <v>10.199999999999999</v>
      </c>
      <c r="H37" s="9">
        <v>10.199999999999999</v>
      </c>
      <c r="I37" s="9">
        <v>10.6</v>
      </c>
      <c r="J37" s="34">
        <v>10.9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7.2</v>
      </c>
      <c r="F38" s="18">
        <v>7.5</v>
      </c>
      <c r="G38" s="18">
        <v>5.25</v>
      </c>
      <c r="H38" s="18">
        <v>5.3</v>
      </c>
      <c r="I38" s="9">
        <v>4.53</v>
      </c>
      <c r="J38" s="34">
        <v>4.28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0.6</v>
      </c>
      <c r="F39" s="9">
        <v>0.6</v>
      </c>
      <c r="G39" s="9">
        <v>0.8</v>
      </c>
      <c r="H39" s="9">
        <v>0.8</v>
      </c>
      <c r="I39" s="9">
        <v>0.5</v>
      </c>
      <c r="J39" s="34">
        <v>0.5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10.15</v>
      </c>
      <c r="F40" s="9">
        <v>10.18</v>
      </c>
      <c r="G40" s="9">
        <v>10.17</v>
      </c>
      <c r="H40" s="9">
        <v>10.15</v>
      </c>
      <c r="I40" s="9">
        <v>10.16</v>
      </c>
      <c r="J40" s="34">
        <v>10.1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23.1</v>
      </c>
      <c r="F41" s="9">
        <v>22.3</v>
      </c>
      <c r="G41" s="9">
        <v>26.8</v>
      </c>
      <c r="H41" s="9">
        <v>25.9</v>
      </c>
      <c r="I41" s="9">
        <v>24.8</v>
      </c>
      <c r="J41" s="34">
        <v>23.9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6.35</v>
      </c>
      <c r="F42" s="9">
        <v>5.8</v>
      </c>
      <c r="G42" s="9">
        <v>6.62</v>
      </c>
      <c r="H42" s="9">
        <v>6.77</v>
      </c>
      <c r="I42" s="9">
        <v>6.66</v>
      </c>
      <c r="J42" s="34">
        <v>6.19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7.95</v>
      </c>
      <c r="F43" s="9">
        <v>7.87</v>
      </c>
      <c r="G43" s="9">
        <v>6.9</v>
      </c>
      <c r="H43" s="9">
        <v>7.2</v>
      </c>
      <c r="I43" s="9">
        <v>8.1999999999999993</v>
      </c>
      <c r="J43" s="34">
        <v>8.9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423</v>
      </c>
      <c r="F44" s="9">
        <v>419</v>
      </c>
      <c r="G44" s="9">
        <v>397</v>
      </c>
      <c r="H44" s="9">
        <v>408</v>
      </c>
      <c r="I44" s="9">
        <v>439</v>
      </c>
      <c r="J44" s="34">
        <v>496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5.67</v>
      </c>
      <c r="F45" s="9">
        <v>6.09</v>
      </c>
      <c r="G45" s="9">
        <v>5.71</v>
      </c>
      <c r="H45" s="9">
        <v>5.74</v>
      </c>
      <c r="I45" s="9">
        <v>5.89</v>
      </c>
      <c r="J45" s="34">
        <v>5.65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14.3</v>
      </c>
      <c r="F46" s="9">
        <v>14.4</v>
      </c>
      <c r="G46" s="9">
        <v>13.2</v>
      </c>
      <c r="H46" s="9">
        <v>13.1</v>
      </c>
      <c r="I46" s="9">
        <v>13.1</v>
      </c>
      <c r="J46" s="34">
        <v>15.5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2.5299999999999998</v>
      </c>
      <c r="F47" s="9">
        <v>3.13</v>
      </c>
      <c r="G47" s="9">
        <v>2.61</v>
      </c>
      <c r="H47" s="9">
        <v>1.17</v>
      </c>
      <c r="I47" s="9">
        <v>5.56</v>
      </c>
      <c r="J47" s="34">
        <v>4.97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5.5</v>
      </c>
      <c r="F48" s="9">
        <v>5.27</v>
      </c>
      <c r="G48" s="9">
        <v>5.49</v>
      </c>
      <c r="H48" s="9">
        <v>6.01</v>
      </c>
      <c r="I48" s="9">
        <v>5.52</v>
      </c>
      <c r="J48" s="34">
        <v>5.47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17.399999999999999</v>
      </c>
      <c r="F49" s="9">
        <v>16.5</v>
      </c>
      <c r="G49" s="9">
        <v>15.1</v>
      </c>
      <c r="H49" s="9">
        <v>14.5</v>
      </c>
      <c r="I49" s="9">
        <v>13.9</v>
      </c>
      <c r="J49" s="34">
        <v>13.2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2.4</v>
      </c>
      <c r="F50" s="9">
        <v>3.13</v>
      </c>
      <c r="G50" s="9">
        <v>1.7</v>
      </c>
      <c r="H50" s="9">
        <v>1.25</v>
      </c>
      <c r="I50" s="9">
        <v>3.5</v>
      </c>
      <c r="J50" s="34">
        <v>2.94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9.3000000000000007</v>
      </c>
      <c r="F52" s="9">
        <v>9.2799999999999994</v>
      </c>
      <c r="G52" s="9">
        <v>9.41</v>
      </c>
      <c r="H52" s="9">
        <v>9.39</v>
      </c>
      <c r="I52" s="34">
        <v>9.4</v>
      </c>
      <c r="J52" s="34">
        <v>9.35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5.69</v>
      </c>
      <c r="F53" s="9">
        <v>5.73</v>
      </c>
      <c r="G53" s="9">
        <v>5.99</v>
      </c>
      <c r="H53" s="9">
        <v>5.96</v>
      </c>
      <c r="I53" s="9">
        <v>5.96</v>
      </c>
      <c r="J53" s="34">
        <v>5.83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9.1</v>
      </c>
      <c r="F54" s="9">
        <v>9.0500000000000007</v>
      </c>
      <c r="G54" s="9">
        <v>12.2</v>
      </c>
      <c r="H54" s="9">
        <v>12.4</v>
      </c>
      <c r="I54" s="9">
        <v>11.83</v>
      </c>
      <c r="J54" s="34">
        <v>11.26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3.6</v>
      </c>
      <c r="F55" s="21">
        <v>2.98</v>
      </c>
      <c r="G55" s="21">
        <v>2.5</v>
      </c>
      <c r="H55" s="9">
        <v>4.04</v>
      </c>
      <c r="I55" s="34">
        <v>3.92</v>
      </c>
      <c r="J55" s="34">
        <v>3.74</v>
      </c>
    </row>
    <row r="56" spans="1:13" ht="14.25" x14ac:dyDescent="0.15">
      <c r="A56" s="22" t="s">
        <v>77</v>
      </c>
      <c r="B56" s="22" t="s">
        <v>78</v>
      </c>
      <c r="C56" s="23">
        <v>7.67</v>
      </c>
      <c r="D56" s="22" t="s">
        <v>50</v>
      </c>
      <c r="E56" s="23">
        <v>79</v>
      </c>
      <c r="F56" s="22" t="s">
        <v>79</v>
      </c>
      <c r="G56" s="23">
        <v>81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>
        <v>21.9</v>
      </c>
      <c r="E59" s="28"/>
      <c r="F59" s="28">
        <v>28.3</v>
      </c>
      <c r="G59" s="30"/>
      <c r="H59" s="28">
        <v>28.5</v>
      </c>
      <c r="I59" s="28"/>
      <c r="J59" s="34">
        <v>29.2</v>
      </c>
      <c r="K59" s="34"/>
      <c r="L59" s="34">
        <v>39.6</v>
      </c>
      <c r="M59" s="34"/>
    </row>
    <row r="60" spans="1:13" ht="18.75" x14ac:dyDescent="0.25">
      <c r="A60" s="27" t="s">
        <v>84</v>
      </c>
      <c r="B60" s="28">
        <v>40</v>
      </c>
      <c r="C60" s="28"/>
      <c r="D60" s="29"/>
      <c r="E60" s="28"/>
      <c r="F60" s="28"/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>
        <v>26.2</v>
      </c>
      <c r="C61" s="28"/>
      <c r="D61" s="29">
        <v>34.9</v>
      </c>
      <c r="E61" s="28"/>
      <c r="F61" s="28">
        <v>37.4</v>
      </c>
      <c r="G61" s="30"/>
      <c r="H61" s="28">
        <v>38.299999999999997</v>
      </c>
      <c r="I61" s="28"/>
      <c r="J61" s="34">
        <v>39.299999999999997</v>
      </c>
      <c r="K61" s="34"/>
      <c r="L61" s="34">
        <v>43.9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11.2</v>
      </c>
      <c r="D63" s="29"/>
      <c r="E63" s="28">
        <v>11.2</v>
      </c>
      <c r="F63" s="28"/>
      <c r="G63" s="30">
        <v>10.9</v>
      </c>
      <c r="H63" s="28"/>
      <c r="I63" s="28">
        <v>11.08</v>
      </c>
      <c r="J63" s="34"/>
      <c r="K63" s="34">
        <v>11.2</v>
      </c>
      <c r="M63" s="34">
        <v>11.24</v>
      </c>
    </row>
    <row r="64" spans="1:13" ht="18.75" x14ac:dyDescent="0.25">
      <c r="A64" s="31" t="s">
        <v>87</v>
      </c>
      <c r="B64" s="28"/>
      <c r="C64" s="28"/>
      <c r="D64" s="29"/>
      <c r="E64" s="28"/>
      <c r="F64" s="28"/>
      <c r="G64" s="32"/>
      <c r="H64" s="28"/>
      <c r="I64" s="28"/>
      <c r="J64" s="34"/>
      <c r="K64" s="34"/>
      <c r="L64" s="34"/>
      <c r="M64" s="34"/>
    </row>
    <row r="65" spans="1:13" ht="18.75" x14ac:dyDescent="0.25">
      <c r="A65" s="31" t="s">
        <v>88</v>
      </c>
      <c r="B65" s="28"/>
      <c r="C65" s="28">
        <v>29.5</v>
      </c>
      <c r="D65" s="29"/>
      <c r="E65" s="28">
        <v>42.5</v>
      </c>
      <c r="F65" s="28"/>
      <c r="G65" s="30">
        <v>39.200000000000003</v>
      </c>
      <c r="H65" s="28"/>
      <c r="I65" s="28">
        <v>38.4</v>
      </c>
      <c r="J65" s="34"/>
      <c r="K65" s="34">
        <v>37.72</v>
      </c>
      <c r="M65" s="34">
        <v>20.64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2</v>
      </c>
      <c r="C67" s="28">
        <v>8.1</v>
      </c>
      <c r="D67" s="29">
        <v>1.96</v>
      </c>
      <c r="E67" s="28">
        <v>8.3000000000000007</v>
      </c>
      <c r="F67" s="28">
        <v>2.8</v>
      </c>
      <c r="G67" s="30">
        <v>7.73</v>
      </c>
      <c r="H67" s="28">
        <v>2.9</v>
      </c>
      <c r="I67" s="28">
        <v>7.77</v>
      </c>
      <c r="J67" s="34">
        <v>1.73</v>
      </c>
      <c r="K67" s="34">
        <v>7.78</v>
      </c>
      <c r="L67" s="34">
        <v>1.29</v>
      </c>
      <c r="M67" s="34">
        <v>7.68</v>
      </c>
    </row>
    <row r="68" spans="1:13" ht="18.75" x14ac:dyDescent="0.25">
      <c r="A68" s="36" t="s">
        <v>90</v>
      </c>
      <c r="B68" s="37">
        <v>1.65</v>
      </c>
      <c r="C68" s="28">
        <v>7.1</v>
      </c>
      <c r="D68" s="29">
        <v>1.35</v>
      </c>
      <c r="E68" s="28">
        <v>7.1</v>
      </c>
      <c r="F68" s="28">
        <v>2.5</v>
      </c>
      <c r="G68" s="30">
        <v>7.18</v>
      </c>
      <c r="H68" s="28">
        <v>1.32</v>
      </c>
      <c r="I68" s="28">
        <v>7.1</v>
      </c>
      <c r="J68" s="34">
        <v>1.45</v>
      </c>
      <c r="K68" s="34">
        <v>7.28</v>
      </c>
      <c r="L68" s="34">
        <v>0.66</v>
      </c>
      <c r="M68" s="34">
        <v>7.29</v>
      </c>
    </row>
    <row r="69" spans="1:13" ht="18.75" x14ac:dyDescent="0.25">
      <c r="A69" s="36" t="s">
        <v>91</v>
      </c>
      <c r="B69" s="37">
        <v>3.06</v>
      </c>
      <c r="C69" s="28">
        <v>10.8</v>
      </c>
      <c r="D69" s="29">
        <v>3.15</v>
      </c>
      <c r="E69" s="28">
        <v>10.9</v>
      </c>
      <c r="F69" s="28">
        <v>2.2999999999999998</v>
      </c>
      <c r="G69" s="30">
        <v>11.03</v>
      </c>
      <c r="H69" s="28">
        <v>1.6</v>
      </c>
      <c r="I69" s="28">
        <v>10.95</v>
      </c>
      <c r="J69" s="34">
        <v>2.38</v>
      </c>
      <c r="K69" s="34">
        <v>11.23</v>
      </c>
      <c r="L69" s="34">
        <v>3.14</v>
      </c>
      <c r="M69" s="34">
        <v>11.15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70"/>
  <sheetViews>
    <sheetView topLeftCell="A10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113</v>
      </c>
      <c r="D2" s="43"/>
      <c r="E2" s="43"/>
      <c r="F2" s="44" t="s">
        <v>114</v>
      </c>
      <c r="G2" s="44"/>
      <c r="H2" s="44"/>
      <c r="I2" s="45" t="s">
        <v>115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29550</v>
      </c>
      <c r="D4" s="46"/>
      <c r="E4" s="46"/>
      <c r="F4" s="46">
        <v>30400</v>
      </c>
      <c r="G4" s="46"/>
      <c r="H4" s="46"/>
      <c r="I4" s="46">
        <v>31000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30300</v>
      </c>
      <c r="D5" s="46"/>
      <c r="E5" s="46"/>
      <c r="F5" s="46">
        <v>31150</v>
      </c>
      <c r="G5" s="46"/>
      <c r="H5" s="46"/>
      <c r="I5" s="46">
        <v>32330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C4-'12日'!I4</f>
        <v>1200</v>
      </c>
      <c r="D6" s="104"/>
      <c r="E6" s="104"/>
      <c r="F6" s="105">
        <f>F4-C4</f>
        <v>850</v>
      </c>
      <c r="G6" s="106"/>
      <c r="H6" s="107"/>
      <c r="I6" s="105">
        <f>I4-F4</f>
        <v>600</v>
      </c>
      <c r="J6" s="106"/>
      <c r="K6" s="107"/>
      <c r="L6" s="103">
        <f>C6+F6+I6</f>
        <v>2650</v>
      </c>
      <c r="M6" s="103">
        <f>C7+F7+I7</f>
        <v>2730</v>
      </c>
    </row>
    <row r="7" spans="1:15" ht="21.95" customHeight="1" x14ac:dyDescent="0.15">
      <c r="A7" s="92"/>
      <c r="B7" s="6" t="s">
        <v>8</v>
      </c>
      <c r="C7" s="104">
        <f>C5-'12日'!I5</f>
        <v>700</v>
      </c>
      <c r="D7" s="104"/>
      <c r="E7" s="104"/>
      <c r="F7" s="105">
        <f>F5-C5</f>
        <v>850</v>
      </c>
      <c r="G7" s="106"/>
      <c r="H7" s="107"/>
      <c r="I7" s="105">
        <f>I5-F5</f>
        <v>1180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44</v>
      </c>
      <c r="D9" s="46"/>
      <c r="E9" s="46"/>
      <c r="F9" s="46">
        <v>49</v>
      </c>
      <c r="G9" s="46"/>
      <c r="H9" s="46"/>
      <c r="I9" s="46">
        <v>45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44</v>
      </c>
      <c r="D10" s="46"/>
      <c r="E10" s="46"/>
      <c r="F10" s="46">
        <v>43</v>
      </c>
      <c r="G10" s="46"/>
      <c r="H10" s="46"/>
      <c r="I10" s="46">
        <v>45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310</v>
      </c>
      <c r="D15" s="9">
        <v>270</v>
      </c>
      <c r="E15" s="9">
        <v>500</v>
      </c>
      <c r="F15" s="9">
        <v>500</v>
      </c>
      <c r="G15" s="9">
        <v>470</v>
      </c>
      <c r="H15" s="9">
        <v>440</v>
      </c>
      <c r="I15" s="9">
        <v>440</v>
      </c>
      <c r="J15" s="9">
        <v>400</v>
      </c>
      <c r="K15" s="9">
        <v>370</v>
      </c>
    </row>
    <row r="16" spans="1:15" ht="37.5" customHeight="1" x14ac:dyDescent="0.15">
      <c r="A16" s="95"/>
      <c r="B16" s="10" t="s">
        <v>21</v>
      </c>
      <c r="C16" s="53" t="s">
        <v>165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380</v>
      </c>
      <c r="D21" s="9">
        <v>310</v>
      </c>
      <c r="E21" s="9">
        <v>500</v>
      </c>
      <c r="F21" s="9">
        <v>500</v>
      </c>
      <c r="G21" s="9">
        <v>410</v>
      </c>
      <c r="H21" s="9">
        <v>350</v>
      </c>
      <c r="I21" s="9">
        <v>350</v>
      </c>
      <c r="J21" s="9">
        <v>280</v>
      </c>
      <c r="K21" s="9">
        <v>500</v>
      </c>
    </row>
    <row r="22" spans="1:11" ht="39" customHeight="1" x14ac:dyDescent="0.15">
      <c r="A22" s="93"/>
      <c r="B22" s="10" t="s">
        <v>26</v>
      </c>
      <c r="C22" s="53" t="s">
        <v>166</v>
      </c>
      <c r="D22" s="53"/>
      <c r="E22" s="53"/>
      <c r="F22" s="53" t="s">
        <v>27</v>
      </c>
      <c r="G22" s="53"/>
      <c r="H22" s="53"/>
      <c r="I22" s="53" t="s">
        <v>167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1450</v>
      </c>
      <c r="D23" s="46"/>
      <c r="E23" s="46"/>
      <c r="F23" s="46">
        <v>1300</v>
      </c>
      <c r="G23" s="46"/>
      <c r="H23" s="46"/>
      <c r="I23" s="46">
        <v>1150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2420</v>
      </c>
      <c r="D24" s="46"/>
      <c r="E24" s="46"/>
      <c r="F24" s="46">
        <v>2420</v>
      </c>
      <c r="G24" s="46"/>
      <c r="H24" s="46"/>
      <c r="I24" s="46">
        <v>2350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21</v>
      </c>
      <c r="D25" s="46"/>
      <c r="E25" s="46"/>
      <c r="F25" s="46">
        <v>21</v>
      </c>
      <c r="G25" s="46"/>
      <c r="H25" s="46"/>
      <c r="I25" s="46">
        <v>21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56</v>
      </c>
      <c r="D26" s="46"/>
      <c r="E26" s="46"/>
      <c r="F26" s="46">
        <v>56</v>
      </c>
      <c r="G26" s="46"/>
      <c r="H26" s="46"/>
      <c r="I26" s="46">
        <v>54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168</v>
      </c>
      <c r="D28" s="66"/>
      <c r="E28" s="67"/>
      <c r="F28" s="65" t="s">
        <v>169</v>
      </c>
      <c r="G28" s="66"/>
      <c r="H28" s="67"/>
      <c r="I28" s="65" t="s">
        <v>170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171</v>
      </c>
      <c r="D31" s="57"/>
      <c r="E31" s="58"/>
      <c r="F31" s="56" t="s">
        <v>172</v>
      </c>
      <c r="G31" s="57"/>
      <c r="H31" s="58"/>
      <c r="I31" s="56" t="s">
        <v>173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34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34">
        <v>9.15</v>
      </c>
      <c r="F35" s="9">
        <v>9.14</v>
      </c>
      <c r="G35" s="9">
        <v>9.11</v>
      </c>
      <c r="H35" s="9">
        <v>9.1199999999999992</v>
      </c>
      <c r="I35" s="9">
        <v>9.2100000000000009</v>
      </c>
      <c r="J35" s="34">
        <v>9.18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34">
        <v>6.23</v>
      </c>
      <c r="F36" s="9">
        <v>6.15</v>
      </c>
      <c r="G36" s="9">
        <v>5.86</v>
      </c>
      <c r="H36" s="9">
        <v>5.37</v>
      </c>
      <c r="I36" s="9">
        <v>7.05</v>
      </c>
      <c r="J36" s="34">
        <v>6.73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34">
        <v>10</v>
      </c>
      <c r="F37" s="9">
        <v>10.8</v>
      </c>
      <c r="G37" s="18">
        <v>10.3</v>
      </c>
      <c r="H37" s="9">
        <v>10.9</v>
      </c>
      <c r="I37" s="9">
        <v>10.7</v>
      </c>
      <c r="J37" s="34">
        <v>11.2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34">
        <v>4.17</v>
      </c>
      <c r="F38" s="18">
        <v>4.38</v>
      </c>
      <c r="G38" s="18">
        <v>2.98</v>
      </c>
      <c r="H38" s="18">
        <v>3.03</v>
      </c>
      <c r="I38" s="9">
        <v>3.24</v>
      </c>
      <c r="J38" s="34">
        <v>2.17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34">
        <v>0.6</v>
      </c>
      <c r="F39" s="9">
        <v>0.6</v>
      </c>
      <c r="G39" s="9">
        <v>0.7</v>
      </c>
      <c r="H39" s="9">
        <v>0.7</v>
      </c>
      <c r="I39" s="9">
        <v>0.7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34">
        <v>10.119999999999999</v>
      </c>
      <c r="F40" s="9">
        <v>10.1</v>
      </c>
      <c r="G40" s="9">
        <v>10.1</v>
      </c>
      <c r="H40" s="9">
        <v>10.11</v>
      </c>
      <c r="I40" s="9">
        <v>10.199999999999999</v>
      </c>
      <c r="J40" s="34">
        <v>10.23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34">
        <v>22.8</v>
      </c>
      <c r="F41" s="9">
        <v>22.5</v>
      </c>
      <c r="G41" s="9">
        <v>25.2</v>
      </c>
      <c r="H41" s="9">
        <v>24.8</v>
      </c>
      <c r="I41" s="9">
        <v>23.6</v>
      </c>
      <c r="J41" s="34">
        <v>24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34">
        <v>5.93</v>
      </c>
      <c r="F42" s="9">
        <v>5.57</v>
      </c>
      <c r="G42" s="9">
        <v>5.44</v>
      </c>
      <c r="H42" s="9">
        <v>5.42</v>
      </c>
      <c r="I42" s="9">
        <v>5.48</v>
      </c>
      <c r="J42" s="34">
        <v>5.72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34">
        <v>8.6</v>
      </c>
      <c r="F43" s="9">
        <v>8.56</v>
      </c>
      <c r="G43" s="9">
        <v>5.46</v>
      </c>
      <c r="H43" s="9">
        <v>7.43</v>
      </c>
      <c r="I43" s="9">
        <v>2.82</v>
      </c>
      <c r="J43" s="34">
        <v>2.93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34">
        <v>646</v>
      </c>
      <c r="F44" s="9">
        <v>524</v>
      </c>
      <c r="G44" s="9">
        <v>367</v>
      </c>
      <c r="H44" s="9">
        <v>449</v>
      </c>
      <c r="I44" s="9">
        <v>490</v>
      </c>
      <c r="J44" s="34">
        <v>500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34">
        <v>5.89</v>
      </c>
      <c r="F45" s="9">
        <v>5.56</v>
      </c>
      <c r="G45" s="9">
        <v>5.75</v>
      </c>
      <c r="H45" s="9">
        <v>6.03</v>
      </c>
      <c r="I45" s="9">
        <v>7.16</v>
      </c>
      <c r="J45" s="34">
        <v>7.03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34">
        <v>19.399999999999999</v>
      </c>
      <c r="F46" s="9">
        <v>17.399999999999999</v>
      </c>
      <c r="G46" s="9">
        <v>17.5</v>
      </c>
      <c r="H46" s="9">
        <v>16.600000000000001</v>
      </c>
      <c r="I46" s="9">
        <v>15.4</v>
      </c>
      <c r="J46" s="34">
        <v>14.8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34">
        <v>4.8499999999999996</v>
      </c>
      <c r="F47" s="9">
        <v>4.72</v>
      </c>
      <c r="G47" s="9">
        <v>1.96</v>
      </c>
      <c r="H47" s="9">
        <v>1.93</v>
      </c>
      <c r="I47" s="9">
        <v>3.03</v>
      </c>
      <c r="J47" s="34">
        <v>1.68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34">
        <v>5.39</v>
      </c>
      <c r="F48" s="9">
        <v>5.41</v>
      </c>
      <c r="G48" s="9">
        <v>6.05</v>
      </c>
      <c r="H48" s="9">
        <v>6.24</v>
      </c>
      <c r="I48" s="9">
        <v>6.82</v>
      </c>
      <c r="J48" s="34">
        <v>6.72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34">
        <v>15.7</v>
      </c>
      <c r="F49" s="9">
        <v>17.3</v>
      </c>
      <c r="G49" s="9">
        <v>18.8</v>
      </c>
      <c r="H49" s="9">
        <v>18.7</v>
      </c>
      <c r="I49" s="9">
        <v>8.9</v>
      </c>
      <c r="J49" s="34">
        <v>6.8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34">
        <v>2.63</v>
      </c>
      <c r="F50" s="9">
        <v>2.81</v>
      </c>
      <c r="G50" s="9">
        <v>1.82</v>
      </c>
      <c r="H50" s="9">
        <v>3.12</v>
      </c>
      <c r="I50" s="9">
        <v>2.16</v>
      </c>
      <c r="J50" s="34">
        <v>3.01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34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34">
        <v>9.32</v>
      </c>
      <c r="F52" s="9">
        <v>9.33</v>
      </c>
      <c r="G52" s="9">
        <v>9.4499999999999993</v>
      </c>
      <c r="H52" s="9">
        <v>9.48</v>
      </c>
      <c r="I52" s="9">
        <v>9.34</v>
      </c>
      <c r="J52" s="34">
        <v>9.36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34">
        <v>5.88</v>
      </c>
      <c r="F53" s="9">
        <v>5.71</v>
      </c>
      <c r="G53" s="9">
        <v>6.43</v>
      </c>
      <c r="H53" s="9">
        <v>6.16</v>
      </c>
      <c r="I53" s="9">
        <v>6.81</v>
      </c>
      <c r="J53" s="34">
        <v>6.78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34">
        <v>10.7</v>
      </c>
      <c r="F54" s="9">
        <v>10.199999999999999</v>
      </c>
      <c r="G54" s="9">
        <v>11.3</v>
      </c>
      <c r="H54" s="9">
        <v>12.2</v>
      </c>
      <c r="I54" s="9">
        <v>7.9</v>
      </c>
      <c r="J54" s="34">
        <v>8.3000000000000007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34">
        <v>3.65</v>
      </c>
      <c r="F55" s="21">
        <v>3.32</v>
      </c>
      <c r="G55" s="21">
        <v>4.79</v>
      </c>
      <c r="H55" s="9">
        <v>5.27</v>
      </c>
      <c r="I55" s="9">
        <v>4.28</v>
      </c>
      <c r="J55" s="34">
        <v>3.31</v>
      </c>
    </row>
    <row r="56" spans="1:13" ht="14.25" x14ac:dyDescent="0.15">
      <c r="A56" s="22" t="s">
        <v>77</v>
      </c>
      <c r="B56" s="22" t="s">
        <v>78</v>
      </c>
      <c r="C56" s="23">
        <v>7.9</v>
      </c>
      <c r="D56" s="22" t="s">
        <v>50</v>
      </c>
      <c r="E56" s="23">
        <v>79</v>
      </c>
      <c r="F56" s="22" t="s">
        <v>79</v>
      </c>
      <c r="G56" s="23">
        <v>82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/>
      <c r="E59" s="28"/>
      <c r="F59" s="28"/>
      <c r="G59" s="30"/>
      <c r="H59" s="28"/>
      <c r="I59" s="28"/>
      <c r="J59" s="34">
        <v>21.3</v>
      </c>
      <c r="K59" s="34"/>
      <c r="L59" s="34">
        <v>21.7</v>
      </c>
      <c r="M59" s="34"/>
    </row>
    <row r="60" spans="1:13" ht="18.75" x14ac:dyDescent="0.25">
      <c r="A60" s="27" t="s">
        <v>84</v>
      </c>
      <c r="B60" s="28">
        <v>71.3</v>
      </c>
      <c r="C60" s="28"/>
      <c r="D60" s="29">
        <v>36.9</v>
      </c>
      <c r="E60" s="28"/>
      <c r="F60" s="28">
        <v>37.200000000000003</v>
      </c>
      <c r="G60" s="30"/>
      <c r="H60" s="28">
        <v>44.2</v>
      </c>
      <c r="I60" s="28"/>
      <c r="J60" s="34"/>
      <c r="K60" s="34"/>
      <c r="L60" s="34">
        <v>18.3</v>
      </c>
      <c r="M60" s="34"/>
    </row>
    <row r="61" spans="1:13" ht="18.75" x14ac:dyDescent="0.25">
      <c r="A61" s="27" t="s">
        <v>85</v>
      </c>
      <c r="B61" s="28">
        <v>46</v>
      </c>
      <c r="C61" s="28"/>
      <c r="D61" s="29">
        <v>46</v>
      </c>
      <c r="E61" s="28"/>
      <c r="F61" s="28">
        <v>44.1</v>
      </c>
      <c r="G61" s="30"/>
      <c r="H61" s="28">
        <v>43</v>
      </c>
      <c r="I61" s="28"/>
      <c r="J61" s="34">
        <v>52.1</v>
      </c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11.5</v>
      </c>
      <c r="D63" s="29"/>
      <c r="E63" s="28">
        <v>11.8</v>
      </c>
      <c r="F63" s="28"/>
      <c r="G63" s="30">
        <v>11.07</v>
      </c>
      <c r="H63" s="28"/>
      <c r="I63" s="28">
        <v>10.86</v>
      </c>
      <c r="J63" s="34"/>
      <c r="K63" s="34">
        <v>11.6</v>
      </c>
      <c r="M63" s="34">
        <v>11.7</v>
      </c>
    </row>
    <row r="64" spans="1:13" ht="18.75" x14ac:dyDescent="0.25">
      <c r="A64" s="31" t="s">
        <v>87</v>
      </c>
      <c r="B64" s="28"/>
      <c r="C64" s="28"/>
      <c r="D64" s="29"/>
      <c r="E64" s="28"/>
      <c r="F64" s="28"/>
      <c r="G64" s="32"/>
      <c r="H64" s="28"/>
      <c r="I64" s="28"/>
      <c r="J64" s="34"/>
      <c r="K64" s="34"/>
      <c r="L64" s="34"/>
      <c r="M64" s="34"/>
    </row>
    <row r="65" spans="1:13" ht="18.75" x14ac:dyDescent="0.25">
      <c r="A65" s="31" t="s">
        <v>88</v>
      </c>
      <c r="B65" s="28"/>
      <c r="C65" s="28">
        <v>20.8</v>
      </c>
      <c r="D65" s="29"/>
      <c r="E65" s="28"/>
      <c r="F65" s="28"/>
      <c r="G65" s="30">
        <v>14.94</v>
      </c>
      <c r="H65" s="28"/>
      <c r="I65" s="28">
        <v>21.38</v>
      </c>
      <c r="J65" s="34"/>
      <c r="K65" s="34">
        <v>21.3</v>
      </c>
      <c r="M65" s="34">
        <v>20.3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1.78</v>
      </c>
      <c r="C67" s="28">
        <v>8.1999999999999993</v>
      </c>
      <c r="D67" s="29">
        <v>1.96</v>
      </c>
      <c r="E67" s="28">
        <v>8.6999999999999993</v>
      </c>
      <c r="F67" s="28">
        <v>3.97</v>
      </c>
      <c r="G67" s="30">
        <v>7.69</v>
      </c>
      <c r="H67" s="28">
        <v>2.58</v>
      </c>
      <c r="I67" s="28">
        <v>7.85</v>
      </c>
      <c r="J67" s="34">
        <v>5.27</v>
      </c>
      <c r="K67" s="34">
        <v>7.6</v>
      </c>
      <c r="L67" s="34">
        <v>5.61</v>
      </c>
      <c r="M67" s="34">
        <v>7.5</v>
      </c>
    </row>
    <row r="68" spans="1:13" ht="18.75" x14ac:dyDescent="0.25">
      <c r="A68" s="36" t="s">
        <v>90</v>
      </c>
      <c r="B68" s="37">
        <v>0.86</v>
      </c>
      <c r="C68" s="28">
        <v>7</v>
      </c>
      <c r="D68" s="29">
        <v>1.1299999999999999</v>
      </c>
      <c r="E68" s="28">
        <v>7</v>
      </c>
      <c r="F68" s="28">
        <v>1.89</v>
      </c>
      <c r="G68" s="30">
        <v>7.19</v>
      </c>
      <c r="H68" s="28">
        <v>1.36</v>
      </c>
      <c r="I68" s="28">
        <v>7.03</v>
      </c>
      <c r="J68" s="34">
        <v>4.3099999999999996</v>
      </c>
      <c r="K68" s="34">
        <v>7.2</v>
      </c>
      <c r="L68" s="34">
        <v>4.93</v>
      </c>
      <c r="M68" s="34">
        <v>7.1</v>
      </c>
    </row>
    <row r="69" spans="1:13" ht="18.75" x14ac:dyDescent="0.25">
      <c r="A69" s="36" t="s">
        <v>91</v>
      </c>
      <c r="B69" s="37">
        <v>3.23</v>
      </c>
      <c r="C69" s="28">
        <v>10.3</v>
      </c>
      <c r="D69" s="29">
        <v>3.05</v>
      </c>
      <c r="E69" s="28">
        <v>10.8</v>
      </c>
      <c r="F69" s="28">
        <v>3.9</v>
      </c>
      <c r="G69" s="30">
        <v>10.96</v>
      </c>
      <c r="H69" s="28">
        <v>3.14</v>
      </c>
      <c r="I69" s="28">
        <v>10.84</v>
      </c>
      <c r="J69" s="34">
        <v>6.62</v>
      </c>
      <c r="K69" s="34">
        <v>9.3000000000000007</v>
      </c>
      <c r="L69" s="34">
        <v>6.77</v>
      </c>
      <c r="M69" s="34">
        <v>9.8000000000000007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70"/>
  <sheetViews>
    <sheetView topLeftCell="A10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127</v>
      </c>
      <c r="D2" s="43"/>
      <c r="E2" s="43"/>
      <c r="F2" s="44" t="s">
        <v>128</v>
      </c>
      <c r="G2" s="44"/>
      <c r="H2" s="44"/>
      <c r="I2" s="45" t="s">
        <v>129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31730</v>
      </c>
      <c r="D4" s="46"/>
      <c r="E4" s="46"/>
      <c r="F4" s="46">
        <v>32620</v>
      </c>
      <c r="G4" s="46"/>
      <c r="H4" s="46"/>
      <c r="I4" s="46">
        <v>33350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33100</v>
      </c>
      <c r="D5" s="46"/>
      <c r="E5" s="46"/>
      <c r="F5" s="46">
        <v>34150</v>
      </c>
      <c r="G5" s="46"/>
      <c r="H5" s="46"/>
      <c r="I5" s="46">
        <v>35200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C4-'13日'!I4</f>
        <v>730</v>
      </c>
      <c r="D6" s="104"/>
      <c r="E6" s="104"/>
      <c r="F6" s="105">
        <f>F4-C4</f>
        <v>890</v>
      </c>
      <c r="G6" s="106"/>
      <c r="H6" s="107"/>
      <c r="I6" s="105">
        <f>I4-F4</f>
        <v>730</v>
      </c>
      <c r="J6" s="106"/>
      <c r="K6" s="107"/>
      <c r="L6" s="103">
        <f>C6+F6+I6</f>
        <v>2350</v>
      </c>
      <c r="M6" s="103">
        <f>C7+F7+I7</f>
        <v>2870</v>
      </c>
    </row>
    <row r="7" spans="1:15" ht="21.95" customHeight="1" x14ac:dyDescent="0.15">
      <c r="A7" s="92"/>
      <c r="B7" s="6" t="s">
        <v>8</v>
      </c>
      <c r="C7" s="104">
        <f>C5-'13日'!I5</f>
        <v>770</v>
      </c>
      <c r="D7" s="104"/>
      <c r="E7" s="104"/>
      <c r="F7" s="105">
        <f>F5-C5</f>
        <v>1050</v>
      </c>
      <c r="G7" s="106"/>
      <c r="H7" s="107"/>
      <c r="I7" s="105">
        <f>I5-F5</f>
        <v>1050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48</v>
      </c>
      <c r="D9" s="46"/>
      <c r="E9" s="46"/>
      <c r="F9" s="46">
        <v>46</v>
      </c>
      <c r="G9" s="46"/>
      <c r="H9" s="46"/>
      <c r="I9" s="46">
        <v>49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48</v>
      </c>
      <c r="D10" s="46"/>
      <c r="E10" s="46"/>
      <c r="F10" s="46">
        <v>44</v>
      </c>
      <c r="G10" s="46"/>
      <c r="H10" s="46"/>
      <c r="I10" s="46">
        <v>40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370</v>
      </c>
      <c r="D15" s="9">
        <v>340</v>
      </c>
      <c r="E15" s="9">
        <v>310</v>
      </c>
      <c r="F15" s="9">
        <v>300</v>
      </c>
      <c r="G15" s="9">
        <v>270</v>
      </c>
      <c r="H15" s="9">
        <v>500</v>
      </c>
      <c r="I15" s="9">
        <v>500</v>
      </c>
      <c r="J15" s="9">
        <v>450</v>
      </c>
      <c r="K15" s="9">
        <v>430</v>
      </c>
    </row>
    <row r="16" spans="1:15" ht="36.7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174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500</v>
      </c>
      <c r="D21" s="9">
        <v>400</v>
      </c>
      <c r="E21" s="9">
        <v>350</v>
      </c>
      <c r="F21" s="9">
        <v>340</v>
      </c>
      <c r="G21" s="9">
        <v>270</v>
      </c>
      <c r="H21" s="9">
        <v>500</v>
      </c>
      <c r="I21" s="9">
        <v>500</v>
      </c>
      <c r="J21" s="9">
        <v>430</v>
      </c>
      <c r="K21" s="9">
        <v>360</v>
      </c>
    </row>
    <row r="22" spans="1:11" ht="36.7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175</v>
      </c>
      <c r="G22" s="53"/>
      <c r="H22" s="53"/>
      <c r="I22" s="53" t="s">
        <v>27</v>
      </c>
      <c r="J22" s="53"/>
      <c r="K22" s="53"/>
    </row>
    <row r="23" spans="1:11" ht="21" customHeight="1" x14ac:dyDescent="0.15">
      <c r="A23" s="97" t="s">
        <v>29</v>
      </c>
      <c r="B23" s="12" t="s">
        <v>30</v>
      </c>
      <c r="C23" s="46">
        <v>1150</v>
      </c>
      <c r="D23" s="46"/>
      <c r="E23" s="46"/>
      <c r="F23" s="46">
        <v>1150</v>
      </c>
      <c r="G23" s="46"/>
      <c r="H23" s="46"/>
      <c r="I23" s="46">
        <v>1000</v>
      </c>
      <c r="J23" s="46"/>
      <c r="K23" s="46"/>
    </row>
    <row r="24" spans="1:11" ht="20.25" customHeight="1" x14ac:dyDescent="0.15">
      <c r="A24" s="97"/>
      <c r="B24" s="12" t="s">
        <v>31</v>
      </c>
      <c r="C24" s="46">
        <v>2280</v>
      </c>
      <c r="D24" s="46"/>
      <c r="E24" s="46"/>
      <c r="F24" s="46">
        <v>2280</v>
      </c>
      <c r="G24" s="46"/>
      <c r="H24" s="46"/>
      <c r="I24" s="46">
        <v>2280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21</v>
      </c>
      <c r="D25" s="46"/>
      <c r="E25" s="46"/>
      <c r="F25" s="46">
        <v>20</v>
      </c>
      <c r="G25" s="46"/>
      <c r="H25" s="46"/>
      <c r="I25" s="46">
        <v>20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54</v>
      </c>
      <c r="D26" s="46"/>
      <c r="E26" s="46"/>
      <c r="F26" s="46">
        <v>53</v>
      </c>
      <c r="G26" s="46"/>
      <c r="H26" s="46"/>
      <c r="I26" s="46">
        <v>53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176</v>
      </c>
      <c r="D28" s="66"/>
      <c r="E28" s="67"/>
      <c r="F28" s="65"/>
      <c r="G28" s="66"/>
      <c r="H28" s="67"/>
      <c r="I28" s="65" t="s">
        <v>177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106</v>
      </c>
      <c r="D31" s="57"/>
      <c r="E31" s="58"/>
      <c r="F31" s="56" t="s">
        <v>172</v>
      </c>
      <c r="G31" s="57"/>
      <c r="H31" s="58"/>
      <c r="I31" s="56" t="s">
        <v>153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9.14</v>
      </c>
      <c r="F35" s="9">
        <v>9.16</v>
      </c>
      <c r="G35" s="9">
        <v>9.25</v>
      </c>
      <c r="H35" s="9">
        <v>9.18</v>
      </c>
      <c r="I35" s="9">
        <v>9.25</v>
      </c>
      <c r="J35" s="34">
        <v>9.26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6.02</v>
      </c>
      <c r="F36" s="9">
        <v>5.85</v>
      </c>
      <c r="G36" s="9">
        <v>5.71</v>
      </c>
      <c r="H36" s="9">
        <v>5.56</v>
      </c>
      <c r="I36" s="9">
        <v>6.11</v>
      </c>
      <c r="J36" s="34">
        <v>6.29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10.1</v>
      </c>
      <c r="F37" s="9">
        <v>9.94</v>
      </c>
      <c r="G37" s="18">
        <v>9.86</v>
      </c>
      <c r="H37" s="9">
        <v>10</v>
      </c>
      <c r="I37" s="9">
        <v>9.82</v>
      </c>
      <c r="J37" s="34">
        <v>10.7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2.13</v>
      </c>
      <c r="F38" s="18">
        <v>2.7</v>
      </c>
      <c r="G38" s="18">
        <v>1.53</v>
      </c>
      <c r="H38" s="18">
        <v>5.48</v>
      </c>
      <c r="I38" s="9">
        <v>2.71</v>
      </c>
      <c r="J38" s="34">
        <v>2.6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0.8</v>
      </c>
      <c r="F39" s="9">
        <v>0.8</v>
      </c>
      <c r="G39" s="9">
        <v>0.7</v>
      </c>
      <c r="H39" s="9">
        <v>0.7</v>
      </c>
      <c r="I39" s="9">
        <v>0.7</v>
      </c>
      <c r="J39" s="34">
        <v>0.7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10.17</v>
      </c>
      <c r="F40" s="9">
        <v>10.24</v>
      </c>
      <c r="G40" s="9">
        <v>10.119999999999999</v>
      </c>
      <c r="H40" s="9">
        <v>10.130000000000001</v>
      </c>
      <c r="I40" s="9">
        <v>10.119999999999999</v>
      </c>
      <c r="J40" s="34">
        <v>10.23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22.8</v>
      </c>
      <c r="F41" s="9">
        <v>23.3</v>
      </c>
      <c r="G41" s="9">
        <v>23.7</v>
      </c>
      <c r="H41" s="9">
        <v>24.1</v>
      </c>
      <c r="I41" s="9">
        <v>22.31</v>
      </c>
      <c r="J41" s="34">
        <v>24.8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5.35</v>
      </c>
      <c r="F42" s="9">
        <v>5.63</v>
      </c>
      <c r="G42" s="9">
        <v>5.84</v>
      </c>
      <c r="H42" s="9">
        <v>6.03</v>
      </c>
      <c r="I42" s="9">
        <v>6</v>
      </c>
      <c r="J42" s="34">
        <v>6.3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5.64</v>
      </c>
      <c r="F43" s="9">
        <v>5.88</v>
      </c>
      <c r="G43" s="9">
        <v>6.72</v>
      </c>
      <c r="H43" s="9">
        <v>5.93</v>
      </c>
      <c r="I43" s="9">
        <v>5.96</v>
      </c>
      <c r="J43" s="34">
        <v>5.44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513</v>
      </c>
      <c r="F44" s="9">
        <v>459</v>
      </c>
      <c r="G44" s="9">
        <v>459</v>
      </c>
      <c r="H44" s="9">
        <v>474</v>
      </c>
      <c r="I44" s="9">
        <v>476</v>
      </c>
      <c r="J44" s="34">
        <v>501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5.57</v>
      </c>
      <c r="F45" s="9">
        <v>5.62</v>
      </c>
      <c r="G45" s="9">
        <v>5.55</v>
      </c>
      <c r="H45" s="9">
        <v>5.64</v>
      </c>
      <c r="I45" s="9">
        <v>5.75</v>
      </c>
      <c r="J45" s="34">
        <v>5.35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17.3</v>
      </c>
      <c r="F46" s="9">
        <v>17.2</v>
      </c>
      <c r="G46" s="9">
        <v>16.5</v>
      </c>
      <c r="H46" s="9">
        <v>16.600000000000001</v>
      </c>
      <c r="I46" s="9">
        <v>13.4</v>
      </c>
      <c r="J46" s="34">
        <v>16.3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1.73</v>
      </c>
      <c r="F47" s="9">
        <v>2.1</v>
      </c>
      <c r="G47" s="9">
        <v>1.83</v>
      </c>
      <c r="H47" s="9">
        <v>1.95</v>
      </c>
      <c r="I47" s="9">
        <v>3.62</v>
      </c>
      <c r="J47" s="34">
        <v>1.29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5.93</v>
      </c>
      <c r="F48" s="9">
        <v>5.82</v>
      </c>
      <c r="G48" s="9">
        <v>5.72</v>
      </c>
      <c r="H48" s="9">
        <v>5.84</v>
      </c>
      <c r="I48" s="9">
        <v>6.04</v>
      </c>
      <c r="J48" s="34">
        <v>6.02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17.3</v>
      </c>
      <c r="F49" s="9">
        <v>18.2</v>
      </c>
      <c r="G49" s="9">
        <v>17.5</v>
      </c>
      <c r="H49" s="9">
        <v>16.899999999999999</v>
      </c>
      <c r="I49" s="9">
        <v>12.6</v>
      </c>
      <c r="J49" s="34">
        <v>11.7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1.73</v>
      </c>
      <c r="F50" s="9">
        <v>4.7</v>
      </c>
      <c r="G50" s="9">
        <v>2.02</v>
      </c>
      <c r="H50" s="9">
        <v>1.65</v>
      </c>
      <c r="I50" s="9">
        <v>2.14</v>
      </c>
      <c r="J50" s="34">
        <v>2.23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9.33</v>
      </c>
      <c r="F52" s="9">
        <v>9.35</v>
      </c>
      <c r="G52" s="9">
        <v>9.5</v>
      </c>
      <c r="H52" s="9">
        <v>9.49</v>
      </c>
      <c r="I52" s="9">
        <v>9.35</v>
      </c>
      <c r="J52" s="34">
        <v>9.32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7.12</v>
      </c>
      <c r="F53" s="9">
        <v>8.0299999999999994</v>
      </c>
      <c r="G53" s="9">
        <v>6.88</v>
      </c>
      <c r="H53" s="9">
        <v>7.32</v>
      </c>
      <c r="I53" s="9">
        <v>5.92</v>
      </c>
      <c r="J53" s="34">
        <v>5.46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10.3</v>
      </c>
      <c r="F54" s="9">
        <v>11.2</v>
      </c>
      <c r="G54" s="9">
        <v>11.6</v>
      </c>
      <c r="H54" s="9">
        <v>10.8</v>
      </c>
      <c r="I54" s="9">
        <v>12.25</v>
      </c>
      <c r="J54" s="34">
        <v>9.67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2.34</v>
      </c>
      <c r="F55" s="21">
        <v>4.5999999999999996</v>
      </c>
      <c r="G55" s="21">
        <v>3.43</v>
      </c>
      <c r="H55" s="9">
        <v>4.1100000000000003</v>
      </c>
      <c r="I55" s="9">
        <v>2.23</v>
      </c>
      <c r="J55" s="34">
        <v>2.42</v>
      </c>
    </row>
    <row r="56" spans="1:13" ht="14.25" x14ac:dyDescent="0.15">
      <c r="A56" s="22" t="s">
        <v>77</v>
      </c>
      <c r="B56" s="22" t="s">
        <v>78</v>
      </c>
      <c r="C56" s="23">
        <v>7.66</v>
      </c>
      <c r="D56" s="22" t="s">
        <v>50</v>
      </c>
      <c r="E56" s="23">
        <v>77</v>
      </c>
      <c r="F56" s="22" t="s">
        <v>79</v>
      </c>
      <c r="G56" s="23">
        <v>85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21.12</v>
      </c>
      <c r="C59" s="28"/>
      <c r="D59" s="29">
        <v>22.13</v>
      </c>
      <c r="E59" s="28"/>
      <c r="F59" s="28">
        <v>22.05</v>
      </c>
      <c r="G59" s="30"/>
      <c r="H59" s="28">
        <v>23.82</v>
      </c>
      <c r="I59" s="28"/>
      <c r="J59" s="28">
        <v>28.67</v>
      </c>
      <c r="K59" s="28"/>
      <c r="L59" s="28"/>
      <c r="M59" s="28"/>
    </row>
    <row r="60" spans="1:13" ht="18.75" x14ac:dyDescent="0.25">
      <c r="A60" s="27" t="s">
        <v>84</v>
      </c>
      <c r="B60" s="28">
        <v>49.31</v>
      </c>
      <c r="C60" s="28"/>
      <c r="D60" s="29">
        <v>29.15</v>
      </c>
      <c r="E60" s="28"/>
      <c r="F60" s="28">
        <v>27.64</v>
      </c>
      <c r="G60" s="30"/>
      <c r="H60" s="28">
        <v>31.97</v>
      </c>
      <c r="I60" s="28"/>
      <c r="J60" s="28">
        <v>32.229999999999997</v>
      </c>
      <c r="K60" s="28"/>
      <c r="L60" s="28">
        <v>39.700000000000003</v>
      </c>
      <c r="M60" s="28"/>
    </row>
    <row r="61" spans="1:13" ht="18.75" x14ac:dyDescent="0.25">
      <c r="A61" s="27" t="s">
        <v>85</v>
      </c>
      <c r="B61" s="28"/>
      <c r="C61" s="28"/>
      <c r="D61" s="29"/>
      <c r="E61" s="28"/>
      <c r="F61" s="28"/>
      <c r="G61" s="30"/>
      <c r="H61" s="28"/>
      <c r="I61" s="28"/>
      <c r="J61" s="28"/>
      <c r="K61" s="28"/>
      <c r="L61" s="28">
        <v>26.27</v>
      </c>
      <c r="M61" s="28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11.86</v>
      </c>
      <c r="D63" s="29"/>
      <c r="E63" s="28">
        <v>11.91</v>
      </c>
      <c r="F63" s="28"/>
      <c r="G63" s="30">
        <v>11.2</v>
      </c>
      <c r="H63" s="28"/>
      <c r="I63" s="28">
        <v>11.64</v>
      </c>
      <c r="J63" s="28"/>
      <c r="K63" s="28">
        <v>11.68</v>
      </c>
      <c r="L63" s="28"/>
      <c r="M63" s="28">
        <v>11.86</v>
      </c>
    </row>
    <row r="64" spans="1:13" ht="18.75" x14ac:dyDescent="0.25">
      <c r="A64" s="31" t="s">
        <v>87</v>
      </c>
      <c r="B64" s="28"/>
      <c r="C64" s="28"/>
      <c r="D64" s="29"/>
      <c r="E64" s="28">
        <v>31.7</v>
      </c>
      <c r="F64" s="28"/>
      <c r="G64" s="32"/>
      <c r="H64" s="28"/>
      <c r="I64" s="28"/>
      <c r="J64" s="28"/>
      <c r="K64" s="28"/>
      <c r="L64" s="28"/>
      <c r="M64" s="28"/>
    </row>
    <row r="65" spans="1:13" ht="18.75" x14ac:dyDescent="0.25">
      <c r="A65" s="31" t="s">
        <v>88</v>
      </c>
      <c r="B65" s="28"/>
      <c r="C65" s="28"/>
      <c r="D65" s="29"/>
      <c r="E65" s="28"/>
      <c r="F65" s="28"/>
      <c r="G65" s="30">
        <v>46.92</v>
      </c>
      <c r="H65" s="28"/>
      <c r="I65" s="28">
        <v>40.56</v>
      </c>
      <c r="J65" s="28"/>
      <c r="K65" s="28">
        <v>76.63</v>
      </c>
      <c r="L65" s="28"/>
      <c r="M65" s="28">
        <v>43.98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4.04</v>
      </c>
      <c r="C67" s="28">
        <v>8.39</v>
      </c>
      <c r="D67" s="29">
        <v>3.26</v>
      </c>
      <c r="E67" s="28">
        <v>7.76</v>
      </c>
      <c r="F67" s="28">
        <v>2.74</v>
      </c>
      <c r="G67" s="30">
        <v>7.7</v>
      </c>
      <c r="H67" s="28">
        <v>2.37</v>
      </c>
      <c r="I67" s="28">
        <v>7.68</v>
      </c>
      <c r="J67" s="28">
        <v>3.23</v>
      </c>
      <c r="K67" s="28">
        <v>7.75</v>
      </c>
      <c r="L67" s="28">
        <v>3.04</v>
      </c>
      <c r="M67" s="28">
        <v>8.4499999999999993</v>
      </c>
    </row>
    <row r="68" spans="1:13" ht="18.75" x14ac:dyDescent="0.25">
      <c r="A68" s="36" t="s">
        <v>90</v>
      </c>
      <c r="B68" s="37">
        <v>4.58</v>
      </c>
      <c r="C68" s="28">
        <v>6.97</v>
      </c>
      <c r="D68" s="29">
        <v>4.24</v>
      </c>
      <c r="E68" s="28">
        <v>7.15</v>
      </c>
      <c r="F68" s="28">
        <v>1.56</v>
      </c>
      <c r="G68" s="30">
        <v>7.25</v>
      </c>
      <c r="H68" s="28">
        <v>1.21</v>
      </c>
      <c r="I68" s="28">
        <v>7.3</v>
      </c>
      <c r="J68" s="28">
        <v>2.08</v>
      </c>
      <c r="K68" s="28">
        <v>7.93</v>
      </c>
      <c r="L68" s="28">
        <v>2.1</v>
      </c>
      <c r="M68" s="28">
        <v>7.06</v>
      </c>
    </row>
    <row r="69" spans="1:13" ht="18.75" x14ac:dyDescent="0.25">
      <c r="A69" s="36" t="s">
        <v>91</v>
      </c>
      <c r="B69" s="37"/>
      <c r="C69" s="28"/>
      <c r="D69" s="29"/>
      <c r="E69" s="28"/>
      <c r="F69" s="28">
        <v>5.93</v>
      </c>
      <c r="G69" s="30">
        <v>10.99</v>
      </c>
      <c r="H69" s="28">
        <v>5.04</v>
      </c>
      <c r="I69" s="28">
        <v>10.94</v>
      </c>
      <c r="J69" s="28">
        <v>4.2699999999999996</v>
      </c>
      <c r="K69" s="28">
        <v>11.5</v>
      </c>
      <c r="L69" s="28">
        <v>3.97</v>
      </c>
      <c r="M69" s="28">
        <v>10.91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28"/>
      <c r="K70" s="28"/>
      <c r="L70" s="28"/>
      <c r="M70" s="28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0"/>
  <sheetViews>
    <sheetView topLeftCell="A19" workbookViewId="0">
      <selection activeCell="C28" sqref="C28:E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127</v>
      </c>
      <c r="D2" s="43"/>
      <c r="E2" s="43"/>
      <c r="F2" s="44" t="s">
        <v>128</v>
      </c>
      <c r="G2" s="44"/>
      <c r="H2" s="44"/>
      <c r="I2" s="45" t="s">
        <v>129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34400</v>
      </c>
      <c r="D4" s="46"/>
      <c r="E4" s="46"/>
      <c r="F4" s="46">
        <v>35300</v>
      </c>
      <c r="G4" s="46"/>
      <c r="H4" s="46"/>
      <c r="I4" s="46">
        <v>36020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36150</v>
      </c>
      <c r="D5" s="46"/>
      <c r="E5" s="46"/>
      <c r="F5" s="46">
        <v>37600</v>
      </c>
      <c r="G5" s="46"/>
      <c r="H5" s="46"/>
      <c r="I5" s="46">
        <v>38500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C4-'14日'!I4</f>
        <v>1050</v>
      </c>
      <c r="D6" s="104"/>
      <c r="E6" s="104"/>
      <c r="F6" s="105">
        <f>F4-C4</f>
        <v>900</v>
      </c>
      <c r="G6" s="106"/>
      <c r="H6" s="107"/>
      <c r="I6" s="105">
        <f>I4-F4</f>
        <v>720</v>
      </c>
      <c r="J6" s="106"/>
      <c r="K6" s="107"/>
      <c r="L6" s="103">
        <f>C6+F6+I6</f>
        <v>2670</v>
      </c>
      <c r="M6" s="103">
        <f>C7+F7+I7</f>
        <v>3300</v>
      </c>
    </row>
    <row r="7" spans="1:15" ht="21.95" customHeight="1" x14ac:dyDescent="0.15">
      <c r="A7" s="92"/>
      <c r="B7" s="6" t="s">
        <v>8</v>
      </c>
      <c r="C7" s="104">
        <f>C5-'14日'!I5</f>
        <v>950</v>
      </c>
      <c r="D7" s="104"/>
      <c r="E7" s="104"/>
      <c r="F7" s="105">
        <f>F5-C5</f>
        <v>1450</v>
      </c>
      <c r="G7" s="106"/>
      <c r="H7" s="107"/>
      <c r="I7" s="105">
        <f>I5-F5</f>
        <v>900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44</v>
      </c>
      <c r="D9" s="46"/>
      <c r="E9" s="46"/>
      <c r="F9" s="46">
        <v>49</v>
      </c>
      <c r="G9" s="46"/>
      <c r="H9" s="46"/>
      <c r="I9" s="46">
        <v>47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44</v>
      </c>
      <c r="D10" s="46"/>
      <c r="E10" s="46"/>
      <c r="F10" s="46">
        <v>49</v>
      </c>
      <c r="G10" s="46"/>
      <c r="H10" s="46"/>
      <c r="I10" s="46">
        <v>46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430</v>
      </c>
      <c r="D15" s="9">
        <v>400</v>
      </c>
      <c r="E15" s="9">
        <v>370</v>
      </c>
      <c r="F15" s="9">
        <v>370</v>
      </c>
      <c r="G15" s="9">
        <v>340</v>
      </c>
      <c r="H15" s="9">
        <v>320</v>
      </c>
      <c r="I15" s="9">
        <v>320</v>
      </c>
      <c r="J15" s="9">
        <v>300</v>
      </c>
      <c r="K15" s="9">
        <v>270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360</v>
      </c>
      <c r="D21" s="9">
        <v>250</v>
      </c>
      <c r="E21" s="9">
        <v>500</v>
      </c>
      <c r="F21" s="9">
        <v>490</v>
      </c>
      <c r="G21" s="9">
        <v>400</v>
      </c>
      <c r="H21" s="9">
        <v>330</v>
      </c>
      <c r="I21" s="9">
        <v>330</v>
      </c>
      <c r="J21" s="9">
        <v>260</v>
      </c>
      <c r="K21" s="9">
        <v>520</v>
      </c>
    </row>
    <row r="22" spans="1:11" ht="21.95" customHeight="1" x14ac:dyDescent="0.15">
      <c r="A22" s="93"/>
      <c r="B22" s="10" t="s">
        <v>26</v>
      </c>
      <c r="C22" s="53" t="s">
        <v>178</v>
      </c>
      <c r="D22" s="53"/>
      <c r="E22" s="53"/>
      <c r="F22" s="53" t="s">
        <v>27</v>
      </c>
      <c r="G22" s="53"/>
      <c r="H22" s="53"/>
      <c r="I22" s="53" t="s">
        <v>179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850</v>
      </c>
      <c r="D23" s="46"/>
      <c r="E23" s="46"/>
      <c r="F23" s="46">
        <v>850</v>
      </c>
      <c r="G23" s="46"/>
      <c r="H23" s="46"/>
      <c r="I23" s="46">
        <v>700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2280</v>
      </c>
      <c r="D24" s="46"/>
      <c r="E24" s="46"/>
      <c r="F24" s="46">
        <v>2280</v>
      </c>
      <c r="G24" s="46"/>
      <c r="H24" s="46"/>
      <c r="I24" s="46">
        <v>2210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20</v>
      </c>
      <c r="D25" s="46"/>
      <c r="E25" s="46"/>
      <c r="F25" s="46">
        <v>20</v>
      </c>
      <c r="G25" s="46"/>
      <c r="H25" s="46"/>
      <c r="I25" s="46">
        <v>20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53</v>
      </c>
      <c r="D26" s="46"/>
      <c r="E26" s="46"/>
      <c r="F26" s="46">
        <v>53</v>
      </c>
      <c r="G26" s="46"/>
      <c r="H26" s="46"/>
      <c r="I26" s="46">
        <v>51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110" t="s">
        <v>180</v>
      </c>
      <c r="D28" s="66"/>
      <c r="E28" s="67"/>
      <c r="F28" s="65"/>
      <c r="G28" s="66"/>
      <c r="H28" s="67"/>
      <c r="I28" s="65" t="s">
        <v>181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41</v>
      </c>
      <c r="D31" s="57"/>
      <c r="E31" s="58"/>
      <c r="F31" s="56" t="s">
        <v>182</v>
      </c>
      <c r="G31" s="57"/>
      <c r="H31" s="58"/>
      <c r="I31" s="56" t="s">
        <v>153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9.19</v>
      </c>
      <c r="F35" s="9">
        <v>9.2200000000000006</v>
      </c>
      <c r="G35" s="9">
        <v>9.23</v>
      </c>
      <c r="H35" s="9">
        <v>9.18</v>
      </c>
      <c r="I35" s="9">
        <v>9.23</v>
      </c>
      <c r="J35" s="34">
        <v>9.2100000000000009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6.13</v>
      </c>
      <c r="F36" s="9">
        <v>6.14</v>
      </c>
      <c r="G36" s="9">
        <v>6.05</v>
      </c>
      <c r="H36" s="9">
        <v>6.23</v>
      </c>
      <c r="I36" s="9">
        <v>6.11</v>
      </c>
      <c r="J36" s="34">
        <v>5.67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10.199999999999999</v>
      </c>
      <c r="F37" s="9">
        <v>10.6</v>
      </c>
      <c r="G37" s="18">
        <v>10.3</v>
      </c>
      <c r="H37" s="9">
        <v>10.9</v>
      </c>
      <c r="I37" s="9">
        <v>10.6</v>
      </c>
      <c r="J37" s="34">
        <v>10.9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2.2999999999999998</v>
      </c>
      <c r="F38" s="18">
        <v>2.7</v>
      </c>
      <c r="G38" s="18">
        <v>2.5</v>
      </c>
      <c r="H38" s="18">
        <v>3.1</v>
      </c>
      <c r="I38" s="9">
        <v>2.8</v>
      </c>
      <c r="J38" s="34">
        <v>2.6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0.6</v>
      </c>
      <c r="H39" s="9">
        <v>0.6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10.210000000000001</v>
      </c>
      <c r="F40" s="9">
        <v>10.19</v>
      </c>
      <c r="G40" s="9">
        <v>10.199999999999999</v>
      </c>
      <c r="H40" s="9">
        <v>10.119999999999999</v>
      </c>
      <c r="I40" s="9">
        <v>10</v>
      </c>
      <c r="J40" s="34">
        <v>9.9700000000000006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21.73</v>
      </c>
      <c r="F41" s="9">
        <v>21.24</v>
      </c>
      <c r="G41" s="9">
        <v>21.1</v>
      </c>
      <c r="H41" s="9">
        <v>22.5</v>
      </c>
      <c r="I41" s="9">
        <v>23.71</v>
      </c>
      <c r="J41" s="34">
        <v>22.59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6.5</v>
      </c>
      <c r="F42" s="9">
        <v>6.34</v>
      </c>
      <c r="G42" s="9">
        <v>6.53</v>
      </c>
      <c r="H42" s="9">
        <v>6.55</v>
      </c>
      <c r="I42" s="9">
        <v>6.43</v>
      </c>
      <c r="J42" s="34">
        <v>6.4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5.84</v>
      </c>
      <c r="F43" s="9">
        <v>5.5</v>
      </c>
      <c r="G43" s="9">
        <v>5.64</v>
      </c>
      <c r="H43" s="9">
        <v>5.78</v>
      </c>
      <c r="I43" s="9">
        <v>5.64</v>
      </c>
      <c r="J43" s="34">
        <v>5.74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459</v>
      </c>
      <c r="F44" s="9">
        <v>488</v>
      </c>
      <c r="G44" s="9">
        <v>496</v>
      </c>
      <c r="H44" s="9">
        <v>532</v>
      </c>
      <c r="I44" s="9">
        <v>563</v>
      </c>
      <c r="J44" s="34">
        <v>537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5.76</v>
      </c>
      <c r="F45" s="9">
        <v>5.37</v>
      </c>
      <c r="G45" s="9">
        <v>5.73</v>
      </c>
      <c r="H45" s="9">
        <v>6.06</v>
      </c>
      <c r="I45" s="9">
        <v>6.15</v>
      </c>
      <c r="J45" s="34">
        <v>6.04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15.9</v>
      </c>
      <c r="F46" s="9">
        <v>13.4</v>
      </c>
      <c r="G46" s="9">
        <v>17.5</v>
      </c>
      <c r="H46" s="9">
        <v>18.7</v>
      </c>
      <c r="I46" s="9">
        <v>11.3</v>
      </c>
      <c r="J46" s="34">
        <v>13.5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1.83</v>
      </c>
      <c r="F47" s="9">
        <v>1.64</v>
      </c>
      <c r="G47" s="9">
        <v>2.75</v>
      </c>
      <c r="H47" s="9">
        <v>2.0699999999999998</v>
      </c>
      <c r="I47" s="9">
        <v>2.7</v>
      </c>
      <c r="J47" s="34">
        <v>1.94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5.38</v>
      </c>
      <c r="F48" s="9">
        <v>5.81</v>
      </c>
      <c r="G48" s="9">
        <v>5.93</v>
      </c>
      <c r="H48" s="9">
        <v>6.17</v>
      </c>
      <c r="I48" s="9">
        <v>5.98</v>
      </c>
      <c r="J48" s="34">
        <v>6.32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12.3</v>
      </c>
      <c r="F49" s="9">
        <v>11.2</v>
      </c>
      <c r="G49" s="9">
        <v>9.8000000000000007</v>
      </c>
      <c r="H49" s="9">
        <v>10.3</v>
      </c>
      <c r="I49" s="9">
        <v>8.3000000000000007</v>
      </c>
      <c r="J49" s="34">
        <v>9.6999999999999993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2.0499999999999998</v>
      </c>
      <c r="F50" s="9">
        <v>2.23</v>
      </c>
      <c r="G50" s="9">
        <v>1.93</v>
      </c>
      <c r="H50" s="9">
        <v>2.0499999999999998</v>
      </c>
      <c r="I50" s="9">
        <v>2.04</v>
      </c>
      <c r="J50" s="34">
        <v>2.57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9.33</v>
      </c>
      <c r="F52" s="9">
        <v>9.31</v>
      </c>
      <c r="G52" s="9">
        <v>9.3000000000000007</v>
      </c>
      <c r="H52" s="9">
        <v>9.32</v>
      </c>
      <c r="I52" s="9">
        <v>9.34</v>
      </c>
      <c r="J52" s="34">
        <v>9.31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5.82</v>
      </c>
      <c r="F53" s="9">
        <v>5.29</v>
      </c>
      <c r="G53" s="9">
        <v>5.61</v>
      </c>
      <c r="H53" s="9">
        <v>5.91</v>
      </c>
      <c r="I53" s="9">
        <v>5.76</v>
      </c>
      <c r="J53" s="34">
        <v>5.93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11.04</v>
      </c>
      <c r="F54" s="9">
        <v>11.23</v>
      </c>
      <c r="G54" s="9">
        <v>10.8</v>
      </c>
      <c r="H54" s="9">
        <v>11.2</v>
      </c>
      <c r="I54" s="9">
        <v>9.66</v>
      </c>
      <c r="J54" s="34">
        <v>12.36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3.12</v>
      </c>
      <c r="F55" s="21">
        <v>2.74</v>
      </c>
      <c r="G55" s="21">
        <v>2.98</v>
      </c>
      <c r="H55" s="9">
        <v>3.05</v>
      </c>
      <c r="I55" s="9">
        <v>2.3199999999999998</v>
      </c>
      <c r="J55" s="34">
        <v>2.84</v>
      </c>
    </row>
    <row r="56" spans="1:13" ht="14.25" x14ac:dyDescent="0.15">
      <c r="A56" s="22" t="s">
        <v>77</v>
      </c>
      <c r="B56" s="22" t="s">
        <v>78</v>
      </c>
      <c r="C56" s="23">
        <v>7.66</v>
      </c>
      <c r="D56" s="22" t="s">
        <v>50</v>
      </c>
      <c r="E56" s="23">
        <v>77</v>
      </c>
      <c r="F56" s="22" t="s">
        <v>79</v>
      </c>
      <c r="G56" s="23">
        <v>85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18.02</v>
      </c>
      <c r="C59" s="28"/>
      <c r="D59" s="28">
        <v>21.01</v>
      </c>
      <c r="E59" s="28"/>
      <c r="F59" s="28">
        <v>24</v>
      </c>
      <c r="G59" s="28"/>
      <c r="H59" s="28">
        <v>26</v>
      </c>
      <c r="I59" s="28"/>
      <c r="J59" s="28">
        <v>25.29</v>
      </c>
      <c r="K59" s="28"/>
      <c r="L59" s="28">
        <v>30.36</v>
      </c>
      <c r="M59" s="28"/>
    </row>
    <row r="60" spans="1:13" ht="18.75" x14ac:dyDescent="0.25">
      <c r="A60" s="27" t="s">
        <v>84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>
        <v>49</v>
      </c>
      <c r="M60" s="28"/>
    </row>
    <row r="61" spans="1:13" ht="18.75" x14ac:dyDescent="0.25">
      <c r="A61" s="27" t="s">
        <v>85</v>
      </c>
      <c r="B61" s="28">
        <v>32.340000000000003</v>
      </c>
      <c r="C61" s="28"/>
      <c r="D61" s="28">
        <v>33.51</v>
      </c>
      <c r="E61" s="28"/>
      <c r="F61" s="28">
        <v>36.200000000000003</v>
      </c>
      <c r="G61" s="28"/>
      <c r="H61" s="28">
        <v>37.799999999999997</v>
      </c>
      <c r="I61" s="28"/>
      <c r="J61" s="28">
        <v>37.67</v>
      </c>
      <c r="K61" s="28"/>
      <c r="L61" s="28"/>
      <c r="M61" s="28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/>
      <c r="D63" s="28"/>
      <c r="E63" s="28"/>
      <c r="F63" s="28"/>
      <c r="G63" s="28">
        <v>11.7</v>
      </c>
      <c r="H63" s="28"/>
      <c r="I63" s="28">
        <v>11.5</v>
      </c>
      <c r="J63" s="28"/>
      <c r="K63" s="28">
        <v>11.57</v>
      </c>
      <c r="L63" s="28"/>
      <c r="M63" s="28">
        <v>11.75</v>
      </c>
    </row>
    <row r="64" spans="1:13" ht="18.75" x14ac:dyDescent="0.25">
      <c r="A64" s="31" t="s">
        <v>87</v>
      </c>
      <c r="B64" s="28"/>
      <c r="C64" s="28">
        <v>31.98</v>
      </c>
      <c r="D64" s="28"/>
      <c r="E64" s="28">
        <v>38.19</v>
      </c>
      <c r="F64" s="28"/>
      <c r="G64" s="28">
        <v>34.4</v>
      </c>
      <c r="H64" s="28"/>
      <c r="I64" s="28">
        <v>35.799999999999997</v>
      </c>
      <c r="J64" s="28"/>
      <c r="K64" s="28">
        <v>38.19</v>
      </c>
      <c r="L64" s="28"/>
      <c r="M64" s="28">
        <v>37.94</v>
      </c>
    </row>
    <row r="65" spans="1:13" ht="18.75" x14ac:dyDescent="0.25">
      <c r="A65" s="31" t="s">
        <v>88</v>
      </c>
      <c r="B65" s="28"/>
      <c r="C65" s="28">
        <v>36.75</v>
      </c>
      <c r="D65" s="28"/>
      <c r="E65" s="28">
        <v>75.23</v>
      </c>
      <c r="F65" s="28"/>
      <c r="G65" s="28">
        <v>53.8</v>
      </c>
      <c r="H65" s="28"/>
      <c r="I65" s="28">
        <v>41.3</v>
      </c>
      <c r="J65" s="28"/>
      <c r="K65" s="28">
        <v>39.64</v>
      </c>
      <c r="L65" s="28"/>
      <c r="M65" s="28"/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2.83</v>
      </c>
      <c r="C67" s="28">
        <v>7.67</v>
      </c>
      <c r="D67" s="28">
        <v>3.05</v>
      </c>
      <c r="E67" s="28">
        <v>8.5399999999999991</v>
      </c>
      <c r="F67" s="28">
        <v>3.15</v>
      </c>
      <c r="G67" s="28">
        <v>7.8</v>
      </c>
      <c r="H67" s="28">
        <v>2.86</v>
      </c>
      <c r="I67" s="28">
        <v>7.6</v>
      </c>
      <c r="J67" s="28">
        <v>3.49</v>
      </c>
      <c r="K67" s="28">
        <v>8.39</v>
      </c>
      <c r="L67" s="28">
        <v>3.02</v>
      </c>
      <c r="M67" s="28">
        <v>7.83</v>
      </c>
    </row>
    <row r="68" spans="1:13" ht="18.75" x14ac:dyDescent="0.25">
      <c r="A68" s="36" t="s">
        <v>90</v>
      </c>
      <c r="B68" s="28">
        <v>2.12</v>
      </c>
      <c r="C68" s="28">
        <v>7.75</v>
      </c>
      <c r="D68" s="28">
        <v>1.93</v>
      </c>
      <c r="E68" s="28">
        <v>7.15</v>
      </c>
      <c r="F68" s="28">
        <v>2.68</v>
      </c>
      <c r="G68" s="28">
        <v>7.1</v>
      </c>
      <c r="H68" s="28">
        <v>3.27</v>
      </c>
      <c r="I68" s="28">
        <v>7</v>
      </c>
      <c r="J68" s="28">
        <v>2.27</v>
      </c>
      <c r="K68" s="28">
        <v>7.15</v>
      </c>
      <c r="L68" s="28">
        <v>2.17</v>
      </c>
      <c r="M68" s="28">
        <v>7.23</v>
      </c>
    </row>
    <row r="69" spans="1:13" ht="18.75" x14ac:dyDescent="0.25">
      <c r="A69" s="36" t="s">
        <v>91</v>
      </c>
      <c r="B69" s="28">
        <v>3.53</v>
      </c>
      <c r="C69" s="28">
        <v>10.97</v>
      </c>
      <c r="D69" s="28">
        <v>4.43</v>
      </c>
      <c r="E69" s="28">
        <v>11.26</v>
      </c>
      <c r="F69" s="28">
        <v>4.1900000000000004</v>
      </c>
      <c r="G69" s="28">
        <v>11.2</v>
      </c>
      <c r="H69" s="28">
        <v>4.5199999999999996</v>
      </c>
      <c r="I69" s="28">
        <v>11.1</v>
      </c>
      <c r="J69" s="28">
        <v>4.63</v>
      </c>
      <c r="K69" s="28">
        <v>11.11</v>
      </c>
      <c r="L69" s="28"/>
      <c r="M69" s="28"/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70"/>
  <sheetViews>
    <sheetView tabSelected="1" topLeftCell="A16" workbookViewId="0">
      <selection activeCell="M28" sqref="M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</v>
      </c>
      <c r="D2" s="43"/>
      <c r="E2" s="43"/>
      <c r="F2" s="44" t="s">
        <v>2</v>
      </c>
      <c r="G2" s="44"/>
      <c r="H2" s="44"/>
      <c r="I2" s="45" t="s">
        <v>3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36750</v>
      </c>
      <c r="D4" s="46"/>
      <c r="E4" s="46"/>
      <c r="F4" s="46">
        <v>37680</v>
      </c>
      <c r="G4" s="46"/>
      <c r="H4" s="46"/>
      <c r="I4" s="46">
        <v>39000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39670</v>
      </c>
      <c r="D5" s="46"/>
      <c r="E5" s="46"/>
      <c r="F5" s="46">
        <v>40550</v>
      </c>
      <c r="G5" s="46"/>
      <c r="H5" s="46"/>
      <c r="I5" s="46">
        <v>41460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C4-'15日'!I4</f>
        <v>730</v>
      </c>
      <c r="D6" s="104"/>
      <c r="E6" s="104"/>
      <c r="F6" s="105">
        <f>F4-C4</f>
        <v>930</v>
      </c>
      <c r="G6" s="106"/>
      <c r="H6" s="107"/>
      <c r="I6" s="105">
        <f>I4-F4</f>
        <v>1320</v>
      </c>
      <c r="J6" s="106"/>
      <c r="K6" s="107"/>
      <c r="L6" s="103">
        <f>C6+F6+I6</f>
        <v>2980</v>
      </c>
      <c r="M6" s="103">
        <f>C7+F7+I7</f>
        <v>2960</v>
      </c>
    </row>
    <row r="7" spans="1:15" ht="21.95" customHeight="1" x14ac:dyDescent="0.15">
      <c r="A7" s="92"/>
      <c r="B7" s="6" t="s">
        <v>8</v>
      </c>
      <c r="C7" s="104">
        <f>C5-'15日'!I5</f>
        <v>1170</v>
      </c>
      <c r="D7" s="104"/>
      <c r="E7" s="104"/>
      <c r="F7" s="105">
        <f>F5-C5</f>
        <v>880</v>
      </c>
      <c r="G7" s="106"/>
      <c r="H7" s="107"/>
      <c r="I7" s="105">
        <f>I5-F5</f>
        <v>910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43</v>
      </c>
      <c r="D9" s="46"/>
      <c r="E9" s="46"/>
      <c r="F9" s="46">
        <v>47</v>
      </c>
      <c r="G9" s="46"/>
      <c r="H9" s="46"/>
      <c r="I9" s="46">
        <v>49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43</v>
      </c>
      <c r="D10" s="46"/>
      <c r="E10" s="46"/>
      <c r="F10" s="46">
        <v>45</v>
      </c>
      <c r="G10" s="46"/>
      <c r="H10" s="46"/>
      <c r="I10" s="46">
        <v>49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111" t="s">
        <v>18</v>
      </c>
      <c r="D13" s="112"/>
      <c r="E13" s="113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9" t="s">
        <v>18</v>
      </c>
      <c r="D14" s="111"/>
      <c r="E14" s="113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270</v>
      </c>
      <c r="D15" s="9">
        <v>500</v>
      </c>
      <c r="E15" s="9">
        <v>460</v>
      </c>
      <c r="F15" s="9">
        <v>460</v>
      </c>
      <c r="G15" s="9">
        <v>430</v>
      </c>
      <c r="H15" s="9">
        <v>400</v>
      </c>
      <c r="I15" s="9">
        <v>390</v>
      </c>
      <c r="J15" s="9">
        <v>360</v>
      </c>
      <c r="K15" s="9">
        <v>330</v>
      </c>
    </row>
    <row r="16" spans="1:15" ht="33" customHeight="1" x14ac:dyDescent="0.15">
      <c r="A16" s="95"/>
      <c r="B16" s="10" t="s">
        <v>21</v>
      </c>
      <c r="C16" s="114" t="s">
        <v>183</v>
      </c>
      <c r="D16" s="115"/>
      <c r="E16" s="116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111" t="s">
        <v>18</v>
      </c>
      <c r="D19" s="112"/>
      <c r="E19" s="113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111" t="s">
        <v>18</v>
      </c>
      <c r="D20" s="112"/>
      <c r="E20" s="113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520</v>
      </c>
      <c r="D21" s="9">
        <v>470</v>
      </c>
      <c r="E21" s="9">
        <v>400</v>
      </c>
      <c r="F21" s="9">
        <v>400</v>
      </c>
      <c r="G21" s="9">
        <v>300</v>
      </c>
      <c r="H21" s="9">
        <v>500</v>
      </c>
      <c r="I21" s="9">
        <v>490</v>
      </c>
      <c r="J21" s="9">
        <v>410</v>
      </c>
      <c r="K21" s="9">
        <v>330</v>
      </c>
    </row>
    <row r="22" spans="1:11" ht="38.2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184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f>300+270</f>
        <v>570</v>
      </c>
      <c r="D23" s="46"/>
      <c r="E23" s="46"/>
      <c r="F23" s="46">
        <v>570</v>
      </c>
      <c r="G23" s="46"/>
      <c r="H23" s="46"/>
      <c r="I23" s="46">
        <v>420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2150</v>
      </c>
      <c r="D24" s="46"/>
      <c r="E24" s="46"/>
      <c r="F24" s="46">
        <v>2150</v>
      </c>
      <c r="G24" s="46"/>
      <c r="H24" s="46"/>
      <c r="I24" s="46">
        <v>2120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19</v>
      </c>
      <c r="D25" s="46"/>
      <c r="E25" s="46"/>
      <c r="F25" s="46">
        <v>19</v>
      </c>
      <c r="G25" s="46"/>
      <c r="H25" s="46"/>
      <c r="I25" s="46">
        <v>19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51</v>
      </c>
      <c r="D26" s="46"/>
      <c r="E26" s="46"/>
      <c r="F26" s="46">
        <v>50</v>
      </c>
      <c r="G26" s="46"/>
      <c r="H26" s="46"/>
      <c r="I26" s="46">
        <v>50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185</v>
      </c>
      <c r="D28" s="66"/>
      <c r="E28" s="67"/>
      <c r="F28" s="65"/>
      <c r="G28" s="66"/>
      <c r="H28" s="67"/>
      <c r="I28" s="126" t="s">
        <v>304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120</v>
      </c>
      <c r="D31" s="57"/>
      <c r="E31" s="58"/>
      <c r="F31" s="56" t="s">
        <v>144</v>
      </c>
      <c r="G31" s="57"/>
      <c r="H31" s="58"/>
      <c r="I31" s="56" t="s">
        <v>186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9.36</v>
      </c>
      <c r="F35" s="9">
        <v>9.1999999999999993</v>
      </c>
      <c r="G35" s="9">
        <v>9.24</v>
      </c>
      <c r="H35" s="9">
        <v>9.26</v>
      </c>
      <c r="I35" s="9">
        <v>9.25</v>
      </c>
      <c r="J35" s="34">
        <v>9.26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5.95</v>
      </c>
      <c r="F36" s="9">
        <v>5.77</v>
      </c>
      <c r="G36" s="9">
        <v>5.96</v>
      </c>
      <c r="H36" s="9">
        <v>5.77</v>
      </c>
      <c r="I36" s="9">
        <v>5.83</v>
      </c>
      <c r="J36" s="34">
        <v>5.93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10.7</v>
      </c>
      <c r="F37" s="9">
        <v>10</v>
      </c>
      <c r="G37" s="18">
        <v>10.8</v>
      </c>
      <c r="H37" s="9">
        <v>11.2</v>
      </c>
      <c r="I37" s="9">
        <v>11.5</v>
      </c>
      <c r="J37" s="34">
        <v>11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5.8</v>
      </c>
      <c r="F38" s="18">
        <v>4.63</v>
      </c>
      <c r="G38" s="18">
        <v>2.62</v>
      </c>
      <c r="H38" s="18">
        <v>1.68</v>
      </c>
      <c r="I38" s="9">
        <v>1.75</v>
      </c>
      <c r="J38" s="34">
        <v>1.92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0.8</v>
      </c>
      <c r="H39" s="9">
        <v>0.8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</v>
      </c>
      <c r="F40" s="9">
        <v>10.119999999999999</v>
      </c>
      <c r="G40" s="9">
        <v>10.15</v>
      </c>
      <c r="H40" s="9">
        <v>10.130000000000001</v>
      </c>
      <c r="I40" s="9">
        <v>10.15</v>
      </c>
      <c r="J40" s="34">
        <v>10.119999999999999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22.7</v>
      </c>
      <c r="F41" s="9">
        <v>23.1</v>
      </c>
      <c r="G41" s="9">
        <v>22.7</v>
      </c>
      <c r="H41" s="9">
        <v>22.4</v>
      </c>
      <c r="I41" s="9">
        <v>21.8</v>
      </c>
      <c r="J41" s="34">
        <v>22.3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6.05</v>
      </c>
      <c r="F42" s="9">
        <v>5.97</v>
      </c>
      <c r="G42" s="9">
        <v>6.53</v>
      </c>
      <c r="H42" s="9">
        <v>6.81</v>
      </c>
      <c r="I42" s="9">
        <v>6.9</v>
      </c>
      <c r="J42" s="34">
        <v>7.16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6.14</v>
      </c>
      <c r="F43" s="9">
        <v>6.82</v>
      </c>
      <c r="G43" s="9">
        <v>6.24</v>
      </c>
      <c r="H43" s="9">
        <v>6.73</v>
      </c>
      <c r="I43" s="9">
        <v>6.57</v>
      </c>
      <c r="J43" s="34">
        <v>6.38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541</v>
      </c>
      <c r="F44" s="9">
        <v>471</v>
      </c>
      <c r="G44" s="9">
        <v>445</v>
      </c>
      <c r="H44" s="9">
        <v>428</v>
      </c>
      <c r="I44" s="9">
        <v>434</v>
      </c>
      <c r="J44" s="34">
        <v>487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5.74</v>
      </c>
      <c r="F45" s="9">
        <v>5.61</v>
      </c>
      <c r="G45" s="9">
        <v>5.34</v>
      </c>
      <c r="H45" s="9">
        <v>5.57</v>
      </c>
      <c r="I45" s="9">
        <v>5.81</v>
      </c>
      <c r="J45" s="34">
        <v>5.72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18.5</v>
      </c>
      <c r="F46" s="9">
        <v>17.5</v>
      </c>
      <c r="G46" s="9">
        <v>17.5</v>
      </c>
      <c r="H46" s="9">
        <v>17.100000000000001</v>
      </c>
      <c r="I46" s="9">
        <v>17.600000000000001</v>
      </c>
      <c r="J46" s="34">
        <v>17.5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3.45</v>
      </c>
      <c r="F47" s="9">
        <v>2.97</v>
      </c>
      <c r="G47" s="9">
        <v>6.02</v>
      </c>
      <c r="H47" s="9">
        <v>5.92</v>
      </c>
      <c r="I47" s="9">
        <v>5.27</v>
      </c>
      <c r="J47" s="34">
        <v>5.53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5.53</v>
      </c>
      <c r="F48" s="9">
        <v>5.24</v>
      </c>
      <c r="G48" s="9">
        <v>6.04</v>
      </c>
      <c r="H48" s="9">
        <v>5.89</v>
      </c>
      <c r="I48" s="9">
        <v>5.94</v>
      </c>
      <c r="J48" s="34">
        <v>6.05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14.7</v>
      </c>
      <c r="F49" s="9">
        <v>8.4</v>
      </c>
      <c r="G49" s="9">
        <v>17.8</v>
      </c>
      <c r="H49" s="9">
        <v>17.100000000000001</v>
      </c>
      <c r="I49" s="9">
        <v>7.5</v>
      </c>
      <c r="J49" s="34">
        <v>11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4.3099999999999996</v>
      </c>
      <c r="F50" s="9">
        <v>3.72</v>
      </c>
      <c r="G50" s="9">
        <v>2.33</v>
      </c>
      <c r="H50" s="9">
        <v>3.21</v>
      </c>
      <c r="I50" s="9">
        <v>3.17</v>
      </c>
      <c r="J50" s="34">
        <v>3.29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9.35</v>
      </c>
      <c r="F52" s="9">
        <v>9.4</v>
      </c>
      <c r="G52" s="9">
        <v>9.42</v>
      </c>
      <c r="H52" s="9">
        <v>9.3800000000000008</v>
      </c>
      <c r="I52" s="9">
        <v>9.35</v>
      </c>
      <c r="J52" s="34">
        <v>9.33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5.89</v>
      </c>
      <c r="F53" s="9">
        <v>5.91</v>
      </c>
      <c r="G53" s="9">
        <v>5.63</v>
      </c>
      <c r="H53" s="9">
        <v>5.73</v>
      </c>
      <c r="I53" s="9">
        <v>6.14</v>
      </c>
      <c r="J53" s="34">
        <v>6.1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11.43</v>
      </c>
      <c r="F54" s="9">
        <v>10.84</v>
      </c>
      <c r="G54" s="9">
        <v>11.2</v>
      </c>
      <c r="H54" s="9">
        <v>10.9</v>
      </c>
      <c r="I54" s="9">
        <v>10.7</v>
      </c>
      <c r="J54" s="34">
        <v>10.5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6.9</v>
      </c>
      <c r="F55" s="21">
        <v>4.79</v>
      </c>
      <c r="G55" s="21">
        <v>3.04</v>
      </c>
      <c r="H55" s="9">
        <v>2.94</v>
      </c>
      <c r="I55" s="9">
        <v>2.91</v>
      </c>
      <c r="J55" s="34">
        <v>2.86</v>
      </c>
    </row>
    <row r="56" spans="1:13" ht="14.25" x14ac:dyDescent="0.15">
      <c r="A56" s="22" t="s">
        <v>77</v>
      </c>
      <c r="B56" s="22" t="s">
        <v>78</v>
      </c>
      <c r="C56" s="23"/>
      <c r="D56" s="22" t="s">
        <v>50</v>
      </c>
      <c r="E56" s="23"/>
      <c r="F56" s="22" t="s">
        <v>79</v>
      </c>
      <c r="G56" s="23"/>
      <c r="H56" s="22" t="s">
        <v>80</v>
      </c>
      <c r="I56" s="23"/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90</v>
      </c>
      <c r="C59" s="28"/>
      <c r="D59" s="29"/>
      <c r="E59" s="28"/>
      <c r="F59" s="28"/>
      <c r="G59" s="30"/>
      <c r="H59" s="28"/>
      <c r="I59" s="28"/>
      <c r="J59" s="34">
        <v>25</v>
      </c>
      <c r="K59" s="34"/>
      <c r="L59" s="34">
        <v>36</v>
      </c>
      <c r="M59" s="34"/>
    </row>
    <row r="60" spans="1:13" ht="18.75" x14ac:dyDescent="0.25">
      <c r="A60" s="27" t="s">
        <v>84</v>
      </c>
      <c r="B60" s="28">
        <v>72</v>
      </c>
      <c r="C60" s="28"/>
      <c r="D60" s="29">
        <v>40.700000000000003</v>
      </c>
      <c r="E60" s="28"/>
      <c r="F60" s="28">
        <v>38.6</v>
      </c>
      <c r="G60" s="30"/>
      <c r="H60" s="28">
        <v>39.99</v>
      </c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/>
      <c r="C61" s="28"/>
      <c r="D61" s="29">
        <v>32.200000000000003</v>
      </c>
      <c r="E61" s="28"/>
      <c r="F61" s="28">
        <v>39.93</v>
      </c>
      <c r="G61" s="30"/>
      <c r="H61" s="28">
        <v>42.82</v>
      </c>
      <c r="I61" s="28"/>
      <c r="J61" s="34">
        <v>62.9</v>
      </c>
      <c r="K61" s="34"/>
      <c r="L61" s="34">
        <v>44.4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11.83</v>
      </c>
      <c r="D63" s="29"/>
      <c r="E63" s="28">
        <v>11.49</v>
      </c>
      <c r="F63" s="28"/>
      <c r="G63" s="30">
        <v>11.5</v>
      </c>
      <c r="H63" s="28"/>
      <c r="I63" s="28">
        <v>11.86</v>
      </c>
      <c r="J63" s="34"/>
      <c r="K63" s="34">
        <v>11.6</v>
      </c>
      <c r="M63" s="34">
        <v>18.2</v>
      </c>
    </row>
    <row r="64" spans="1:13" ht="18.75" x14ac:dyDescent="0.25">
      <c r="A64" s="31" t="s">
        <v>87</v>
      </c>
      <c r="B64" s="28"/>
      <c r="C64" s="28">
        <v>37.299999999999997</v>
      </c>
      <c r="D64" s="29"/>
      <c r="E64" s="28"/>
      <c r="F64" s="28"/>
      <c r="G64" s="32"/>
      <c r="H64" s="28"/>
      <c r="I64" s="28"/>
      <c r="J64" s="34"/>
      <c r="K64" s="34"/>
      <c r="L64" s="34"/>
      <c r="M64" s="34"/>
    </row>
    <row r="65" spans="1:13" ht="18.75" x14ac:dyDescent="0.25">
      <c r="A65" s="31" t="s">
        <v>88</v>
      </c>
      <c r="B65" s="28"/>
      <c r="C65" s="28"/>
      <c r="D65" s="29"/>
      <c r="E65" s="28">
        <v>32.69</v>
      </c>
      <c r="F65" s="28"/>
      <c r="G65" s="30"/>
      <c r="H65" s="28"/>
      <c r="I65" s="28">
        <v>19.39</v>
      </c>
      <c r="J65" s="34"/>
      <c r="K65" s="34">
        <v>48.3</v>
      </c>
      <c r="M65" s="34">
        <v>29.4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3.68</v>
      </c>
      <c r="C67" s="28">
        <v>7.72</v>
      </c>
      <c r="D67" s="29">
        <v>3.31</v>
      </c>
      <c r="E67" s="28">
        <v>7.76</v>
      </c>
      <c r="F67" s="28">
        <v>2.63</v>
      </c>
      <c r="G67" s="30">
        <v>7.78</v>
      </c>
      <c r="H67" s="28">
        <v>3.24</v>
      </c>
      <c r="I67" s="28">
        <v>8.65</v>
      </c>
      <c r="J67" s="34">
        <v>3.18</v>
      </c>
      <c r="K67" s="34">
        <v>7.5</v>
      </c>
      <c r="L67" s="34">
        <v>2.81</v>
      </c>
      <c r="M67" s="34">
        <v>8.1</v>
      </c>
    </row>
    <row r="68" spans="1:13" ht="18.75" x14ac:dyDescent="0.25">
      <c r="A68" s="36" t="s">
        <v>90</v>
      </c>
      <c r="B68" s="37">
        <v>2.71</v>
      </c>
      <c r="C68" s="28">
        <v>6.98</v>
      </c>
      <c r="D68" s="29">
        <v>1.93</v>
      </c>
      <c r="E68" s="28">
        <v>6.98</v>
      </c>
      <c r="F68" s="28">
        <v>4.0199999999999996</v>
      </c>
      <c r="G68" s="30">
        <v>6.97</v>
      </c>
      <c r="H68" s="28">
        <v>4.2699999999999996</v>
      </c>
      <c r="I68" s="28">
        <v>7.29</v>
      </c>
      <c r="J68" s="34">
        <v>3.96</v>
      </c>
      <c r="K68" s="34">
        <v>7</v>
      </c>
      <c r="L68" s="34">
        <v>3.87</v>
      </c>
      <c r="M68" s="34">
        <v>6.9</v>
      </c>
    </row>
    <row r="69" spans="1:13" ht="18.75" x14ac:dyDescent="0.25">
      <c r="A69" s="36" t="s">
        <v>91</v>
      </c>
      <c r="B69" s="37"/>
      <c r="C69" s="28"/>
      <c r="D69" s="29">
        <v>4.1399999999999997</v>
      </c>
      <c r="E69" s="28">
        <v>14.77</v>
      </c>
      <c r="F69" s="28"/>
      <c r="G69" s="30"/>
      <c r="H69" s="28">
        <v>6.93</v>
      </c>
      <c r="I69" s="28">
        <v>10.82</v>
      </c>
      <c r="J69" s="34">
        <v>5.82</v>
      </c>
      <c r="K69" s="34">
        <v>11.2</v>
      </c>
      <c r="L69" s="34">
        <v>5.62</v>
      </c>
      <c r="M69" s="34">
        <v>11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D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70"/>
  <sheetViews>
    <sheetView topLeftCell="A40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</v>
      </c>
      <c r="D2" s="43"/>
      <c r="E2" s="43"/>
      <c r="F2" s="44" t="s">
        <v>187</v>
      </c>
      <c r="G2" s="44"/>
      <c r="H2" s="44"/>
      <c r="I2" s="45" t="s">
        <v>3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40080</v>
      </c>
      <c r="D4" s="46"/>
      <c r="E4" s="46"/>
      <c r="F4" s="46">
        <v>41100</v>
      </c>
      <c r="G4" s="46"/>
      <c r="H4" s="46"/>
      <c r="I4" s="46">
        <v>42500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42530</v>
      </c>
      <c r="D5" s="46"/>
      <c r="E5" s="46"/>
      <c r="F5" s="46">
        <v>43500</v>
      </c>
      <c r="G5" s="46"/>
      <c r="H5" s="46"/>
      <c r="I5" s="46">
        <v>44300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C4-'16日'!I4</f>
        <v>1080</v>
      </c>
      <c r="D6" s="104"/>
      <c r="E6" s="104"/>
      <c r="F6" s="105">
        <f>F4-C4</f>
        <v>1020</v>
      </c>
      <c r="G6" s="106"/>
      <c r="H6" s="107"/>
      <c r="I6" s="105">
        <f>I4-F4</f>
        <v>1400</v>
      </c>
      <c r="J6" s="106"/>
      <c r="K6" s="107"/>
      <c r="L6" s="103">
        <f>C6+F6+I6</f>
        <v>3500</v>
      </c>
      <c r="M6" s="103">
        <f>C7+F7+I7</f>
        <v>2840</v>
      </c>
    </row>
    <row r="7" spans="1:15" ht="21.95" customHeight="1" x14ac:dyDescent="0.15">
      <c r="A7" s="92"/>
      <c r="B7" s="6" t="s">
        <v>8</v>
      </c>
      <c r="C7" s="104">
        <f>C5-'16日'!I5</f>
        <v>1070</v>
      </c>
      <c r="D7" s="104"/>
      <c r="E7" s="104"/>
      <c r="F7" s="105">
        <f>F5-C5</f>
        <v>970</v>
      </c>
      <c r="G7" s="106"/>
      <c r="H7" s="107"/>
      <c r="I7" s="105">
        <f>I5-F5</f>
        <v>800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47</v>
      </c>
      <c r="D9" s="46"/>
      <c r="E9" s="46"/>
      <c r="F9" s="46">
        <v>43</v>
      </c>
      <c r="G9" s="46"/>
      <c r="H9" s="46"/>
      <c r="I9" s="46">
        <v>49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47</v>
      </c>
      <c r="D10" s="46"/>
      <c r="E10" s="46"/>
      <c r="F10" s="46">
        <v>43</v>
      </c>
      <c r="G10" s="46"/>
      <c r="H10" s="46"/>
      <c r="I10" s="46">
        <v>49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330</v>
      </c>
      <c r="D15" s="9">
        <v>250</v>
      </c>
      <c r="E15" s="9">
        <v>500</v>
      </c>
      <c r="F15" s="9">
        <v>500</v>
      </c>
      <c r="G15" s="9">
        <v>470</v>
      </c>
      <c r="H15" s="9">
        <v>450</v>
      </c>
      <c r="I15" s="9">
        <v>440</v>
      </c>
      <c r="J15" s="9">
        <v>410</v>
      </c>
      <c r="K15" s="9">
        <v>380</v>
      </c>
    </row>
    <row r="16" spans="1:15" ht="38.25" customHeight="1" x14ac:dyDescent="0.15">
      <c r="A16" s="95"/>
      <c r="B16" s="10" t="s">
        <v>21</v>
      </c>
      <c r="C16" s="53" t="s">
        <v>188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350</v>
      </c>
      <c r="D21" s="9">
        <v>220</v>
      </c>
      <c r="E21" s="9">
        <v>500</v>
      </c>
      <c r="F21" s="9">
        <v>500</v>
      </c>
      <c r="G21" s="9">
        <v>420</v>
      </c>
      <c r="H21" s="9">
        <v>350</v>
      </c>
      <c r="I21" s="9">
        <v>340</v>
      </c>
      <c r="J21" s="9">
        <v>260</v>
      </c>
      <c r="K21" s="9">
        <v>430</v>
      </c>
    </row>
    <row r="22" spans="1:11" ht="38.25" customHeight="1" x14ac:dyDescent="0.15">
      <c r="A22" s="93"/>
      <c r="B22" s="10" t="s">
        <v>26</v>
      </c>
      <c r="C22" s="53" t="s">
        <v>189</v>
      </c>
      <c r="D22" s="53"/>
      <c r="E22" s="53"/>
      <c r="F22" s="53" t="s">
        <v>27</v>
      </c>
      <c r="G22" s="53"/>
      <c r="H22" s="53"/>
      <c r="I22" s="53" t="s">
        <v>190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170</v>
      </c>
      <c r="D23" s="46"/>
      <c r="E23" s="46"/>
      <c r="F23" s="46">
        <v>170</v>
      </c>
      <c r="G23" s="46"/>
      <c r="H23" s="46"/>
      <c r="I23" s="46">
        <v>30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2070</v>
      </c>
      <c r="D24" s="46"/>
      <c r="E24" s="46"/>
      <c r="F24" s="46">
        <f>710+720</f>
        <v>1430</v>
      </c>
      <c r="G24" s="46"/>
      <c r="H24" s="46"/>
      <c r="I24" s="46">
        <v>1300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18</v>
      </c>
      <c r="D25" s="46"/>
      <c r="E25" s="46"/>
      <c r="F25" s="46">
        <v>18</v>
      </c>
      <c r="G25" s="46"/>
      <c r="H25" s="46"/>
      <c r="I25" s="46">
        <v>18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49</v>
      </c>
      <c r="D26" s="46"/>
      <c r="E26" s="46"/>
      <c r="F26" s="46">
        <v>49</v>
      </c>
      <c r="G26" s="46"/>
      <c r="H26" s="46"/>
      <c r="I26" s="46">
        <v>48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191</v>
      </c>
      <c r="D28" s="66"/>
      <c r="E28" s="67"/>
      <c r="F28" s="65"/>
      <c r="G28" s="66"/>
      <c r="H28" s="67"/>
      <c r="I28" s="65" t="s">
        <v>192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143</v>
      </c>
      <c r="D31" s="57"/>
      <c r="E31" s="58"/>
      <c r="F31" s="56" t="s">
        <v>133</v>
      </c>
      <c r="G31" s="57"/>
      <c r="H31" s="58"/>
      <c r="I31" s="56" t="s">
        <v>193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9.25</v>
      </c>
      <c r="F35" s="9">
        <v>9.23</v>
      </c>
      <c r="G35" s="9">
        <v>9.2899999999999991</v>
      </c>
      <c r="H35" s="9">
        <v>9.31</v>
      </c>
      <c r="I35" s="9">
        <v>9.3000000000000007</v>
      </c>
      <c r="J35" s="34">
        <v>9.32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5.57</v>
      </c>
      <c r="F36" s="9">
        <v>5.69</v>
      </c>
      <c r="G36" s="9">
        <v>6.42</v>
      </c>
      <c r="H36" s="9">
        <v>6.04</v>
      </c>
      <c r="I36" s="9">
        <v>5.98</v>
      </c>
      <c r="J36" s="34">
        <v>6.13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11</v>
      </c>
      <c r="F37" s="9">
        <v>11.1</v>
      </c>
      <c r="G37" s="18">
        <v>13.5</v>
      </c>
      <c r="H37" s="9">
        <v>10.199999999999999</v>
      </c>
      <c r="I37" s="9">
        <v>11.9</v>
      </c>
      <c r="J37" s="34">
        <v>11.5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6.37</v>
      </c>
      <c r="F38" s="18">
        <v>4.7300000000000004</v>
      </c>
      <c r="G38" s="18">
        <v>6.6</v>
      </c>
      <c r="H38" s="18">
        <v>5.3</v>
      </c>
      <c r="I38" s="9">
        <v>5.0999999999999996</v>
      </c>
      <c r="J38" s="34">
        <v>4.8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0.3</v>
      </c>
      <c r="F39" s="9">
        <v>0.3</v>
      </c>
      <c r="G39" s="9">
        <v>0.5</v>
      </c>
      <c r="H39" s="9">
        <v>0.5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10.29</v>
      </c>
      <c r="F40" s="9">
        <v>10.18</v>
      </c>
      <c r="G40" s="9">
        <v>10.26</v>
      </c>
      <c r="H40" s="9">
        <v>10.15</v>
      </c>
      <c r="I40" s="9">
        <v>10.15</v>
      </c>
      <c r="J40" s="34">
        <v>10.16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23.6</v>
      </c>
      <c r="F41" s="9">
        <v>22.7</v>
      </c>
      <c r="G41" s="9">
        <v>26.4</v>
      </c>
      <c r="H41" s="9">
        <v>25.9</v>
      </c>
      <c r="I41" s="9">
        <v>24.8</v>
      </c>
      <c r="J41" s="34">
        <v>25.3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6.94</v>
      </c>
      <c r="F42" s="9">
        <v>6.65</v>
      </c>
      <c r="G42" s="9">
        <v>6.57</v>
      </c>
      <c r="H42" s="9">
        <v>6.7</v>
      </c>
      <c r="I42" s="9">
        <v>5.8</v>
      </c>
      <c r="J42" s="34">
        <v>5.61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7.43</v>
      </c>
      <c r="F43" s="9">
        <v>8.26</v>
      </c>
      <c r="G43" s="9">
        <v>7.1</v>
      </c>
      <c r="H43" s="9">
        <v>7.2</v>
      </c>
      <c r="I43" s="9">
        <v>7.5</v>
      </c>
      <c r="J43" s="34">
        <v>7.8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533</v>
      </c>
      <c r="F44" s="9">
        <v>553</v>
      </c>
      <c r="G44" s="9">
        <v>613</v>
      </c>
      <c r="H44" s="9">
        <v>608</v>
      </c>
      <c r="I44" s="9">
        <v>805</v>
      </c>
      <c r="J44" s="34">
        <v>886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5.81</v>
      </c>
      <c r="F45" s="9">
        <v>5.59</v>
      </c>
      <c r="G45" s="9">
        <v>6.06</v>
      </c>
      <c r="H45" s="9">
        <v>5.94</v>
      </c>
      <c r="I45" s="9">
        <v>6.05</v>
      </c>
      <c r="J45" s="34">
        <v>5.92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18.3</v>
      </c>
      <c r="F46" s="9">
        <v>17.8</v>
      </c>
      <c r="G46" s="9">
        <v>18.399999999999999</v>
      </c>
      <c r="H46" s="9">
        <v>17.100000000000001</v>
      </c>
      <c r="I46" s="9">
        <v>18.600000000000001</v>
      </c>
      <c r="J46" s="34">
        <v>19.600000000000001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3.78</v>
      </c>
      <c r="F47" s="9">
        <v>3.14</v>
      </c>
      <c r="G47" s="9">
        <v>2.7</v>
      </c>
      <c r="H47" s="9">
        <v>1.17</v>
      </c>
      <c r="I47" s="9">
        <v>1.28</v>
      </c>
      <c r="J47" s="34">
        <v>0.85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5.74</v>
      </c>
      <c r="F48" s="9">
        <v>5.47</v>
      </c>
      <c r="G48" s="9">
        <v>6.1</v>
      </c>
      <c r="H48" s="9">
        <v>6.02</v>
      </c>
      <c r="I48" s="9">
        <v>5.86</v>
      </c>
      <c r="J48" s="34">
        <v>6.15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10</v>
      </c>
      <c r="F49" s="9">
        <v>8.9</v>
      </c>
      <c r="G49" s="9">
        <v>8.5</v>
      </c>
      <c r="H49" s="9">
        <v>9.8000000000000007</v>
      </c>
      <c r="I49" s="9">
        <v>10</v>
      </c>
      <c r="J49" s="34">
        <v>9.1999999999999993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4.76</v>
      </c>
      <c r="F50" s="9">
        <v>3.87</v>
      </c>
      <c r="G50" s="9">
        <v>8.1</v>
      </c>
      <c r="H50" s="9">
        <v>1.26</v>
      </c>
      <c r="I50" s="9">
        <v>1.74</v>
      </c>
      <c r="J50" s="34">
        <v>1.86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9.4499999999999993</v>
      </c>
      <c r="F52" s="9">
        <v>9.42</v>
      </c>
      <c r="G52" s="9">
        <v>9.52</v>
      </c>
      <c r="H52" s="9">
        <v>9.5</v>
      </c>
      <c r="I52" s="9">
        <v>9.48</v>
      </c>
      <c r="J52" s="34">
        <v>9.4499999999999993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6.14</v>
      </c>
      <c r="F53" s="9">
        <v>6.1</v>
      </c>
      <c r="G53" s="9">
        <v>5.93</v>
      </c>
      <c r="H53" s="9">
        <v>5.16</v>
      </c>
      <c r="I53" s="9">
        <v>5.0199999999999996</v>
      </c>
      <c r="J53" s="34">
        <v>5.62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13.2</v>
      </c>
      <c r="F54" s="9">
        <v>12.7</v>
      </c>
      <c r="G54" s="9">
        <v>8</v>
      </c>
      <c r="H54" s="9">
        <v>12.4</v>
      </c>
      <c r="I54" s="9">
        <v>11.7</v>
      </c>
      <c r="J54" s="34">
        <v>12.2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4.3499999999999996</v>
      </c>
      <c r="F55" s="21">
        <v>3.89</v>
      </c>
      <c r="G55" s="21">
        <v>5.8</v>
      </c>
      <c r="H55" s="9">
        <v>4.04</v>
      </c>
      <c r="I55" s="9">
        <v>3.85</v>
      </c>
      <c r="J55" s="34">
        <v>3.58</v>
      </c>
    </row>
    <row r="56" spans="1:13" ht="14.25" x14ac:dyDescent="0.15">
      <c r="A56" s="22" t="s">
        <v>77</v>
      </c>
      <c r="B56" s="22" t="s">
        <v>78</v>
      </c>
      <c r="C56" s="23">
        <v>7.64</v>
      </c>
      <c r="D56" s="22" t="s">
        <v>50</v>
      </c>
      <c r="E56" s="23">
        <v>75</v>
      </c>
      <c r="F56" s="22" t="s">
        <v>79</v>
      </c>
      <c r="G56" s="23">
        <v>80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54</v>
      </c>
      <c r="C59" s="28"/>
      <c r="D59" s="29"/>
      <c r="E59" s="28"/>
      <c r="F59" s="28">
        <v>43.8</v>
      </c>
      <c r="G59" s="30"/>
      <c r="H59" s="28">
        <v>44.6</v>
      </c>
      <c r="I59" s="28"/>
      <c r="J59" s="34">
        <v>97</v>
      </c>
      <c r="K59" s="34"/>
      <c r="L59" s="34"/>
      <c r="M59" s="34"/>
    </row>
    <row r="60" spans="1:13" ht="18.75" x14ac:dyDescent="0.25">
      <c r="A60" s="27" t="s">
        <v>84</v>
      </c>
      <c r="B60" s="28">
        <v>27.8</v>
      </c>
      <c r="C60" s="28"/>
      <c r="D60" s="29">
        <v>40.700000000000003</v>
      </c>
      <c r="E60" s="28"/>
      <c r="F60" s="28">
        <v>35.799999999999997</v>
      </c>
      <c r="G60" s="30"/>
      <c r="H60" s="28">
        <v>40.299999999999997</v>
      </c>
      <c r="I60" s="28"/>
      <c r="J60" s="34"/>
      <c r="K60" s="34"/>
      <c r="L60" s="34">
        <v>44.6</v>
      </c>
      <c r="M60" s="34"/>
    </row>
    <row r="61" spans="1:13" ht="18.75" x14ac:dyDescent="0.25">
      <c r="A61" s="27" t="s">
        <v>85</v>
      </c>
      <c r="B61" s="28"/>
      <c r="C61" s="28"/>
      <c r="D61" s="29">
        <v>32.200000000000003</v>
      </c>
      <c r="E61" s="28"/>
      <c r="F61" s="28"/>
      <c r="G61" s="30"/>
      <c r="H61" s="28"/>
      <c r="I61" s="28"/>
      <c r="J61" s="34">
        <v>27.6</v>
      </c>
      <c r="K61" s="34"/>
      <c r="L61" s="34">
        <v>29.6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/>
      <c r="D63" s="29"/>
      <c r="E63" s="28">
        <v>11.51</v>
      </c>
      <c r="F63" s="28"/>
      <c r="G63" s="30"/>
      <c r="H63" s="28"/>
      <c r="I63" s="28"/>
      <c r="J63" s="34"/>
      <c r="K63" s="34"/>
      <c r="M63" s="34"/>
    </row>
    <row r="64" spans="1:13" ht="18.75" x14ac:dyDescent="0.25">
      <c r="A64" s="31" t="s">
        <v>87</v>
      </c>
      <c r="B64" s="28"/>
      <c r="C64" s="28">
        <v>11.83</v>
      </c>
      <c r="D64" s="29"/>
      <c r="E64" s="28">
        <v>19.920000000000002</v>
      </c>
      <c r="F64" s="28"/>
      <c r="G64" s="32">
        <v>18.600000000000001</v>
      </c>
      <c r="H64" s="28"/>
      <c r="I64" s="28">
        <v>21.4</v>
      </c>
      <c r="J64" s="34"/>
      <c r="K64" s="34">
        <v>19.2</v>
      </c>
      <c r="L64" s="34"/>
      <c r="M64" s="34">
        <v>19.7</v>
      </c>
    </row>
    <row r="65" spans="1:13" ht="18.75" x14ac:dyDescent="0.25">
      <c r="A65" s="31" t="s">
        <v>88</v>
      </c>
      <c r="B65" s="28"/>
      <c r="C65" s="28">
        <v>37.299999999999997</v>
      </c>
      <c r="D65" s="29"/>
      <c r="E65" s="28"/>
      <c r="F65" s="28"/>
      <c r="G65" s="30">
        <v>11.8</v>
      </c>
      <c r="H65" s="28"/>
      <c r="I65" s="28">
        <v>17.07</v>
      </c>
      <c r="J65" s="34"/>
      <c r="K65" s="34">
        <v>20.8</v>
      </c>
      <c r="M65" s="34">
        <v>32.5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2.58</v>
      </c>
      <c r="C67" s="28">
        <v>7.9</v>
      </c>
      <c r="D67" s="29">
        <v>2.06</v>
      </c>
      <c r="E67" s="28">
        <v>8.01</v>
      </c>
      <c r="F67" s="28">
        <v>0.45</v>
      </c>
      <c r="G67" s="30">
        <v>7.9</v>
      </c>
      <c r="H67" s="28">
        <v>1.4</v>
      </c>
      <c r="I67" s="28">
        <v>8.56</v>
      </c>
      <c r="J67" s="34">
        <v>1.9</v>
      </c>
      <c r="K67" s="34">
        <v>8</v>
      </c>
      <c r="L67" s="34">
        <v>2.06</v>
      </c>
      <c r="M67" s="34">
        <v>8</v>
      </c>
    </row>
    <row r="68" spans="1:13" ht="18.75" x14ac:dyDescent="0.25">
      <c r="A68" s="36" t="s">
        <v>90</v>
      </c>
      <c r="B68" s="37">
        <v>2.16</v>
      </c>
      <c r="C68" s="28">
        <v>7.12</v>
      </c>
      <c r="D68" s="29">
        <v>1.45</v>
      </c>
      <c r="E68" s="28">
        <v>7.07</v>
      </c>
      <c r="F68" s="28">
        <v>0.68</v>
      </c>
      <c r="G68" s="30">
        <v>7.02</v>
      </c>
      <c r="H68" s="28">
        <v>1.72</v>
      </c>
      <c r="I68" s="28">
        <v>7.4</v>
      </c>
      <c r="J68" s="34">
        <v>2.06</v>
      </c>
      <c r="K68" s="34">
        <v>7.1</v>
      </c>
      <c r="L68" s="34">
        <v>2.5099999999999998</v>
      </c>
      <c r="M68" s="34">
        <v>7.1</v>
      </c>
    </row>
    <row r="69" spans="1:13" ht="18.75" x14ac:dyDescent="0.25">
      <c r="A69" s="36" t="s">
        <v>91</v>
      </c>
      <c r="B69" s="37">
        <v>5.07</v>
      </c>
      <c r="C69" s="28">
        <v>10.97</v>
      </c>
      <c r="D69" s="29"/>
      <c r="E69" s="28"/>
      <c r="F69" s="28">
        <v>5.74</v>
      </c>
      <c r="G69" s="30">
        <v>10.97</v>
      </c>
      <c r="H69" s="28">
        <v>1.68</v>
      </c>
      <c r="I69" s="28">
        <v>11</v>
      </c>
      <c r="J69" s="34">
        <v>1.37</v>
      </c>
      <c r="K69" s="34">
        <v>11.2</v>
      </c>
      <c r="L69" s="34">
        <v>1.79</v>
      </c>
      <c r="M69" s="34">
        <v>10.8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70"/>
  <sheetViews>
    <sheetView topLeftCell="A34" workbookViewId="0">
      <selection activeCell="A56" sqref="A56:I56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95</v>
      </c>
      <c r="D2" s="43"/>
      <c r="E2" s="43"/>
      <c r="F2" s="44" t="s">
        <v>96</v>
      </c>
      <c r="G2" s="44"/>
      <c r="H2" s="44"/>
      <c r="I2" s="45" t="s">
        <v>97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43330</v>
      </c>
      <c r="D4" s="46"/>
      <c r="E4" s="46"/>
      <c r="F4" s="46">
        <v>43950</v>
      </c>
      <c r="G4" s="46"/>
      <c r="H4" s="46"/>
      <c r="I4" s="46">
        <v>44640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45300</v>
      </c>
      <c r="D5" s="46"/>
      <c r="E5" s="46"/>
      <c r="F5" s="46">
        <v>46450</v>
      </c>
      <c r="G5" s="46"/>
      <c r="H5" s="46"/>
      <c r="I5" s="46">
        <v>47350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C4-'17日'!I4</f>
        <v>830</v>
      </c>
      <c r="D6" s="104"/>
      <c r="E6" s="104"/>
      <c r="F6" s="105">
        <f>F4-C4</f>
        <v>620</v>
      </c>
      <c r="G6" s="106"/>
      <c r="H6" s="107"/>
      <c r="I6" s="105">
        <f>I4-F4</f>
        <v>690</v>
      </c>
      <c r="J6" s="106"/>
      <c r="K6" s="107"/>
      <c r="L6" s="103">
        <f>C6+F6+I6</f>
        <v>2140</v>
      </c>
      <c r="M6" s="103">
        <f>C7+F7+I7</f>
        <v>3050</v>
      </c>
    </row>
    <row r="7" spans="1:15" ht="21.95" customHeight="1" x14ac:dyDescent="0.15">
      <c r="A7" s="92"/>
      <c r="B7" s="6" t="s">
        <v>8</v>
      </c>
      <c r="C7" s="104">
        <f>C5-'17日'!I5</f>
        <v>1000</v>
      </c>
      <c r="D7" s="104"/>
      <c r="E7" s="104"/>
      <c r="F7" s="105">
        <f>F5-C5</f>
        <v>1150</v>
      </c>
      <c r="G7" s="106"/>
      <c r="H7" s="107"/>
      <c r="I7" s="105">
        <f>I5-F5</f>
        <v>900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46</v>
      </c>
      <c r="D9" s="46"/>
      <c r="E9" s="46"/>
      <c r="F9" s="46">
        <v>48</v>
      </c>
      <c r="G9" s="46"/>
      <c r="H9" s="46"/>
      <c r="I9" s="46">
        <v>44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42</v>
      </c>
      <c r="D10" s="46"/>
      <c r="E10" s="46"/>
      <c r="F10" s="46">
        <v>48</v>
      </c>
      <c r="G10" s="46"/>
      <c r="H10" s="46"/>
      <c r="I10" s="46">
        <v>44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380</v>
      </c>
      <c r="D15" s="9">
        <v>350</v>
      </c>
      <c r="E15" s="9">
        <v>320</v>
      </c>
      <c r="F15" s="9">
        <v>320</v>
      </c>
      <c r="G15" s="9">
        <v>300</v>
      </c>
      <c r="H15" s="9">
        <v>270</v>
      </c>
      <c r="I15" s="9">
        <v>270</v>
      </c>
      <c r="J15" s="9">
        <v>500</v>
      </c>
      <c r="K15" s="9">
        <v>470</v>
      </c>
    </row>
    <row r="16" spans="1:15" ht="41.2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194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430</v>
      </c>
      <c r="D21" s="9">
        <v>350</v>
      </c>
      <c r="E21" s="9">
        <v>500</v>
      </c>
      <c r="F21" s="9">
        <v>500</v>
      </c>
      <c r="G21" s="9">
        <v>430</v>
      </c>
      <c r="H21" s="9">
        <v>370</v>
      </c>
      <c r="I21" s="9">
        <v>370</v>
      </c>
      <c r="J21" s="9">
        <v>500</v>
      </c>
      <c r="K21" s="9">
        <v>450</v>
      </c>
    </row>
    <row r="22" spans="1:11" ht="31.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27</v>
      </c>
      <c r="G22" s="53"/>
      <c r="H22" s="53"/>
      <c r="I22" s="53" t="s">
        <v>195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0</v>
      </c>
      <c r="D23" s="46"/>
      <c r="E23" s="46"/>
      <c r="F23" s="46">
        <v>2280</v>
      </c>
      <c r="G23" s="46"/>
      <c r="H23" s="46"/>
      <c r="I23" s="46">
        <v>2280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1300</v>
      </c>
      <c r="D24" s="46"/>
      <c r="E24" s="46"/>
      <c r="F24" s="46">
        <v>1270</v>
      </c>
      <c r="G24" s="46"/>
      <c r="H24" s="46"/>
      <c r="I24" s="46">
        <v>1200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18</v>
      </c>
      <c r="D25" s="46"/>
      <c r="E25" s="46"/>
      <c r="F25" s="46">
        <v>18</v>
      </c>
      <c r="G25" s="46"/>
      <c r="H25" s="46"/>
      <c r="I25" s="46">
        <v>17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47</v>
      </c>
      <c r="D26" s="46"/>
      <c r="E26" s="46"/>
      <c r="F26" s="46">
        <v>47</v>
      </c>
      <c r="G26" s="46"/>
      <c r="H26" s="46"/>
      <c r="I26" s="46">
        <v>46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196</v>
      </c>
      <c r="D28" s="66"/>
      <c r="E28" s="67"/>
      <c r="F28" s="65"/>
      <c r="G28" s="66"/>
      <c r="H28" s="67"/>
      <c r="I28" s="65" t="s">
        <v>197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105</v>
      </c>
      <c r="D31" s="57"/>
      <c r="E31" s="58"/>
      <c r="F31" s="56" t="s">
        <v>133</v>
      </c>
      <c r="G31" s="57"/>
      <c r="H31" s="58"/>
      <c r="I31" s="56" t="s">
        <v>198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9.35</v>
      </c>
      <c r="F35" s="9">
        <v>9.33</v>
      </c>
      <c r="G35" s="9">
        <v>9.27</v>
      </c>
      <c r="H35" s="9">
        <v>9.23</v>
      </c>
      <c r="I35" s="9">
        <v>9.24</v>
      </c>
      <c r="J35" s="34">
        <v>9.23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5.74</v>
      </c>
      <c r="F36" s="9">
        <v>5.53</v>
      </c>
      <c r="G36" s="9">
        <v>6.12</v>
      </c>
      <c r="H36" s="9">
        <v>5.28</v>
      </c>
      <c r="I36" s="9">
        <v>5.32</v>
      </c>
      <c r="J36" s="34">
        <v>6.07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12.2</v>
      </c>
      <c r="F37" s="9">
        <v>12.8</v>
      </c>
      <c r="G37" s="18">
        <v>11.9</v>
      </c>
      <c r="H37" s="9">
        <v>12.5</v>
      </c>
      <c r="I37" s="9">
        <v>11.8</v>
      </c>
      <c r="J37" s="34">
        <v>11.3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4.62</v>
      </c>
      <c r="F38" s="18">
        <v>5.34</v>
      </c>
      <c r="G38" s="18">
        <v>3.7</v>
      </c>
      <c r="H38" s="18">
        <v>4.0999999999999996</v>
      </c>
      <c r="I38" s="9">
        <v>2.13</v>
      </c>
      <c r="J38" s="34">
        <v>1.1399999999999999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0.8</v>
      </c>
      <c r="H39" s="9">
        <v>0.8</v>
      </c>
      <c r="I39" s="9">
        <v>0.8</v>
      </c>
      <c r="J39" s="34">
        <v>0.8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10.14</v>
      </c>
      <c r="F40" s="9">
        <v>10.119999999999999</v>
      </c>
      <c r="G40" s="9">
        <v>10.050000000000001</v>
      </c>
      <c r="H40" s="9">
        <v>10.029999999999999</v>
      </c>
      <c r="I40" s="9">
        <v>10.11</v>
      </c>
      <c r="J40" s="34">
        <v>10.14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23.9</v>
      </c>
      <c r="F41" s="9">
        <v>23.16</v>
      </c>
      <c r="G41" s="9">
        <v>26.4</v>
      </c>
      <c r="H41" s="9">
        <v>26.7</v>
      </c>
      <c r="I41" s="9">
        <v>21.7</v>
      </c>
      <c r="J41" s="34">
        <v>23.4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5.25</v>
      </c>
      <c r="F42" s="9">
        <v>5</v>
      </c>
      <c r="G42" s="9">
        <v>5.7</v>
      </c>
      <c r="H42" s="9">
        <v>5.25</v>
      </c>
      <c r="I42" s="9">
        <v>5</v>
      </c>
      <c r="J42" s="34">
        <v>4.84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8.36</v>
      </c>
      <c r="F43" s="9">
        <v>8.1199999999999992</v>
      </c>
      <c r="G43" s="9">
        <v>7.5</v>
      </c>
      <c r="H43" s="9">
        <v>7.24</v>
      </c>
      <c r="I43" s="9">
        <v>6.23</v>
      </c>
      <c r="J43" s="34">
        <v>6.42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840</v>
      </c>
      <c r="F44" s="9">
        <v>770</v>
      </c>
      <c r="G44" s="9">
        <v>758</v>
      </c>
      <c r="H44" s="9">
        <v>734</v>
      </c>
      <c r="I44" s="9">
        <v>578</v>
      </c>
      <c r="J44" s="34">
        <v>641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5.66</v>
      </c>
      <c r="F45" s="9">
        <v>5.93</v>
      </c>
      <c r="G45" s="9">
        <v>6.4</v>
      </c>
      <c r="H45" s="9">
        <v>5.1100000000000003</v>
      </c>
      <c r="I45" s="9">
        <v>6.33</v>
      </c>
      <c r="J45" s="34">
        <v>6.17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18.600000000000001</v>
      </c>
      <c r="F46" s="9">
        <v>19.2</v>
      </c>
      <c r="G46" s="9">
        <v>33.700000000000003</v>
      </c>
      <c r="H46" s="9">
        <v>31.2</v>
      </c>
      <c r="I46" s="9">
        <v>25.3</v>
      </c>
      <c r="J46" s="34">
        <v>20.8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2.54</v>
      </c>
      <c r="F47" s="9">
        <v>3.75</v>
      </c>
      <c r="G47" s="9">
        <v>1.5</v>
      </c>
      <c r="H47" s="9">
        <v>1.92</v>
      </c>
      <c r="I47" s="9">
        <v>4.2300000000000004</v>
      </c>
      <c r="J47" s="34">
        <v>4.46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5.83</v>
      </c>
      <c r="F48" s="9">
        <v>5.66</v>
      </c>
      <c r="G48" s="9">
        <v>6.21</v>
      </c>
      <c r="H48" s="9">
        <v>5.5</v>
      </c>
      <c r="I48" s="9">
        <v>6.14</v>
      </c>
      <c r="J48" s="34">
        <v>5.86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10.1</v>
      </c>
      <c r="F49" s="9">
        <v>9.3000000000000007</v>
      </c>
      <c r="G49" s="9">
        <v>6.1</v>
      </c>
      <c r="H49" s="9">
        <v>9.1</v>
      </c>
      <c r="I49" s="9">
        <v>14.3</v>
      </c>
      <c r="J49" s="34">
        <v>16.100000000000001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1.76</v>
      </c>
      <c r="F50" s="9">
        <v>1.49</v>
      </c>
      <c r="G50" s="9">
        <v>1.7</v>
      </c>
      <c r="H50" s="9">
        <v>2.6</v>
      </c>
      <c r="I50" s="9">
        <v>2.36</v>
      </c>
      <c r="J50" s="34">
        <v>2.4700000000000002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9.42</v>
      </c>
      <c r="F52" s="9">
        <v>9.4</v>
      </c>
      <c r="G52" s="9">
        <v>9.57</v>
      </c>
      <c r="H52" s="9">
        <v>9.5299999999999994</v>
      </c>
      <c r="I52" s="9">
        <v>9.4</v>
      </c>
      <c r="J52" s="34">
        <v>9.3699999999999992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6.27</v>
      </c>
      <c r="F53" s="9">
        <v>5.92</v>
      </c>
      <c r="G53" s="9">
        <v>5.77</v>
      </c>
      <c r="H53" s="9">
        <v>6.42</v>
      </c>
      <c r="I53" s="9">
        <v>5.73</v>
      </c>
      <c r="J53" s="34">
        <v>6.01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10.9</v>
      </c>
      <c r="F54" s="9">
        <v>9.6999999999999993</v>
      </c>
      <c r="G54" s="9">
        <v>8.2100000000000009</v>
      </c>
      <c r="H54" s="9">
        <v>10.4</v>
      </c>
      <c r="I54" s="9">
        <v>12.1</v>
      </c>
      <c r="J54" s="34">
        <v>11.7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4.13</v>
      </c>
      <c r="F55" s="21">
        <v>3.28</v>
      </c>
      <c r="G55" s="21">
        <v>3.6</v>
      </c>
      <c r="H55" s="9">
        <v>3.1</v>
      </c>
      <c r="I55" s="9">
        <v>3.04</v>
      </c>
      <c r="J55" s="34">
        <v>2.36</v>
      </c>
    </row>
    <row r="56" spans="1:13" ht="14.25" x14ac:dyDescent="0.15">
      <c r="A56" s="22" t="s">
        <v>77</v>
      </c>
      <c r="B56" s="22" t="s">
        <v>78</v>
      </c>
      <c r="C56" s="23">
        <v>7.69</v>
      </c>
      <c r="D56" s="22" t="s">
        <v>50</v>
      </c>
      <c r="E56" s="23">
        <v>82</v>
      </c>
      <c r="F56" s="22" t="s">
        <v>79</v>
      </c>
      <c r="G56" s="23">
        <v>79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10.39</v>
      </c>
      <c r="C59" s="28"/>
      <c r="D59" s="29">
        <v>7.93</v>
      </c>
      <c r="E59" s="28"/>
      <c r="F59" s="28">
        <v>6.52</v>
      </c>
      <c r="G59" s="30"/>
      <c r="H59" s="28">
        <v>10.7</v>
      </c>
      <c r="I59" s="28"/>
      <c r="J59" s="34">
        <v>12.4</v>
      </c>
      <c r="K59" s="34"/>
      <c r="L59" s="34">
        <v>44.6</v>
      </c>
      <c r="M59" s="34"/>
    </row>
    <row r="60" spans="1:13" ht="18.75" x14ac:dyDescent="0.25">
      <c r="A60" s="27" t="s">
        <v>84</v>
      </c>
      <c r="B60" s="28"/>
      <c r="C60" s="28"/>
      <c r="D60" s="29"/>
      <c r="E60" s="28"/>
      <c r="F60" s="28"/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>
        <v>30.62</v>
      </c>
      <c r="C61" s="28"/>
      <c r="D61" s="29">
        <v>38.72</v>
      </c>
      <c r="E61" s="28"/>
      <c r="F61" s="28">
        <v>37.9</v>
      </c>
      <c r="G61" s="30"/>
      <c r="H61" s="28">
        <v>40.6</v>
      </c>
      <c r="I61" s="28"/>
      <c r="J61" s="34">
        <v>42.83</v>
      </c>
      <c r="K61" s="34"/>
      <c r="L61" s="34">
        <v>50.24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/>
      <c r="D63" s="29"/>
      <c r="E63" s="28"/>
      <c r="F63" s="28"/>
      <c r="G63" s="30"/>
      <c r="H63" s="28"/>
      <c r="I63" s="28"/>
      <c r="J63" s="34"/>
      <c r="K63" s="34"/>
      <c r="M63" s="34"/>
    </row>
    <row r="64" spans="1:13" ht="18.75" x14ac:dyDescent="0.25">
      <c r="A64" s="31" t="s">
        <v>87</v>
      </c>
      <c r="B64" s="28"/>
      <c r="C64" s="28">
        <v>19.7</v>
      </c>
      <c r="D64" s="29"/>
      <c r="E64" s="28">
        <v>22.3</v>
      </c>
      <c r="F64" s="28"/>
      <c r="G64" s="32">
        <v>21.04</v>
      </c>
      <c r="H64" s="28"/>
      <c r="I64" s="28">
        <v>25.6</v>
      </c>
      <c r="J64" s="34"/>
      <c r="K64" s="34">
        <v>21.92</v>
      </c>
      <c r="L64" s="34"/>
      <c r="M64" s="34">
        <v>33.6</v>
      </c>
    </row>
    <row r="65" spans="1:13" ht="18.75" x14ac:dyDescent="0.25">
      <c r="A65" s="31" t="s">
        <v>88</v>
      </c>
      <c r="B65" s="28"/>
      <c r="C65" s="28">
        <v>30.3</v>
      </c>
      <c r="D65" s="29"/>
      <c r="E65" s="28">
        <v>42.3</v>
      </c>
      <c r="F65" s="28"/>
      <c r="G65" s="30">
        <v>67.930000000000007</v>
      </c>
      <c r="H65" s="28"/>
      <c r="I65" s="28">
        <v>71.099999999999994</v>
      </c>
      <c r="J65" s="34"/>
      <c r="K65" s="34">
        <v>56.93</v>
      </c>
      <c r="M65" s="34"/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1.65</v>
      </c>
      <c r="C67" s="28">
        <v>7.8</v>
      </c>
      <c r="D67" s="29">
        <v>2.34</v>
      </c>
      <c r="E67" s="28">
        <v>8</v>
      </c>
      <c r="F67" s="28">
        <v>1.39</v>
      </c>
      <c r="G67" s="30">
        <v>8.02</v>
      </c>
      <c r="H67" s="28">
        <v>1.1499999999999999</v>
      </c>
      <c r="I67" s="28">
        <v>8.1</v>
      </c>
      <c r="J67" s="34">
        <v>2.13</v>
      </c>
      <c r="K67" s="34">
        <v>8.01</v>
      </c>
      <c r="L67" s="34">
        <v>3.16</v>
      </c>
      <c r="M67" s="34">
        <v>8.66</v>
      </c>
    </row>
    <row r="68" spans="1:13" ht="18.75" x14ac:dyDescent="0.25">
      <c r="A68" s="36" t="s">
        <v>90</v>
      </c>
      <c r="B68" s="37">
        <v>1.03</v>
      </c>
      <c r="C68" s="28">
        <v>7.1</v>
      </c>
      <c r="D68" s="29">
        <v>1.68</v>
      </c>
      <c r="E68" s="28">
        <v>7</v>
      </c>
      <c r="F68" s="28">
        <v>0.84</v>
      </c>
      <c r="G68" s="30">
        <v>7.27</v>
      </c>
      <c r="H68" s="28">
        <v>0.92</v>
      </c>
      <c r="I68" s="28">
        <v>7.39</v>
      </c>
      <c r="J68" s="34">
        <v>4.24</v>
      </c>
      <c r="K68" s="34">
        <v>7.29</v>
      </c>
      <c r="L68" s="34">
        <v>4.7300000000000004</v>
      </c>
      <c r="M68" s="34">
        <v>7.42</v>
      </c>
    </row>
    <row r="69" spans="1:13" ht="18.75" x14ac:dyDescent="0.25">
      <c r="A69" s="36" t="s">
        <v>91</v>
      </c>
      <c r="B69" s="37">
        <v>1.29</v>
      </c>
      <c r="C69" s="28">
        <v>10.8</v>
      </c>
      <c r="D69" s="29">
        <v>2.4700000000000002</v>
      </c>
      <c r="E69" s="28">
        <v>11.1</v>
      </c>
      <c r="F69" s="28">
        <v>0.66</v>
      </c>
      <c r="G69" s="30">
        <v>10.98</v>
      </c>
      <c r="H69" s="28">
        <v>1.04</v>
      </c>
      <c r="I69" s="28">
        <v>10.81</v>
      </c>
      <c r="J69" s="34">
        <v>4.37</v>
      </c>
      <c r="K69" s="34">
        <v>10.97</v>
      </c>
      <c r="L69" s="34">
        <v>4.0199999999999996</v>
      </c>
      <c r="M69" s="34">
        <v>11.02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3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3" ht="17.25" customHeight="1" x14ac:dyDescent="0.15">
      <c r="A2" s="47" t="s">
        <v>0</v>
      </c>
      <c r="B2" s="47"/>
      <c r="C2" s="43" t="s">
        <v>1</v>
      </c>
      <c r="D2" s="43"/>
      <c r="E2" s="43"/>
      <c r="F2" s="44" t="s">
        <v>2</v>
      </c>
      <c r="G2" s="44"/>
      <c r="H2" s="44"/>
      <c r="I2" s="45" t="s">
        <v>3</v>
      </c>
      <c r="J2" s="45"/>
      <c r="K2" s="45"/>
    </row>
    <row r="3" spans="1:13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3" ht="21.95" customHeight="1" x14ac:dyDescent="0.15">
      <c r="A4" s="92" t="s">
        <v>4</v>
      </c>
      <c r="B4" s="5" t="s">
        <v>5</v>
      </c>
      <c r="C4" s="46">
        <v>100</v>
      </c>
      <c r="D4" s="46"/>
      <c r="E4" s="46"/>
      <c r="F4" s="46">
        <v>1120</v>
      </c>
      <c r="G4" s="46"/>
      <c r="H4" s="46"/>
      <c r="I4" s="46">
        <v>2300</v>
      </c>
      <c r="J4" s="46"/>
      <c r="K4" s="46"/>
      <c r="L4" s="101" t="s">
        <v>93</v>
      </c>
      <c r="M4" s="101" t="s">
        <v>94</v>
      </c>
    </row>
    <row r="5" spans="1:13" ht="21.95" customHeight="1" x14ac:dyDescent="0.15">
      <c r="A5" s="92"/>
      <c r="B5" s="6" t="s">
        <v>6</v>
      </c>
      <c r="C5" s="46">
        <v>950</v>
      </c>
      <c r="D5" s="46"/>
      <c r="E5" s="46"/>
      <c r="F5" s="46">
        <v>1350</v>
      </c>
      <c r="G5" s="46"/>
      <c r="H5" s="46"/>
      <c r="I5" s="46">
        <v>2100</v>
      </c>
      <c r="J5" s="46"/>
      <c r="K5" s="46"/>
      <c r="L5" s="102"/>
      <c r="M5" s="102"/>
    </row>
    <row r="6" spans="1:13" ht="21.95" customHeight="1" x14ac:dyDescent="0.15">
      <c r="A6" s="92"/>
      <c r="B6" s="6" t="s">
        <v>7</v>
      </c>
      <c r="C6" s="49">
        <f>C4</f>
        <v>100</v>
      </c>
      <c r="D6" s="49"/>
      <c r="E6" s="49"/>
      <c r="F6" s="50">
        <f>F4-C4</f>
        <v>1020</v>
      </c>
      <c r="G6" s="51"/>
      <c r="H6" s="52"/>
      <c r="I6" s="50">
        <f>I4-F4</f>
        <v>1180</v>
      </c>
      <c r="J6" s="51"/>
      <c r="K6" s="52"/>
      <c r="L6" s="103">
        <f>C6+F6+I6</f>
        <v>2300</v>
      </c>
      <c r="M6" s="103">
        <f>C7+F7+I7</f>
        <v>2100</v>
      </c>
    </row>
    <row r="7" spans="1:13" ht="21.95" customHeight="1" x14ac:dyDescent="0.15">
      <c r="A7" s="92"/>
      <c r="B7" s="6" t="s">
        <v>8</v>
      </c>
      <c r="C7" s="49">
        <f>C5</f>
        <v>950</v>
      </c>
      <c r="D7" s="49"/>
      <c r="E7" s="49"/>
      <c r="F7" s="50">
        <f>F5-C5</f>
        <v>400</v>
      </c>
      <c r="G7" s="51"/>
      <c r="H7" s="52"/>
      <c r="I7" s="50">
        <f>I5-F5</f>
        <v>750</v>
      </c>
      <c r="J7" s="51"/>
      <c r="K7" s="52"/>
      <c r="L7" s="103"/>
      <c r="M7" s="103"/>
    </row>
    <row r="8" spans="1:13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3" ht="21.95" customHeight="1" x14ac:dyDescent="0.15">
      <c r="A9" s="93" t="s">
        <v>10</v>
      </c>
      <c r="B9" s="7" t="s">
        <v>11</v>
      </c>
      <c r="C9" s="46">
        <v>45</v>
      </c>
      <c r="D9" s="46"/>
      <c r="E9" s="46"/>
      <c r="F9" s="46">
        <v>44</v>
      </c>
      <c r="G9" s="46"/>
      <c r="H9" s="46"/>
      <c r="I9" s="46">
        <v>49</v>
      </c>
      <c r="J9" s="46"/>
      <c r="K9" s="46"/>
    </row>
    <row r="10" spans="1:13" ht="21.95" customHeight="1" x14ac:dyDescent="0.15">
      <c r="A10" s="93"/>
      <c r="B10" s="7" t="s">
        <v>12</v>
      </c>
      <c r="C10" s="46">
        <v>45</v>
      </c>
      <c r="D10" s="46"/>
      <c r="E10" s="46"/>
      <c r="F10" s="46">
        <v>44</v>
      </c>
      <c r="G10" s="46"/>
      <c r="H10" s="46"/>
      <c r="I10" s="46">
        <v>49</v>
      </c>
      <c r="J10" s="46"/>
      <c r="K10" s="46"/>
    </row>
    <row r="11" spans="1:13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3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3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3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3" ht="21.95" customHeight="1" x14ac:dyDescent="0.15">
      <c r="A15" s="95" t="s">
        <v>19</v>
      </c>
      <c r="B15" s="7" t="s">
        <v>20</v>
      </c>
      <c r="C15" s="9">
        <v>500</v>
      </c>
      <c r="D15" s="9">
        <v>470</v>
      </c>
      <c r="E15" s="9">
        <v>450</v>
      </c>
      <c r="F15" s="9">
        <v>450</v>
      </c>
      <c r="G15" s="9">
        <v>420</v>
      </c>
      <c r="H15" s="9">
        <v>380</v>
      </c>
      <c r="I15" s="9">
        <v>370</v>
      </c>
      <c r="J15" s="9">
        <v>340</v>
      </c>
      <c r="K15" s="9">
        <v>320</v>
      </c>
    </row>
    <row r="16" spans="1:13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500</v>
      </c>
      <c r="D21" s="9">
        <v>420</v>
      </c>
      <c r="E21" s="9">
        <v>350</v>
      </c>
      <c r="F21" s="9">
        <v>350</v>
      </c>
      <c r="G21" s="9">
        <v>250</v>
      </c>
      <c r="H21" s="9">
        <v>500</v>
      </c>
      <c r="I21" s="9">
        <v>490</v>
      </c>
      <c r="J21" s="9">
        <v>400</v>
      </c>
      <c r="K21" s="9">
        <v>340</v>
      </c>
    </row>
    <row r="22" spans="1:11" ht="30.7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28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3080</v>
      </c>
      <c r="D23" s="46"/>
      <c r="E23" s="46"/>
      <c r="F23" s="46">
        <v>2900</v>
      </c>
      <c r="G23" s="46"/>
      <c r="H23" s="46"/>
      <c r="I23" s="46">
        <v>2800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f>1070+1060</f>
        <v>2130</v>
      </c>
      <c r="D24" s="46"/>
      <c r="E24" s="46"/>
      <c r="F24" s="46">
        <f>960+950</f>
        <v>1910</v>
      </c>
      <c r="G24" s="46"/>
      <c r="H24" s="46"/>
      <c r="I24" s="46">
        <v>1910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28</v>
      </c>
      <c r="D25" s="46"/>
      <c r="E25" s="46"/>
      <c r="F25" s="46">
        <v>28</v>
      </c>
      <c r="G25" s="46"/>
      <c r="H25" s="46"/>
      <c r="I25" s="46">
        <v>28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8</v>
      </c>
      <c r="D26" s="46"/>
      <c r="E26" s="46"/>
      <c r="F26" s="46">
        <v>6</v>
      </c>
      <c r="G26" s="46"/>
      <c r="H26" s="46"/>
      <c r="I26" s="46">
        <v>6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2</v>
      </c>
      <c r="D27" s="46"/>
      <c r="E27" s="46"/>
      <c r="F27" s="46">
        <v>2</v>
      </c>
      <c r="G27" s="46"/>
      <c r="H27" s="46"/>
      <c r="I27" s="46">
        <v>2</v>
      </c>
      <c r="J27" s="46"/>
      <c r="K27" s="46"/>
    </row>
    <row r="28" spans="1:11" ht="76.5" customHeight="1" x14ac:dyDescent="0.15">
      <c r="A28" s="59" t="s">
        <v>36</v>
      </c>
      <c r="B28" s="60"/>
      <c r="C28" s="65"/>
      <c r="D28" s="66"/>
      <c r="E28" s="67"/>
      <c r="F28" s="65" t="s">
        <v>37</v>
      </c>
      <c r="G28" s="66"/>
      <c r="H28" s="67"/>
      <c r="I28" s="65" t="s">
        <v>38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13.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40</v>
      </c>
      <c r="D31" s="57"/>
      <c r="E31" s="58"/>
      <c r="F31" s="56" t="s">
        <v>41</v>
      </c>
      <c r="G31" s="57"/>
      <c r="H31" s="58"/>
      <c r="I31" s="56" t="s">
        <v>42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9.15</v>
      </c>
      <c r="F35" s="9">
        <v>9.1199999999999992</v>
      </c>
      <c r="G35" s="9">
        <v>9.1300000000000008</v>
      </c>
      <c r="H35" s="9">
        <v>9.11</v>
      </c>
      <c r="I35" s="9">
        <v>9.15</v>
      </c>
      <c r="J35" s="34">
        <v>9.3000000000000007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6.24</v>
      </c>
      <c r="F36" s="9">
        <v>6.13</v>
      </c>
      <c r="G36" s="9">
        <v>6.44</v>
      </c>
      <c r="H36" s="9">
        <v>6.17</v>
      </c>
      <c r="I36" s="9">
        <v>6.13</v>
      </c>
      <c r="J36" s="34">
        <v>5.89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12.7</v>
      </c>
      <c r="F37" s="9">
        <v>11.7</v>
      </c>
      <c r="G37" s="18">
        <v>12.1</v>
      </c>
      <c r="H37" s="9">
        <v>11.7</v>
      </c>
      <c r="I37" s="9">
        <v>13.8</v>
      </c>
      <c r="J37" s="34">
        <v>13.4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6.7</v>
      </c>
      <c r="F38" s="18">
        <v>5.46</v>
      </c>
      <c r="G38" s="18">
        <v>4.96</v>
      </c>
      <c r="H38" s="18">
        <v>4.54</v>
      </c>
      <c r="I38" s="9">
        <v>4.78</v>
      </c>
      <c r="J38" s="34">
        <v>4.2300000000000004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10.220000000000001</v>
      </c>
      <c r="F40" s="9">
        <v>10.199999999999999</v>
      </c>
      <c r="G40" s="9">
        <v>10.26</v>
      </c>
      <c r="H40" s="9">
        <v>10.28</v>
      </c>
      <c r="I40" s="9">
        <v>10.25</v>
      </c>
      <c r="J40" s="34">
        <v>10.28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24.9</v>
      </c>
      <c r="F41" s="9">
        <v>23.81</v>
      </c>
      <c r="G41" s="9">
        <v>21.85</v>
      </c>
      <c r="H41" s="9">
        <v>22.14</v>
      </c>
      <c r="I41" s="9">
        <v>24.6</v>
      </c>
      <c r="J41" s="34">
        <v>23.3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5.35</v>
      </c>
      <c r="F42" s="9">
        <v>5.18</v>
      </c>
      <c r="G42" s="9">
        <v>5.26</v>
      </c>
      <c r="H42" s="9">
        <v>5.14</v>
      </c>
      <c r="I42" s="9">
        <v>5.4</v>
      </c>
      <c r="J42" s="34">
        <v>5.39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4.7</v>
      </c>
      <c r="F43" s="9">
        <v>4.5</v>
      </c>
      <c r="G43" s="9">
        <v>4.3499999999999996</v>
      </c>
      <c r="H43" s="9">
        <v>4.6500000000000004</v>
      </c>
      <c r="I43" s="9">
        <v>4.5199999999999996</v>
      </c>
      <c r="J43" s="34">
        <v>4.18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422</v>
      </c>
      <c r="F44" s="9">
        <v>380</v>
      </c>
      <c r="G44" s="9">
        <v>364</v>
      </c>
      <c r="H44" s="9">
        <v>382</v>
      </c>
      <c r="I44" s="9">
        <v>387</v>
      </c>
      <c r="J44" s="34">
        <v>507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5.87</v>
      </c>
      <c r="F45" s="9">
        <v>5.73</v>
      </c>
      <c r="G45" s="9">
        <v>5.84</v>
      </c>
      <c r="H45" s="9">
        <v>5.81</v>
      </c>
      <c r="I45" s="9">
        <v>5.97</v>
      </c>
      <c r="J45" s="34">
        <v>6.05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17.899999999999999</v>
      </c>
      <c r="F46" s="9">
        <v>17.2</v>
      </c>
      <c r="G46" s="9">
        <v>17.399999999999999</v>
      </c>
      <c r="H46" s="9">
        <v>16.399999999999999</v>
      </c>
      <c r="I46" s="9">
        <v>15.9</v>
      </c>
      <c r="J46" s="34">
        <v>18.399999999999999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3.17</v>
      </c>
      <c r="F47" s="9">
        <v>3.94</v>
      </c>
      <c r="G47" s="9">
        <v>3.14</v>
      </c>
      <c r="H47" s="9">
        <v>3.32</v>
      </c>
      <c r="I47" s="9">
        <v>2.95</v>
      </c>
      <c r="J47" s="34">
        <v>2.85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5.62</v>
      </c>
      <c r="F48" s="9">
        <v>5.58</v>
      </c>
      <c r="G48" s="9">
        <v>6.05</v>
      </c>
      <c r="H48" s="9">
        <v>5.47</v>
      </c>
      <c r="I48" s="9">
        <v>5.5</v>
      </c>
      <c r="J48" s="34">
        <v>5.63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11.7</v>
      </c>
      <c r="F49" s="9">
        <v>9.9</v>
      </c>
      <c r="G49" s="9">
        <v>10.6</v>
      </c>
      <c r="H49" s="9">
        <v>9.4</v>
      </c>
      <c r="I49" s="9">
        <v>12.3</v>
      </c>
      <c r="J49" s="34">
        <v>13.8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2.71</v>
      </c>
      <c r="F50" s="9">
        <v>3.09</v>
      </c>
      <c r="G50" s="9">
        <v>2.65</v>
      </c>
      <c r="H50" s="9">
        <v>2.64</v>
      </c>
      <c r="I50" s="9">
        <v>2.71</v>
      </c>
      <c r="J50" s="34">
        <v>3.18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9.4499999999999993</v>
      </c>
      <c r="F52" s="9">
        <v>9.42</v>
      </c>
      <c r="G52" s="9">
        <v>9.36</v>
      </c>
      <c r="H52" s="9">
        <v>9.32</v>
      </c>
      <c r="I52" s="9">
        <v>9.33</v>
      </c>
      <c r="J52" s="34">
        <v>9.35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6.13</v>
      </c>
      <c r="F53" s="9">
        <v>5.92</v>
      </c>
      <c r="G53" s="9">
        <v>5.44</v>
      </c>
      <c r="H53" s="9">
        <v>5.46</v>
      </c>
      <c r="I53" s="9">
        <v>5.27</v>
      </c>
      <c r="J53" s="34">
        <v>6.09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15.8</v>
      </c>
      <c r="F54" s="9">
        <v>13.9</v>
      </c>
      <c r="G54" s="9">
        <v>12.7</v>
      </c>
      <c r="H54" s="9">
        <v>11.7</v>
      </c>
      <c r="I54" s="9">
        <v>10.8</v>
      </c>
      <c r="J54" s="34">
        <v>11.2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7.1</v>
      </c>
      <c r="F55" s="21">
        <v>6.15</v>
      </c>
      <c r="G55" s="21">
        <v>4.8499999999999996</v>
      </c>
      <c r="H55" s="9">
        <v>4.7699999999999996</v>
      </c>
      <c r="I55" s="9">
        <v>4.5199999999999996</v>
      </c>
      <c r="J55" s="34">
        <v>3.77</v>
      </c>
    </row>
    <row r="56" spans="1:13" ht="14.25" x14ac:dyDescent="0.15">
      <c r="A56" s="22" t="s">
        <v>77</v>
      </c>
      <c r="B56" s="22" t="s">
        <v>78</v>
      </c>
      <c r="C56" s="23">
        <v>7.91</v>
      </c>
      <c r="D56" s="22" t="s">
        <v>50</v>
      </c>
      <c r="E56" s="23">
        <v>80</v>
      </c>
      <c r="F56" s="22" t="s">
        <v>79</v>
      </c>
      <c r="G56" s="23">
        <v>82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/>
      <c r="E59" s="28"/>
      <c r="F59" s="28">
        <v>16.84</v>
      </c>
      <c r="G59" s="30"/>
      <c r="H59" s="28">
        <v>15.31</v>
      </c>
      <c r="I59" s="28"/>
      <c r="J59" s="34">
        <v>15.2</v>
      </c>
      <c r="K59" s="34"/>
      <c r="L59" s="34">
        <v>15</v>
      </c>
      <c r="M59" s="34"/>
    </row>
    <row r="60" spans="1:13" ht="18.75" x14ac:dyDescent="0.25">
      <c r="A60" s="27" t="s">
        <v>84</v>
      </c>
      <c r="B60" s="28">
        <v>27.2</v>
      </c>
      <c r="C60" s="28"/>
      <c r="D60" s="29">
        <v>35.14</v>
      </c>
      <c r="E60" s="28"/>
      <c r="F60" s="28"/>
      <c r="G60" s="30"/>
      <c r="H60" s="28"/>
      <c r="I60" s="28"/>
      <c r="J60" s="34">
        <v>82.2</v>
      </c>
      <c r="K60" s="34"/>
      <c r="L60" s="34">
        <v>39.4</v>
      </c>
      <c r="M60" s="34"/>
    </row>
    <row r="61" spans="1:13" ht="18.75" x14ac:dyDescent="0.25">
      <c r="A61" s="27" t="s">
        <v>85</v>
      </c>
      <c r="B61" s="28">
        <v>34.200000000000003</v>
      </c>
      <c r="C61" s="28"/>
      <c r="D61" s="29">
        <v>43.8</v>
      </c>
      <c r="E61" s="28"/>
      <c r="F61" s="28">
        <v>27.41</v>
      </c>
      <c r="G61" s="30"/>
      <c r="H61" s="28">
        <v>39</v>
      </c>
      <c r="I61" s="28"/>
      <c r="J61" s="34"/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12.25</v>
      </c>
      <c r="D63" s="29"/>
      <c r="E63" s="28">
        <v>12.59</v>
      </c>
      <c r="F63" s="28"/>
      <c r="G63" s="30">
        <v>12.72</v>
      </c>
      <c r="H63" s="28"/>
      <c r="I63" s="28">
        <v>12.6</v>
      </c>
      <c r="J63" s="34"/>
      <c r="K63" s="34">
        <v>12.9</v>
      </c>
      <c r="M63" s="34">
        <v>12.4</v>
      </c>
    </row>
    <row r="64" spans="1:13" ht="18.75" x14ac:dyDescent="0.25">
      <c r="A64" s="31" t="s">
        <v>87</v>
      </c>
      <c r="B64" s="28"/>
      <c r="C64" s="28">
        <v>27.71</v>
      </c>
      <c r="D64" s="29"/>
      <c r="E64" s="28">
        <v>26.58</v>
      </c>
      <c r="F64" s="28"/>
      <c r="G64" s="32">
        <v>78.13</v>
      </c>
      <c r="H64" s="28"/>
      <c r="I64" s="28"/>
      <c r="J64" s="34"/>
      <c r="K64" s="34"/>
      <c r="L64" s="34"/>
      <c r="M64" s="34"/>
    </row>
    <row r="65" spans="1:13" ht="18.75" x14ac:dyDescent="0.25">
      <c r="A65" s="31" t="s">
        <v>88</v>
      </c>
      <c r="B65" s="28"/>
      <c r="C65" s="28"/>
      <c r="D65" s="29"/>
      <c r="E65" s="28"/>
      <c r="F65" s="28"/>
      <c r="G65" s="30"/>
      <c r="H65" s="28"/>
      <c r="I65" s="28">
        <v>21.26</v>
      </c>
      <c r="J65" s="34"/>
      <c r="K65" s="34">
        <v>21.3</v>
      </c>
      <c r="M65" s="34">
        <v>20.6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3.89</v>
      </c>
      <c r="C67" s="28">
        <v>7.33</v>
      </c>
      <c r="D67" s="29">
        <v>3.21</v>
      </c>
      <c r="E67" s="28">
        <v>7.37</v>
      </c>
      <c r="F67" s="28">
        <v>3.24</v>
      </c>
      <c r="G67" s="30">
        <v>7.47</v>
      </c>
      <c r="H67" s="28">
        <v>3.21</v>
      </c>
      <c r="I67" s="28">
        <v>7.54</v>
      </c>
      <c r="J67" s="34">
        <v>3.51</v>
      </c>
      <c r="K67" s="34">
        <v>7.6</v>
      </c>
      <c r="L67" s="34">
        <v>3.12</v>
      </c>
      <c r="M67" s="34">
        <v>7.4</v>
      </c>
    </row>
    <row r="68" spans="1:13" ht="18.75" x14ac:dyDescent="0.25">
      <c r="A68" s="36" t="s">
        <v>90</v>
      </c>
      <c r="B68" s="37">
        <v>4.3899999999999997</v>
      </c>
      <c r="C68" s="28">
        <v>7.25</v>
      </c>
      <c r="D68" s="29">
        <v>4.26</v>
      </c>
      <c r="E68" s="28">
        <v>7.45</v>
      </c>
      <c r="F68" s="28">
        <v>4.1100000000000003</v>
      </c>
      <c r="G68" s="30">
        <v>7.24</v>
      </c>
      <c r="H68" s="28">
        <v>4.72</v>
      </c>
      <c r="I68" s="28">
        <v>7.57</v>
      </c>
      <c r="J68" s="34">
        <v>4.88</v>
      </c>
      <c r="K68" s="34">
        <v>7.8</v>
      </c>
      <c r="L68" s="34">
        <v>4.5599999999999996</v>
      </c>
      <c r="M68" s="34">
        <v>7.2</v>
      </c>
    </row>
    <row r="69" spans="1:13" ht="18.75" x14ac:dyDescent="0.25">
      <c r="A69" s="36" t="s">
        <v>91</v>
      </c>
      <c r="B69" s="37"/>
      <c r="C69" s="28"/>
      <c r="D69" s="29"/>
      <c r="E69" s="28"/>
      <c r="F69" s="28"/>
      <c r="G69" s="30"/>
      <c r="H69" s="28">
        <v>3.11</v>
      </c>
      <c r="I69" s="28">
        <v>10.81</v>
      </c>
      <c r="J69" s="34">
        <v>3.06</v>
      </c>
      <c r="K69" s="34">
        <v>10.8</v>
      </c>
      <c r="L69" s="34">
        <v>2.89</v>
      </c>
      <c r="M69" s="34">
        <v>10.6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6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70"/>
  <sheetViews>
    <sheetView topLeftCell="A40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95</v>
      </c>
      <c r="D2" s="43"/>
      <c r="E2" s="43"/>
      <c r="F2" s="44" t="s">
        <v>199</v>
      </c>
      <c r="G2" s="44"/>
      <c r="H2" s="44"/>
      <c r="I2" s="45" t="s">
        <v>97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45850</v>
      </c>
      <c r="D4" s="46"/>
      <c r="E4" s="46"/>
      <c r="F4" s="46">
        <v>46280</v>
      </c>
      <c r="G4" s="46"/>
      <c r="H4" s="46"/>
      <c r="I4" s="46">
        <v>47250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48390</v>
      </c>
      <c r="D5" s="46"/>
      <c r="E5" s="46"/>
      <c r="F5" s="46">
        <v>49750</v>
      </c>
      <c r="G5" s="46"/>
      <c r="H5" s="46"/>
      <c r="I5" s="46">
        <v>51100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C4-'18日'!I4</f>
        <v>1210</v>
      </c>
      <c r="D6" s="104"/>
      <c r="E6" s="104"/>
      <c r="F6" s="105">
        <f>F4-C4</f>
        <v>430</v>
      </c>
      <c r="G6" s="106"/>
      <c r="H6" s="107"/>
      <c r="I6" s="105">
        <f>I4-F4</f>
        <v>970</v>
      </c>
      <c r="J6" s="106"/>
      <c r="K6" s="107"/>
      <c r="L6" s="103">
        <f>C6+F6+I6</f>
        <v>2610</v>
      </c>
      <c r="M6" s="103">
        <f>C7+F7+I7</f>
        <v>3750</v>
      </c>
    </row>
    <row r="7" spans="1:15" ht="21.95" customHeight="1" x14ac:dyDescent="0.15">
      <c r="A7" s="92"/>
      <c r="B7" s="6" t="s">
        <v>8</v>
      </c>
      <c r="C7" s="104">
        <f>C5-'18日'!I5</f>
        <v>1040</v>
      </c>
      <c r="D7" s="104"/>
      <c r="E7" s="104"/>
      <c r="F7" s="105">
        <f>F5-C5</f>
        <v>1360</v>
      </c>
      <c r="G7" s="106"/>
      <c r="H7" s="107"/>
      <c r="I7" s="105">
        <f>I5-F5</f>
        <v>1350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47</v>
      </c>
      <c r="D9" s="46"/>
      <c r="E9" s="46"/>
      <c r="F9" s="46">
        <v>47</v>
      </c>
      <c r="G9" s="46"/>
      <c r="H9" s="46"/>
      <c r="I9" s="46">
        <v>46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47</v>
      </c>
      <c r="D10" s="46"/>
      <c r="E10" s="46"/>
      <c r="F10" s="46">
        <v>35</v>
      </c>
      <c r="G10" s="46"/>
      <c r="H10" s="46"/>
      <c r="I10" s="46">
        <v>46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470</v>
      </c>
      <c r="D15" s="9">
        <v>460</v>
      </c>
      <c r="E15" s="9">
        <v>430</v>
      </c>
      <c r="F15" s="9">
        <v>430</v>
      </c>
      <c r="G15" s="9">
        <v>400</v>
      </c>
      <c r="H15" s="9">
        <v>380</v>
      </c>
      <c r="I15" s="9">
        <v>380</v>
      </c>
      <c r="J15" s="9">
        <v>350</v>
      </c>
      <c r="K15" s="9">
        <v>320</v>
      </c>
    </row>
    <row r="16" spans="1:15" ht="30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440</v>
      </c>
      <c r="D21" s="9">
        <v>350</v>
      </c>
      <c r="E21" s="9">
        <v>520</v>
      </c>
      <c r="F21" s="9">
        <v>520</v>
      </c>
      <c r="G21" s="9">
        <v>450</v>
      </c>
      <c r="H21" s="9">
        <v>380</v>
      </c>
      <c r="I21" s="9">
        <v>380</v>
      </c>
      <c r="J21" s="9">
        <v>280</v>
      </c>
      <c r="K21" s="9">
        <v>530</v>
      </c>
    </row>
    <row r="22" spans="1:11" ht="30.75" customHeight="1" x14ac:dyDescent="0.15">
      <c r="A22" s="93"/>
      <c r="B22" s="10" t="s">
        <v>26</v>
      </c>
      <c r="C22" s="53" t="s">
        <v>200</v>
      </c>
      <c r="D22" s="53"/>
      <c r="E22" s="53"/>
      <c r="F22" s="53" t="s">
        <v>27</v>
      </c>
      <c r="G22" s="53"/>
      <c r="H22" s="53"/>
      <c r="I22" s="53" t="s">
        <v>201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2130</v>
      </c>
      <c r="D23" s="46"/>
      <c r="E23" s="46"/>
      <c r="F23" s="46">
        <v>2020</v>
      </c>
      <c r="G23" s="46"/>
      <c r="H23" s="46"/>
      <c r="I23" s="46">
        <f>950+910</f>
        <v>1860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1200</v>
      </c>
      <c r="D24" s="46"/>
      <c r="E24" s="46"/>
      <c r="F24" s="46">
        <v>1100</v>
      </c>
      <c r="G24" s="46"/>
      <c r="H24" s="46"/>
      <c r="I24" s="46">
        <v>1000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17</v>
      </c>
      <c r="D25" s="46"/>
      <c r="E25" s="46"/>
      <c r="F25" s="46">
        <v>17</v>
      </c>
      <c r="G25" s="46"/>
      <c r="H25" s="46"/>
      <c r="I25" s="46">
        <v>17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44</v>
      </c>
      <c r="D26" s="46"/>
      <c r="E26" s="46"/>
      <c r="F26" s="46">
        <v>44</v>
      </c>
      <c r="G26" s="46"/>
      <c r="H26" s="46"/>
      <c r="I26" s="46">
        <v>42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202</v>
      </c>
      <c r="D28" s="66"/>
      <c r="E28" s="67"/>
      <c r="F28" s="65" t="s">
        <v>203</v>
      </c>
      <c r="G28" s="66"/>
      <c r="H28" s="67"/>
      <c r="I28" s="65" t="s">
        <v>204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105</v>
      </c>
      <c r="D31" s="57"/>
      <c r="E31" s="58"/>
      <c r="F31" s="56" t="s">
        <v>205</v>
      </c>
      <c r="G31" s="57"/>
      <c r="H31" s="58"/>
      <c r="I31" s="56" t="s">
        <v>41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9.2200000000000006</v>
      </c>
      <c r="F35" s="9">
        <v>9.25</v>
      </c>
      <c r="G35" s="9">
        <v>9.24</v>
      </c>
      <c r="H35" s="9">
        <v>9.31</v>
      </c>
      <c r="I35" s="9">
        <v>9.31</v>
      </c>
      <c r="J35" s="34">
        <v>9.24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6.34</v>
      </c>
      <c r="F36" s="9">
        <v>5.81</v>
      </c>
      <c r="G36" s="9">
        <v>5.94</v>
      </c>
      <c r="H36" s="9">
        <v>6.4</v>
      </c>
      <c r="I36" s="9">
        <v>6.13</v>
      </c>
      <c r="J36" s="34">
        <v>6.54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12.3</v>
      </c>
      <c r="F37" s="9">
        <v>11.8</v>
      </c>
      <c r="G37" s="18">
        <v>10.6</v>
      </c>
      <c r="H37" s="9">
        <v>7.2</v>
      </c>
      <c r="I37" s="9">
        <v>11.5</v>
      </c>
      <c r="J37" s="34">
        <v>10.1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4.76</v>
      </c>
      <c r="F38" s="18">
        <v>3.52</v>
      </c>
      <c r="G38" s="18">
        <v>3.9</v>
      </c>
      <c r="H38" s="18">
        <v>2.2000000000000002</v>
      </c>
      <c r="I38" s="9">
        <v>2.7</v>
      </c>
      <c r="J38" s="34">
        <v>2.2000000000000002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0.8</v>
      </c>
      <c r="J39" s="34">
        <v>0.8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9.91</v>
      </c>
      <c r="F40" s="9">
        <v>9.93</v>
      </c>
      <c r="G40" s="9">
        <v>10.18</v>
      </c>
      <c r="H40" s="9">
        <v>9.92</v>
      </c>
      <c r="I40" s="9">
        <v>9.98</v>
      </c>
      <c r="J40" s="34">
        <v>9.92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22.8</v>
      </c>
      <c r="F41" s="9">
        <v>23.5</v>
      </c>
      <c r="G41" s="9">
        <v>26.7</v>
      </c>
      <c r="H41" s="9">
        <v>27.1</v>
      </c>
      <c r="I41" s="9">
        <v>21.22</v>
      </c>
      <c r="J41" s="34">
        <v>22.08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5.0599999999999996</v>
      </c>
      <c r="F42" s="9">
        <v>5.3</v>
      </c>
      <c r="G42" s="9">
        <v>5.94</v>
      </c>
      <c r="H42" s="9">
        <v>4.38</v>
      </c>
      <c r="I42" s="9">
        <v>4.68</v>
      </c>
      <c r="J42" s="34">
        <v>5.64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8.9700000000000006</v>
      </c>
      <c r="F43" s="9">
        <v>7.58</v>
      </c>
      <c r="G43" s="9">
        <v>7.8</v>
      </c>
      <c r="H43" s="9">
        <v>8.1</v>
      </c>
      <c r="I43" s="9">
        <v>7.85</v>
      </c>
      <c r="J43" s="34">
        <v>8.2100000000000009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550</v>
      </c>
      <c r="F44" s="9">
        <v>500</v>
      </c>
      <c r="G44" s="9">
        <v>390</v>
      </c>
      <c r="H44" s="9">
        <v>292</v>
      </c>
      <c r="I44" s="9">
        <v>402</v>
      </c>
      <c r="J44" s="34">
        <v>491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5.92</v>
      </c>
      <c r="F45" s="9">
        <v>5.63</v>
      </c>
      <c r="G45" s="9">
        <v>6.5</v>
      </c>
      <c r="H45" s="9">
        <v>6.5</v>
      </c>
      <c r="I45" s="9"/>
      <c r="J45" s="34">
        <v>5.52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14.9</v>
      </c>
      <c r="F46" s="9">
        <v>19.2</v>
      </c>
      <c r="G46" s="9">
        <v>15.4</v>
      </c>
      <c r="H46" s="9">
        <v>11.9</v>
      </c>
      <c r="I46" s="9"/>
      <c r="J46" s="34">
        <v>17.2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1.61</v>
      </c>
      <c r="F47" s="9">
        <v>1.94</v>
      </c>
      <c r="G47" s="9">
        <v>9.3000000000000007</v>
      </c>
      <c r="H47" s="9">
        <v>1.7</v>
      </c>
      <c r="I47" s="9"/>
      <c r="J47" s="34">
        <v>2.1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5.53</v>
      </c>
      <c r="F48" s="9">
        <v>5.7</v>
      </c>
      <c r="G48" s="9">
        <v>6.42</v>
      </c>
      <c r="H48" s="9">
        <v>5.94</v>
      </c>
      <c r="I48" s="9"/>
      <c r="J48" s="34">
        <v>5.17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6.4</v>
      </c>
      <c r="F49" s="9">
        <v>4.8</v>
      </c>
      <c r="G49" s="9">
        <v>11.3</v>
      </c>
      <c r="H49" s="9">
        <v>8.5</v>
      </c>
      <c r="I49" s="9"/>
      <c r="J49" s="34">
        <v>5.4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1.46</v>
      </c>
      <c r="F50" s="9">
        <v>1.44</v>
      </c>
      <c r="G50" s="9">
        <v>5.0999999999999996</v>
      </c>
      <c r="H50" s="9">
        <v>3.5</v>
      </c>
      <c r="I50" s="9"/>
      <c r="J50" s="34">
        <v>3.2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9.3800000000000008</v>
      </c>
      <c r="F52" s="9">
        <v>9.4</v>
      </c>
      <c r="G52" s="9">
        <v>9.3800000000000008</v>
      </c>
      <c r="H52" s="9">
        <v>9.42</v>
      </c>
      <c r="I52" s="9">
        <v>9.3800000000000008</v>
      </c>
      <c r="J52" s="34">
        <v>9.32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6.38</v>
      </c>
      <c r="F53" s="9">
        <v>6.27</v>
      </c>
      <c r="G53" s="9">
        <v>6.1</v>
      </c>
      <c r="H53" s="9">
        <v>6.1</v>
      </c>
      <c r="I53" s="9">
        <v>5.82</v>
      </c>
      <c r="J53" s="34">
        <v>5.49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11.2</v>
      </c>
      <c r="F54" s="9">
        <v>9.8000000000000007</v>
      </c>
      <c r="G54" s="9">
        <v>9</v>
      </c>
      <c r="H54" s="9">
        <v>10.199999999999999</v>
      </c>
      <c r="I54" s="9">
        <v>10.6</v>
      </c>
      <c r="J54" s="34">
        <v>10.9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3.64</v>
      </c>
      <c r="F55" s="21">
        <v>2.87</v>
      </c>
      <c r="G55" s="21">
        <v>7.3</v>
      </c>
      <c r="H55" s="9">
        <v>5.9</v>
      </c>
      <c r="I55" s="9">
        <v>5.2</v>
      </c>
      <c r="J55" s="34">
        <v>4.8</v>
      </c>
    </row>
    <row r="56" spans="1:13" ht="14.25" x14ac:dyDescent="0.15">
      <c r="A56" s="22" t="s">
        <v>77</v>
      </c>
      <c r="B56" s="22" t="s">
        <v>78</v>
      </c>
      <c r="C56" s="23">
        <v>7.86</v>
      </c>
      <c r="D56" s="22" t="s">
        <v>50</v>
      </c>
      <c r="E56" s="23">
        <v>72</v>
      </c>
      <c r="F56" s="22" t="s">
        <v>79</v>
      </c>
      <c r="G56" s="23">
        <v>81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/>
      <c r="E59" s="28"/>
      <c r="F59" s="28"/>
      <c r="G59" s="30"/>
      <c r="H59" s="28">
        <v>11.9</v>
      </c>
      <c r="I59" s="28"/>
      <c r="J59" s="34">
        <v>15.08</v>
      </c>
      <c r="K59" s="34"/>
      <c r="L59" s="34">
        <v>14.77</v>
      </c>
      <c r="M59" s="34"/>
    </row>
    <row r="60" spans="1:13" ht="18.75" x14ac:dyDescent="0.25">
      <c r="A60" s="27" t="s">
        <v>84</v>
      </c>
      <c r="B60" s="28">
        <v>87.5</v>
      </c>
      <c r="C60" s="28"/>
      <c r="D60" s="29">
        <v>74.23</v>
      </c>
      <c r="E60" s="28"/>
      <c r="F60" s="28">
        <v>110</v>
      </c>
      <c r="G60" s="30"/>
      <c r="H60" s="28"/>
      <c r="I60" s="28"/>
      <c r="J60" s="34">
        <v>64.34</v>
      </c>
      <c r="K60" s="34"/>
      <c r="L60" s="34">
        <v>25.58</v>
      </c>
      <c r="M60" s="34"/>
    </row>
    <row r="61" spans="1:13" ht="18.75" x14ac:dyDescent="0.25">
      <c r="A61" s="27" t="s">
        <v>85</v>
      </c>
      <c r="B61" s="28">
        <v>28.92</v>
      </c>
      <c r="C61" s="28"/>
      <c r="D61" s="29">
        <v>33.700000000000003</v>
      </c>
      <c r="E61" s="28"/>
      <c r="F61" s="28">
        <v>89.2</v>
      </c>
      <c r="G61" s="30"/>
      <c r="H61" s="28">
        <v>52.8</v>
      </c>
      <c r="I61" s="28"/>
      <c r="J61" s="34"/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12.2</v>
      </c>
      <c r="D63" s="29"/>
      <c r="E63" s="28">
        <v>23.8</v>
      </c>
      <c r="F63" s="28"/>
      <c r="G63" s="30">
        <v>37.9</v>
      </c>
      <c r="H63" s="28"/>
      <c r="I63" s="28">
        <v>36.06</v>
      </c>
      <c r="J63" s="34"/>
      <c r="K63" s="34"/>
      <c r="M63" s="34">
        <v>14.23</v>
      </c>
    </row>
    <row r="64" spans="1:13" ht="18.75" x14ac:dyDescent="0.25">
      <c r="A64" s="31" t="s">
        <v>87</v>
      </c>
      <c r="B64" s="28"/>
      <c r="C64" s="28">
        <v>26.4</v>
      </c>
      <c r="D64" s="29"/>
      <c r="E64" s="28">
        <v>78.400000000000006</v>
      </c>
      <c r="F64" s="28"/>
      <c r="G64" s="32"/>
      <c r="H64" s="28"/>
      <c r="I64" s="28"/>
      <c r="J64" s="34"/>
      <c r="K64" s="34">
        <v>89.84</v>
      </c>
      <c r="L64" s="34"/>
      <c r="M64" s="34">
        <v>89.93</v>
      </c>
    </row>
    <row r="65" spans="1:13" ht="18.75" x14ac:dyDescent="0.25">
      <c r="A65" s="31" t="s">
        <v>88</v>
      </c>
      <c r="B65" s="28"/>
      <c r="C65" s="28"/>
      <c r="D65" s="29"/>
      <c r="E65" s="28"/>
      <c r="F65" s="28"/>
      <c r="G65" s="30">
        <v>17.2</v>
      </c>
      <c r="H65" s="28"/>
      <c r="I65" s="28">
        <v>20.8</v>
      </c>
      <c r="J65" s="34"/>
      <c r="K65" s="34">
        <v>21.23</v>
      </c>
      <c r="M65" s="34">
        <v>21.41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1.83</v>
      </c>
      <c r="C67" s="28">
        <v>8</v>
      </c>
      <c r="D67" s="29">
        <v>1.47</v>
      </c>
      <c r="E67" s="28">
        <v>7.8</v>
      </c>
      <c r="F67" s="28">
        <v>5.8</v>
      </c>
      <c r="G67" s="30">
        <v>3.6</v>
      </c>
      <c r="H67" s="28">
        <v>7.3</v>
      </c>
      <c r="I67" s="28">
        <v>8.1199999999999992</v>
      </c>
      <c r="J67" s="34">
        <v>5.4</v>
      </c>
      <c r="K67" s="34">
        <v>8.27</v>
      </c>
      <c r="L67" s="34">
        <v>5.2</v>
      </c>
      <c r="M67" s="34">
        <v>7.97</v>
      </c>
    </row>
    <row r="68" spans="1:13" ht="18.75" x14ac:dyDescent="0.25">
      <c r="A68" s="36" t="s">
        <v>90</v>
      </c>
      <c r="B68" s="37">
        <v>1.42</v>
      </c>
      <c r="C68" s="28">
        <v>7</v>
      </c>
      <c r="D68" s="29">
        <v>1.1200000000000001</v>
      </c>
      <c r="E68" s="28">
        <v>7.2</v>
      </c>
      <c r="F68" s="28">
        <v>15.3</v>
      </c>
      <c r="G68" s="30">
        <v>6.1</v>
      </c>
      <c r="H68" s="28">
        <v>5.4</v>
      </c>
      <c r="I68" s="28">
        <v>7.36</v>
      </c>
      <c r="J68" s="34">
        <v>3.8</v>
      </c>
      <c r="K68" s="34">
        <v>7.1</v>
      </c>
      <c r="L68" s="34">
        <v>4.5999999999999996</v>
      </c>
      <c r="M68" s="34">
        <v>7.08</v>
      </c>
    </row>
    <row r="69" spans="1:13" ht="18.75" x14ac:dyDescent="0.25">
      <c r="A69" s="36" t="s">
        <v>91</v>
      </c>
      <c r="B69" s="37"/>
      <c r="C69" s="28"/>
      <c r="D69" s="29"/>
      <c r="E69" s="28"/>
      <c r="F69" s="28">
        <v>5.8</v>
      </c>
      <c r="G69" s="30">
        <v>6.8</v>
      </c>
      <c r="H69" s="28">
        <v>5</v>
      </c>
      <c r="I69" s="28">
        <v>10.91</v>
      </c>
      <c r="J69" s="34">
        <v>4.0999999999999996</v>
      </c>
      <c r="K69" s="34">
        <v>10.97</v>
      </c>
      <c r="L69" s="34">
        <v>3.9</v>
      </c>
      <c r="M69" s="34">
        <v>11.02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0"/>
  <sheetViews>
    <sheetView topLeftCell="A43" workbookViewId="0">
      <selection activeCell="G35" sqref="G35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113</v>
      </c>
      <c r="D2" s="43"/>
      <c r="E2" s="43"/>
      <c r="F2" s="44" t="s">
        <v>114</v>
      </c>
      <c r="G2" s="44"/>
      <c r="H2" s="44"/>
      <c r="I2" s="45" t="s">
        <v>115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48650</v>
      </c>
      <c r="D4" s="46"/>
      <c r="E4" s="46"/>
      <c r="F4" s="46">
        <v>49980</v>
      </c>
      <c r="G4" s="46"/>
      <c r="H4" s="46"/>
      <c r="I4" s="46">
        <v>51300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52650</v>
      </c>
      <c r="D5" s="46"/>
      <c r="E5" s="46"/>
      <c r="F5" s="46">
        <v>54250</v>
      </c>
      <c r="G5" s="46"/>
      <c r="H5" s="46"/>
      <c r="I5" s="46">
        <v>55840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C4-'19日'!I4</f>
        <v>1400</v>
      </c>
      <c r="D6" s="104"/>
      <c r="E6" s="104"/>
      <c r="F6" s="105">
        <f>F4-C4</f>
        <v>1330</v>
      </c>
      <c r="G6" s="106"/>
      <c r="H6" s="107"/>
      <c r="I6" s="105">
        <f>I4-F4</f>
        <v>1320</v>
      </c>
      <c r="J6" s="106"/>
      <c r="K6" s="107"/>
      <c r="L6" s="103">
        <f>C6+F6+I6</f>
        <v>4050</v>
      </c>
      <c r="M6" s="103">
        <f>C7+F7+I7</f>
        <v>4740</v>
      </c>
    </row>
    <row r="7" spans="1:15" ht="21.95" customHeight="1" x14ac:dyDescent="0.15">
      <c r="A7" s="92"/>
      <c r="B7" s="6" t="s">
        <v>8</v>
      </c>
      <c r="C7" s="104">
        <f>C5-'19日'!I5</f>
        <v>1550</v>
      </c>
      <c r="D7" s="104"/>
      <c r="E7" s="104"/>
      <c r="F7" s="105">
        <f>F5-C5</f>
        <v>1600</v>
      </c>
      <c r="G7" s="106"/>
      <c r="H7" s="107"/>
      <c r="I7" s="105">
        <f>I5-F5</f>
        <v>1590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46</v>
      </c>
      <c r="D9" s="46"/>
      <c r="E9" s="46"/>
      <c r="F9" s="46">
        <v>49</v>
      </c>
      <c r="G9" s="46"/>
      <c r="H9" s="46"/>
      <c r="I9" s="46">
        <v>43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46</v>
      </c>
      <c r="D10" s="46"/>
      <c r="E10" s="46"/>
      <c r="F10" s="46">
        <v>48</v>
      </c>
      <c r="G10" s="46"/>
      <c r="H10" s="46"/>
      <c r="I10" s="46">
        <v>43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320</v>
      </c>
      <c r="D15" s="9">
        <v>280</v>
      </c>
      <c r="E15" s="9">
        <v>500</v>
      </c>
      <c r="F15" s="9">
        <v>500</v>
      </c>
      <c r="G15" s="9">
        <v>470</v>
      </c>
      <c r="H15" s="9">
        <v>440</v>
      </c>
      <c r="I15" s="9">
        <v>440</v>
      </c>
      <c r="J15" s="9">
        <v>400</v>
      </c>
      <c r="K15" s="9">
        <v>370</v>
      </c>
    </row>
    <row r="16" spans="1:15" ht="21.95" customHeight="1" x14ac:dyDescent="0.15">
      <c r="A16" s="95"/>
      <c r="B16" s="10" t="s">
        <v>21</v>
      </c>
      <c r="C16" s="53" t="s">
        <v>206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530</v>
      </c>
      <c r="D21" s="9">
        <v>460</v>
      </c>
      <c r="E21" s="9">
        <v>400</v>
      </c>
      <c r="F21" s="9">
        <v>400</v>
      </c>
      <c r="G21" s="9">
        <v>340</v>
      </c>
      <c r="H21" s="9">
        <v>270</v>
      </c>
      <c r="I21" s="9">
        <v>270</v>
      </c>
      <c r="J21" s="9">
        <v>500</v>
      </c>
      <c r="K21" s="9">
        <v>420</v>
      </c>
    </row>
    <row r="22" spans="1:11" ht="21.9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27</v>
      </c>
      <c r="G22" s="53"/>
      <c r="H22" s="53"/>
      <c r="I22" s="53" t="s">
        <v>207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f>950+910</f>
        <v>1860</v>
      </c>
      <c r="D23" s="46"/>
      <c r="E23" s="46"/>
      <c r="F23" s="46">
        <f>870+820</f>
        <v>1690</v>
      </c>
      <c r="G23" s="46"/>
      <c r="H23" s="46"/>
      <c r="I23" s="46">
        <f>870+820</f>
        <v>1690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1000</v>
      </c>
      <c r="D24" s="46"/>
      <c r="E24" s="46"/>
      <c r="F24" s="46">
        <f>390+380</f>
        <v>770</v>
      </c>
      <c r="G24" s="46"/>
      <c r="H24" s="46"/>
      <c r="I24" s="46">
        <f>390+380</f>
        <v>770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16</v>
      </c>
      <c r="D25" s="46"/>
      <c r="E25" s="46"/>
      <c r="F25" s="46">
        <v>16</v>
      </c>
      <c r="G25" s="46"/>
      <c r="H25" s="46"/>
      <c r="I25" s="46">
        <v>16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42</v>
      </c>
      <c r="D26" s="46"/>
      <c r="E26" s="46"/>
      <c r="F26" s="46">
        <v>42</v>
      </c>
      <c r="G26" s="46"/>
      <c r="H26" s="46"/>
      <c r="I26" s="46">
        <v>42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/>
      <c r="D28" s="66"/>
      <c r="E28" s="67"/>
      <c r="F28" s="65" t="s">
        <v>208</v>
      </c>
      <c r="G28" s="66"/>
      <c r="H28" s="67"/>
      <c r="I28" s="65"/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119</v>
      </c>
      <c r="D31" s="57"/>
      <c r="E31" s="58"/>
      <c r="F31" s="56" t="s">
        <v>133</v>
      </c>
      <c r="G31" s="57"/>
      <c r="H31" s="58"/>
      <c r="I31" s="56" t="s">
        <v>173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9.34</v>
      </c>
      <c r="F35" s="9">
        <v>9.32</v>
      </c>
      <c r="G35" s="9">
        <v>9.25</v>
      </c>
      <c r="H35" s="9">
        <v>9.3000000000000007</v>
      </c>
      <c r="I35" s="9">
        <v>9.23</v>
      </c>
      <c r="J35" s="34">
        <v>9.25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4.2</v>
      </c>
      <c r="F36" s="9">
        <v>4.8</v>
      </c>
      <c r="G36" s="9">
        <v>5.96</v>
      </c>
      <c r="H36" s="9">
        <v>6.2</v>
      </c>
      <c r="I36" s="9">
        <v>7.13</v>
      </c>
      <c r="J36" s="34">
        <v>7.19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10</v>
      </c>
      <c r="F37" s="9">
        <v>10.6</v>
      </c>
      <c r="G37" s="18">
        <v>10</v>
      </c>
      <c r="H37" s="9">
        <v>10.5</v>
      </c>
      <c r="I37" s="9">
        <v>10.3</v>
      </c>
      <c r="J37" s="34">
        <v>10.1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3.1</v>
      </c>
      <c r="F38" s="18">
        <v>2.6</v>
      </c>
      <c r="G38" s="18">
        <v>3</v>
      </c>
      <c r="H38" s="9">
        <v>4.0999999999999996</v>
      </c>
      <c r="I38" s="9">
        <v>3.62</v>
      </c>
      <c r="J38" s="34">
        <v>1.64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0.6</v>
      </c>
      <c r="F39" s="9">
        <v>0.6</v>
      </c>
      <c r="G39" s="9">
        <v>0.6</v>
      </c>
      <c r="H39" s="9">
        <v>0.6</v>
      </c>
      <c r="I39" s="9">
        <v>0.7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</v>
      </c>
      <c r="F40" s="9">
        <v>10</v>
      </c>
      <c r="G40" s="9">
        <v>10.220000000000001</v>
      </c>
      <c r="H40" s="18">
        <v>10.199999999999999</v>
      </c>
      <c r="I40" s="9">
        <v>10.199999999999999</v>
      </c>
      <c r="J40" s="34">
        <v>10.25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24.3</v>
      </c>
      <c r="F41" s="9">
        <v>21.2</v>
      </c>
      <c r="G41" s="9">
        <v>26.4</v>
      </c>
      <c r="H41" s="9">
        <v>25.8</v>
      </c>
      <c r="I41" s="9">
        <v>23.7</v>
      </c>
      <c r="J41" s="34">
        <v>24.3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5.63</v>
      </c>
      <c r="F42" s="9">
        <v>5.45</v>
      </c>
      <c r="G42" s="9">
        <v>5.57</v>
      </c>
      <c r="H42" s="9">
        <v>5.49</v>
      </c>
      <c r="I42" s="9">
        <v>5.41</v>
      </c>
      <c r="J42" s="34">
        <v>5.35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8.8000000000000007</v>
      </c>
      <c r="F43" s="9">
        <v>8.5</v>
      </c>
      <c r="G43" s="9">
        <v>8.1</v>
      </c>
      <c r="H43" s="9">
        <v>7.8</v>
      </c>
      <c r="I43" s="9">
        <v>3.09</v>
      </c>
      <c r="J43" s="34">
        <v>3.01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463</v>
      </c>
      <c r="F44" s="9">
        <v>407</v>
      </c>
      <c r="G44" s="9">
        <v>402</v>
      </c>
      <c r="H44" s="9">
        <v>411</v>
      </c>
      <c r="I44" s="9">
        <v>430</v>
      </c>
      <c r="J44" s="34">
        <v>450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4.5999999999999996</v>
      </c>
      <c r="F45" s="9">
        <v>4.2</v>
      </c>
      <c r="G45" s="9">
        <v>6.11</v>
      </c>
      <c r="H45" s="9">
        <v>6.25</v>
      </c>
      <c r="I45" s="9">
        <v>6.83</v>
      </c>
      <c r="J45" s="34">
        <v>6.91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16.100000000000001</v>
      </c>
      <c r="F46" s="9">
        <v>15.5</v>
      </c>
      <c r="G46" s="9">
        <v>14.5</v>
      </c>
      <c r="H46" s="9">
        <v>15.2</v>
      </c>
      <c r="I46" s="9">
        <v>13.1</v>
      </c>
      <c r="J46" s="34">
        <v>13.4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1.3</v>
      </c>
      <c r="F47" s="9">
        <v>1.5</v>
      </c>
      <c r="G47" s="9">
        <v>1.4</v>
      </c>
      <c r="H47" s="9">
        <v>2.1</v>
      </c>
      <c r="I47" s="9">
        <v>2.61</v>
      </c>
      <c r="J47" s="34">
        <v>2.0499999999999998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5.2</v>
      </c>
      <c r="F48" s="9">
        <v>4.5</v>
      </c>
      <c r="G48" s="9">
        <v>6.4</v>
      </c>
      <c r="H48" s="9">
        <v>6.3</v>
      </c>
      <c r="I48" s="9">
        <v>6.45</v>
      </c>
      <c r="J48" s="34">
        <v>6.59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5.7</v>
      </c>
      <c r="F49" s="9">
        <v>5.9</v>
      </c>
      <c r="G49" s="9">
        <v>6.1</v>
      </c>
      <c r="H49" s="9">
        <v>8.8000000000000007</v>
      </c>
      <c r="I49" s="9">
        <v>6.7</v>
      </c>
      <c r="J49" s="34">
        <v>7.2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2.7</v>
      </c>
      <c r="F50" s="9">
        <v>2.4</v>
      </c>
      <c r="G50" s="9">
        <v>2.7</v>
      </c>
      <c r="H50" s="9">
        <v>2.5</v>
      </c>
      <c r="I50" s="9">
        <v>0.74</v>
      </c>
      <c r="J50" s="34">
        <v>1.61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9.3699999999999992</v>
      </c>
      <c r="F52" s="9">
        <v>9.35</v>
      </c>
      <c r="G52" s="9">
        <v>9.4</v>
      </c>
      <c r="H52" s="9">
        <v>9.3800000000000008</v>
      </c>
      <c r="I52" s="9">
        <v>9.4</v>
      </c>
      <c r="J52" s="34">
        <v>9.41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6.4</v>
      </c>
      <c r="F53" s="9">
        <v>5.8</v>
      </c>
      <c r="G53" s="9">
        <v>6.04</v>
      </c>
      <c r="H53" s="9">
        <v>6.11</v>
      </c>
      <c r="I53" s="9">
        <v>6.29</v>
      </c>
      <c r="J53" s="34">
        <v>6.16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9.4</v>
      </c>
      <c r="F54" s="9">
        <v>9.6999999999999993</v>
      </c>
      <c r="G54" s="9">
        <v>10.5</v>
      </c>
      <c r="H54" s="9">
        <v>11</v>
      </c>
      <c r="I54" s="9">
        <v>7.1</v>
      </c>
      <c r="J54" s="34">
        <v>7.3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5.8</v>
      </c>
      <c r="F55" s="21">
        <v>4.9000000000000004</v>
      </c>
      <c r="G55" s="21">
        <v>3.1</v>
      </c>
      <c r="H55" s="9">
        <v>2.8</v>
      </c>
      <c r="I55" s="9">
        <v>4.24</v>
      </c>
      <c r="J55" s="34">
        <v>3.01</v>
      </c>
    </row>
    <row r="56" spans="1:13" ht="14.25" x14ac:dyDescent="0.15">
      <c r="A56" s="22" t="s">
        <v>77</v>
      </c>
      <c r="B56" s="22" t="s">
        <v>78</v>
      </c>
      <c r="C56" s="23">
        <v>7.47</v>
      </c>
      <c r="D56" s="22" t="s">
        <v>50</v>
      </c>
      <c r="E56" s="23">
        <v>75</v>
      </c>
      <c r="F56" s="22" t="s">
        <v>79</v>
      </c>
      <c r="G56" s="23">
        <v>80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15.7</v>
      </c>
      <c r="C59" s="28"/>
      <c r="D59" s="29">
        <v>22.5</v>
      </c>
      <c r="E59" s="28"/>
      <c r="F59" s="28">
        <v>72.8</v>
      </c>
      <c r="G59" s="30"/>
      <c r="H59" s="28">
        <v>34.200000000000003</v>
      </c>
      <c r="I59" s="28"/>
      <c r="J59" s="34">
        <v>36.1</v>
      </c>
      <c r="K59" s="34"/>
      <c r="L59" s="34">
        <v>33.6</v>
      </c>
      <c r="M59" s="34"/>
    </row>
    <row r="60" spans="1:13" ht="18.75" x14ac:dyDescent="0.25">
      <c r="A60" s="27" t="s">
        <v>84</v>
      </c>
      <c r="B60" s="28">
        <v>27.1</v>
      </c>
      <c r="C60" s="28"/>
      <c r="D60" s="29">
        <v>33.6</v>
      </c>
      <c r="E60" s="28"/>
      <c r="F60" s="28">
        <v>39.5</v>
      </c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/>
      <c r="C61" s="28"/>
      <c r="D61" s="29"/>
      <c r="E61" s="28"/>
      <c r="F61" s="28"/>
      <c r="G61" s="30"/>
      <c r="H61" s="28">
        <v>27.8</v>
      </c>
      <c r="I61" s="28"/>
      <c r="J61" s="34">
        <v>32.299999999999997</v>
      </c>
      <c r="K61" s="34"/>
      <c r="L61" s="34">
        <v>31.2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14.22</v>
      </c>
      <c r="D63" s="29"/>
      <c r="E63" s="28">
        <v>14.61</v>
      </c>
      <c r="F63" s="28"/>
      <c r="G63" s="30">
        <v>14.6</v>
      </c>
      <c r="H63" s="28"/>
      <c r="I63" s="28">
        <v>15.6</v>
      </c>
      <c r="J63" s="34"/>
      <c r="K63" s="34">
        <v>22.7</v>
      </c>
      <c r="M63" s="34">
        <v>21.2</v>
      </c>
    </row>
    <row r="64" spans="1:13" ht="18.75" x14ac:dyDescent="0.25">
      <c r="A64" s="31" t="s">
        <v>87</v>
      </c>
      <c r="B64" s="28"/>
      <c r="C64" s="28">
        <v>90.78</v>
      </c>
      <c r="D64" s="29"/>
      <c r="E64" s="28">
        <v>91.83</v>
      </c>
      <c r="F64" s="28"/>
      <c r="G64" s="32">
        <v>62.4</v>
      </c>
      <c r="H64" s="28"/>
      <c r="I64" s="28">
        <v>95.7</v>
      </c>
      <c r="J64" s="34"/>
      <c r="K64" s="34">
        <v>90</v>
      </c>
      <c r="L64" s="34"/>
      <c r="M64" s="34">
        <v>84.6</v>
      </c>
    </row>
    <row r="65" spans="1:13" ht="18.75" x14ac:dyDescent="0.25">
      <c r="A65" s="31" t="s">
        <v>88</v>
      </c>
      <c r="B65" s="28"/>
      <c r="C65" s="28">
        <v>21.96</v>
      </c>
      <c r="D65" s="29"/>
      <c r="E65" s="28">
        <v>22</v>
      </c>
      <c r="F65" s="28"/>
      <c r="G65" s="30">
        <v>22.3</v>
      </c>
      <c r="H65" s="28"/>
      <c r="I65" s="28">
        <v>23.15</v>
      </c>
      <c r="J65" s="34"/>
      <c r="K65" s="34">
        <v>18.600000000000001</v>
      </c>
      <c r="M65" s="34">
        <v>19.600000000000001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3.5</v>
      </c>
      <c r="C67" s="28">
        <v>8.01</v>
      </c>
      <c r="D67" s="29">
        <v>3.3</v>
      </c>
      <c r="E67" s="28">
        <v>7.99</v>
      </c>
      <c r="F67" s="28">
        <v>0.82</v>
      </c>
      <c r="G67" s="30">
        <v>8.01</v>
      </c>
      <c r="H67" s="28">
        <v>0.94</v>
      </c>
      <c r="I67" s="28">
        <v>8.8000000000000007</v>
      </c>
      <c r="J67" s="34">
        <v>3.28</v>
      </c>
      <c r="K67" s="34">
        <v>7.2</v>
      </c>
      <c r="L67" s="34">
        <v>4.07</v>
      </c>
      <c r="M67" s="34">
        <v>7.6</v>
      </c>
    </row>
    <row r="68" spans="1:13" ht="18.75" x14ac:dyDescent="0.25">
      <c r="A68" s="36" t="s">
        <v>90</v>
      </c>
      <c r="B68" s="37">
        <v>4.3</v>
      </c>
      <c r="C68" s="28">
        <v>7.02</v>
      </c>
      <c r="D68" s="29">
        <v>3.8</v>
      </c>
      <c r="E68" s="28">
        <v>6.98</v>
      </c>
      <c r="F68" s="28">
        <v>0.69</v>
      </c>
      <c r="G68" s="30">
        <v>7.05</v>
      </c>
      <c r="H68" s="28">
        <v>0.99</v>
      </c>
      <c r="I68" s="28">
        <v>7.09</v>
      </c>
      <c r="J68" s="34">
        <v>2.16</v>
      </c>
      <c r="K68" s="34">
        <v>7.5</v>
      </c>
      <c r="L68" s="34">
        <v>2.81</v>
      </c>
      <c r="M68" s="34">
        <v>7.5</v>
      </c>
    </row>
    <row r="69" spans="1:13" ht="18.75" x14ac:dyDescent="0.25">
      <c r="A69" s="36" t="s">
        <v>91</v>
      </c>
      <c r="B69" s="37">
        <v>7.8</v>
      </c>
      <c r="C69" s="28">
        <v>10.98</v>
      </c>
      <c r="D69" s="29">
        <v>6.4</v>
      </c>
      <c r="E69" s="28">
        <v>11.17</v>
      </c>
      <c r="F69" s="28">
        <v>2.87</v>
      </c>
      <c r="G69" s="30">
        <v>10.9</v>
      </c>
      <c r="H69" s="28">
        <v>3.1</v>
      </c>
      <c r="I69" s="28">
        <v>11.17</v>
      </c>
      <c r="J69" s="34">
        <v>0.97</v>
      </c>
      <c r="K69" s="34">
        <v>8.6</v>
      </c>
      <c r="L69" s="34">
        <v>1.66</v>
      </c>
      <c r="M69" s="34">
        <v>9.1999999999999993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0"/>
  <sheetViews>
    <sheetView topLeftCell="A39" workbookViewId="0">
      <selection activeCell="K36" sqref="K36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113</v>
      </c>
      <c r="D2" s="43"/>
      <c r="E2" s="43"/>
      <c r="F2" s="44" t="s">
        <v>114</v>
      </c>
      <c r="G2" s="44"/>
      <c r="H2" s="44"/>
      <c r="I2" s="45" t="s">
        <v>115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52750</v>
      </c>
      <c r="D4" s="46"/>
      <c r="E4" s="46"/>
      <c r="F4" s="46">
        <v>53980</v>
      </c>
      <c r="G4" s="46"/>
      <c r="H4" s="46"/>
      <c r="I4" s="46">
        <v>55330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57400</v>
      </c>
      <c r="D5" s="46"/>
      <c r="E5" s="46"/>
      <c r="F5" s="46">
        <v>58780</v>
      </c>
      <c r="G5" s="46"/>
      <c r="H5" s="46"/>
      <c r="I5" s="46">
        <v>60440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C4-'20日'!I4</f>
        <v>1450</v>
      </c>
      <c r="D6" s="104"/>
      <c r="E6" s="104"/>
      <c r="F6" s="105">
        <f>F4-C4</f>
        <v>1230</v>
      </c>
      <c r="G6" s="106"/>
      <c r="H6" s="107"/>
      <c r="I6" s="105">
        <f>I4-F4</f>
        <v>1350</v>
      </c>
      <c r="J6" s="106"/>
      <c r="K6" s="107"/>
      <c r="L6" s="103">
        <f>C6+F6+I6</f>
        <v>4030</v>
      </c>
      <c r="M6" s="103">
        <f>C7+F7+I7</f>
        <v>4600</v>
      </c>
    </row>
    <row r="7" spans="1:15" ht="21.95" customHeight="1" x14ac:dyDescent="0.15">
      <c r="A7" s="92"/>
      <c r="B7" s="6" t="s">
        <v>8</v>
      </c>
      <c r="C7" s="104">
        <f>C5-'20日'!I5</f>
        <v>1560</v>
      </c>
      <c r="D7" s="104"/>
      <c r="E7" s="104"/>
      <c r="F7" s="105">
        <f>F5-C5</f>
        <v>1380</v>
      </c>
      <c r="G7" s="106"/>
      <c r="H7" s="107"/>
      <c r="I7" s="105">
        <f>I5-F5</f>
        <v>1660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47</v>
      </c>
      <c r="D9" s="46"/>
      <c r="E9" s="46"/>
      <c r="F9" s="46">
        <v>46</v>
      </c>
      <c r="G9" s="46"/>
      <c r="H9" s="46"/>
      <c r="I9" s="46">
        <v>48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47</v>
      </c>
      <c r="D10" s="46"/>
      <c r="E10" s="46"/>
      <c r="F10" s="46">
        <v>35</v>
      </c>
      <c r="G10" s="46"/>
      <c r="H10" s="46"/>
      <c r="I10" s="46">
        <v>44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370</v>
      </c>
      <c r="D15" s="9">
        <v>330</v>
      </c>
      <c r="E15" s="9">
        <v>300</v>
      </c>
      <c r="F15" s="9">
        <v>300</v>
      </c>
      <c r="G15" s="9">
        <v>270</v>
      </c>
      <c r="H15" s="9">
        <v>550</v>
      </c>
      <c r="I15" s="9">
        <v>550</v>
      </c>
      <c r="J15" s="9">
        <v>530</v>
      </c>
      <c r="K15" s="9">
        <v>500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209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420</v>
      </c>
      <c r="D21" s="9">
        <v>320</v>
      </c>
      <c r="E21" s="9">
        <v>270</v>
      </c>
      <c r="F21" s="9">
        <v>270</v>
      </c>
      <c r="G21" s="9">
        <v>520</v>
      </c>
      <c r="H21" s="9">
        <v>450</v>
      </c>
      <c r="I21" s="9">
        <v>450</v>
      </c>
      <c r="J21" s="9">
        <v>370</v>
      </c>
      <c r="K21" s="9">
        <v>300</v>
      </c>
    </row>
    <row r="22" spans="1:11" ht="21.9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210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1600</v>
      </c>
      <c r="D23" s="46"/>
      <c r="E23" s="46"/>
      <c r="F23" s="46">
        <f>750+720</f>
        <v>1470</v>
      </c>
      <c r="G23" s="46"/>
      <c r="H23" s="46"/>
      <c r="I23" s="46">
        <v>1370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600</v>
      </c>
      <c r="D24" s="46"/>
      <c r="E24" s="46"/>
      <c r="F24" s="46">
        <f>290+240</f>
        <v>530</v>
      </c>
      <c r="G24" s="46"/>
      <c r="H24" s="46"/>
      <c r="I24" s="46">
        <v>2500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16</v>
      </c>
      <c r="D25" s="46"/>
      <c r="E25" s="46"/>
      <c r="F25" s="46">
        <v>15</v>
      </c>
      <c r="G25" s="46"/>
      <c r="H25" s="46"/>
      <c r="I25" s="46">
        <v>15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42</v>
      </c>
      <c r="D26" s="46"/>
      <c r="E26" s="46"/>
      <c r="F26" s="46">
        <v>39</v>
      </c>
      <c r="G26" s="46"/>
      <c r="H26" s="46"/>
      <c r="I26" s="46">
        <v>39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0</v>
      </c>
      <c r="G27" s="46"/>
      <c r="H27" s="46"/>
      <c r="I27" s="46">
        <v>0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211</v>
      </c>
      <c r="D28" s="66"/>
      <c r="E28" s="67"/>
      <c r="F28" s="65" t="s">
        <v>212</v>
      </c>
      <c r="G28" s="66"/>
      <c r="H28" s="67"/>
      <c r="I28" s="65" t="s">
        <v>213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214</v>
      </c>
      <c r="D31" s="57"/>
      <c r="E31" s="58"/>
      <c r="F31" s="56" t="s">
        <v>133</v>
      </c>
      <c r="G31" s="57"/>
      <c r="H31" s="58"/>
      <c r="I31" s="56" t="s">
        <v>173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34">
        <v>0</v>
      </c>
      <c r="G34" s="9">
        <v>0</v>
      </c>
      <c r="H34" s="9">
        <v>0</v>
      </c>
      <c r="I34" s="9"/>
      <c r="J34" s="34"/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9.36</v>
      </c>
      <c r="F35" s="34">
        <v>9.33</v>
      </c>
      <c r="G35" s="9">
        <v>9.31</v>
      </c>
      <c r="H35" s="9">
        <v>9.34</v>
      </c>
      <c r="I35" s="9"/>
      <c r="J35" s="34"/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6.74</v>
      </c>
      <c r="F36" s="34">
        <v>6.66</v>
      </c>
      <c r="G36" s="9">
        <v>5.44</v>
      </c>
      <c r="H36" s="9">
        <v>6.42</v>
      </c>
      <c r="I36" s="9"/>
      <c r="J36" s="34"/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10.3</v>
      </c>
      <c r="F37" s="34">
        <v>7</v>
      </c>
      <c r="G37" s="9">
        <v>7.9</v>
      </c>
      <c r="H37" s="9">
        <v>7.4</v>
      </c>
      <c r="I37" s="9"/>
      <c r="J37" s="34"/>
    </row>
    <row r="38" spans="1:10" ht="16.5" x14ac:dyDescent="0.15">
      <c r="A38" s="98"/>
      <c r="B38" s="84"/>
      <c r="C38" s="19" t="s">
        <v>58</v>
      </c>
      <c r="D38" s="16" t="s">
        <v>59</v>
      </c>
      <c r="E38" s="9">
        <v>3.01</v>
      </c>
      <c r="F38" s="34">
        <v>2.96</v>
      </c>
      <c r="G38" s="18">
        <v>1.9</v>
      </c>
      <c r="H38" s="18">
        <v>2.7</v>
      </c>
      <c r="I38" s="9"/>
      <c r="J38" s="34"/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0.6</v>
      </c>
      <c r="F39" s="34">
        <v>0.6</v>
      </c>
      <c r="G39" s="9">
        <v>0.8</v>
      </c>
      <c r="H39" s="9">
        <v>0.8</v>
      </c>
      <c r="I39" s="9"/>
      <c r="J39" s="34"/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10.11</v>
      </c>
      <c r="F40" s="34">
        <v>10.25</v>
      </c>
      <c r="G40" s="9">
        <v>10.15</v>
      </c>
      <c r="H40" s="9">
        <v>10.199999999999999</v>
      </c>
      <c r="I40" s="9"/>
      <c r="J40" s="34"/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24.3</v>
      </c>
      <c r="F41" s="34">
        <v>24.1</v>
      </c>
      <c r="G41" s="9">
        <v>26.1</v>
      </c>
      <c r="H41" s="9">
        <v>27.5</v>
      </c>
      <c r="I41" s="9"/>
      <c r="J41" s="34"/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5.34</v>
      </c>
      <c r="F42" s="34">
        <v>5.38</v>
      </c>
      <c r="G42" s="9">
        <v>5.29</v>
      </c>
      <c r="H42" s="9">
        <v>5.3</v>
      </c>
      <c r="I42" s="9"/>
      <c r="J42" s="34"/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5.19</v>
      </c>
      <c r="F43" s="34">
        <v>5.09</v>
      </c>
      <c r="G43" s="9">
        <v>6.4</v>
      </c>
      <c r="H43" s="9">
        <v>6.15</v>
      </c>
      <c r="I43" s="9"/>
      <c r="J43" s="34"/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433</v>
      </c>
      <c r="F44" s="34">
        <v>463</v>
      </c>
      <c r="G44" s="9">
        <v>429</v>
      </c>
      <c r="H44" s="9">
        <v>431</v>
      </c>
      <c r="I44" s="9"/>
      <c r="J44" s="34"/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6.01</v>
      </c>
      <c r="F45" s="34">
        <v>6.03</v>
      </c>
      <c r="G45" s="9">
        <v>5.92</v>
      </c>
      <c r="H45" s="9">
        <v>6.2</v>
      </c>
      <c r="I45" s="9"/>
      <c r="J45" s="34"/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8.98</v>
      </c>
      <c r="F46" s="34">
        <v>10.8</v>
      </c>
      <c r="G46" s="9">
        <v>12.4</v>
      </c>
      <c r="H46" s="9">
        <v>11.5</v>
      </c>
      <c r="I46" s="9"/>
      <c r="J46" s="34"/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5.21</v>
      </c>
      <c r="F47" s="34">
        <v>5.18</v>
      </c>
      <c r="G47" s="9">
        <v>3.6</v>
      </c>
      <c r="H47" s="9">
        <v>0.94</v>
      </c>
      <c r="I47" s="9"/>
      <c r="J47" s="34"/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6.4</v>
      </c>
      <c r="F48" s="34">
        <v>6.21</v>
      </c>
      <c r="G48" s="9">
        <v>5.61</v>
      </c>
      <c r="H48" s="9">
        <v>6.36</v>
      </c>
      <c r="I48" s="9"/>
      <c r="J48" s="34"/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6.6</v>
      </c>
      <c r="F49" s="34">
        <v>6.71</v>
      </c>
      <c r="G49" s="9">
        <v>5.0999999999999996</v>
      </c>
      <c r="H49" s="9">
        <v>7.3</v>
      </c>
      <c r="I49" s="9"/>
      <c r="J49" s="34"/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2.11</v>
      </c>
      <c r="F50" s="34">
        <v>2.15</v>
      </c>
      <c r="G50" s="9">
        <v>1.4</v>
      </c>
      <c r="H50" s="9">
        <v>1.6</v>
      </c>
      <c r="I50" s="9"/>
      <c r="J50" s="34"/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34">
        <v>0</v>
      </c>
      <c r="G51" s="9">
        <v>0</v>
      </c>
      <c r="H51" s="9">
        <v>0</v>
      </c>
      <c r="I51" s="9"/>
      <c r="J51" s="34"/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9.48</v>
      </c>
      <c r="F52" s="34">
        <v>9.4499999999999993</v>
      </c>
      <c r="G52" s="9">
        <v>9.4600000000000009</v>
      </c>
      <c r="H52" s="9">
        <v>9.4499999999999993</v>
      </c>
      <c r="I52" s="9"/>
      <c r="J52" s="34"/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6.07</v>
      </c>
      <c r="F53" s="34">
        <v>6</v>
      </c>
      <c r="G53" s="9">
        <v>6.17</v>
      </c>
      <c r="H53" s="9">
        <v>6.11</v>
      </c>
      <c r="I53" s="9"/>
      <c r="J53" s="34"/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8.01</v>
      </c>
      <c r="F54" s="34">
        <v>8.15</v>
      </c>
      <c r="G54" s="9">
        <v>10.7</v>
      </c>
      <c r="H54" s="9">
        <v>10.119999999999999</v>
      </c>
      <c r="I54" s="9"/>
      <c r="J54" s="34"/>
    </row>
    <row r="55" spans="1:13" ht="16.5" x14ac:dyDescent="0.15">
      <c r="A55" s="98"/>
      <c r="B55" s="85"/>
      <c r="C55" s="20" t="s">
        <v>58</v>
      </c>
      <c r="D55" s="16" t="s">
        <v>76</v>
      </c>
      <c r="E55" s="9">
        <v>4.62</v>
      </c>
      <c r="F55" s="34">
        <v>4.34</v>
      </c>
      <c r="G55" s="21">
        <v>1.77</v>
      </c>
      <c r="H55" s="9">
        <v>1.8</v>
      </c>
      <c r="I55" s="9"/>
      <c r="J55" s="34"/>
    </row>
    <row r="56" spans="1:13" ht="14.25" x14ac:dyDescent="0.15">
      <c r="A56" s="22" t="s">
        <v>77</v>
      </c>
      <c r="B56" s="22" t="s">
        <v>78</v>
      </c>
      <c r="C56" s="23">
        <v>7.32</v>
      </c>
      <c r="D56" s="22" t="s">
        <v>50</v>
      </c>
      <c r="E56" s="23">
        <v>77</v>
      </c>
      <c r="F56" s="22" t="s">
        <v>79</v>
      </c>
      <c r="G56" s="23">
        <v>81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34"/>
      <c r="C59" s="34"/>
      <c r="D59" s="34"/>
      <c r="E59" s="28"/>
      <c r="F59" s="28"/>
      <c r="G59" s="30"/>
      <c r="H59" s="28">
        <v>13.14</v>
      </c>
      <c r="I59" s="28"/>
      <c r="J59" s="34">
        <v>13.8</v>
      </c>
      <c r="K59" s="34"/>
      <c r="L59" s="34">
        <v>17.8</v>
      </c>
      <c r="M59" s="34"/>
    </row>
    <row r="60" spans="1:13" ht="18.75" x14ac:dyDescent="0.25">
      <c r="A60" s="27" t="s">
        <v>84</v>
      </c>
      <c r="B60" s="34">
        <v>71.2</v>
      </c>
      <c r="C60" s="34"/>
      <c r="D60" s="34">
        <v>42.31</v>
      </c>
      <c r="E60" s="28"/>
      <c r="F60" s="28">
        <v>36.200000000000003</v>
      </c>
      <c r="G60" s="30"/>
      <c r="H60" s="28">
        <v>40.5</v>
      </c>
      <c r="I60" s="28"/>
      <c r="J60" s="34">
        <v>41</v>
      </c>
      <c r="K60" s="34"/>
      <c r="L60" s="34"/>
      <c r="M60" s="34"/>
    </row>
    <row r="61" spans="1:13" ht="18.75" x14ac:dyDescent="0.25">
      <c r="A61" s="27" t="s">
        <v>85</v>
      </c>
      <c r="B61" s="34">
        <v>37.51</v>
      </c>
      <c r="C61" s="34"/>
      <c r="D61" s="34">
        <v>37.33</v>
      </c>
      <c r="E61" s="28"/>
      <c r="F61" s="28">
        <v>36.6</v>
      </c>
      <c r="G61" s="30"/>
      <c r="H61" s="28"/>
      <c r="I61" s="28"/>
      <c r="J61" s="34"/>
      <c r="K61" s="34"/>
      <c r="L61" s="34">
        <v>23.6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34"/>
      <c r="C63" s="34">
        <v>16.170000000000002</v>
      </c>
      <c r="E63" s="34">
        <v>15.27</v>
      </c>
      <c r="F63" s="28"/>
      <c r="G63" s="30">
        <v>15.4</v>
      </c>
      <c r="H63" s="28"/>
      <c r="I63" s="28">
        <v>15.6</v>
      </c>
      <c r="J63" s="34"/>
      <c r="K63" s="34">
        <v>15.3</v>
      </c>
      <c r="M63" s="34">
        <v>15.6</v>
      </c>
    </row>
    <row r="64" spans="1:13" ht="18.75" x14ac:dyDescent="0.25">
      <c r="A64" s="31" t="s">
        <v>87</v>
      </c>
      <c r="B64" s="34"/>
      <c r="C64" s="34">
        <v>74.930000000000007</v>
      </c>
      <c r="D64" s="34"/>
      <c r="E64" s="34">
        <v>83.63</v>
      </c>
      <c r="F64" s="28"/>
      <c r="G64" s="32">
        <v>93.9</v>
      </c>
      <c r="H64" s="28"/>
      <c r="I64" s="28">
        <v>18.5</v>
      </c>
      <c r="J64" s="34"/>
      <c r="K64" s="34">
        <v>87.8</v>
      </c>
      <c r="L64" s="34"/>
      <c r="M64" s="34">
        <v>84.6</v>
      </c>
    </row>
    <row r="65" spans="1:13" ht="18.75" x14ac:dyDescent="0.25">
      <c r="A65" s="31" t="s">
        <v>88</v>
      </c>
      <c r="B65" s="34"/>
      <c r="C65" s="34">
        <v>22.68</v>
      </c>
      <c r="E65" s="34">
        <v>23.21</v>
      </c>
      <c r="F65" s="28"/>
      <c r="G65" s="30">
        <v>23.01</v>
      </c>
      <c r="H65" s="28"/>
      <c r="I65" s="28">
        <v>23.4</v>
      </c>
      <c r="J65" s="34"/>
      <c r="K65" s="34">
        <v>23.5</v>
      </c>
      <c r="M65" s="34">
        <v>25.1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34">
        <v>3.21</v>
      </c>
      <c r="C67" s="34">
        <v>8.11</v>
      </c>
      <c r="D67" s="34">
        <v>3.32</v>
      </c>
      <c r="E67" s="34">
        <v>8.0399999999999991</v>
      </c>
      <c r="F67" s="28">
        <v>0.84</v>
      </c>
      <c r="G67" s="30">
        <v>8</v>
      </c>
      <c r="H67" s="28">
        <v>1.75</v>
      </c>
      <c r="I67" s="28">
        <v>8.5</v>
      </c>
      <c r="J67" s="34">
        <v>3.62</v>
      </c>
      <c r="K67" s="34">
        <v>8.1999999999999993</v>
      </c>
      <c r="L67" s="34">
        <v>2.91</v>
      </c>
      <c r="M67" s="34">
        <v>8.3000000000000007</v>
      </c>
    </row>
    <row r="68" spans="1:13" ht="18.75" x14ac:dyDescent="0.25">
      <c r="A68" s="36" t="s">
        <v>90</v>
      </c>
      <c r="B68" s="34">
        <v>3.16</v>
      </c>
      <c r="C68" s="34">
        <v>7.11</v>
      </c>
      <c r="D68" s="34">
        <v>3.21</v>
      </c>
      <c r="E68" s="34">
        <v>6.99</v>
      </c>
      <c r="F68" s="28">
        <v>0.66</v>
      </c>
      <c r="G68" s="30">
        <v>7.1</v>
      </c>
      <c r="H68" s="28">
        <v>0.93</v>
      </c>
      <c r="I68" s="28">
        <v>7.12</v>
      </c>
      <c r="J68" s="34">
        <v>1.87</v>
      </c>
      <c r="K68" s="34">
        <v>7.1</v>
      </c>
      <c r="L68" s="34">
        <v>1.8</v>
      </c>
      <c r="M68" s="34">
        <v>7.2</v>
      </c>
    </row>
    <row r="69" spans="1:13" ht="18.75" x14ac:dyDescent="0.25">
      <c r="A69" s="36" t="s">
        <v>91</v>
      </c>
      <c r="B69" s="34">
        <v>6.1</v>
      </c>
      <c r="C69" s="34">
        <v>10.99</v>
      </c>
      <c r="D69" s="34">
        <v>6</v>
      </c>
      <c r="E69" s="34">
        <v>10.94</v>
      </c>
      <c r="F69" s="28">
        <v>1.5</v>
      </c>
      <c r="G69" s="30">
        <v>10.94</v>
      </c>
      <c r="H69" s="28">
        <v>1.1000000000000001</v>
      </c>
      <c r="I69" s="28">
        <v>11</v>
      </c>
      <c r="J69" s="34">
        <v>0.93</v>
      </c>
      <c r="K69" s="34">
        <v>10.9</v>
      </c>
      <c r="L69" s="34">
        <v>0.86</v>
      </c>
      <c r="M69" s="34">
        <v>10.6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0"/>
  <sheetViews>
    <sheetView topLeftCell="A19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127</v>
      </c>
      <c r="D2" s="43"/>
      <c r="E2" s="43"/>
      <c r="F2" s="44" t="s">
        <v>128</v>
      </c>
      <c r="G2" s="44"/>
      <c r="H2" s="44"/>
      <c r="I2" s="45" t="s">
        <v>129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56520</v>
      </c>
      <c r="D4" s="46"/>
      <c r="E4" s="46"/>
      <c r="F4" s="46">
        <v>57330</v>
      </c>
      <c r="G4" s="46"/>
      <c r="H4" s="46"/>
      <c r="I4" s="46">
        <v>58300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61930</v>
      </c>
      <c r="D5" s="46"/>
      <c r="E5" s="46"/>
      <c r="F5" s="46">
        <v>63130</v>
      </c>
      <c r="G5" s="46"/>
      <c r="H5" s="46"/>
      <c r="I5" s="46">
        <v>64600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C4-'21日'!I4</f>
        <v>1190</v>
      </c>
      <c r="D6" s="104"/>
      <c r="E6" s="104"/>
      <c r="F6" s="105">
        <f>F4-C4</f>
        <v>810</v>
      </c>
      <c r="G6" s="106"/>
      <c r="H6" s="107"/>
      <c r="I6" s="105">
        <f>I4-F4</f>
        <v>970</v>
      </c>
      <c r="J6" s="106"/>
      <c r="K6" s="107"/>
      <c r="L6" s="103">
        <f>C6+F6+I6</f>
        <v>2970</v>
      </c>
      <c r="M6" s="103">
        <f>C7+F7+I7</f>
        <v>4160</v>
      </c>
    </row>
    <row r="7" spans="1:15" ht="21.95" customHeight="1" x14ac:dyDescent="0.15">
      <c r="A7" s="92"/>
      <c r="B7" s="6" t="s">
        <v>8</v>
      </c>
      <c r="C7" s="104">
        <f>C5-'21日'!I5</f>
        <v>1490</v>
      </c>
      <c r="D7" s="104"/>
      <c r="E7" s="104"/>
      <c r="F7" s="105">
        <f>F5-C5</f>
        <v>1200</v>
      </c>
      <c r="G7" s="106"/>
      <c r="H7" s="107"/>
      <c r="I7" s="105">
        <f>I5-F5</f>
        <v>1470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48</v>
      </c>
      <c r="D9" s="46"/>
      <c r="E9" s="46"/>
      <c r="F9" s="46">
        <v>42</v>
      </c>
      <c r="G9" s="46"/>
      <c r="H9" s="46"/>
      <c r="I9" s="46">
        <v>49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48</v>
      </c>
      <c r="D10" s="46"/>
      <c r="E10" s="46"/>
      <c r="F10" s="46">
        <v>42</v>
      </c>
      <c r="G10" s="46"/>
      <c r="H10" s="46"/>
      <c r="I10" s="46">
        <v>49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500</v>
      </c>
      <c r="D15" s="9">
        <v>470</v>
      </c>
      <c r="E15" s="9">
        <v>440</v>
      </c>
      <c r="F15" s="9">
        <v>440</v>
      </c>
      <c r="G15" s="9">
        <v>410</v>
      </c>
      <c r="H15" s="9">
        <v>380</v>
      </c>
      <c r="I15" s="9">
        <v>380</v>
      </c>
      <c r="J15" s="9">
        <v>340</v>
      </c>
      <c r="K15" s="9">
        <v>310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300</v>
      </c>
      <c r="D21" s="9">
        <v>500</v>
      </c>
      <c r="E21" s="9">
        <v>440</v>
      </c>
      <c r="F21" s="9">
        <v>440</v>
      </c>
      <c r="G21" s="9">
        <v>360</v>
      </c>
      <c r="H21" s="9">
        <v>290</v>
      </c>
      <c r="I21" s="9">
        <v>290</v>
      </c>
      <c r="J21" s="9">
        <v>220</v>
      </c>
      <c r="K21" s="9">
        <v>510</v>
      </c>
    </row>
    <row r="22" spans="1:11" ht="30" customHeight="1" x14ac:dyDescent="0.15">
      <c r="A22" s="93"/>
      <c r="B22" s="10" t="s">
        <v>26</v>
      </c>
      <c r="C22" s="53" t="s">
        <v>215</v>
      </c>
      <c r="D22" s="53"/>
      <c r="E22" s="53"/>
      <c r="F22" s="53" t="s">
        <v>27</v>
      </c>
      <c r="G22" s="53"/>
      <c r="H22" s="53"/>
      <c r="I22" s="53" t="s">
        <v>216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1370</v>
      </c>
      <c r="D23" s="46"/>
      <c r="E23" s="46"/>
      <c r="F23" s="46">
        <v>3300</v>
      </c>
      <c r="G23" s="46"/>
      <c r="H23" s="46"/>
      <c r="I23" s="46">
        <v>3300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2500</v>
      </c>
      <c r="D24" s="46"/>
      <c r="E24" s="46"/>
      <c r="F24" s="46">
        <v>2400</v>
      </c>
      <c r="G24" s="46"/>
      <c r="H24" s="46"/>
      <c r="I24" s="46">
        <v>2300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15</v>
      </c>
      <c r="D25" s="46"/>
      <c r="E25" s="46"/>
      <c r="F25" s="46">
        <v>15</v>
      </c>
      <c r="G25" s="46"/>
      <c r="H25" s="46"/>
      <c r="I25" s="46">
        <v>15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38</v>
      </c>
      <c r="D26" s="46"/>
      <c r="E26" s="46"/>
      <c r="F26" s="46">
        <v>38</v>
      </c>
      <c r="G26" s="46"/>
      <c r="H26" s="46"/>
      <c r="I26" s="46">
        <v>36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0</v>
      </c>
      <c r="D27" s="46"/>
      <c r="E27" s="46"/>
      <c r="F27" s="46">
        <v>0</v>
      </c>
      <c r="G27" s="46"/>
      <c r="H27" s="46"/>
      <c r="I27" s="46">
        <v>0</v>
      </c>
      <c r="J27" s="46"/>
      <c r="K27" s="46"/>
    </row>
    <row r="28" spans="1:11" ht="76.5" customHeight="1" x14ac:dyDescent="0.15">
      <c r="A28" s="59" t="s">
        <v>36</v>
      </c>
      <c r="B28" s="60"/>
      <c r="C28" s="65"/>
      <c r="D28" s="66"/>
      <c r="E28" s="67"/>
      <c r="F28" s="65" t="s">
        <v>217</v>
      </c>
      <c r="G28" s="66"/>
      <c r="H28" s="67"/>
      <c r="I28" s="65" t="s">
        <v>218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219</v>
      </c>
      <c r="D31" s="57"/>
      <c r="E31" s="58"/>
      <c r="F31" s="56" t="s">
        <v>119</v>
      </c>
      <c r="G31" s="57"/>
      <c r="H31" s="58"/>
      <c r="I31" s="56" t="s">
        <v>105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/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/>
      <c r="F35" s="9">
        <v>9.17</v>
      </c>
      <c r="G35" s="9">
        <v>9.1999999999999993</v>
      </c>
      <c r="H35" s="9">
        <v>9.1999999999999993</v>
      </c>
      <c r="I35" s="9">
        <v>9.24</v>
      </c>
      <c r="J35" s="34">
        <v>9.26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/>
      <c r="F36" s="9">
        <v>6.13</v>
      </c>
      <c r="G36" s="9">
        <v>3.8</v>
      </c>
      <c r="H36" s="9">
        <v>4.3</v>
      </c>
      <c r="I36" s="9">
        <v>5.56</v>
      </c>
      <c r="J36" s="34">
        <v>5.56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/>
      <c r="F37" s="9">
        <v>13.3</v>
      </c>
      <c r="G37" s="18">
        <v>11.5</v>
      </c>
      <c r="H37" s="9">
        <v>11.8</v>
      </c>
      <c r="I37" s="9">
        <v>12</v>
      </c>
      <c r="J37" s="34">
        <v>10.8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/>
      <c r="F38" s="18">
        <v>2.86</v>
      </c>
      <c r="G38" s="18">
        <v>3</v>
      </c>
      <c r="H38" s="18">
        <v>2.6</v>
      </c>
      <c r="I38" s="9">
        <v>4.84</v>
      </c>
      <c r="J38" s="34">
        <v>3.5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/>
      <c r="F39" s="9">
        <v>0</v>
      </c>
      <c r="G39" s="9">
        <v>0.8</v>
      </c>
      <c r="H39" s="9">
        <v>0.8</v>
      </c>
      <c r="I39" s="9">
        <v>0.5</v>
      </c>
      <c r="J39" s="34">
        <v>0.5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/>
      <c r="F40" s="9">
        <v>10</v>
      </c>
      <c r="G40" s="9">
        <v>10</v>
      </c>
      <c r="H40" s="9">
        <v>10</v>
      </c>
      <c r="I40" s="9">
        <v>10.119999999999999</v>
      </c>
      <c r="J40" s="34">
        <v>10.09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/>
      <c r="F41" s="9">
        <v>22.7</v>
      </c>
      <c r="G41" s="9">
        <v>24.3</v>
      </c>
      <c r="H41" s="9">
        <v>22.2</v>
      </c>
      <c r="I41" s="9">
        <v>23.4</v>
      </c>
      <c r="J41" s="34">
        <v>23.85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/>
      <c r="F42" s="9">
        <v>3.52</v>
      </c>
      <c r="G42" s="9">
        <v>3.11</v>
      </c>
      <c r="H42" s="9">
        <v>3.43</v>
      </c>
      <c r="I42" s="9">
        <v>4.51</v>
      </c>
      <c r="J42" s="34">
        <v>4.75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/>
      <c r="F43" s="9">
        <v>5320</v>
      </c>
      <c r="G43" s="9">
        <v>7.4</v>
      </c>
      <c r="H43" s="9">
        <v>7.7</v>
      </c>
      <c r="I43" s="9">
        <v>6.8</v>
      </c>
      <c r="J43" s="34">
        <v>7.55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/>
      <c r="F44" s="9">
        <v>410</v>
      </c>
      <c r="G44" s="9">
        <v>380</v>
      </c>
      <c r="H44" s="9">
        <v>414</v>
      </c>
      <c r="I44" s="9">
        <v>450</v>
      </c>
      <c r="J44" s="34">
        <v>490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/>
      <c r="F45" s="9">
        <v>5.67</v>
      </c>
      <c r="G45" s="9">
        <v>5.4</v>
      </c>
      <c r="H45" s="9">
        <v>6.2</v>
      </c>
      <c r="I45" s="9">
        <v>5.64</v>
      </c>
      <c r="J45" s="34">
        <v>5.92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/>
      <c r="F46" s="9">
        <v>15.9</v>
      </c>
      <c r="G46" s="9">
        <v>14</v>
      </c>
      <c r="H46" s="9">
        <v>15.9</v>
      </c>
      <c r="I46" s="9">
        <v>15.6</v>
      </c>
      <c r="J46" s="34">
        <v>18.399999999999999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/>
      <c r="F47" s="9">
        <v>1.58</v>
      </c>
      <c r="G47" s="9">
        <v>1.5</v>
      </c>
      <c r="H47" s="9">
        <v>2.4</v>
      </c>
      <c r="I47" s="9">
        <v>1.55</v>
      </c>
      <c r="J47" s="34">
        <v>1.89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/>
      <c r="F48" s="9">
        <v>5.83</v>
      </c>
      <c r="G48" s="9">
        <v>4.8</v>
      </c>
      <c r="H48" s="9">
        <v>5.5</v>
      </c>
      <c r="I48" s="9">
        <v>6.13</v>
      </c>
      <c r="J48" s="34">
        <v>6.32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/>
      <c r="F49" s="9">
        <v>15.2</v>
      </c>
      <c r="G49" s="9">
        <v>5.0999999999999996</v>
      </c>
      <c r="H49" s="9">
        <v>5.5</v>
      </c>
      <c r="I49" s="9">
        <v>5.5</v>
      </c>
      <c r="J49" s="34">
        <v>6.5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/>
      <c r="F50" s="9">
        <v>2.4</v>
      </c>
      <c r="G50" s="9">
        <v>1.9</v>
      </c>
      <c r="H50" s="9">
        <v>2.1</v>
      </c>
      <c r="I50" s="9">
        <v>2.21</v>
      </c>
      <c r="J50" s="34">
        <v>1.73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/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/>
      <c r="F52" s="9">
        <v>9.2100000000000009</v>
      </c>
      <c r="G52" s="9">
        <v>9.23</v>
      </c>
      <c r="H52" s="9">
        <v>9.25</v>
      </c>
      <c r="I52" s="9">
        <v>9.4</v>
      </c>
      <c r="J52" s="34">
        <v>9.44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/>
      <c r="F53" s="9">
        <v>5.64</v>
      </c>
      <c r="G53" s="9">
        <v>5.5</v>
      </c>
      <c r="H53" s="9">
        <v>4.7</v>
      </c>
      <c r="I53" s="9">
        <v>5.87</v>
      </c>
      <c r="J53" s="34">
        <v>6.07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/>
      <c r="F54" s="9">
        <v>10.199999999999999</v>
      </c>
      <c r="G54" s="9">
        <v>9.9</v>
      </c>
      <c r="H54" s="9">
        <v>9.6</v>
      </c>
      <c r="I54" s="9">
        <v>13.8</v>
      </c>
      <c r="J54" s="34">
        <v>16.399999999999999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/>
      <c r="F55" s="21">
        <v>5.4</v>
      </c>
      <c r="G55" s="21">
        <v>5.2</v>
      </c>
      <c r="H55" s="9">
        <v>4.0999999999999996</v>
      </c>
      <c r="I55" s="9">
        <v>3.15</v>
      </c>
      <c r="J55" s="34">
        <v>2.2799999999999998</v>
      </c>
    </row>
    <row r="56" spans="1:13" ht="14.25" x14ac:dyDescent="0.15">
      <c r="A56" s="22" t="s">
        <v>77</v>
      </c>
      <c r="B56" s="22" t="s">
        <v>78</v>
      </c>
      <c r="C56" s="23"/>
      <c r="D56" s="22" t="s">
        <v>50</v>
      </c>
      <c r="E56" s="23"/>
      <c r="F56" s="22" t="s">
        <v>79</v>
      </c>
      <c r="G56" s="23"/>
      <c r="H56" s="22" t="s">
        <v>80</v>
      </c>
      <c r="I56" s="23"/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24</v>
      </c>
      <c r="C59" s="28"/>
      <c r="D59" s="29">
        <v>32.119999999999997</v>
      </c>
      <c r="E59" s="28"/>
      <c r="F59" s="28"/>
      <c r="G59" s="30"/>
      <c r="H59" s="28"/>
      <c r="I59" s="28"/>
      <c r="J59" s="34">
        <v>25.3</v>
      </c>
      <c r="K59" s="34"/>
      <c r="L59" s="34">
        <v>29.4</v>
      </c>
      <c r="M59" s="34"/>
    </row>
    <row r="60" spans="1:13" ht="18.75" x14ac:dyDescent="0.25">
      <c r="A60" s="27" t="s">
        <v>84</v>
      </c>
      <c r="B60" s="28">
        <v>44</v>
      </c>
      <c r="C60" s="28"/>
      <c r="D60" s="29"/>
      <c r="E60" s="28"/>
      <c r="F60" s="28">
        <v>26.4</v>
      </c>
      <c r="G60" s="30"/>
      <c r="H60" s="28">
        <v>32.299999999999997</v>
      </c>
      <c r="I60" s="28"/>
      <c r="J60" s="34">
        <v>32.020000000000003</v>
      </c>
      <c r="K60" s="34"/>
      <c r="L60" s="34">
        <v>35.619999999999997</v>
      </c>
      <c r="M60" s="34"/>
    </row>
    <row r="61" spans="1:13" ht="18.75" x14ac:dyDescent="0.25">
      <c r="A61" s="27" t="s">
        <v>85</v>
      </c>
      <c r="B61" s="28"/>
      <c r="C61" s="28"/>
      <c r="D61" s="29">
        <v>32.64</v>
      </c>
      <c r="E61" s="28"/>
      <c r="F61" s="28">
        <v>33.6</v>
      </c>
      <c r="G61" s="30"/>
      <c r="H61" s="28">
        <v>44.5</v>
      </c>
      <c r="I61" s="28"/>
      <c r="J61" s="34"/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16.52</v>
      </c>
      <c r="D63" s="29"/>
      <c r="E63" s="28">
        <v>16.489999999999998</v>
      </c>
      <c r="F63" s="28"/>
      <c r="G63" s="30">
        <v>17.75</v>
      </c>
      <c r="H63" s="28"/>
      <c r="I63" s="28">
        <v>16.829999999999998</v>
      </c>
      <c r="J63" s="34"/>
      <c r="K63" s="34">
        <v>17.2</v>
      </c>
      <c r="M63" s="34">
        <v>16.7</v>
      </c>
    </row>
    <row r="64" spans="1:13" ht="18.75" x14ac:dyDescent="0.25">
      <c r="A64" s="31" t="s">
        <v>87</v>
      </c>
      <c r="B64" s="28"/>
      <c r="C64" s="28">
        <v>92.03</v>
      </c>
      <c r="D64" s="29"/>
      <c r="E64" s="28">
        <v>95.2</v>
      </c>
      <c r="F64" s="28"/>
      <c r="G64" s="32">
        <v>95.67</v>
      </c>
      <c r="H64" s="28"/>
      <c r="I64" s="28">
        <v>98.63</v>
      </c>
      <c r="J64" s="34"/>
      <c r="K64" s="34">
        <v>72.400000000000006</v>
      </c>
      <c r="L64" s="34"/>
      <c r="M64" s="34">
        <v>68.099999999999994</v>
      </c>
    </row>
    <row r="65" spans="1:13" ht="18.75" x14ac:dyDescent="0.25">
      <c r="A65" s="31" t="s">
        <v>88</v>
      </c>
      <c r="B65" s="28"/>
      <c r="C65" s="28">
        <v>24.54</v>
      </c>
      <c r="D65" s="29"/>
      <c r="E65" s="28">
        <v>24.59</v>
      </c>
      <c r="F65" s="28"/>
      <c r="G65" s="30">
        <v>25.06</v>
      </c>
      <c r="H65" s="28"/>
      <c r="I65" s="28">
        <v>25.88</v>
      </c>
      <c r="J65" s="34"/>
      <c r="K65" s="34">
        <v>25.6</v>
      </c>
      <c r="M65" s="34">
        <v>47.5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12.4</v>
      </c>
      <c r="C67" s="28">
        <v>8.26</v>
      </c>
      <c r="D67" s="29">
        <v>11.2</v>
      </c>
      <c r="E67" s="28">
        <v>8.74</v>
      </c>
      <c r="F67" s="28">
        <v>4.5999999999999996</v>
      </c>
      <c r="G67" s="30">
        <v>8.48</v>
      </c>
      <c r="H67" s="28">
        <v>5.3</v>
      </c>
      <c r="I67" s="28">
        <v>8.2899999999999991</v>
      </c>
      <c r="J67" s="34">
        <v>2.36</v>
      </c>
      <c r="K67" s="34">
        <v>8.4</v>
      </c>
      <c r="L67" s="34">
        <v>1.94</v>
      </c>
      <c r="M67" s="34">
        <v>8.1999999999999993</v>
      </c>
    </row>
    <row r="68" spans="1:13" ht="18.75" x14ac:dyDescent="0.25">
      <c r="A68" s="36" t="s">
        <v>90</v>
      </c>
      <c r="B68" s="37">
        <v>13</v>
      </c>
      <c r="C68" s="28">
        <v>7.26</v>
      </c>
      <c r="D68" s="29">
        <v>13.4</v>
      </c>
      <c r="E68" s="28">
        <v>7.23</v>
      </c>
      <c r="F68" s="28">
        <v>3.7</v>
      </c>
      <c r="G68" s="30">
        <v>7.28</v>
      </c>
      <c r="H68" s="28">
        <v>4.7</v>
      </c>
      <c r="I68" s="28">
        <v>7.16</v>
      </c>
      <c r="J68" s="34">
        <v>1.84</v>
      </c>
      <c r="K68" s="34">
        <v>7.2</v>
      </c>
      <c r="L68" s="34">
        <v>1.39</v>
      </c>
      <c r="M68" s="34">
        <v>7</v>
      </c>
    </row>
    <row r="69" spans="1:13" ht="18.75" x14ac:dyDescent="0.25">
      <c r="A69" s="36" t="s">
        <v>91</v>
      </c>
      <c r="B69" s="37">
        <v>11.5</v>
      </c>
      <c r="C69" s="28">
        <v>11.05</v>
      </c>
      <c r="D69" s="29">
        <v>10.5</v>
      </c>
      <c r="E69" s="28">
        <v>11.05</v>
      </c>
      <c r="F69" s="28">
        <v>5.3</v>
      </c>
      <c r="G69" s="30">
        <v>11.05</v>
      </c>
      <c r="H69" s="28">
        <v>7.2</v>
      </c>
      <c r="I69" s="28">
        <v>10.85</v>
      </c>
      <c r="J69" s="34">
        <v>1.5</v>
      </c>
      <c r="K69" s="34">
        <v>11.2</v>
      </c>
      <c r="L69" s="34">
        <v>1.17</v>
      </c>
      <c r="M69" s="34">
        <v>10.8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0"/>
  <sheetViews>
    <sheetView topLeftCell="A22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127</v>
      </c>
      <c r="D2" s="43"/>
      <c r="E2" s="43"/>
      <c r="F2" s="44" t="s">
        <v>128</v>
      </c>
      <c r="G2" s="44"/>
      <c r="H2" s="44"/>
      <c r="I2" s="45" t="s">
        <v>129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59640</v>
      </c>
      <c r="D4" s="46"/>
      <c r="E4" s="46"/>
      <c r="F4" s="46">
        <v>60280</v>
      </c>
      <c r="G4" s="46"/>
      <c r="H4" s="46"/>
      <c r="I4" s="46">
        <v>61420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65950</v>
      </c>
      <c r="D5" s="46"/>
      <c r="E5" s="46"/>
      <c r="F5" s="46">
        <v>67250</v>
      </c>
      <c r="G5" s="46"/>
      <c r="H5" s="46"/>
      <c r="I5" s="46">
        <v>68890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C4-'22日'!I4</f>
        <v>1340</v>
      </c>
      <c r="D6" s="104"/>
      <c r="E6" s="104"/>
      <c r="F6" s="105">
        <f>F4-C4</f>
        <v>640</v>
      </c>
      <c r="G6" s="106"/>
      <c r="H6" s="107"/>
      <c r="I6" s="105">
        <f>I4-F4</f>
        <v>1140</v>
      </c>
      <c r="J6" s="106"/>
      <c r="K6" s="107"/>
      <c r="L6" s="103">
        <f>C6+F6+I6</f>
        <v>3120</v>
      </c>
      <c r="M6" s="103">
        <f>C7+F7+I7</f>
        <v>4290</v>
      </c>
    </row>
    <row r="7" spans="1:15" ht="21.95" customHeight="1" x14ac:dyDescent="0.15">
      <c r="A7" s="92"/>
      <c r="B7" s="6" t="s">
        <v>8</v>
      </c>
      <c r="C7" s="104">
        <f>C5-'22日'!I5</f>
        <v>1350</v>
      </c>
      <c r="D7" s="104"/>
      <c r="E7" s="104"/>
      <c r="F7" s="105">
        <f>F5-C5</f>
        <v>1300</v>
      </c>
      <c r="G7" s="106"/>
      <c r="H7" s="107"/>
      <c r="I7" s="105">
        <f>I5-F5</f>
        <v>1640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49</v>
      </c>
      <c r="D9" s="46"/>
      <c r="E9" s="46"/>
      <c r="F9" s="46">
        <v>47</v>
      </c>
      <c r="G9" s="46"/>
      <c r="H9" s="46"/>
      <c r="I9" s="46">
        <v>43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49</v>
      </c>
      <c r="D10" s="46"/>
      <c r="E10" s="46"/>
      <c r="F10" s="46">
        <v>31</v>
      </c>
      <c r="G10" s="46"/>
      <c r="H10" s="46"/>
      <c r="I10" s="46">
        <v>43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310</v>
      </c>
      <c r="D15" s="9">
        <v>280</v>
      </c>
      <c r="E15" s="9">
        <v>500</v>
      </c>
      <c r="F15" s="9">
        <v>500</v>
      </c>
      <c r="G15" s="9">
        <v>480</v>
      </c>
      <c r="H15" s="9">
        <v>460</v>
      </c>
      <c r="I15" s="9">
        <v>460</v>
      </c>
      <c r="J15" s="9">
        <v>430</v>
      </c>
      <c r="K15" s="9">
        <v>400</v>
      </c>
    </row>
    <row r="16" spans="1:15" ht="21.95" customHeight="1" x14ac:dyDescent="0.15">
      <c r="A16" s="95"/>
      <c r="B16" s="10" t="s">
        <v>21</v>
      </c>
      <c r="C16" s="53" t="s">
        <v>220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510</v>
      </c>
      <c r="D21" s="9">
        <v>450</v>
      </c>
      <c r="E21" s="9">
        <v>380</v>
      </c>
      <c r="F21" s="9">
        <v>380</v>
      </c>
      <c r="G21" s="9">
        <v>300</v>
      </c>
      <c r="H21" s="9">
        <v>490</v>
      </c>
      <c r="I21" s="9">
        <v>490</v>
      </c>
      <c r="J21" s="9">
        <v>400</v>
      </c>
      <c r="K21" s="9">
        <v>340</v>
      </c>
    </row>
    <row r="22" spans="1:11" ht="36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221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f>1620+1580</f>
        <v>3200</v>
      </c>
      <c r="D23" s="46"/>
      <c r="E23" s="46"/>
      <c r="F23" s="46">
        <v>3050</v>
      </c>
      <c r="G23" s="46"/>
      <c r="H23" s="46"/>
      <c r="I23" s="46">
        <v>3050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2190</v>
      </c>
      <c r="D24" s="46"/>
      <c r="E24" s="46"/>
      <c r="F24" s="46">
        <v>2190</v>
      </c>
      <c r="G24" s="46"/>
      <c r="H24" s="46"/>
      <c r="I24" s="46">
        <v>2050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14</v>
      </c>
      <c r="D25" s="46"/>
      <c r="E25" s="46"/>
      <c r="F25" s="46">
        <v>14</v>
      </c>
      <c r="G25" s="46"/>
      <c r="H25" s="46"/>
      <c r="I25" s="46">
        <v>14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36</v>
      </c>
      <c r="D26" s="46"/>
      <c r="E26" s="46"/>
      <c r="F26" s="46">
        <v>34</v>
      </c>
      <c r="G26" s="46"/>
      <c r="H26" s="46"/>
      <c r="I26" s="46">
        <v>34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0</v>
      </c>
      <c r="D27" s="46"/>
      <c r="E27" s="46"/>
      <c r="F27" s="46">
        <v>0</v>
      </c>
      <c r="G27" s="46"/>
      <c r="H27" s="46"/>
      <c r="I27" s="46">
        <v>0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222</v>
      </c>
      <c r="D28" s="66"/>
      <c r="E28" s="67"/>
      <c r="F28" s="65" t="s">
        <v>223</v>
      </c>
      <c r="G28" s="66"/>
      <c r="H28" s="67"/>
      <c r="I28" s="65" t="s">
        <v>224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225</v>
      </c>
      <c r="D31" s="57"/>
      <c r="E31" s="58"/>
      <c r="F31" s="56" t="s">
        <v>119</v>
      </c>
      <c r="G31" s="57"/>
      <c r="H31" s="58"/>
      <c r="I31" s="56" t="s">
        <v>226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9.06</v>
      </c>
      <c r="F35" s="9">
        <v>9.1199999999999992</v>
      </c>
      <c r="G35" s="9">
        <v>9.25</v>
      </c>
      <c r="H35" s="9">
        <v>9.18</v>
      </c>
      <c r="I35" s="9">
        <v>9.26</v>
      </c>
      <c r="J35" s="34">
        <v>9.31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5.28</v>
      </c>
      <c r="F36" s="9">
        <v>6.3</v>
      </c>
      <c r="G36" s="9">
        <v>4.5999999999999996</v>
      </c>
      <c r="H36" s="9">
        <v>5.2</v>
      </c>
      <c r="I36" s="9">
        <v>5.62</v>
      </c>
      <c r="J36" s="34">
        <v>5.47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11.7</v>
      </c>
      <c r="F37" s="9">
        <v>12.1</v>
      </c>
      <c r="G37" s="18">
        <v>12.2</v>
      </c>
      <c r="H37" s="9">
        <v>15.6</v>
      </c>
      <c r="I37" s="9">
        <v>12.8</v>
      </c>
      <c r="J37" s="34">
        <v>12.3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4.2</v>
      </c>
      <c r="F38" s="18">
        <v>3.8</v>
      </c>
      <c r="G38" s="18">
        <v>3.9</v>
      </c>
      <c r="H38" s="18">
        <v>4.0999999999999996</v>
      </c>
      <c r="I38" s="9">
        <v>14.2</v>
      </c>
      <c r="J38" s="34">
        <v>8.74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0.6</v>
      </c>
      <c r="H39" s="9">
        <v>0.6</v>
      </c>
      <c r="I39" s="9">
        <v>0.3</v>
      </c>
      <c r="J39" s="34">
        <v>0.3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10.18</v>
      </c>
      <c r="F40" s="9">
        <v>10</v>
      </c>
      <c r="G40" s="9">
        <v>10.1</v>
      </c>
      <c r="H40" s="9">
        <v>10.1</v>
      </c>
      <c r="I40" s="9">
        <v>10.02</v>
      </c>
      <c r="J40" s="34">
        <v>10.16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20.079999999999998</v>
      </c>
      <c r="F41" s="9">
        <v>22.1</v>
      </c>
      <c r="G41" s="9">
        <v>27.4</v>
      </c>
      <c r="H41" s="9">
        <v>21.4</v>
      </c>
      <c r="I41" s="9">
        <v>23.4</v>
      </c>
      <c r="J41" s="34">
        <v>22.2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5.28</v>
      </c>
      <c r="F42" s="9">
        <v>5.83</v>
      </c>
      <c r="G42" s="9">
        <v>5.97</v>
      </c>
      <c r="H42" s="9">
        <v>5.93</v>
      </c>
      <c r="I42" s="9">
        <v>5.54</v>
      </c>
      <c r="J42" s="34">
        <v>6.13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8.44</v>
      </c>
      <c r="F43" s="9">
        <v>7.9</v>
      </c>
      <c r="G43" s="9">
        <v>8.1999999999999993</v>
      </c>
      <c r="H43" s="9">
        <v>7.8</v>
      </c>
      <c r="I43" s="9">
        <v>8.1199999999999992</v>
      </c>
      <c r="J43" s="34">
        <v>5.82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506</v>
      </c>
      <c r="F44" s="9">
        <v>490</v>
      </c>
      <c r="G44" s="9">
        <v>512</v>
      </c>
      <c r="H44" s="9">
        <v>260</v>
      </c>
      <c r="I44" s="9">
        <v>420</v>
      </c>
      <c r="J44" s="34">
        <v>430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5.6</v>
      </c>
      <c r="F45" s="9">
        <v>5.96</v>
      </c>
      <c r="G45" s="9">
        <v>5.7</v>
      </c>
      <c r="H45" s="9">
        <v>5.5</v>
      </c>
      <c r="I45" s="9">
        <v>5.81</v>
      </c>
      <c r="J45" s="34">
        <v>5.59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18.899999999999999</v>
      </c>
      <c r="F46" s="9">
        <v>17.5</v>
      </c>
      <c r="G46" s="9">
        <v>18.8</v>
      </c>
      <c r="H46" s="9">
        <v>11.7</v>
      </c>
      <c r="I46" s="9">
        <v>16.5</v>
      </c>
      <c r="J46" s="34">
        <v>18.399999999999999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4.4000000000000004</v>
      </c>
      <c r="F47" s="9">
        <v>3.87</v>
      </c>
      <c r="G47" s="9">
        <v>2.1</v>
      </c>
      <c r="H47" s="9">
        <v>2.2999999999999998</v>
      </c>
      <c r="I47" s="9">
        <v>3.25</v>
      </c>
      <c r="J47" s="34">
        <v>2.4900000000000002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5.42</v>
      </c>
      <c r="F48" s="9">
        <v>6.32</v>
      </c>
      <c r="G48" s="9">
        <v>4.2</v>
      </c>
      <c r="H48" s="9">
        <v>4.7</v>
      </c>
      <c r="I48" s="9">
        <v>5.43</v>
      </c>
      <c r="J48" s="34">
        <v>5.71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7.2</v>
      </c>
      <c r="F49" s="9">
        <v>6.3</v>
      </c>
      <c r="G49" s="9">
        <v>7.2</v>
      </c>
      <c r="H49" s="9">
        <v>5.9</v>
      </c>
      <c r="I49" s="9">
        <v>5.2</v>
      </c>
      <c r="J49" s="34">
        <v>12.4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4.7</v>
      </c>
      <c r="F50" s="9">
        <v>3.5</v>
      </c>
      <c r="G50" s="9">
        <v>2.6</v>
      </c>
      <c r="H50" s="9">
        <v>2.8</v>
      </c>
      <c r="I50" s="9">
        <v>2.98</v>
      </c>
      <c r="J50" s="34">
        <v>3.13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9.34</v>
      </c>
      <c r="F52" s="9">
        <v>9.23</v>
      </c>
      <c r="G52" s="9">
        <v>9.2200000000000006</v>
      </c>
      <c r="H52" s="9">
        <v>9.27</v>
      </c>
      <c r="I52" s="9">
        <v>9.42</v>
      </c>
      <c r="J52" s="34">
        <v>9.4499999999999993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6.3</v>
      </c>
      <c r="F53" s="9">
        <v>5.83</v>
      </c>
      <c r="G53" s="9">
        <v>4.4000000000000004</v>
      </c>
      <c r="H53" s="9">
        <v>5.3</v>
      </c>
      <c r="I53" s="9">
        <v>5.78</v>
      </c>
      <c r="J53" s="34">
        <v>5.96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11.32</v>
      </c>
      <c r="F54" s="9">
        <v>10.58</v>
      </c>
      <c r="G54" s="9">
        <v>10.3</v>
      </c>
      <c r="H54" s="9">
        <v>10.199999999999999</v>
      </c>
      <c r="I54" s="9">
        <v>9.8000000000000007</v>
      </c>
      <c r="J54" s="34">
        <v>10.7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4.2</v>
      </c>
      <c r="F55" s="21">
        <v>2.8</v>
      </c>
      <c r="G55" s="21">
        <v>4.5999999999999996</v>
      </c>
      <c r="H55" s="9">
        <v>4.9000000000000004</v>
      </c>
      <c r="I55" s="9">
        <v>6.22</v>
      </c>
      <c r="J55" s="34">
        <v>4.7</v>
      </c>
    </row>
    <row r="56" spans="1:13" ht="14.25" x14ac:dyDescent="0.15">
      <c r="A56" s="22" t="s">
        <v>77</v>
      </c>
      <c r="B56" s="22" t="s">
        <v>78</v>
      </c>
      <c r="C56" s="23"/>
      <c r="D56" s="22" t="s">
        <v>50</v>
      </c>
      <c r="E56" s="23"/>
      <c r="F56" s="22" t="s">
        <v>79</v>
      </c>
      <c r="G56" s="23"/>
      <c r="H56" s="22" t="s">
        <v>80</v>
      </c>
      <c r="I56" s="23"/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30.41</v>
      </c>
      <c r="C59" s="28"/>
      <c r="D59" s="29">
        <v>32.06</v>
      </c>
      <c r="E59" s="28"/>
      <c r="F59" s="28">
        <v>32.200000000000003</v>
      </c>
      <c r="G59" s="30"/>
      <c r="H59" s="28">
        <v>54.7</v>
      </c>
      <c r="I59" s="28"/>
      <c r="J59" s="34"/>
      <c r="K59" s="34"/>
      <c r="L59" s="34"/>
      <c r="M59" s="34"/>
    </row>
    <row r="60" spans="1:13" ht="18.75" x14ac:dyDescent="0.25">
      <c r="A60" s="27" t="s">
        <v>84</v>
      </c>
      <c r="B60" s="28">
        <v>30.79</v>
      </c>
      <c r="C60" s="28"/>
      <c r="D60" s="29"/>
      <c r="E60" s="28"/>
      <c r="F60" s="28"/>
      <c r="G60" s="30"/>
      <c r="H60" s="28"/>
      <c r="I60" s="28"/>
      <c r="J60" s="34">
        <v>65.739999999999995</v>
      </c>
      <c r="K60" s="34"/>
      <c r="L60" s="34">
        <v>41.15</v>
      </c>
      <c r="M60" s="34"/>
    </row>
    <row r="61" spans="1:13" ht="18.75" x14ac:dyDescent="0.25">
      <c r="A61" s="27" t="s">
        <v>85</v>
      </c>
      <c r="B61" s="28"/>
      <c r="C61" s="28"/>
      <c r="D61" s="29">
        <v>33.17</v>
      </c>
      <c r="E61" s="28"/>
      <c r="F61" s="28">
        <v>34.299999999999997</v>
      </c>
      <c r="G61" s="30"/>
      <c r="H61" s="28">
        <v>40.799999999999997</v>
      </c>
      <c r="I61" s="28"/>
      <c r="J61" s="34">
        <v>48.26</v>
      </c>
      <c r="K61" s="34"/>
      <c r="L61" s="34">
        <v>53.12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16.489999999999998</v>
      </c>
      <c r="D63" s="29"/>
      <c r="E63" s="28">
        <v>17.5</v>
      </c>
      <c r="F63" s="28"/>
      <c r="G63" s="30">
        <v>17.21</v>
      </c>
      <c r="H63" s="28"/>
      <c r="I63" s="28">
        <v>17.87</v>
      </c>
      <c r="J63" s="34"/>
      <c r="K63" s="34">
        <v>17.8</v>
      </c>
      <c r="M63" s="34">
        <v>18.7</v>
      </c>
    </row>
    <row r="64" spans="1:13" ht="18.75" x14ac:dyDescent="0.25">
      <c r="A64" s="31" t="s">
        <v>87</v>
      </c>
      <c r="B64" s="28"/>
      <c r="C64" s="28">
        <v>96.49</v>
      </c>
      <c r="D64" s="29"/>
      <c r="E64" s="28">
        <v>42.08</v>
      </c>
      <c r="F64" s="28"/>
      <c r="G64" s="32">
        <v>42.4</v>
      </c>
      <c r="H64" s="28"/>
      <c r="I64" s="28">
        <v>42.72</v>
      </c>
      <c r="J64" s="34"/>
      <c r="K64" s="34">
        <v>45.4</v>
      </c>
      <c r="L64" s="34"/>
      <c r="M64" s="34">
        <v>44</v>
      </c>
    </row>
    <row r="65" spans="1:13" ht="18.75" x14ac:dyDescent="0.25">
      <c r="A65" s="31" t="s">
        <v>88</v>
      </c>
      <c r="B65" s="28"/>
      <c r="C65" s="28">
        <v>48.84</v>
      </c>
      <c r="D65" s="29"/>
      <c r="E65" s="28">
        <v>50.59</v>
      </c>
      <c r="F65" s="28"/>
      <c r="G65" s="30">
        <v>51.47</v>
      </c>
      <c r="H65" s="28"/>
      <c r="I65" s="28">
        <v>49.32</v>
      </c>
      <c r="J65" s="34"/>
      <c r="K65" s="34">
        <v>50.6</v>
      </c>
      <c r="M65" s="34">
        <v>52.7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4.9000000000000004</v>
      </c>
      <c r="C67" s="28">
        <v>8.1999999999999993</v>
      </c>
      <c r="D67" s="29">
        <v>2.2000000000000002</v>
      </c>
      <c r="E67" s="28">
        <v>8.43</v>
      </c>
      <c r="F67" s="28">
        <v>4.7</v>
      </c>
      <c r="G67" s="30">
        <v>8.42</v>
      </c>
      <c r="H67" s="28">
        <v>4.4000000000000004</v>
      </c>
      <c r="I67" s="28">
        <v>8.52</v>
      </c>
      <c r="J67" s="34">
        <v>6.17</v>
      </c>
      <c r="K67" s="34">
        <v>8.5</v>
      </c>
      <c r="L67" s="34">
        <v>2.91</v>
      </c>
      <c r="M67" s="34">
        <v>8.4</v>
      </c>
    </row>
    <row r="68" spans="1:13" ht="18.75" x14ac:dyDescent="0.25">
      <c r="A68" s="36" t="s">
        <v>90</v>
      </c>
      <c r="B68" s="37">
        <v>6.1</v>
      </c>
      <c r="C68" s="28">
        <v>6.96</v>
      </c>
      <c r="D68" s="29">
        <v>1.94</v>
      </c>
      <c r="E68" s="28">
        <v>7.27</v>
      </c>
      <c r="F68" s="28">
        <v>5.5</v>
      </c>
      <c r="G68" s="30">
        <v>7.15</v>
      </c>
      <c r="H68" s="28">
        <v>6.2</v>
      </c>
      <c r="I68" s="28">
        <v>7.57</v>
      </c>
      <c r="J68" s="34">
        <v>8.57</v>
      </c>
      <c r="K68" s="34">
        <v>7.4</v>
      </c>
      <c r="L68" s="34">
        <v>6.8</v>
      </c>
      <c r="M68" s="34">
        <v>7.1</v>
      </c>
    </row>
    <row r="69" spans="1:13" ht="18.75" x14ac:dyDescent="0.25">
      <c r="A69" s="36" t="s">
        <v>91</v>
      </c>
      <c r="B69" s="37">
        <v>6.5</v>
      </c>
      <c r="C69" s="28">
        <v>10.89</v>
      </c>
      <c r="D69" s="29">
        <v>1.27</v>
      </c>
      <c r="E69" s="28">
        <v>11.12</v>
      </c>
      <c r="F69" s="28">
        <v>7.4</v>
      </c>
      <c r="G69" s="30">
        <v>11.02</v>
      </c>
      <c r="H69" s="28">
        <v>6.8</v>
      </c>
      <c r="I69" s="28">
        <v>11.18</v>
      </c>
      <c r="J69" s="34">
        <v>7.14</v>
      </c>
      <c r="K69" s="34">
        <v>11</v>
      </c>
      <c r="L69" s="34">
        <v>5.44</v>
      </c>
      <c r="M69" s="34">
        <v>11.2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0"/>
  <sheetViews>
    <sheetView topLeftCell="A19" workbookViewId="0">
      <selection activeCell="D56" sqref="D56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</v>
      </c>
      <c r="D2" s="43"/>
      <c r="E2" s="43"/>
      <c r="F2" s="44" t="s">
        <v>2</v>
      </c>
      <c r="G2" s="44"/>
      <c r="H2" s="44"/>
      <c r="I2" s="45" t="s">
        <v>3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62050</v>
      </c>
      <c r="D4" s="46"/>
      <c r="E4" s="46"/>
      <c r="F4" s="46">
        <v>62720</v>
      </c>
      <c r="G4" s="46"/>
      <c r="H4" s="46"/>
      <c r="I4" s="46">
        <v>64160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70320</v>
      </c>
      <c r="D5" s="46"/>
      <c r="E5" s="46"/>
      <c r="F5" s="46">
        <v>71620</v>
      </c>
      <c r="G5" s="46"/>
      <c r="H5" s="46"/>
      <c r="I5" s="46">
        <v>73000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C4-'23日'!I4</f>
        <v>630</v>
      </c>
      <c r="D6" s="104"/>
      <c r="E6" s="104"/>
      <c r="F6" s="105">
        <f>F4-C4</f>
        <v>670</v>
      </c>
      <c r="G6" s="106"/>
      <c r="H6" s="107"/>
      <c r="I6" s="105">
        <f>I4-F4</f>
        <v>1440</v>
      </c>
      <c r="J6" s="106"/>
      <c r="K6" s="107"/>
      <c r="L6" s="103">
        <f>C6+F6+I6</f>
        <v>2740</v>
      </c>
      <c r="M6" s="103">
        <f>C7+F7+I7</f>
        <v>4110</v>
      </c>
    </row>
    <row r="7" spans="1:15" ht="21.95" customHeight="1" x14ac:dyDescent="0.15">
      <c r="A7" s="92"/>
      <c r="B7" s="6" t="s">
        <v>8</v>
      </c>
      <c r="C7" s="104">
        <f>C5-'23日'!I5</f>
        <v>1430</v>
      </c>
      <c r="D7" s="104"/>
      <c r="E7" s="104"/>
      <c r="F7" s="105">
        <f>F5-C5</f>
        <v>1300</v>
      </c>
      <c r="G7" s="106"/>
      <c r="H7" s="107"/>
      <c r="I7" s="105">
        <f>I5-F5</f>
        <v>1380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47</v>
      </c>
      <c r="D9" s="46"/>
      <c r="E9" s="46"/>
      <c r="F9" s="46">
        <v>48</v>
      </c>
      <c r="G9" s="46"/>
      <c r="H9" s="46"/>
      <c r="I9" s="46">
        <v>45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47</v>
      </c>
      <c r="D10" s="46"/>
      <c r="E10" s="46"/>
      <c r="F10" s="46">
        <v>48</v>
      </c>
      <c r="G10" s="46"/>
      <c r="H10" s="46"/>
      <c r="I10" s="46">
        <v>45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4" customHeight="1" x14ac:dyDescent="0.15">
      <c r="A15" s="95" t="s">
        <v>19</v>
      </c>
      <c r="B15" s="7" t="s">
        <v>20</v>
      </c>
      <c r="C15" s="9">
        <v>400</v>
      </c>
      <c r="D15" s="9">
        <v>350</v>
      </c>
      <c r="E15" s="9">
        <v>300</v>
      </c>
      <c r="F15" s="9">
        <v>310</v>
      </c>
      <c r="G15" s="9">
        <v>290</v>
      </c>
      <c r="H15" s="9">
        <v>270</v>
      </c>
      <c r="I15" s="9">
        <v>270</v>
      </c>
      <c r="J15" s="9">
        <v>480</v>
      </c>
      <c r="K15" s="9">
        <v>450</v>
      </c>
    </row>
    <row r="16" spans="1:15" ht="39.7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227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340</v>
      </c>
      <c r="D21" s="9">
        <v>530</v>
      </c>
      <c r="E21" s="9">
        <v>500</v>
      </c>
      <c r="F21" s="9">
        <v>500</v>
      </c>
      <c r="G21" s="9">
        <v>440</v>
      </c>
      <c r="H21" s="9">
        <v>370</v>
      </c>
      <c r="I21" s="9">
        <v>370</v>
      </c>
      <c r="J21" s="9">
        <v>290</v>
      </c>
      <c r="K21" s="9">
        <v>500</v>
      </c>
    </row>
    <row r="22" spans="1:11" ht="21.95" customHeight="1" x14ac:dyDescent="0.15">
      <c r="A22" s="93"/>
      <c r="B22" s="10" t="s">
        <v>26</v>
      </c>
      <c r="C22" s="53" t="s">
        <v>228</v>
      </c>
      <c r="D22" s="53"/>
      <c r="E22" s="53"/>
      <c r="F22" s="53" t="s">
        <v>27</v>
      </c>
      <c r="G22" s="53"/>
      <c r="H22" s="53"/>
      <c r="I22" s="53" t="s">
        <v>229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f>1460+1430</f>
        <v>2890</v>
      </c>
      <c r="D23" s="46"/>
      <c r="E23" s="46"/>
      <c r="F23" s="46">
        <f>1400+1360</f>
        <v>2760</v>
      </c>
      <c r="G23" s="46"/>
      <c r="H23" s="46"/>
      <c r="I23" s="46">
        <v>2660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2050</v>
      </c>
      <c r="D24" s="46"/>
      <c r="E24" s="46"/>
      <c r="F24" s="46">
        <v>2000</v>
      </c>
      <c r="G24" s="46"/>
      <c r="H24" s="46"/>
      <c r="I24" s="46">
        <v>2000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14</v>
      </c>
      <c r="D25" s="46"/>
      <c r="E25" s="46"/>
      <c r="F25" s="46">
        <v>44</v>
      </c>
      <c r="G25" s="46"/>
      <c r="H25" s="46"/>
      <c r="I25" s="46">
        <v>43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32</v>
      </c>
      <c r="D26" s="46"/>
      <c r="E26" s="46"/>
      <c r="F26" s="46">
        <v>32</v>
      </c>
      <c r="G26" s="46"/>
      <c r="H26" s="46"/>
      <c r="I26" s="46">
        <v>30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0</v>
      </c>
      <c r="D27" s="46"/>
      <c r="E27" s="46"/>
      <c r="F27" s="46">
        <v>0</v>
      </c>
      <c r="G27" s="46"/>
      <c r="H27" s="46"/>
      <c r="I27" s="46">
        <v>0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230</v>
      </c>
      <c r="D28" s="66"/>
      <c r="E28" s="67"/>
      <c r="F28" s="65" t="s">
        <v>231</v>
      </c>
      <c r="G28" s="66"/>
      <c r="H28" s="67"/>
      <c r="I28" s="65" t="s">
        <v>238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120</v>
      </c>
      <c r="D31" s="57"/>
      <c r="E31" s="58"/>
      <c r="F31" s="56" t="s">
        <v>232</v>
      </c>
      <c r="G31" s="57"/>
      <c r="H31" s="58"/>
      <c r="I31" s="56" t="s">
        <v>119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9.3800000000000008</v>
      </c>
      <c r="F35" s="9">
        <v>9.27</v>
      </c>
      <c r="G35" s="9">
        <v>9.35</v>
      </c>
      <c r="H35" s="9">
        <v>9.3699999999999992</v>
      </c>
      <c r="I35" s="9">
        <v>9.36</v>
      </c>
      <c r="J35" s="34">
        <v>9.4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5.87</v>
      </c>
      <c r="F36" s="9">
        <v>5.59</v>
      </c>
      <c r="G36" s="9">
        <v>6.42</v>
      </c>
      <c r="H36" s="9">
        <v>5.92</v>
      </c>
      <c r="I36" s="9">
        <v>4.7</v>
      </c>
      <c r="J36" s="34">
        <v>5.8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11.4</v>
      </c>
      <c r="F37" s="9">
        <v>11.7</v>
      </c>
      <c r="G37" s="18">
        <v>14.2</v>
      </c>
      <c r="H37" s="9">
        <v>14.7</v>
      </c>
      <c r="I37" s="9">
        <v>11.6</v>
      </c>
      <c r="J37" s="34">
        <v>14.4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5.45</v>
      </c>
      <c r="F38" s="18">
        <v>4.33</v>
      </c>
      <c r="G38" s="18">
        <v>7.26</v>
      </c>
      <c r="H38" s="18">
        <v>5.41</v>
      </c>
      <c r="I38" s="9">
        <v>4.4000000000000004</v>
      </c>
      <c r="J38" s="34">
        <v>5.47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0.2</v>
      </c>
      <c r="F39" s="9">
        <v>0.2</v>
      </c>
      <c r="G39" s="9">
        <v>0.7</v>
      </c>
      <c r="H39" s="9">
        <v>0.7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10.199999999999999</v>
      </c>
      <c r="F40" s="9">
        <v>10.220000000000001</v>
      </c>
      <c r="G40" s="9">
        <v>10.26</v>
      </c>
      <c r="H40" s="9">
        <v>10.25</v>
      </c>
      <c r="I40" s="9">
        <v>10.26</v>
      </c>
      <c r="J40" s="34">
        <v>10.3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23.2</v>
      </c>
      <c r="F41" s="9">
        <v>22.4</v>
      </c>
      <c r="G41" s="9">
        <v>25.9</v>
      </c>
      <c r="H41" s="9">
        <v>26.1</v>
      </c>
      <c r="I41" s="9">
        <v>24.7</v>
      </c>
      <c r="J41" s="34">
        <v>27.7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6.74</v>
      </c>
      <c r="F42" s="9">
        <v>7.07</v>
      </c>
      <c r="G42" s="9">
        <v>6.97</v>
      </c>
      <c r="H42" s="9">
        <v>6.99</v>
      </c>
      <c r="I42" s="9">
        <v>6.25</v>
      </c>
      <c r="J42" s="34">
        <v>6.22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6.2</v>
      </c>
      <c r="F43" s="9">
        <v>5.93</v>
      </c>
      <c r="G43" s="9">
        <v>6.76</v>
      </c>
      <c r="H43" s="9">
        <v>6.51</v>
      </c>
      <c r="I43" s="9">
        <v>8.3000000000000007</v>
      </c>
      <c r="J43" s="34">
        <v>9.4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390</v>
      </c>
      <c r="F44" s="9">
        <v>385</v>
      </c>
      <c r="G44" s="9">
        <v>367</v>
      </c>
      <c r="H44" s="9">
        <v>375</v>
      </c>
      <c r="I44" s="9">
        <v>516</v>
      </c>
      <c r="J44" s="34">
        <v>994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5.59</v>
      </c>
      <c r="F45" s="9">
        <v>5.63</v>
      </c>
      <c r="G45" s="9">
        <v>5.97</v>
      </c>
      <c r="H45" s="9">
        <v>5.44</v>
      </c>
      <c r="I45" s="9">
        <v>5.0999999999999996</v>
      </c>
      <c r="J45" s="34">
        <v>6.2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16.8</v>
      </c>
      <c r="F46" s="9">
        <v>17.3</v>
      </c>
      <c r="G46" s="9">
        <v>16.7</v>
      </c>
      <c r="H46" s="9">
        <v>17.100000000000001</v>
      </c>
      <c r="I46" s="9">
        <v>18.899999999999999</v>
      </c>
      <c r="J46" s="34">
        <v>33.9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3.19</v>
      </c>
      <c r="F47" s="9">
        <v>2.4300000000000002</v>
      </c>
      <c r="G47" s="9">
        <v>4.22</v>
      </c>
      <c r="H47" s="9">
        <v>4.9000000000000004</v>
      </c>
      <c r="I47" s="9">
        <v>1.86</v>
      </c>
      <c r="J47" s="34">
        <v>2.23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5.65</v>
      </c>
      <c r="F48" s="9">
        <v>5.6</v>
      </c>
      <c r="G48" s="9">
        <v>5.81</v>
      </c>
      <c r="H48" s="9">
        <v>5.9</v>
      </c>
      <c r="I48" s="9">
        <v>4.9000000000000004</v>
      </c>
      <c r="J48" s="34">
        <v>5.7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5.8</v>
      </c>
      <c r="F49" s="9">
        <v>6.8</v>
      </c>
      <c r="G49" s="9">
        <v>6.2</v>
      </c>
      <c r="H49" s="9">
        <v>8.4</v>
      </c>
      <c r="I49" s="9">
        <v>8.4</v>
      </c>
      <c r="J49" s="34">
        <v>11.5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3.45</v>
      </c>
      <c r="F50" s="9">
        <v>3.13</v>
      </c>
      <c r="G50" s="9">
        <v>3.3</v>
      </c>
      <c r="H50" s="9">
        <v>3.62</v>
      </c>
      <c r="I50" s="9">
        <v>2.4</v>
      </c>
      <c r="J50" s="34">
        <v>3.7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9.3800000000000008</v>
      </c>
      <c r="F52" s="9">
        <v>9.35</v>
      </c>
      <c r="G52" s="9">
        <v>9.1199999999999992</v>
      </c>
      <c r="H52" s="9">
        <v>9.24</v>
      </c>
      <c r="I52" s="9">
        <v>9.32</v>
      </c>
      <c r="J52" s="34">
        <v>9.35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5.91</v>
      </c>
      <c r="F53" s="9">
        <v>5.8</v>
      </c>
      <c r="G53" s="9">
        <v>6.15</v>
      </c>
      <c r="H53" s="9">
        <v>6.7</v>
      </c>
      <c r="I53" s="9">
        <v>4.5999999999999996</v>
      </c>
      <c r="J53" s="34">
        <v>5.7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11</v>
      </c>
      <c r="F54" s="9">
        <v>10.9</v>
      </c>
      <c r="G54" s="9">
        <v>12.4</v>
      </c>
      <c r="H54" s="9">
        <v>4.5</v>
      </c>
      <c r="I54" s="9">
        <v>11.4</v>
      </c>
      <c r="J54" s="34">
        <v>11.8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2.74</v>
      </c>
      <c r="F55" s="21">
        <v>3.23</v>
      </c>
      <c r="G55" s="21">
        <v>9.65</v>
      </c>
      <c r="H55" s="9">
        <v>11.9</v>
      </c>
      <c r="I55" s="9">
        <v>5.3</v>
      </c>
      <c r="J55" s="34">
        <v>6.3</v>
      </c>
    </row>
    <row r="56" spans="1:13" ht="14.25" x14ac:dyDescent="0.15">
      <c r="A56" s="22" t="s">
        <v>77</v>
      </c>
      <c r="B56" s="22" t="s">
        <v>78</v>
      </c>
      <c r="C56" s="23">
        <v>7.6</v>
      </c>
      <c r="D56" s="22" t="s">
        <v>50</v>
      </c>
      <c r="E56" s="23">
        <v>79</v>
      </c>
      <c r="F56" s="22" t="s">
        <v>79</v>
      </c>
      <c r="G56" s="23">
        <v>85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>
        <v>26</v>
      </c>
      <c r="E59" s="28"/>
      <c r="F59" s="28">
        <v>36.6</v>
      </c>
      <c r="G59" s="30"/>
      <c r="H59" s="28">
        <v>38.200000000000003</v>
      </c>
      <c r="I59" s="28"/>
      <c r="J59" s="34">
        <v>41.1</v>
      </c>
      <c r="K59" s="34"/>
      <c r="L59" s="34">
        <v>48.35</v>
      </c>
      <c r="M59" s="34"/>
    </row>
    <row r="60" spans="1:13" ht="18.75" x14ac:dyDescent="0.25">
      <c r="A60" s="27" t="s">
        <v>84</v>
      </c>
      <c r="B60" s="28">
        <v>43.5</v>
      </c>
      <c r="C60" s="28"/>
      <c r="D60" s="29">
        <v>49</v>
      </c>
      <c r="E60" s="28"/>
      <c r="F60" s="28"/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>
        <v>65.8</v>
      </c>
      <c r="C61" s="28"/>
      <c r="D61" s="29"/>
      <c r="E61" s="28"/>
      <c r="F61" s="28">
        <v>37.1</v>
      </c>
      <c r="G61" s="30"/>
      <c r="H61" s="28">
        <v>35.1</v>
      </c>
      <c r="I61" s="28"/>
      <c r="J61" s="34">
        <v>39.799999999999997</v>
      </c>
      <c r="K61" s="34"/>
      <c r="L61" s="34">
        <v>46.78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89</v>
      </c>
      <c r="D63" s="29"/>
      <c r="E63" s="28">
        <v>70</v>
      </c>
      <c r="F63" s="28"/>
      <c r="G63" s="30">
        <v>88.8</v>
      </c>
      <c r="H63" s="28"/>
      <c r="I63" s="28">
        <v>85.1</v>
      </c>
      <c r="J63" s="34"/>
      <c r="K63" s="34">
        <v>88.26</v>
      </c>
      <c r="M63" s="34">
        <v>89.92</v>
      </c>
    </row>
    <row r="64" spans="1:13" ht="18.75" x14ac:dyDescent="0.25">
      <c r="A64" s="31" t="s">
        <v>87</v>
      </c>
      <c r="B64" s="28"/>
      <c r="C64" s="28">
        <v>44.35</v>
      </c>
      <c r="D64" s="29"/>
      <c r="E64" s="28">
        <v>43.91</v>
      </c>
      <c r="F64" s="28"/>
      <c r="G64" s="32">
        <v>44</v>
      </c>
      <c r="H64" s="28"/>
      <c r="I64" s="28">
        <v>42</v>
      </c>
      <c r="J64" s="34"/>
      <c r="K64" s="34">
        <v>44.59</v>
      </c>
      <c r="L64" s="34"/>
      <c r="M64" s="34">
        <v>45.28</v>
      </c>
    </row>
    <row r="65" spans="1:13" ht="18.75" x14ac:dyDescent="0.25">
      <c r="A65" s="31" t="s">
        <v>88</v>
      </c>
      <c r="B65" s="28"/>
      <c r="C65" s="28">
        <v>52.53</v>
      </c>
      <c r="D65" s="29"/>
      <c r="E65" s="28">
        <v>50.7</v>
      </c>
      <c r="F65" s="28"/>
      <c r="G65" s="30"/>
      <c r="H65" s="28"/>
      <c r="I65" s="28"/>
      <c r="J65" s="34"/>
      <c r="K65" s="34">
        <v>38.799999999999997</v>
      </c>
      <c r="M65" s="34">
        <v>39.380000000000003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3.52</v>
      </c>
      <c r="C67" s="28">
        <v>8.49</v>
      </c>
      <c r="D67" s="29">
        <v>3.21</v>
      </c>
      <c r="E67" s="28">
        <v>8.5299999999999994</v>
      </c>
      <c r="F67" s="28">
        <v>0.65</v>
      </c>
      <c r="G67" s="30">
        <v>8.6300000000000008</v>
      </c>
      <c r="H67" s="28">
        <v>0.74</v>
      </c>
      <c r="I67" s="28">
        <v>8.41</v>
      </c>
      <c r="J67" s="34">
        <v>5.2</v>
      </c>
      <c r="K67" s="34">
        <v>9.15</v>
      </c>
      <c r="L67" s="34">
        <v>6.3</v>
      </c>
      <c r="M67" s="34">
        <v>8.58</v>
      </c>
    </row>
    <row r="68" spans="1:13" ht="18.75" x14ac:dyDescent="0.25">
      <c r="A68" s="36" t="s">
        <v>90</v>
      </c>
      <c r="B68" s="37">
        <v>2.73</v>
      </c>
      <c r="C68" s="28">
        <v>7.03</v>
      </c>
      <c r="D68" s="29">
        <v>3.1</v>
      </c>
      <c r="E68" s="28">
        <v>7.47</v>
      </c>
      <c r="F68" s="28">
        <v>2.56</v>
      </c>
      <c r="G68" s="30">
        <v>7.19</v>
      </c>
      <c r="H68" s="28">
        <v>2.11</v>
      </c>
      <c r="I68" s="28">
        <v>7.2</v>
      </c>
      <c r="J68" s="34">
        <v>6.7</v>
      </c>
      <c r="K68" s="34">
        <v>7.57</v>
      </c>
      <c r="L68" s="34">
        <v>6.8</v>
      </c>
      <c r="M68" s="34">
        <v>7.11</v>
      </c>
    </row>
    <row r="69" spans="1:13" ht="18.75" x14ac:dyDescent="0.25">
      <c r="A69" s="36" t="s">
        <v>91</v>
      </c>
      <c r="B69" s="37">
        <v>2.19</v>
      </c>
      <c r="C69" s="28">
        <v>11.06</v>
      </c>
      <c r="D69" s="29">
        <v>3.8</v>
      </c>
      <c r="E69" s="28">
        <v>11.2</v>
      </c>
      <c r="F69" s="28"/>
      <c r="G69" s="30"/>
      <c r="H69" s="28"/>
      <c r="I69" s="28"/>
      <c r="J69" s="34">
        <v>8.4</v>
      </c>
      <c r="K69" s="34">
        <v>11.74</v>
      </c>
      <c r="L69" s="34">
        <v>7.6</v>
      </c>
      <c r="M69" s="34">
        <v>11.15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0"/>
  <sheetViews>
    <sheetView topLeftCell="A18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</v>
      </c>
      <c r="D2" s="43"/>
      <c r="E2" s="43"/>
      <c r="F2" s="44" t="s">
        <v>2</v>
      </c>
      <c r="G2" s="44"/>
      <c r="H2" s="44"/>
      <c r="I2" s="45" t="s">
        <v>236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65450</v>
      </c>
      <c r="D4" s="46"/>
      <c r="E4" s="46"/>
      <c r="F4" s="46">
        <v>66160</v>
      </c>
      <c r="G4" s="46"/>
      <c r="H4" s="46"/>
      <c r="I4" s="46">
        <v>67200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74660</v>
      </c>
      <c r="D5" s="46"/>
      <c r="E5" s="46"/>
      <c r="F5" s="46">
        <v>76160</v>
      </c>
      <c r="G5" s="46"/>
      <c r="H5" s="46"/>
      <c r="I5" s="46">
        <v>77620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C4-'24日'!I4</f>
        <v>1290</v>
      </c>
      <c r="D6" s="104"/>
      <c r="E6" s="104"/>
      <c r="F6" s="105">
        <f>F4-C4</f>
        <v>710</v>
      </c>
      <c r="G6" s="106"/>
      <c r="H6" s="107"/>
      <c r="I6" s="105">
        <f>I4-F4</f>
        <v>1040</v>
      </c>
      <c r="J6" s="106"/>
      <c r="K6" s="107"/>
      <c r="L6" s="103">
        <f>C6+F6+I6</f>
        <v>3040</v>
      </c>
      <c r="M6" s="103">
        <f>C7+F7+I7</f>
        <v>4620</v>
      </c>
    </row>
    <row r="7" spans="1:15" ht="21.95" customHeight="1" x14ac:dyDescent="0.15">
      <c r="A7" s="92"/>
      <c r="B7" s="6" t="s">
        <v>8</v>
      </c>
      <c r="C7" s="104">
        <f>C5-'24日'!I5</f>
        <v>1660</v>
      </c>
      <c r="D7" s="104"/>
      <c r="E7" s="104"/>
      <c r="F7" s="105">
        <f>F5-C5</f>
        <v>1500</v>
      </c>
      <c r="G7" s="106"/>
      <c r="H7" s="107"/>
      <c r="I7" s="105">
        <f>I5-F5</f>
        <v>1460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45</v>
      </c>
      <c r="D9" s="46"/>
      <c r="E9" s="46"/>
      <c r="F9" s="46">
        <v>48</v>
      </c>
      <c r="G9" s="46"/>
      <c r="H9" s="46"/>
      <c r="I9" s="46">
        <v>46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45</v>
      </c>
      <c r="D10" s="46"/>
      <c r="E10" s="46"/>
      <c r="F10" s="46">
        <v>48</v>
      </c>
      <c r="G10" s="46"/>
      <c r="H10" s="46"/>
      <c r="I10" s="46">
        <v>46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450</v>
      </c>
      <c r="D15" s="9">
        <v>420</v>
      </c>
      <c r="E15" s="9">
        <v>390</v>
      </c>
      <c r="F15" s="9">
        <v>390</v>
      </c>
      <c r="G15" s="9">
        <v>360</v>
      </c>
      <c r="H15" s="9">
        <v>320</v>
      </c>
      <c r="I15" s="9">
        <v>320</v>
      </c>
      <c r="J15" s="9">
        <v>290</v>
      </c>
      <c r="K15" s="9">
        <v>260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500</v>
      </c>
      <c r="D21" s="9">
        <v>450</v>
      </c>
      <c r="E21" s="9">
        <v>350</v>
      </c>
      <c r="F21" s="9">
        <v>350</v>
      </c>
      <c r="G21" s="9">
        <v>270</v>
      </c>
      <c r="H21" s="9">
        <v>530</v>
      </c>
      <c r="I21" s="9">
        <v>530</v>
      </c>
      <c r="J21" s="9">
        <v>450</v>
      </c>
      <c r="K21" s="9">
        <v>380</v>
      </c>
    </row>
    <row r="22" spans="1:11" ht="21.9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233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f>1300+1280</f>
        <v>2580</v>
      </c>
      <c r="D23" s="46"/>
      <c r="E23" s="46"/>
      <c r="F23" s="46">
        <v>2450</v>
      </c>
      <c r="G23" s="46"/>
      <c r="H23" s="46"/>
      <c r="I23" s="46">
        <v>2350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1950</v>
      </c>
      <c r="D24" s="46"/>
      <c r="E24" s="46"/>
      <c r="F24" s="46">
        <f>1800</f>
        <v>1800</v>
      </c>
      <c r="G24" s="46"/>
      <c r="H24" s="46"/>
      <c r="I24" s="46">
        <v>1700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43</v>
      </c>
      <c r="D25" s="46"/>
      <c r="E25" s="46"/>
      <c r="F25" s="46">
        <v>43</v>
      </c>
      <c r="G25" s="46"/>
      <c r="H25" s="46"/>
      <c r="I25" s="46">
        <v>43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30</v>
      </c>
      <c r="D26" s="46"/>
      <c r="E26" s="46"/>
      <c r="F26" s="46">
        <v>29</v>
      </c>
      <c r="G26" s="46"/>
      <c r="H26" s="46"/>
      <c r="I26" s="46">
        <v>29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0</v>
      </c>
      <c r="D27" s="46"/>
      <c r="E27" s="46"/>
      <c r="F27" s="46">
        <v>0</v>
      </c>
      <c r="G27" s="46"/>
      <c r="H27" s="46"/>
      <c r="I27" s="46">
        <v>0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235</v>
      </c>
      <c r="D28" s="66"/>
      <c r="E28" s="67"/>
      <c r="F28" s="65" t="s">
        <v>242</v>
      </c>
      <c r="G28" s="66"/>
      <c r="H28" s="67"/>
      <c r="I28" s="65" t="s">
        <v>243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40</v>
      </c>
      <c r="D31" s="57"/>
      <c r="E31" s="58"/>
      <c r="F31" s="56" t="s">
        <v>234</v>
      </c>
      <c r="G31" s="57"/>
      <c r="H31" s="58"/>
      <c r="I31" s="56" t="s">
        <v>237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9.31</v>
      </c>
      <c r="F35" s="9">
        <v>9.23</v>
      </c>
      <c r="G35" s="9">
        <v>9.26</v>
      </c>
      <c r="H35" s="9">
        <v>9.27</v>
      </c>
      <c r="I35" s="9">
        <v>9.3800000000000008</v>
      </c>
      <c r="J35" s="34">
        <v>9.3800000000000008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6.1</v>
      </c>
      <c r="F36" s="9">
        <v>5.93</v>
      </c>
      <c r="G36" s="9">
        <v>6.01</v>
      </c>
      <c r="H36" s="9">
        <v>5.94</v>
      </c>
      <c r="I36" s="9">
        <v>6.5</v>
      </c>
      <c r="J36" s="34">
        <v>5.2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13.7</v>
      </c>
      <c r="F37" s="9">
        <v>12.9</v>
      </c>
      <c r="G37" s="18">
        <v>12.8</v>
      </c>
      <c r="H37" s="9">
        <v>13.7</v>
      </c>
      <c r="I37" s="9">
        <v>14.4</v>
      </c>
      <c r="J37" s="34">
        <v>14.4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4.1100000000000003</v>
      </c>
      <c r="F38" s="18">
        <v>3.75</v>
      </c>
      <c r="G38" s="18">
        <v>4.3</v>
      </c>
      <c r="H38" s="18">
        <v>3.9</v>
      </c>
      <c r="I38" s="9">
        <v>4.82</v>
      </c>
      <c r="J38" s="34">
        <v>5.3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10.36</v>
      </c>
      <c r="F40" s="9">
        <v>10.23</v>
      </c>
      <c r="G40" s="9">
        <v>10.27</v>
      </c>
      <c r="H40" s="9">
        <v>10.25</v>
      </c>
      <c r="I40" s="9">
        <v>10.34</v>
      </c>
      <c r="J40" s="34">
        <v>10.3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24.9</v>
      </c>
      <c r="F41" s="9">
        <v>10.23</v>
      </c>
      <c r="G41" s="9">
        <v>25.9</v>
      </c>
      <c r="H41" s="9">
        <v>26.4</v>
      </c>
      <c r="I41" s="9">
        <v>25.6</v>
      </c>
      <c r="J41" s="34">
        <v>26.4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6.08</v>
      </c>
      <c r="F42" s="9">
        <v>5.85</v>
      </c>
      <c r="G42" s="9">
        <v>6.28</v>
      </c>
      <c r="H42" s="9">
        <v>5.51</v>
      </c>
      <c r="I42" s="9">
        <v>6.37</v>
      </c>
      <c r="J42" s="34">
        <v>5.73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5.7</v>
      </c>
      <c r="F43" s="9">
        <v>5.38</v>
      </c>
      <c r="G43" s="9">
        <v>5.24</v>
      </c>
      <c r="H43" s="9">
        <v>5.9</v>
      </c>
      <c r="I43" s="9">
        <v>9.1999999999999993</v>
      </c>
      <c r="J43" s="34">
        <v>8.5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810</v>
      </c>
      <c r="F44" s="9">
        <v>749</v>
      </c>
      <c r="G44" s="9">
        <v>615</v>
      </c>
      <c r="H44" s="9">
        <v>552</v>
      </c>
      <c r="I44" s="9">
        <v>643</v>
      </c>
      <c r="J44" s="34">
        <v>724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5.83</v>
      </c>
      <c r="F45" s="9">
        <v>5.65</v>
      </c>
      <c r="G45" s="9">
        <v>5.42</v>
      </c>
      <c r="H45" s="9">
        <v>5.79</v>
      </c>
      <c r="I45" s="9">
        <v>5.4</v>
      </c>
      <c r="J45" s="34">
        <v>4.3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18.899999999999999</v>
      </c>
      <c r="F46" s="9">
        <v>18.5</v>
      </c>
      <c r="G46" s="9">
        <v>18.5</v>
      </c>
      <c r="H46" s="9">
        <v>18.100000000000001</v>
      </c>
      <c r="I46" s="9">
        <v>25.3</v>
      </c>
      <c r="J46" s="34">
        <v>27.5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2.77</v>
      </c>
      <c r="F47" s="9">
        <v>1.36</v>
      </c>
      <c r="G47" s="9">
        <v>1.29</v>
      </c>
      <c r="H47" s="9">
        <v>1.33</v>
      </c>
      <c r="I47" s="9">
        <v>2.82</v>
      </c>
      <c r="J47" s="34">
        <v>1.91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5.74</v>
      </c>
      <c r="F48" s="9">
        <v>5.55</v>
      </c>
      <c r="G48" s="9">
        <v>6.05</v>
      </c>
      <c r="H48" s="9">
        <v>6.05</v>
      </c>
      <c r="I48" s="9">
        <v>3.8</v>
      </c>
      <c r="J48" s="34">
        <v>4.7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10.8</v>
      </c>
      <c r="F49" s="9">
        <v>10.3</v>
      </c>
      <c r="G49" s="9">
        <v>7.6</v>
      </c>
      <c r="H49" s="9">
        <v>14</v>
      </c>
      <c r="I49" s="9">
        <v>8.9</v>
      </c>
      <c r="J49" s="34">
        <v>10.7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3.74</v>
      </c>
      <c r="F50" s="9">
        <v>2.71</v>
      </c>
      <c r="G50" s="9">
        <v>4.5999999999999996</v>
      </c>
      <c r="H50" s="9">
        <v>2.6</v>
      </c>
      <c r="I50" s="9">
        <v>3.5</v>
      </c>
      <c r="J50" s="34">
        <v>3.8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9.41</v>
      </c>
      <c r="F52" s="9">
        <v>9.3800000000000008</v>
      </c>
      <c r="G52" s="9">
        <v>9.08</v>
      </c>
      <c r="H52" s="9">
        <v>9.1</v>
      </c>
      <c r="I52" s="9">
        <v>9.3800000000000008</v>
      </c>
      <c r="J52" s="34">
        <v>9.34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6.2</v>
      </c>
      <c r="F53" s="9">
        <v>6.15</v>
      </c>
      <c r="G53" s="9">
        <v>5.9</v>
      </c>
      <c r="H53" s="9">
        <v>6.04</v>
      </c>
      <c r="I53" s="9">
        <v>6.2</v>
      </c>
      <c r="J53" s="34">
        <v>5.4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13.1</v>
      </c>
      <c r="F54" s="9">
        <v>12.8</v>
      </c>
      <c r="G54" s="9">
        <v>11.7</v>
      </c>
      <c r="H54" s="9">
        <v>10.8</v>
      </c>
      <c r="I54" s="9">
        <v>10.5</v>
      </c>
      <c r="J54" s="34">
        <v>10.7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2.91</v>
      </c>
      <c r="F55" s="21">
        <v>2.16</v>
      </c>
      <c r="G55" s="21">
        <v>3.6</v>
      </c>
      <c r="H55" s="9">
        <v>4.2</v>
      </c>
      <c r="I55" s="9">
        <v>5.7</v>
      </c>
      <c r="J55" s="34">
        <v>4.2</v>
      </c>
    </row>
    <row r="56" spans="1:13" ht="14.25" x14ac:dyDescent="0.15">
      <c r="A56" s="22" t="s">
        <v>77</v>
      </c>
      <c r="B56" s="22" t="s">
        <v>78</v>
      </c>
      <c r="C56" s="23">
        <v>7.36</v>
      </c>
      <c r="D56" s="22" t="s">
        <v>50</v>
      </c>
      <c r="E56" s="23">
        <v>78</v>
      </c>
      <c r="F56" s="22" t="s">
        <v>79</v>
      </c>
      <c r="G56" s="23">
        <v>85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>
        <v>26</v>
      </c>
      <c r="E59" s="28"/>
      <c r="F59" s="28">
        <v>32.04</v>
      </c>
      <c r="G59" s="30"/>
      <c r="H59" s="28">
        <v>54.6</v>
      </c>
      <c r="I59" s="28"/>
      <c r="J59" s="34">
        <v>33.36</v>
      </c>
      <c r="K59" s="34"/>
      <c r="L59" s="34">
        <v>54.75</v>
      </c>
      <c r="M59" s="34"/>
    </row>
    <row r="60" spans="1:13" ht="18.75" x14ac:dyDescent="0.25">
      <c r="A60" s="27" t="s">
        <v>84</v>
      </c>
      <c r="B60" s="28">
        <v>90</v>
      </c>
      <c r="C60" s="28"/>
      <c r="D60" s="29">
        <v>59</v>
      </c>
      <c r="E60" s="28"/>
      <c r="F60" s="28">
        <v>60.3</v>
      </c>
      <c r="G60" s="30"/>
      <c r="H60" s="28">
        <v>41.09</v>
      </c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>
        <v>47</v>
      </c>
      <c r="C61" s="28"/>
      <c r="D61" s="29"/>
      <c r="E61" s="28"/>
      <c r="F61" s="28"/>
      <c r="G61" s="30"/>
      <c r="H61" s="28"/>
      <c r="I61" s="28"/>
      <c r="J61" s="34">
        <v>32.82</v>
      </c>
      <c r="K61" s="34"/>
      <c r="L61" s="34">
        <v>43.47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72</v>
      </c>
      <c r="D63" s="29"/>
      <c r="E63" s="28">
        <v>88.07</v>
      </c>
      <c r="F63" s="28"/>
      <c r="G63" s="30">
        <v>84.6</v>
      </c>
      <c r="H63" s="28"/>
      <c r="I63" s="28"/>
      <c r="J63" s="34"/>
      <c r="K63" s="34">
        <v>33.21</v>
      </c>
      <c r="M63" s="34">
        <v>35.78</v>
      </c>
    </row>
    <row r="64" spans="1:13" ht="18.75" x14ac:dyDescent="0.25">
      <c r="A64" s="31" t="s">
        <v>87</v>
      </c>
      <c r="B64" s="28"/>
      <c r="C64" s="28">
        <v>45</v>
      </c>
      <c r="D64" s="29"/>
      <c r="E64" s="28">
        <v>45.36</v>
      </c>
      <c r="F64" s="28"/>
      <c r="G64" s="32"/>
      <c r="H64" s="28"/>
      <c r="I64" s="28">
        <v>30.5</v>
      </c>
      <c r="J64" s="34"/>
      <c r="K64" s="34">
        <v>52.02</v>
      </c>
      <c r="L64" s="34"/>
      <c r="M64" s="34">
        <v>75.650000000000006</v>
      </c>
    </row>
    <row r="65" spans="1:13" ht="18.75" x14ac:dyDescent="0.25">
      <c r="A65" s="31" t="s">
        <v>88</v>
      </c>
      <c r="B65" s="28"/>
      <c r="C65" s="28">
        <v>38.9</v>
      </c>
      <c r="D65" s="29"/>
      <c r="E65" s="28">
        <v>39.299999999999997</v>
      </c>
      <c r="F65" s="28"/>
      <c r="G65" s="30">
        <v>40.4</v>
      </c>
      <c r="H65" s="28"/>
      <c r="I65" s="28">
        <v>63.9</v>
      </c>
      <c r="J65" s="34"/>
      <c r="K65" s="34">
        <v>39.380000000000003</v>
      </c>
      <c r="M65" s="34">
        <v>42.05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3.17</v>
      </c>
      <c r="C67" s="28">
        <v>8.6300000000000008</v>
      </c>
      <c r="D67" s="29">
        <v>2.71</v>
      </c>
      <c r="E67" s="28">
        <v>8.6</v>
      </c>
      <c r="F67" s="28">
        <v>0.82</v>
      </c>
      <c r="G67" s="30">
        <v>8.6999999999999993</v>
      </c>
      <c r="H67" s="28">
        <v>0.95</v>
      </c>
      <c r="I67" s="28">
        <v>9.1300000000000008</v>
      </c>
      <c r="J67" s="34">
        <v>5.4</v>
      </c>
      <c r="K67" s="34">
        <v>8.9700000000000006</v>
      </c>
      <c r="L67" s="34">
        <v>5.7</v>
      </c>
      <c r="M67" s="34">
        <v>8.99</v>
      </c>
    </row>
    <row r="68" spans="1:13" ht="18.75" x14ac:dyDescent="0.25">
      <c r="A68" s="36" t="s">
        <v>90</v>
      </c>
      <c r="B68" s="37">
        <v>1.63</v>
      </c>
      <c r="C68" s="28">
        <v>7.11</v>
      </c>
      <c r="D68" s="29">
        <v>2.12</v>
      </c>
      <c r="E68" s="28">
        <v>7.16</v>
      </c>
      <c r="F68" s="28">
        <v>1.7</v>
      </c>
      <c r="G68" s="30">
        <v>7.34</v>
      </c>
      <c r="H68" s="28">
        <v>1.4</v>
      </c>
      <c r="I68" s="28">
        <v>7.35</v>
      </c>
      <c r="J68" s="34">
        <v>5.5</v>
      </c>
      <c r="K68" s="34">
        <v>7.6</v>
      </c>
      <c r="L68" s="34">
        <v>6.4</v>
      </c>
      <c r="M68" s="34">
        <v>7.31</v>
      </c>
    </row>
    <row r="69" spans="1:13" ht="18.75" x14ac:dyDescent="0.25">
      <c r="A69" s="36" t="s">
        <v>91</v>
      </c>
      <c r="B69" s="37">
        <v>4.84</v>
      </c>
      <c r="C69" s="28">
        <v>10.95</v>
      </c>
      <c r="D69" s="29">
        <v>3.56</v>
      </c>
      <c r="E69" s="28">
        <v>11.03</v>
      </c>
      <c r="F69" s="28">
        <v>0.94</v>
      </c>
      <c r="G69" s="30">
        <v>11.2</v>
      </c>
      <c r="H69" s="28">
        <v>0.86</v>
      </c>
      <c r="I69" s="28">
        <v>11.34</v>
      </c>
      <c r="J69" s="34">
        <v>7.3</v>
      </c>
      <c r="K69" s="34">
        <v>11.2</v>
      </c>
      <c r="L69" s="34">
        <v>8.1999999999999993</v>
      </c>
      <c r="M69" s="34">
        <v>11.27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70"/>
  <sheetViews>
    <sheetView topLeftCell="A13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241</v>
      </c>
      <c r="D2" s="43"/>
      <c r="E2" s="43"/>
      <c r="F2" s="44" t="s">
        <v>247</v>
      </c>
      <c r="G2" s="44"/>
      <c r="H2" s="44"/>
      <c r="I2" s="45" t="s">
        <v>248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68470</v>
      </c>
      <c r="D4" s="46"/>
      <c r="E4" s="46"/>
      <c r="F4" s="46">
        <v>69250</v>
      </c>
      <c r="G4" s="46"/>
      <c r="H4" s="46"/>
      <c r="I4" s="46">
        <v>70220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79200</v>
      </c>
      <c r="D5" s="46"/>
      <c r="E5" s="46"/>
      <c r="F5" s="46">
        <v>80750</v>
      </c>
      <c r="G5" s="46"/>
      <c r="H5" s="46"/>
      <c r="I5" s="46">
        <v>82220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C4-'25日'!I4</f>
        <v>1270</v>
      </c>
      <c r="D6" s="104"/>
      <c r="E6" s="104"/>
      <c r="F6" s="105">
        <f>F4-C4</f>
        <v>780</v>
      </c>
      <c r="G6" s="106"/>
      <c r="H6" s="107"/>
      <c r="I6" s="105">
        <f>I4-F4</f>
        <v>970</v>
      </c>
      <c r="J6" s="106"/>
      <c r="K6" s="107"/>
      <c r="L6" s="103">
        <f>C6+F6+I6</f>
        <v>3020</v>
      </c>
      <c r="M6" s="103">
        <f>C7+F7+I7</f>
        <v>4600</v>
      </c>
    </row>
    <row r="7" spans="1:15" ht="21.95" customHeight="1" x14ac:dyDescent="0.15">
      <c r="A7" s="92"/>
      <c r="B7" s="6" t="s">
        <v>8</v>
      </c>
      <c r="C7" s="104">
        <f>C5-'25日'!I5</f>
        <v>1580</v>
      </c>
      <c r="D7" s="104"/>
      <c r="E7" s="104"/>
      <c r="F7" s="105">
        <f>F5-C5</f>
        <v>1550</v>
      </c>
      <c r="G7" s="106"/>
      <c r="H7" s="107"/>
      <c r="I7" s="105">
        <f>I5-F5</f>
        <v>1470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44</v>
      </c>
      <c r="D9" s="46"/>
      <c r="E9" s="46"/>
      <c r="F9" s="46">
        <v>47</v>
      </c>
      <c r="G9" s="46"/>
      <c r="H9" s="46"/>
      <c r="I9" s="46">
        <v>48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44</v>
      </c>
      <c r="D10" s="46"/>
      <c r="E10" s="46"/>
      <c r="F10" s="46">
        <v>47</v>
      </c>
      <c r="G10" s="46"/>
      <c r="H10" s="46"/>
      <c r="I10" s="46">
        <v>48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250</v>
      </c>
      <c r="D15" s="9">
        <v>500</v>
      </c>
      <c r="E15" s="9">
        <v>470</v>
      </c>
      <c r="F15" s="9">
        <v>470</v>
      </c>
      <c r="G15" s="9">
        <v>440</v>
      </c>
      <c r="H15" s="9">
        <v>410</v>
      </c>
      <c r="I15" s="9">
        <v>410</v>
      </c>
      <c r="J15" s="9">
        <v>380</v>
      </c>
      <c r="K15" s="9">
        <v>350</v>
      </c>
    </row>
    <row r="16" spans="1:15" ht="21.95" customHeight="1" x14ac:dyDescent="0.15">
      <c r="A16" s="95"/>
      <c r="B16" s="10" t="s">
        <v>21</v>
      </c>
      <c r="C16" s="53" t="s">
        <v>239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380</v>
      </c>
      <c r="D21" s="9">
        <v>310</v>
      </c>
      <c r="E21" s="9">
        <v>270</v>
      </c>
      <c r="F21" s="9">
        <v>270</v>
      </c>
      <c r="G21" s="9">
        <v>470</v>
      </c>
      <c r="H21" s="9">
        <v>400</v>
      </c>
      <c r="I21" s="9">
        <v>400</v>
      </c>
      <c r="J21" s="9">
        <v>500</v>
      </c>
      <c r="K21" s="9">
        <v>480</v>
      </c>
    </row>
    <row r="22" spans="1:11" ht="38.2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246</v>
      </c>
      <c r="G22" s="53"/>
      <c r="H22" s="53"/>
      <c r="I22" s="53" t="s">
        <v>249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2350</v>
      </c>
      <c r="D23" s="46"/>
      <c r="E23" s="46"/>
      <c r="F23" s="46">
        <f>1130+1000</f>
        <v>2130</v>
      </c>
      <c r="G23" s="46"/>
      <c r="H23" s="46"/>
      <c r="I23" s="46">
        <f>1130+1000</f>
        <v>2130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1570</v>
      </c>
      <c r="D24" s="46"/>
      <c r="E24" s="46"/>
      <c r="F24" s="46">
        <f>790+780</f>
        <v>1570</v>
      </c>
      <c r="G24" s="46"/>
      <c r="H24" s="46"/>
      <c r="I24" s="46">
        <v>1500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42</v>
      </c>
      <c r="D25" s="46"/>
      <c r="E25" s="46"/>
      <c r="F25" s="46">
        <v>42</v>
      </c>
      <c r="G25" s="46"/>
      <c r="H25" s="46"/>
      <c r="I25" s="46">
        <v>42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29</v>
      </c>
      <c r="D26" s="46"/>
      <c r="E26" s="46"/>
      <c r="F26" s="46">
        <v>28</v>
      </c>
      <c r="G26" s="46"/>
      <c r="H26" s="46"/>
      <c r="I26" s="46">
        <v>26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0</v>
      </c>
      <c r="D27" s="46"/>
      <c r="E27" s="46"/>
      <c r="F27" s="46">
        <v>0</v>
      </c>
      <c r="G27" s="46"/>
      <c r="H27" s="46"/>
      <c r="I27" s="46">
        <v>0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244</v>
      </c>
      <c r="D28" s="66"/>
      <c r="E28" s="67"/>
      <c r="F28" s="65" t="s">
        <v>254</v>
      </c>
      <c r="G28" s="66"/>
      <c r="H28" s="67"/>
      <c r="I28" s="65" t="s">
        <v>250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240</v>
      </c>
      <c r="D31" s="57"/>
      <c r="E31" s="58"/>
      <c r="F31" s="56" t="s">
        <v>245</v>
      </c>
      <c r="G31" s="57"/>
      <c r="H31" s="58"/>
      <c r="I31" s="56" t="s">
        <v>251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9.2899999999999991</v>
      </c>
      <c r="F35" s="9">
        <v>9.32</v>
      </c>
      <c r="G35" s="9">
        <v>9.17</v>
      </c>
      <c r="H35" s="9">
        <v>9.2899999999999991</v>
      </c>
      <c r="I35" s="9">
        <v>9.4700000000000006</v>
      </c>
      <c r="J35" s="34">
        <v>9.5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6.12</v>
      </c>
      <c r="F36" s="9">
        <v>6.14</v>
      </c>
      <c r="G36" s="9">
        <v>5.42</v>
      </c>
      <c r="H36" s="9">
        <v>6.42</v>
      </c>
      <c r="I36" s="9">
        <v>4.9800000000000004</v>
      </c>
      <c r="J36" s="34">
        <v>5.76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14.3</v>
      </c>
      <c r="F37" s="9">
        <v>14.6</v>
      </c>
      <c r="G37" s="9">
        <v>13.7</v>
      </c>
      <c r="H37" s="9">
        <v>14.5</v>
      </c>
      <c r="I37" s="9">
        <v>13.5</v>
      </c>
      <c r="J37" s="34">
        <v>14.1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9">
        <v>4.2</v>
      </c>
      <c r="F38" s="9">
        <v>4.0999999999999996</v>
      </c>
      <c r="G38" s="9">
        <v>5.05</v>
      </c>
      <c r="H38" s="18">
        <v>6.82</v>
      </c>
      <c r="I38" s="9">
        <v>3.42</v>
      </c>
      <c r="J38" s="34">
        <v>9.5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0.7</v>
      </c>
      <c r="F39" s="9">
        <v>0.7</v>
      </c>
      <c r="G39" s="9">
        <v>0.8</v>
      </c>
      <c r="H39" s="9">
        <v>0.8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10.130000000000001</v>
      </c>
      <c r="F40" s="9">
        <v>10.11</v>
      </c>
      <c r="G40" s="9">
        <v>10.14</v>
      </c>
      <c r="H40" s="9">
        <v>10.029999999999999</v>
      </c>
      <c r="I40" s="9">
        <v>9.9499999999999993</v>
      </c>
      <c r="J40" s="34">
        <v>10.25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24.47</v>
      </c>
      <c r="F41" s="9">
        <v>23.69</v>
      </c>
      <c r="G41" s="9">
        <v>26.3</v>
      </c>
      <c r="H41" s="9">
        <v>25.8</v>
      </c>
      <c r="I41" s="9">
        <v>22.32</v>
      </c>
      <c r="J41" s="34">
        <v>20.28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5.5</v>
      </c>
      <c r="F42" s="9">
        <v>5.13</v>
      </c>
      <c r="G42" s="9">
        <v>5.08</v>
      </c>
      <c r="H42" s="9">
        <v>5.0199999999999996</v>
      </c>
      <c r="I42" s="9">
        <v>5.05</v>
      </c>
      <c r="J42" s="34">
        <v>4.99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6.41</v>
      </c>
      <c r="F43" s="9">
        <v>6.22</v>
      </c>
      <c r="G43" s="9">
        <v>5.89</v>
      </c>
      <c r="H43" s="9">
        <v>6.11</v>
      </c>
      <c r="I43" s="9">
        <v>5.65</v>
      </c>
      <c r="J43" s="34">
        <v>3.59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801</v>
      </c>
      <c r="F44" s="9">
        <v>825</v>
      </c>
      <c r="G44" s="9">
        <v>721</v>
      </c>
      <c r="H44" s="9">
        <v>705</v>
      </c>
      <c r="I44" s="9">
        <v>675</v>
      </c>
      <c r="J44" s="34">
        <v>633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5.34</v>
      </c>
      <c r="F45" s="9">
        <v>5.29</v>
      </c>
      <c r="G45" s="9">
        <v>6.15</v>
      </c>
      <c r="H45" s="9">
        <v>6.1</v>
      </c>
      <c r="I45" s="9">
        <v>5.62</v>
      </c>
      <c r="J45" s="34">
        <v>6.32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18.8</v>
      </c>
      <c r="F46" s="9">
        <v>19.5</v>
      </c>
      <c r="G46" s="9">
        <v>19.3</v>
      </c>
      <c r="H46" s="9">
        <v>19.3</v>
      </c>
      <c r="I46" s="9">
        <v>18.899999999999999</v>
      </c>
      <c r="J46" s="34">
        <v>11.7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3.68</v>
      </c>
      <c r="F47" s="9">
        <v>2.94</v>
      </c>
      <c r="G47" s="9">
        <v>0.95</v>
      </c>
      <c r="H47" s="9">
        <v>1.8</v>
      </c>
      <c r="I47" s="9">
        <v>1.23</v>
      </c>
      <c r="J47" s="34">
        <v>7.25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5.67</v>
      </c>
      <c r="F48" s="9">
        <v>5.74</v>
      </c>
      <c r="G48" s="9">
        <v>5.94</v>
      </c>
      <c r="H48" s="9">
        <v>5.74</v>
      </c>
      <c r="I48" s="9">
        <v>6.52</v>
      </c>
      <c r="J48" s="34">
        <v>5.54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14.6</v>
      </c>
      <c r="F49" s="9">
        <v>15.8</v>
      </c>
      <c r="G49" s="9">
        <v>14.7</v>
      </c>
      <c r="H49" s="9">
        <v>13.4</v>
      </c>
      <c r="I49" s="9">
        <v>6.3</v>
      </c>
      <c r="J49" s="34">
        <v>6.8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3.42</v>
      </c>
      <c r="F50" s="9">
        <v>3.32</v>
      </c>
      <c r="G50" s="9">
        <v>1.7</v>
      </c>
      <c r="H50" s="9">
        <v>1.05</v>
      </c>
      <c r="I50" s="9">
        <v>2.46</v>
      </c>
      <c r="J50" s="34">
        <v>7.14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9.31</v>
      </c>
      <c r="F52" s="9">
        <v>9.33</v>
      </c>
      <c r="G52" s="9">
        <v>9.43</v>
      </c>
      <c r="H52" s="9">
        <v>8.94</v>
      </c>
      <c r="I52" s="9">
        <v>9.41</v>
      </c>
      <c r="J52" s="34">
        <v>9.58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5.26</v>
      </c>
      <c r="F53" s="9">
        <v>5.62</v>
      </c>
      <c r="G53" s="9">
        <v>6.7</v>
      </c>
      <c r="H53" s="9">
        <v>5.95</v>
      </c>
      <c r="I53" s="9">
        <v>6.34</v>
      </c>
      <c r="J53" s="34">
        <v>5.89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11.5</v>
      </c>
      <c r="F54" s="9">
        <v>10.24</v>
      </c>
      <c r="G54" s="9">
        <v>11.88</v>
      </c>
      <c r="H54" s="9">
        <v>12.5</v>
      </c>
      <c r="I54" s="9">
        <v>11.3</v>
      </c>
      <c r="J54" s="34">
        <v>12.8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9">
        <v>3.61</v>
      </c>
      <c r="F55" s="9">
        <v>3.19</v>
      </c>
      <c r="G55" s="9">
        <v>2.6</v>
      </c>
      <c r="H55" s="9">
        <v>2.6</v>
      </c>
      <c r="I55" s="9">
        <v>6.2</v>
      </c>
      <c r="J55" s="34">
        <v>13.1</v>
      </c>
    </row>
    <row r="56" spans="1:13" ht="14.25" x14ac:dyDescent="0.15">
      <c r="A56" s="22" t="s">
        <v>77</v>
      </c>
      <c r="B56" s="22" t="s">
        <v>78</v>
      </c>
      <c r="C56" s="23">
        <v>7.65</v>
      </c>
      <c r="D56" s="22" t="s">
        <v>50</v>
      </c>
      <c r="E56" s="23">
        <v>79</v>
      </c>
      <c r="F56" s="22" t="s">
        <v>79</v>
      </c>
      <c r="G56" s="23">
        <v>85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8"/>
      <c r="E59" s="28"/>
      <c r="F59" s="28"/>
      <c r="G59" s="30"/>
      <c r="H59" s="28">
        <v>28.7</v>
      </c>
      <c r="I59" s="28"/>
      <c r="J59" s="34">
        <v>31.77</v>
      </c>
      <c r="K59" s="34"/>
      <c r="L59" s="34">
        <v>31.25</v>
      </c>
      <c r="M59" s="34"/>
    </row>
    <row r="60" spans="1:13" ht="18.75" x14ac:dyDescent="0.25">
      <c r="A60" s="27" t="s">
        <v>84</v>
      </c>
      <c r="B60" s="28">
        <v>74.650000000000006</v>
      </c>
      <c r="C60" s="28"/>
      <c r="D60" s="28">
        <v>53.1</v>
      </c>
      <c r="E60" s="28"/>
      <c r="F60" s="28">
        <v>57.5</v>
      </c>
      <c r="G60" s="30"/>
      <c r="H60" s="28"/>
      <c r="I60" s="28"/>
      <c r="J60" s="34">
        <v>96.76</v>
      </c>
      <c r="K60" s="34"/>
      <c r="L60" s="34">
        <v>42.82</v>
      </c>
      <c r="M60" s="34"/>
    </row>
    <row r="61" spans="1:13" ht="18.75" x14ac:dyDescent="0.25">
      <c r="A61" s="27" t="s">
        <v>85</v>
      </c>
      <c r="B61" s="28">
        <v>44.39</v>
      </c>
      <c r="C61" s="28"/>
      <c r="D61" s="28">
        <v>41.2</v>
      </c>
      <c r="E61" s="28"/>
      <c r="F61" s="28">
        <v>49.1</v>
      </c>
      <c r="G61" s="30"/>
      <c r="H61" s="28">
        <v>49.4</v>
      </c>
      <c r="I61" s="28"/>
      <c r="J61" s="34"/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32.409999999999997</v>
      </c>
      <c r="D63" s="28"/>
      <c r="E63" s="28">
        <v>32.909999999999997</v>
      </c>
      <c r="F63" s="28"/>
      <c r="G63" s="30">
        <v>33.700000000000003</v>
      </c>
      <c r="H63" s="28"/>
      <c r="I63" s="28">
        <v>33.5</v>
      </c>
      <c r="J63" s="34"/>
      <c r="K63" s="34">
        <v>36.46</v>
      </c>
      <c r="M63" s="34">
        <v>34.43</v>
      </c>
    </row>
    <row r="64" spans="1:13" ht="18.75" x14ac:dyDescent="0.25">
      <c r="A64" s="31" t="s">
        <v>87</v>
      </c>
      <c r="B64" s="28"/>
      <c r="C64" s="28"/>
      <c r="D64" s="28"/>
      <c r="E64" s="28">
        <v>75.06</v>
      </c>
      <c r="F64" s="28"/>
      <c r="G64" s="32">
        <v>78.2</v>
      </c>
      <c r="H64" s="28"/>
      <c r="I64" s="28">
        <v>79.7</v>
      </c>
      <c r="J64" s="34"/>
      <c r="K64" s="34">
        <v>85.07</v>
      </c>
      <c r="L64" s="34"/>
      <c r="M64" s="34">
        <v>82.47</v>
      </c>
    </row>
    <row r="65" spans="1:13" ht="18.75" x14ac:dyDescent="0.25">
      <c r="A65" s="31" t="s">
        <v>88</v>
      </c>
      <c r="B65" s="28"/>
      <c r="C65" s="28">
        <v>42.25</v>
      </c>
      <c r="D65" s="28"/>
      <c r="E65" s="28">
        <v>43.03</v>
      </c>
      <c r="F65" s="28"/>
      <c r="G65" s="30">
        <v>42.2</v>
      </c>
      <c r="H65" s="28"/>
      <c r="I65" s="28">
        <v>43.09</v>
      </c>
      <c r="J65" s="34"/>
      <c r="K65" s="34"/>
      <c r="M65" s="34">
        <v>48.9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5.5</v>
      </c>
      <c r="C67" s="28">
        <v>9.09</v>
      </c>
      <c r="D67" s="28">
        <v>4.72</v>
      </c>
      <c r="E67" s="28">
        <v>8.92</v>
      </c>
      <c r="F67" s="28">
        <v>0.94</v>
      </c>
      <c r="G67" s="30">
        <v>8.99</v>
      </c>
      <c r="H67" s="28">
        <v>0.74</v>
      </c>
      <c r="I67" s="28">
        <v>8.9499999999999993</v>
      </c>
      <c r="J67" s="34">
        <v>2.2999999999999998</v>
      </c>
      <c r="K67" s="34">
        <v>8.65</v>
      </c>
      <c r="L67" s="34">
        <v>3.6</v>
      </c>
      <c r="M67" s="34">
        <v>9.14</v>
      </c>
    </row>
    <row r="68" spans="1:13" ht="18.75" x14ac:dyDescent="0.25">
      <c r="A68" s="36" t="s">
        <v>90</v>
      </c>
      <c r="B68" s="28">
        <v>6.72</v>
      </c>
      <c r="C68" s="28">
        <v>7.29</v>
      </c>
      <c r="D68" s="28">
        <v>6.33</v>
      </c>
      <c r="E68" s="28">
        <v>7.3</v>
      </c>
      <c r="F68" s="28">
        <v>1.7</v>
      </c>
      <c r="G68" s="30">
        <v>7.32</v>
      </c>
      <c r="H68" s="28">
        <v>1.3</v>
      </c>
      <c r="I68" s="28">
        <v>7.3</v>
      </c>
      <c r="J68" s="34">
        <v>16.5</v>
      </c>
      <c r="K68" s="34">
        <v>7.23</v>
      </c>
      <c r="L68" s="34">
        <v>17.399999999999999</v>
      </c>
      <c r="M68" s="34">
        <v>7.2</v>
      </c>
    </row>
    <row r="69" spans="1:13" ht="18.75" x14ac:dyDescent="0.25">
      <c r="A69" s="36" t="s">
        <v>91</v>
      </c>
      <c r="B69" s="28">
        <v>8.25</v>
      </c>
      <c r="C69" s="28">
        <v>11.11</v>
      </c>
      <c r="D69" s="28">
        <v>7.93</v>
      </c>
      <c r="E69" s="28">
        <v>11.27</v>
      </c>
      <c r="F69" s="28">
        <v>0.88</v>
      </c>
      <c r="G69" s="30">
        <v>11.2</v>
      </c>
      <c r="H69" s="28">
        <v>0.61</v>
      </c>
      <c r="I69" s="28">
        <v>11.14</v>
      </c>
      <c r="J69" s="34"/>
      <c r="K69" s="34"/>
      <c r="L69" s="34">
        <v>11.5</v>
      </c>
      <c r="M69" s="34">
        <v>11.14</v>
      </c>
    </row>
    <row r="70" spans="1:13" ht="18.75" x14ac:dyDescent="0.25">
      <c r="A70" s="36" t="s">
        <v>92</v>
      </c>
      <c r="B70" s="28"/>
      <c r="C70" s="28"/>
      <c r="D70" s="28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70"/>
  <sheetViews>
    <sheetView topLeftCell="A22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253</v>
      </c>
      <c r="D2" s="43"/>
      <c r="E2" s="43"/>
      <c r="F2" s="44" t="s">
        <v>256</v>
      </c>
      <c r="G2" s="44"/>
      <c r="H2" s="44"/>
      <c r="I2" s="45" t="s">
        <v>263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71250</v>
      </c>
      <c r="D4" s="46"/>
      <c r="E4" s="46"/>
      <c r="F4" s="46">
        <v>71910</v>
      </c>
      <c r="G4" s="46"/>
      <c r="H4" s="46"/>
      <c r="I4" s="46">
        <v>72325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83650</v>
      </c>
      <c r="D5" s="46"/>
      <c r="E5" s="46"/>
      <c r="F5" s="46">
        <v>84730</v>
      </c>
      <c r="G5" s="46"/>
      <c r="H5" s="46"/>
      <c r="I5" s="46">
        <v>85800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C4-'26日'!I4</f>
        <v>1030</v>
      </c>
      <c r="D6" s="104"/>
      <c r="E6" s="104"/>
      <c r="F6" s="105">
        <f>F4-C4</f>
        <v>660</v>
      </c>
      <c r="G6" s="106"/>
      <c r="H6" s="107"/>
      <c r="I6" s="105">
        <f>I4-F4</f>
        <v>415</v>
      </c>
      <c r="J6" s="106"/>
      <c r="K6" s="107"/>
      <c r="L6" s="103">
        <f>C6+F6+I6</f>
        <v>2105</v>
      </c>
      <c r="M6" s="103">
        <f>C7+F7+I7</f>
        <v>3580</v>
      </c>
    </row>
    <row r="7" spans="1:15" ht="21.95" customHeight="1" x14ac:dyDescent="0.15">
      <c r="A7" s="92"/>
      <c r="B7" s="6" t="s">
        <v>8</v>
      </c>
      <c r="C7" s="104">
        <f>C5-'26日'!I5</f>
        <v>1430</v>
      </c>
      <c r="D7" s="104"/>
      <c r="E7" s="104"/>
      <c r="F7" s="105">
        <f>F5-C5</f>
        <v>1080</v>
      </c>
      <c r="G7" s="106"/>
      <c r="H7" s="107"/>
      <c r="I7" s="105">
        <f>I5-F5</f>
        <v>1070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47</v>
      </c>
      <c r="D9" s="46"/>
      <c r="E9" s="46"/>
      <c r="F9" s="46">
        <v>43</v>
      </c>
      <c r="G9" s="46"/>
      <c r="H9" s="46"/>
      <c r="I9" s="46">
        <v>49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47</v>
      </c>
      <c r="D10" s="46"/>
      <c r="E10" s="46"/>
      <c r="F10" s="46">
        <v>43</v>
      </c>
      <c r="G10" s="46"/>
      <c r="H10" s="46"/>
      <c r="I10" s="46">
        <v>49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350</v>
      </c>
      <c r="D15" s="9">
        <v>310</v>
      </c>
      <c r="E15" s="9">
        <v>280</v>
      </c>
      <c r="F15" s="9">
        <v>280</v>
      </c>
      <c r="G15" s="9">
        <v>250</v>
      </c>
      <c r="H15" s="9">
        <v>520</v>
      </c>
      <c r="I15" s="9">
        <v>520</v>
      </c>
      <c r="J15" s="9">
        <v>490</v>
      </c>
      <c r="K15" s="9">
        <v>460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259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480</v>
      </c>
      <c r="D21" s="9">
        <v>410</v>
      </c>
      <c r="E21" s="9">
        <v>360</v>
      </c>
      <c r="F21" s="9">
        <v>360</v>
      </c>
      <c r="G21" s="9">
        <v>290</v>
      </c>
      <c r="H21" s="9">
        <v>500</v>
      </c>
      <c r="I21" s="9">
        <v>500</v>
      </c>
      <c r="J21" s="9">
        <v>440</v>
      </c>
      <c r="K21" s="9">
        <v>380</v>
      </c>
    </row>
    <row r="22" spans="1:11" ht="21.9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260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f>1130+1000</f>
        <v>2130</v>
      </c>
      <c r="D23" s="46"/>
      <c r="E23" s="46"/>
      <c r="F23" s="46">
        <f>1000+950</f>
        <v>1950</v>
      </c>
      <c r="G23" s="46"/>
      <c r="H23" s="46"/>
      <c r="I23" s="46">
        <f>950+970</f>
        <v>1920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1500</v>
      </c>
      <c r="D24" s="46"/>
      <c r="E24" s="46"/>
      <c r="F24" s="46">
        <v>1500</v>
      </c>
      <c r="G24" s="46"/>
      <c r="H24" s="46"/>
      <c r="I24" s="46">
        <f>650+640</f>
        <v>1290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42</v>
      </c>
      <c r="D25" s="46"/>
      <c r="E25" s="46"/>
      <c r="F25" s="46">
        <v>42</v>
      </c>
      <c r="G25" s="46"/>
      <c r="H25" s="46"/>
      <c r="I25" s="46">
        <v>42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26</v>
      </c>
      <c r="D26" s="46"/>
      <c r="E26" s="46"/>
      <c r="F26" s="46">
        <v>26</v>
      </c>
      <c r="G26" s="46"/>
      <c r="H26" s="46"/>
      <c r="I26" s="46">
        <v>26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0</v>
      </c>
      <c r="D27" s="46"/>
      <c r="E27" s="46"/>
      <c r="F27" s="46">
        <v>0</v>
      </c>
      <c r="G27" s="46"/>
      <c r="H27" s="46"/>
      <c r="I27" s="46">
        <v>0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255</v>
      </c>
      <c r="D28" s="66"/>
      <c r="E28" s="67"/>
      <c r="F28" s="65" t="s">
        <v>258</v>
      </c>
      <c r="G28" s="66"/>
      <c r="H28" s="67"/>
      <c r="I28" s="65" t="s">
        <v>261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252</v>
      </c>
      <c r="D31" s="57"/>
      <c r="E31" s="58"/>
      <c r="F31" s="56" t="s">
        <v>257</v>
      </c>
      <c r="G31" s="57"/>
      <c r="H31" s="58"/>
      <c r="I31" s="56" t="s">
        <v>262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9.23</v>
      </c>
      <c r="F35" s="9">
        <v>9.27</v>
      </c>
      <c r="G35" s="9">
        <v>9.3000000000000007</v>
      </c>
      <c r="H35" s="9">
        <v>9.36</v>
      </c>
      <c r="I35" s="9">
        <v>9.36</v>
      </c>
      <c r="J35" s="34">
        <v>9.34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5.92</v>
      </c>
      <c r="F36" s="9">
        <v>6.03</v>
      </c>
      <c r="G36" s="9">
        <v>6.36</v>
      </c>
      <c r="H36" s="9">
        <v>5.94</v>
      </c>
      <c r="I36" s="9">
        <v>6.72</v>
      </c>
      <c r="J36" s="34">
        <v>6.54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14</v>
      </c>
      <c r="F37" s="9">
        <v>14.7</v>
      </c>
      <c r="G37" s="9">
        <v>13.8</v>
      </c>
      <c r="H37" s="9">
        <v>14.2</v>
      </c>
      <c r="I37" s="9">
        <v>13.7</v>
      </c>
      <c r="J37" s="34">
        <v>14.3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9">
        <v>4.5999999999999996</v>
      </c>
      <c r="F38" s="9">
        <v>3.4</v>
      </c>
      <c r="G38" s="9">
        <v>7.83</v>
      </c>
      <c r="H38" s="18">
        <v>3.7</v>
      </c>
      <c r="I38" s="9">
        <v>3.2</v>
      </c>
      <c r="J38" s="34">
        <v>3.7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0.6</v>
      </c>
      <c r="F39" s="9">
        <v>0.6</v>
      </c>
      <c r="G39" s="9">
        <v>0.6</v>
      </c>
      <c r="H39" s="9">
        <v>0.6</v>
      </c>
      <c r="I39" s="9">
        <v>0.5</v>
      </c>
      <c r="J39" s="34">
        <v>0.5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10.02</v>
      </c>
      <c r="F40" s="9">
        <v>10.11</v>
      </c>
      <c r="G40" s="9">
        <v>10.11</v>
      </c>
      <c r="H40" s="9">
        <v>10.1</v>
      </c>
      <c r="I40" s="9">
        <v>10.050000000000001</v>
      </c>
      <c r="J40" s="34">
        <v>10.119999999999999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22.39</v>
      </c>
      <c r="F41" s="9">
        <v>23.36</v>
      </c>
      <c r="G41" s="9">
        <v>27.1</v>
      </c>
      <c r="H41" s="9">
        <v>26.6</v>
      </c>
      <c r="I41" s="9">
        <v>21.22</v>
      </c>
      <c r="J41" s="34">
        <v>22.17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4.84</v>
      </c>
      <c r="F42" s="9">
        <v>5.49</v>
      </c>
      <c r="G42" s="9">
        <v>5.5</v>
      </c>
      <c r="H42" s="9">
        <v>5.62</v>
      </c>
      <c r="I42" s="9">
        <v>5.85</v>
      </c>
      <c r="J42" s="34">
        <v>5.57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3.47</v>
      </c>
      <c r="F43" s="9">
        <v>3.25</v>
      </c>
      <c r="G43" s="9">
        <v>5.59</v>
      </c>
      <c r="H43" s="9">
        <v>5.48</v>
      </c>
      <c r="I43" s="9">
        <v>5270</v>
      </c>
      <c r="J43" s="34">
        <v>5520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566</v>
      </c>
      <c r="F44" s="9">
        <v>559</v>
      </c>
      <c r="G44" s="9">
        <v>542</v>
      </c>
      <c r="H44" s="9">
        <v>566</v>
      </c>
      <c r="I44" s="9">
        <v>618</v>
      </c>
      <c r="J44" s="34">
        <v>670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6.24</v>
      </c>
      <c r="F45" s="9">
        <v>5.97</v>
      </c>
      <c r="G45" s="9">
        <v>6.05</v>
      </c>
      <c r="H45" s="9">
        <v>5.7</v>
      </c>
      <c r="I45" s="9">
        <v>5.82</v>
      </c>
      <c r="J45" s="34">
        <v>5.21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13.6</v>
      </c>
      <c r="F46" s="9">
        <v>19.2</v>
      </c>
      <c r="G46" s="9">
        <v>17.5</v>
      </c>
      <c r="H46" s="9">
        <v>18.899999999999999</v>
      </c>
      <c r="I46" s="9">
        <v>18.600000000000001</v>
      </c>
      <c r="J46" s="34">
        <v>17.899999999999999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4.2300000000000004</v>
      </c>
      <c r="F47" s="9">
        <v>4.0999999999999996</v>
      </c>
      <c r="G47" s="9">
        <v>4.2</v>
      </c>
      <c r="H47" s="9">
        <v>1.19</v>
      </c>
      <c r="I47" s="9">
        <v>1.7</v>
      </c>
      <c r="J47" s="34">
        <v>1.62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5.86</v>
      </c>
      <c r="F48" s="9">
        <v>6.04</v>
      </c>
      <c r="G48" s="9">
        <v>6.13</v>
      </c>
      <c r="H48" s="9">
        <v>5.84</v>
      </c>
      <c r="I48" s="9">
        <v>5.13</v>
      </c>
      <c r="J48" s="34">
        <v>5.93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6.5</v>
      </c>
      <c r="F49" s="9">
        <v>9.6999999999999993</v>
      </c>
      <c r="G49" s="9">
        <v>12.3</v>
      </c>
      <c r="H49" s="9">
        <v>17.7</v>
      </c>
      <c r="I49" s="9">
        <v>13.6</v>
      </c>
      <c r="J49" s="34">
        <v>10.9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2.52</v>
      </c>
      <c r="F50" s="9">
        <v>2.63</v>
      </c>
      <c r="G50" s="9">
        <v>5.39</v>
      </c>
      <c r="H50" s="9">
        <v>1.3</v>
      </c>
      <c r="I50" s="9">
        <v>2.2999999999999998</v>
      </c>
      <c r="J50" s="34">
        <v>2.72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9.36</v>
      </c>
      <c r="F52" s="9">
        <v>9.3699999999999992</v>
      </c>
      <c r="G52" s="9">
        <v>9.26</v>
      </c>
      <c r="H52" s="9">
        <v>9.31</v>
      </c>
      <c r="I52" s="9">
        <v>9.3000000000000007</v>
      </c>
      <c r="J52" s="34">
        <v>9.2799999999999994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5.76</v>
      </c>
      <c r="F53" s="9">
        <v>5.93</v>
      </c>
      <c r="G53" s="9">
        <v>5.94</v>
      </c>
      <c r="H53" s="9">
        <v>6.32</v>
      </c>
      <c r="I53" s="9">
        <v>5.49</v>
      </c>
      <c r="J53" s="34">
        <v>5.38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10.9</v>
      </c>
      <c r="F54" s="9">
        <v>12.2</v>
      </c>
      <c r="G54" s="9">
        <v>12</v>
      </c>
      <c r="H54" s="9">
        <v>11.4</v>
      </c>
      <c r="I54" s="9">
        <v>10.9</v>
      </c>
      <c r="J54" s="34">
        <v>11.1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9">
        <v>3.73</v>
      </c>
      <c r="F55" s="9">
        <v>2.4300000000000002</v>
      </c>
      <c r="G55" s="9">
        <v>3.93</v>
      </c>
      <c r="H55" s="9">
        <v>4.5</v>
      </c>
      <c r="I55" s="9">
        <v>1.7</v>
      </c>
      <c r="J55" s="34">
        <v>3.42</v>
      </c>
    </row>
    <row r="56" spans="1:13" ht="14.25" x14ac:dyDescent="0.15">
      <c r="A56" s="22" t="s">
        <v>77</v>
      </c>
      <c r="B56" s="22" t="s">
        <v>78</v>
      </c>
      <c r="C56" s="23">
        <v>7.48</v>
      </c>
      <c r="D56" s="22" t="s">
        <v>50</v>
      </c>
      <c r="E56" s="23">
        <v>75</v>
      </c>
      <c r="F56" s="22" t="s">
        <v>79</v>
      </c>
      <c r="G56" s="23">
        <v>81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36.78</v>
      </c>
      <c r="C59" s="28"/>
      <c r="D59" s="28">
        <v>52.3</v>
      </c>
      <c r="E59" s="28"/>
      <c r="F59" s="28">
        <v>14.7</v>
      </c>
      <c r="G59" s="30"/>
      <c r="H59" s="28">
        <v>40.200000000000003</v>
      </c>
      <c r="I59" s="28"/>
      <c r="J59" s="34">
        <v>38.1</v>
      </c>
      <c r="K59" s="34"/>
      <c r="L59" s="34"/>
      <c r="M59" s="34"/>
    </row>
    <row r="60" spans="1:13" ht="18.75" x14ac:dyDescent="0.25">
      <c r="A60" s="27" t="s">
        <v>84</v>
      </c>
      <c r="B60" s="28">
        <v>44.85</v>
      </c>
      <c r="C60" s="28"/>
      <c r="D60" s="28">
        <v>53.6</v>
      </c>
      <c r="E60" s="28"/>
      <c r="F60" s="28"/>
      <c r="G60" s="30"/>
      <c r="H60" s="28"/>
      <c r="I60" s="28"/>
      <c r="J60" s="34"/>
      <c r="K60" s="34"/>
      <c r="L60" s="34">
        <v>88.31</v>
      </c>
      <c r="M60" s="34"/>
    </row>
    <row r="61" spans="1:13" ht="18.75" x14ac:dyDescent="0.25">
      <c r="A61" s="27" t="s">
        <v>85</v>
      </c>
      <c r="B61" s="28"/>
      <c r="C61" s="28"/>
      <c r="D61" s="28"/>
      <c r="E61" s="28"/>
      <c r="F61" s="28">
        <v>29.5</v>
      </c>
      <c r="G61" s="30"/>
      <c r="H61" s="28">
        <v>32.799999999999997</v>
      </c>
      <c r="I61" s="28"/>
      <c r="J61" s="34">
        <v>28.38</v>
      </c>
      <c r="K61" s="34"/>
      <c r="L61" s="34">
        <v>28.99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34.31</v>
      </c>
      <c r="D63" s="28"/>
      <c r="E63" s="28">
        <v>36.03</v>
      </c>
      <c r="F63" s="28"/>
      <c r="G63" s="30"/>
      <c r="H63" s="28"/>
      <c r="I63" s="28">
        <v>34.9</v>
      </c>
      <c r="J63" s="34"/>
      <c r="K63" s="34">
        <v>35</v>
      </c>
      <c r="M63" s="34"/>
    </row>
    <row r="64" spans="1:13" ht="18.75" x14ac:dyDescent="0.25">
      <c r="A64" s="31" t="s">
        <v>87</v>
      </c>
      <c r="B64" s="28"/>
      <c r="C64" s="28">
        <v>80.52</v>
      </c>
      <c r="D64" s="28"/>
      <c r="E64" s="28">
        <v>81.83</v>
      </c>
      <c r="F64" s="28"/>
      <c r="G64" s="32">
        <v>76.7</v>
      </c>
      <c r="H64" s="28"/>
      <c r="I64" s="28">
        <v>80.7</v>
      </c>
      <c r="J64" s="34"/>
      <c r="K64" s="34">
        <v>80.38</v>
      </c>
      <c r="L64" s="34"/>
      <c r="M64" s="34">
        <v>87.38</v>
      </c>
    </row>
    <row r="65" spans="1:13" ht="18.75" x14ac:dyDescent="0.25">
      <c r="A65" s="31" t="s">
        <v>88</v>
      </c>
      <c r="B65" s="28"/>
      <c r="C65" s="28">
        <v>49.67</v>
      </c>
      <c r="D65" s="28"/>
      <c r="E65" s="28">
        <v>59.5</v>
      </c>
      <c r="F65" s="28"/>
      <c r="G65" s="30">
        <v>99.8</v>
      </c>
      <c r="H65" s="28"/>
      <c r="I65" s="28"/>
      <c r="J65" s="34"/>
      <c r="K65" s="34">
        <v>26.24</v>
      </c>
      <c r="M65" s="34">
        <v>27.2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2.72</v>
      </c>
      <c r="C67" s="28">
        <v>8.9</v>
      </c>
      <c r="D67" s="28">
        <v>2.21</v>
      </c>
      <c r="E67" s="28">
        <v>9.02</v>
      </c>
      <c r="F67" s="28">
        <v>0.61</v>
      </c>
      <c r="G67" s="30">
        <v>9.19</v>
      </c>
      <c r="H67" s="28">
        <v>0.97</v>
      </c>
      <c r="I67" s="28">
        <v>9.14</v>
      </c>
      <c r="J67" s="34">
        <v>1.21</v>
      </c>
      <c r="K67" s="34">
        <v>9.36</v>
      </c>
      <c r="L67" s="34">
        <v>1.0900000000000001</v>
      </c>
      <c r="M67" s="34">
        <v>9.14</v>
      </c>
    </row>
    <row r="68" spans="1:13" ht="18.75" x14ac:dyDescent="0.25">
      <c r="A68" s="36" t="s">
        <v>90</v>
      </c>
      <c r="B68" s="28">
        <v>6.35</v>
      </c>
      <c r="C68" s="28">
        <v>7.3</v>
      </c>
      <c r="D68" s="28">
        <v>5.73</v>
      </c>
      <c r="E68" s="28">
        <v>7.27</v>
      </c>
      <c r="F68" s="28">
        <v>2.5</v>
      </c>
      <c r="G68" s="30">
        <v>7.25</v>
      </c>
      <c r="H68" s="28">
        <v>2.6</v>
      </c>
      <c r="I68" s="28">
        <v>7.35</v>
      </c>
      <c r="J68" s="34">
        <v>2.2999999999999998</v>
      </c>
      <c r="K68" s="34">
        <v>7.37</v>
      </c>
      <c r="L68" s="34">
        <v>2.11</v>
      </c>
      <c r="M68" s="34">
        <v>7.41</v>
      </c>
    </row>
    <row r="69" spans="1:13" ht="18.75" x14ac:dyDescent="0.25">
      <c r="A69" s="36" t="s">
        <v>91</v>
      </c>
      <c r="B69" s="28">
        <v>8.83</v>
      </c>
      <c r="C69" s="28">
        <v>11.24</v>
      </c>
      <c r="D69" s="28">
        <v>7.9</v>
      </c>
      <c r="E69" s="28">
        <v>11.54</v>
      </c>
      <c r="F69" s="28">
        <v>1.22</v>
      </c>
      <c r="G69" s="30">
        <v>11.5</v>
      </c>
      <c r="H69" s="28"/>
      <c r="I69" s="28"/>
      <c r="J69" s="34">
        <v>2.7</v>
      </c>
      <c r="K69" s="34">
        <v>11.35</v>
      </c>
      <c r="L69" s="34">
        <v>2.78</v>
      </c>
      <c r="M69" s="34">
        <v>11.17</v>
      </c>
    </row>
    <row r="70" spans="1:13" ht="18.75" x14ac:dyDescent="0.25">
      <c r="A70" s="36" t="s">
        <v>92</v>
      </c>
      <c r="B70" s="28"/>
      <c r="C70" s="28"/>
      <c r="D70" s="28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70"/>
  <sheetViews>
    <sheetView topLeftCell="A19" workbookViewId="0">
      <selection activeCell="C28" sqref="C28:E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264</v>
      </c>
      <c r="D2" s="43"/>
      <c r="E2" s="43"/>
      <c r="F2" s="44" t="s">
        <v>268</v>
      </c>
      <c r="G2" s="44"/>
      <c r="H2" s="44"/>
      <c r="I2" s="45" t="s">
        <v>271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73850</v>
      </c>
      <c r="D4" s="46"/>
      <c r="E4" s="46"/>
      <c r="F4" s="46">
        <v>74200</v>
      </c>
      <c r="G4" s="46"/>
      <c r="H4" s="46"/>
      <c r="I4" s="46">
        <v>74200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86750</v>
      </c>
      <c r="D5" s="46"/>
      <c r="E5" s="46"/>
      <c r="F5" s="46">
        <v>88150</v>
      </c>
      <c r="G5" s="46"/>
      <c r="H5" s="46"/>
      <c r="I5" s="46">
        <v>89500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C4-'27日'!I4</f>
        <v>1525</v>
      </c>
      <c r="D6" s="104"/>
      <c r="E6" s="104"/>
      <c r="F6" s="105">
        <f>F4-C4</f>
        <v>350</v>
      </c>
      <c r="G6" s="106"/>
      <c r="H6" s="107"/>
      <c r="I6" s="105">
        <f>I4-F4</f>
        <v>0</v>
      </c>
      <c r="J6" s="106"/>
      <c r="K6" s="107"/>
      <c r="L6" s="103">
        <f>C6+F6+I6</f>
        <v>1875</v>
      </c>
      <c r="M6" s="103">
        <f>C7+F7+I7</f>
        <v>3700</v>
      </c>
    </row>
    <row r="7" spans="1:15" ht="21.95" customHeight="1" x14ac:dyDescent="0.15">
      <c r="A7" s="92"/>
      <c r="B7" s="6" t="s">
        <v>8</v>
      </c>
      <c r="C7" s="104">
        <f>C5-'27日'!I5</f>
        <v>950</v>
      </c>
      <c r="D7" s="104"/>
      <c r="E7" s="104"/>
      <c r="F7" s="105">
        <f>F5-C5</f>
        <v>1400</v>
      </c>
      <c r="G7" s="106"/>
      <c r="H7" s="107"/>
      <c r="I7" s="105">
        <f>I5-F5</f>
        <v>1350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48</v>
      </c>
      <c r="D9" s="46"/>
      <c r="E9" s="46"/>
      <c r="F9" s="46">
        <v>46</v>
      </c>
      <c r="G9" s="46"/>
      <c r="H9" s="46"/>
      <c r="I9" s="46">
        <v>45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48</v>
      </c>
      <c r="D10" s="46"/>
      <c r="E10" s="46"/>
      <c r="F10" s="46">
        <v>46</v>
      </c>
      <c r="G10" s="46"/>
      <c r="H10" s="46"/>
      <c r="I10" s="46">
        <v>45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450</v>
      </c>
      <c r="D15" s="9">
        <v>420</v>
      </c>
      <c r="E15" s="9">
        <v>380</v>
      </c>
      <c r="F15" s="9">
        <v>380</v>
      </c>
      <c r="G15" s="9">
        <v>350</v>
      </c>
      <c r="H15" s="9">
        <v>330</v>
      </c>
      <c r="I15" s="9">
        <v>330</v>
      </c>
      <c r="J15" s="9">
        <v>270</v>
      </c>
      <c r="K15" s="9">
        <v>550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273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370</v>
      </c>
      <c r="D21" s="9">
        <v>280</v>
      </c>
      <c r="E21" s="9">
        <v>500</v>
      </c>
      <c r="F21" s="9">
        <v>500</v>
      </c>
      <c r="G21" s="9">
        <v>430</v>
      </c>
      <c r="H21" s="9">
        <v>350</v>
      </c>
      <c r="I21" s="9">
        <v>350</v>
      </c>
      <c r="J21" s="9">
        <v>200</v>
      </c>
      <c r="K21" s="9">
        <v>500</v>
      </c>
    </row>
    <row r="22" spans="1:11" ht="21.95" customHeight="1" x14ac:dyDescent="0.15">
      <c r="A22" s="93"/>
      <c r="B22" s="10" t="s">
        <v>26</v>
      </c>
      <c r="C22" s="53" t="s">
        <v>266</v>
      </c>
      <c r="D22" s="53"/>
      <c r="E22" s="53"/>
      <c r="F22" s="53" t="s">
        <v>27</v>
      </c>
      <c r="G22" s="53"/>
      <c r="H22" s="53"/>
      <c r="I22" s="53" t="s">
        <v>272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1850</v>
      </c>
      <c r="D23" s="46"/>
      <c r="E23" s="46"/>
      <c r="F23" s="46">
        <v>2700</v>
      </c>
      <c r="G23" s="46"/>
      <c r="H23" s="46"/>
      <c r="I23" s="46">
        <v>2700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1170</v>
      </c>
      <c r="D24" s="46"/>
      <c r="E24" s="46"/>
      <c r="F24" s="46">
        <v>1170</v>
      </c>
      <c r="G24" s="46"/>
      <c r="H24" s="46"/>
      <c r="I24" s="46">
        <v>2930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42</v>
      </c>
      <c r="D25" s="46"/>
      <c r="E25" s="46"/>
      <c r="F25" s="46">
        <v>42</v>
      </c>
      <c r="G25" s="46"/>
      <c r="H25" s="46"/>
      <c r="I25" s="46">
        <v>41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26</v>
      </c>
      <c r="D26" s="46"/>
      <c r="E26" s="46"/>
      <c r="F26" s="46">
        <v>26</v>
      </c>
      <c r="G26" s="46"/>
      <c r="H26" s="46"/>
      <c r="I26" s="46">
        <v>24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0</v>
      </c>
      <c r="D27" s="46"/>
      <c r="E27" s="46"/>
      <c r="F27" s="46">
        <v>0</v>
      </c>
      <c r="G27" s="46"/>
      <c r="H27" s="46"/>
      <c r="I27" s="46">
        <v>0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274</v>
      </c>
      <c r="D28" s="66"/>
      <c r="E28" s="67"/>
      <c r="F28" s="65" t="s">
        <v>267</v>
      </c>
      <c r="G28" s="66"/>
      <c r="H28" s="67"/>
      <c r="I28" s="65"/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265</v>
      </c>
      <c r="D31" s="57"/>
      <c r="E31" s="58"/>
      <c r="F31" s="56" t="s">
        <v>269</v>
      </c>
      <c r="G31" s="57"/>
      <c r="H31" s="58"/>
      <c r="I31" s="56" t="s">
        <v>270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9.35</v>
      </c>
      <c r="F35" s="9">
        <v>9.32</v>
      </c>
      <c r="G35" s="9">
        <v>9.24</v>
      </c>
      <c r="H35" s="9">
        <v>9.2799999999999994</v>
      </c>
      <c r="I35" s="9">
        <v>9.33</v>
      </c>
      <c r="J35" s="34">
        <v>9.4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6.38</v>
      </c>
      <c r="F36" s="9">
        <v>6.17</v>
      </c>
      <c r="G36" s="9">
        <v>5.69</v>
      </c>
      <c r="H36" s="9">
        <v>6.7</v>
      </c>
      <c r="I36" s="9">
        <v>6.21</v>
      </c>
      <c r="J36" s="34">
        <v>6.1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12.4</v>
      </c>
      <c r="F37" s="9">
        <v>13.6</v>
      </c>
      <c r="G37" s="18">
        <v>13.9</v>
      </c>
      <c r="H37" s="9">
        <v>14.2</v>
      </c>
      <c r="I37" s="9">
        <v>13.4</v>
      </c>
      <c r="J37" s="34">
        <v>12.7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3.2</v>
      </c>
      <c r="F38" s="18">
        <v>3.8</v>
      </c>
      <c r="G38" s="18">
        <v>3.17</v>
      </c>
      <c r="H38" s="18">
        <v>2.69</v>
      </c>
      <c r="I38" s="9">
        <v>5.2</v>
      </c>
      <c r="J38" s="34">
        <v>4.3600000000000003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0.6</v>
      </c>
      <c r="F39" s="9">
        <v>0.6</v>
      </c>
      <c r="G39" s="9">
        <v>0.6</v>
      </c>
      <c r="H39" s="9">
        <v>0.6</v>
      </c>
      <c r="I39" s="9">
        <v>0.3</v>
      </c>
      <c r="J39" s="34">
        <v>0.3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</v>
      </c>
      <c r="F40" s="9">
        <v>10.1</v>
      </c>
      <c r="G40" s="9">
        <v>10.14</v>
      </c>
      <c r="H40" s="9">
        <v>10.119999999999999</v>
      </c>
      <c r="I40" s="9">
        <v>10.23</v>
      </c>
      <c r="J40" s="34">
        <v>10.19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23.1</v>
      </c>
      <c r="F41" s="9">
        <v>22.3</v>
      </c>
      <c r="G41" s="9">
        <v>23.46</v>
      </c>
      <c r="H41" s="9">
        <v>25.5</v>
      </c>
      <c r="I41" s="9">
        <v>24.6</v>
      </c>
      <c r="J41" s="34">
        <v>23.7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5.33</v>
      </c>
      <c r="F42" s="9">
        <v>5</v>
      </c>
      <c r="G42" s="9">
        <v>4.9000000000000004</v>
      </c>
      <c r="H42" s="9">
        <v>5.0999999999999996</v>
      </c>
      <c r="I42" s="9">
        <v>4.67</v>
      </c>
      <c r="J42" s="34">
        <v>4.62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5.51</v>
      </c>
      <c r="F43" s="9">
        <v>5.39</v>
      </c>
      <c r="G43" s="9">
        <v>5.84</v>
      </c>
      <c r="H43" s="9">
        <v>5.9</v>
      </c>
      <c r="I43" s="9">
        <v>6.87</v>
      </c>
      <c r="J43" s="34">
        <v>6.53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623</v>
      </c>
      <c r="F44" s="9">
        <v>521</v>
      </c>
      <c r="G44" s="9">
        <v>442</v>
      </c>
      <c r="H44" s="9">
        <v>451</v>
      </c>
      <c r="I44" s="9">
        <v>403</v>
      </c>
      <c r="J44" s="34">
        <v>376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5.35</v>
      </c>
      <c r="F45" s="9">
        <v>5.74</v>
      </c>
      <c r="G45" s="9">
        <v>6.11</v>
      </c>
      <c r="H45" s="9">
        <v>6.05</v>
      </c>
      <c r="I45" s="9">
        <v>6.13</v>
      </c>
      <c r="J45" s="34">
        <v>6.01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18.899999999999999</v>
      </c>
      <c r="F46" s="9">
        <v>17.5</v>
      </c>
      <c r="G46" s="9">
        <v>14.7</v>
      </c>
      <c r="H46" s="9">
        <v>15.3</v>
      </c>
      <c r="I46" s="9">
        <v>18.5</v>
      </c>
      <c r="J46" s="34">
        <v>17.600000000000001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1.86</v>
      </c>
      <c r="F47" s="9">
        <v>1.98</v>
      </c>
      <c r="G47" s="9">
        <v>1.01</v>
      </c>
      <c r="H47" s="9">
        <v>1.84</v>
      </c>
      <c r="I47" s="9">
        <v>5.64</v>
      </c>
      <c r="J47" s="34">
        <v>4.1900000000000004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6.01</v>
      </c>
      <c r="F48" s="9">
        <v>6.05</v>
      </c>
      <c r="G48" s="9">
        <v>5.93</v>
      </c>
      <c r="H48" s="9">
        <v>6.2</v>
      </c>
      <c r="I48" s="9">
        <v>5.91</v>
      </c>
      <c r="J48" s="34">
        <v>5.72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10.8</v>
      </c>
      <c r="F49" s="9">
        <v>8.1999999999999993</v>
      </c>
      <c r="G49" s="9">
        <v>7.6</v>
      </c>
      <c r="H49" s="9">
        <v>8.1999999999999993</v>
      </c>
      <c r="I49" s="9">
        <v>8.9</v>
      </c>
      <c r="J49" s="34">
        <v>7.7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2.65</v>
      </c>
      <c r="F50" s="9">
        <v>3.12</v>
      </c>
      <c r="G50" s="9">
        <v>4.8</v>
      </c>
      <c r="H50" s="9">
        <v>2.96</v>
      </c>
      <c r="I50" s="9">
        <v>7.78</v>
      </c>
      <c r="J50" s="34">
        <v>5.41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9.3000000000000007</v>
      </c>
      <c r="F52" s="9">
        <v>9.2799999999999994</v>
      </c>
      <c r="G52" s="9">
        <v>9.2799999999999994</v>
      </c>
      <c r="H52" s="9">
        <v>9.25</v>
      </c>
      <c r="I52" s="9">
        <v>9.32</v>
      </c>
      <c r="J52" s="34">
        <v>9.2799999999999994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6.02</v>
      </c>
      <c r="F53" s="9">
        <v>5.87</v>
      </c>
      <c r="G53" s="9">
        <v>6.04</v>
      </c>
      <c r="H53" s="9">
        <v>5.94</v>
      </c>
      <c r="I53" s="9">
        <v>5.87</v>
      </c>
      <c r="J53" s="34">
        <v>5.93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10.7</v>
      </c>
      <c r="F54" s="9">
        <v>11.2</v>
      </c>
      <c r="G54" s="9">
        <v>7.6</v>
      </c>
      <c r="H54" s="9">
        <v>10.8</v>
      </c>
      <c r="I54" s="9">
        <v>8.4</v>
      </c>
      <c r="J54" s="34">
        <v>9.1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2.86</v>
      </c>
      <c r="F55" s="21">
        <v>3.27</v>
      </c>
      <c r="G55" s="21">
        <v>1.64</v>
      </c>
      <c r="H55" s="9">
        <v>1.7</v>
      </c>
      <c r="I55" s="9">
        <v>4.8600000000000003</v>
      </c>
      <c r="J55" s="34">
        <v>3.97</v>
      </c>
    </row>
    <row r="56" spans="1:13" ht="14.25" x14ac:dyDescent="0.15">
      <c r="A56" s="22" t="s">
        <v>77</v>
      </c>
      <c r="B56" s="22" t="s">
        <v>78</v>
      </c>
      <c r="C56" s="23">
        <v>7.69</v>
      </c>
      <c r="D56" s="22" t="s">
        <v>50</v>
      </c>
      <c r="E56" s="23">
        <v>82</v>
      </c>
      <c r="F56" s="22" t="s">
        <v>79</v>
      </c>
      <c r="G56" s="23">
        <v>79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/>
      <c r="E59" s="28"/>
      <c r="F59" s="28"/>
      <c r="G59" s="30"/>
      <c r="H59" s="28">
        <v>22.6</v>
      </c>
      <c r="I59" s="28"/>
      <c r="J59" s="34">
        <v>26</v>
      </c>
      <c r="K59" s="34"/>
      <c r="L59" s="34">
        <v>29.7</v>
      </c>
      <c r="M59" s="34"/>
    </row>
    <row r="60" spans="1:13" ht="18.75" x14ac:dyDescent="0.25">
      <c r="A60" s="27" t="s">
        <v>84</v>
      </c>
      <c r="B60" s="28">
        <v>49.1</v>
      </c>
      <c r="C60" s="28"/>
      <c r="D60" s="29">
        <v>59.4</v>
      </c>
      <c r="E60" s="28"/>
      <c r="F60" s="28">
        <v>68.290000000000006</v>
      </c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>
        <v>37.5</v>
      </c>
      <c r="C61" s="28"/>
      <c r="D61" s="29">
        <v>39.200000000000003</v>
      </c>
      <c r="E61" s="28"/>
      <c r="F61" s="28">
        <v>39.57</v>
      </c>
      <c r="G61" s="30"/>
      <c r="H61" s="28">
        <v>42.9</v>
      </c>
      <c r="I61" s="28"/>
      <c r="J61" s="34">
        <v>47</v>
      </c>
      <c r="K61" s="34"/>
      <c r="L61" s="34">
        <v>44.8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57.7</v>
      </c>
      <c r="D63" s="29"/>
      <c r="E63" s="28">
        <v>23.8</v>
      </c>
      <c r="F63" s="28"/>
      <c r="G63" s="30">
        <v>13.68</v>
      </c>
      <c r="H63" s="28"/>
      <c r="I63" s="28">
        <v>14.8</v>
      </c>
      <c r="J63" s="34"/>
      <c r="K63" s="34">
        <v>13.64</v>
      </c>
      <c r="M63" s="34">
        <v>14.7</v>
      </c>
    </row>
    <row r="64" spans="1:13" ht="18.75" x14ac:dyDescent="0.25">
      <c r="A64" s="31" t="s">
        <v>87</v>
      </c>
      <c r="B64" s="28"/>
      <c r="C64" s="28">
        <v>90.3</v>
      </c>
      <c r="D64" s="29"/>
      <c r="E64" s="28"/>
      <c r="F64" s="28"/>
      <c r="G64" s="32"/>
      <c r="H64" s="28"/>
      <c r="I64" s="28"/>
      <c r="J64" s="34"/>
      <c r="K64" s="34"/>
      <c r="L64" s="34"/>
      <c r="M64" s="34"/>
    </row>
    <row r="65" spans="1:13" ht="18.75" x14ac:dyDescent="0.25">
      <c r="A65" s="31" t="s">
        <v>88</v>
      </c>
      <c r="B65" s="28"/>
      <c r="C65" s="28">
        <v>26.9</v>
      </c>
      <c r="D65" s="29"/>
      <c r="E65" s="28">
        <v>26.8</v>
      </c>
      <c r="F65" s="28"/>
      <c r="G65" s="30">
        <v>27.08</v>
      </c>
      <c r="H65" s="28"/>
      <c r="I65" s="28">
        <v>28.07</v>
      </c>
      <c r="J65" s="34"/>
      <c r="K65" s="34">
        <v>27.96</v>
      </c>
      <c r="M65" s="34">
        <v>28.3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1.1000000000000001</v>
      </c>
      <c r="C67" s="28">
        <v>9.1</v>
      </c>
      <c r="D67" s="29">
        <v>1.56</v>
      </c>
      <c r="E67" s="28">
        <v>9.5</v>
      </c>
      <c r="F67" s="28">
        <v>1.65</v>
      </c>
      <c r="G67" s="30">
        <v>9.3800000000000008</v>
      </c>
      <c r="H67" s="28">
        <v>0.73</v>
      </c>
      <c r="I67" s="28">
        <v>9.2899999999999991</v>
      </c>
      <c r="J67" s="34">
        <v>2.9</v>
      </c>
      <c r="K67" s="34">
        <v>9.25</v>
      </c>
      <c r="L67" s="34">
        <v>3.67</v>
      </c>
      <c r="M67" s="34">
        <v>9.16</v>
      </c>
    </row>
    <row r="68" spans="1:13" ht="18.75" x14ac:dyDescent="0.25">
      <c r="A68" s="36" t="s">
        <v>90</v>
      </c>
      <c r="B68" s="37">
        <v>2.69</v>
      </c>
      <c r="C68" s="28">
        <v>7.3</v>
      </c>
      <c r="D68" s="29">
        <v>2.21</v>
      </c>
      <c r="E68" s="28">
        <v>7.4</v>
      </c>
      <c r="F68" s="28">
        <v>1.49</v>
      </c>
      <c r="G68" s="30">
        <v>7.36</v>
      </c>
      <c r="H68" s="28">
        <v>1.5</v>
      </c>
      <c r="I68" s="28">
        <v>7.29</v>
      </c>
      <c r="J68" s="34">
        <v>2.82</v>
      </c>
      <c r="K68" s="34">
        <v>7.32</v>
      </c>
      <c r="L68" s="34">
        <v>2.1</v>
      </c>
      <c r="M68" s="34">
        <v>7.7</v>
      </c>
    </row>
    <row r="69" spans="1:13" ht="18.75" x14ac:dyDescent="0.25">
      <c r="A69" s="36" t="s">
        <v>91</v>
      </c>
      <c r="B69" s="37">
        <v>3.15</v>
      </c>
      <c r="C69" s="28">
        <v>11</v>
      </c>
      <c r="D69" s="29">
        <v>3.07</v>
      </c>
      <c r="E69" s="28">
        <v>11.2</v>
      </c>
      <c r="F69" s="28">
        <v>2.9</v>
      </c>
      <c r="G69" s="30">
        <v>11.06</v>
      </c>
      <c r="H69" s="28">
        <v>1.44</v>
      </c>
      <c r="I69" s="28">
        <v>11.17</v>
      </c>
      <c r="J69" s="34">
        <v>3.17</v>
      </c>
      <c r="K69" s="34">
        <v>11.15</v>
      </c>
      <c r="L69" s="34">
        <v>2.84</v>
      </c>
      <c r="M69" s="34">
        <v>11.2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"/>
  <sheetViews>
    <sheetView topLeftCell="A31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95</v>
      </c>
      <c r="D2" s="43"/>
      <c r="E2" s="43"/>
      <c r="F2" s="44" t="s">
        <v>96</v>
      </c>
      <c r="G2" s="44"/>
      <c r="H2" s="44"/>
      <c r="I2" s="45" t="s">
        <v>97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3110</v>
      </c>
      <c r="D4" s="46"/>
      <c r="E4" s="46"/>
      <c r="F4" s="46">
        <v>3500</v>
      </c>
      <c r="G4" s="46"/>
      <c r="H4" s="46"/>
      <c r="I4" s="46">
        <v>4150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2790</v>
      </c>
      <c r="D5" s="46"/>
      <c r="E5" s="46"/>
      <c r="F5" s="46">
        <v>3640</v>
      </c>
      <c r="G5" s="46"/>
      <c r="H5" s="46"/>
      <c r="I5" s="46">
        <v>4800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C4-'1日'!I4</f>
        <v>810</v>
      </c>
      <c r="D6" s="104"/>
      <c r="E6" s="104"/>
      <c r="F6" s="105">
        <f>F4-C4</f>
        <v>390</v>
      </c>
      <c r="G6" s="106"/>
      <c r="H6" s="107"/>
      <c r="I6" s="105">
        <f>I4-F4</f>
        <v>650</v>
      </c>
      <c r="J6" s="106"/>
      <c r="K6" s="107"/>
      <c r="L6" s="103">
        <f>C6+F6+I6</f>
        <v>1850</v>
      </c>
      <c r="M6" s="103">
        <f>C7+F7+I7</f>
        <v>2700</v>
      </c>
    </row>
    <row r="7" spans="1:15" ht="21.95" customHeight="1" x14ac:dyDescent="0.15">
      <c r="A7" s="92"/>
      <c r="B7" s="6" t="s">
        <v>8</v>
      </c>
      <c r="C7" s="104">
        <f>C5-'1日'!I5</f>
        <v>690</v>
      </c>
      <c r="D7" s="104"/>
      <c r="E7" s="104"/>
      <c r="F7" s="105">
        <f>F5-C5</f>
        <v>850</v>
      </c>
      <c r="G7" s="106"/>
      <c r="H7" s="107"/>
      <c r="I7" s="105">
        <f>I5-F5</f>
        <v>1160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49</v>
      </c>
      <c r="D9" s="46"/>
      <c r="E9" s="46"/>
      <c r="F9" s="46">
        <v>49</v>
      </c>
      <c r="G9" s="46"/>
      <c r="H9" s="46"/>
      <c r="I9" s="46">
        <v>46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49</v>
      </c>
      <c r="D10" s="46"/>
      <c r="E10" s="46"/>
      <c r="F10" s="46">
        <v>49</v>
      </c>
      <c r="G10" s="46"/>
      <c r="H10" s="46"/>
      <c r="I10" s="46">
        <v>46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320</v>
      </c>
      <c r="D15" s="9">
        <v>270</v>
      </c>
      <c r="E15" s="9">
        <v>490</v>
      </c>
      <c r="F15" s="9">
        <v>490</v>
      </c>
      <c r="G15" s="9">
        <v>460</v>
      </c>
      <c r="H15" s="9">
        <v>440</v>
      </c>
      <c r="I15" s="9">
        <v>440</v>
      </c>
      <c r="J15" s="9">
        <v>410</v>
      </c>
      <c r="K15" s="9">
        <v>380</v>
      </c>
    </row>
    <row r="16" spans="1:15" ht="30" customHeight="1" x14ac:dyDescent="0.15">
      <c r="A16" s="95"/>
      <c r="B16" s="10" t="s">
        <v>21</v>
      </c>
      <c r="C16" s="53" t="s">
        <v>99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340</v>
      </c>
      <c r="D21" s="9">
        <v>250</v>
      </c>
      <c r="E21" s="9">
        <v>440</v>
      </c>
      <c r="F21" s="9">
        <v>440</v>
      </c>
      <c r="G21" s="9">
        <v>350</v>
      </c>
      <c r="H21" s="9">
        <v>280</v>
      </c>
      <c r="I21" s="9">
        <v>280</v>
      </c>
      <c r="J21" s="9">
        <v>500</v>
      </c>
      <c r="K21" s="9">
        <v>430</v>
      </c>
    </row>
    <row r="22" spans="1:11" ht="32.25" customHeight="1" x14ac:dyDescent="0.15">
      <c r="A22" s="93"/>
      <c r="B22" s="10" t="s">
        <v>26</v>
      </c>
      <c r="C22" s="53" t="s">
        <v>100</v>
      </c>
      <c r="D22" s="53"/>
      <c r="E22" s="53"/>
      <c r="F22" s="53" t="s">
        <v>27</v>
      </c>
      <c r="G22" s="53"/>
      <c r="H22" s="53"/>
      <c r="I22" s="53" t="s">
        <v>101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2800</v>
      </c>
      <c r="D23" s="46"/>
      <c r="E23" s="46"/>
      <c r="F23" s="46">
        <v>2650</v>
      </c>
      <c r="G23" s="46"/>
      <c r="H23" s="46"/>
      <c r="I23" s="46">
        <v>2550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1910</v>
      </c>
      <c r="D24" s="46"/>
      <c r="E24" s="46"/>
      <c r="F24" s="46">
        <f>910+880</f>
        <v>1790</v>
      </c>
      <c r="G24" s="46"/>
      <c r="H24" s="46"/>
      <c r="I24" s="46">
        <v>1690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28</v>
      </c>
      <c r="D25" s="46"/>
      <c r="E25" s="46"/>
      <c r="F25" s="46">
        <v>28</v>
      </c>
      <c r="G25" s="46"/>
      <c r="H25" s="46"/>
      <c r="I25" s="46">
        <v>28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19</v>
      </c>
      <c r="D26" s="46"/>
      <c r="E26" s="46"/>
      <c r="F26" s="46">
        <v>19</v>
      </c>
      <c r="G26" s="46"/>
      <c r="H26" s="46"/>
      <c r="I26" s="46">
        <v>17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102</v>
      </c>
      <c r="D28" s="66"/>
      <c r="E28" s="67"/>
      <c r="F28" s="65" t="s">
        <v>103</v>
      </c>
      <c r="G28" s="66"/>
      <c r="H28" s="67"/>
      <c r="I28" s="65" t="s">
        <v>104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13.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105</v>
      </c>
      <c r="D31" s="57"/>
      <c r="E31" s="58"/>
      <c r="F31" s="56" t="s">
        <v>40</v>
      </c>
      <c r="G31" s="57"/>
      <c r="H31" s="58"/>
      <c r="I31" s="56" t="s">
        <v>106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9.26</v>
      </c>
      <c r="F35" s="9">
        <v>9.34</v>
      </c>
      <c r="G35" s="9">
        <v>9.33</v>
      </c>
      <c r="H35" s="9">
        <v>9.36</v>
      </c>
      <c r="I35" s="9">
        <v>9.32</v>
      </c>
      <c r="J35" s="34">
        <v>9.3000000000000007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5.27</v>
      </c>
      <c r="F36" s="9">
        <v>5.63</v>
      </c>
      <c r="G36" s="9">
        <v>6.1</v>
      </c>
      <c r="H36" s="9">
        <v>5.84</v>
      </c>
      <c r="I36" s="9">
        <v>6.47</v>
      </c>
      <c r="J36" s="34">
        <v>6.02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13.8</v>
      </c>
      <c r="F37" s="9">
        <v>14</v>
      </c>
      <c r="G37" s="18">
        <v>14.2</v>
      </c>
      <c r="H37" s="9">
        <v>12.1</v>
      </c>
      <c r="I37" s="9">
        <v>12.8</v>
      </c>
      <c r="J37" s="34">
        <v>13.1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39">
        <v>2.83</v>
      </c>
      <c r="F38" s="18">
        <v>1.54</v>
      </c>
      <c r="G38" s="18">
        <v>5.6</v>
      </c>
      <c r="H38" s="18">
        <v>5.2</v>
      </c>
      <c r="I38" s="9">
        <v>4.3600000000000003</v>
      </c>
      <c r="J38" s="34">
        <v>2.4900000000000002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0.4</v>
      </c>
      <c r="H39" s="9">
        <v>0.4</v>
      </c>
      <c r="I39" s="9">
        <v>0.8</v>
      </c>
      <c r="J39" s="34">
        <v>0.8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10.23</v>
      </c>
      <c r="F40" s="9">
        <v>10.18</v>
      </c>
      <c r="G40" s="9">
        <v>10.3</v>
      </c>
      <c r="H40" s="9">
        <v>10.26</v>
      </c>
      <c r="I40" s="9">
        <v>10.24</v>
      </c>
      <c r="J40" s="34">
        <v>10.26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23.8</v>
      </c>
      <c r="F41" s="9">
        <v>22.6</v>
      </c>
      <c r="G41" s="9">
        <v>23.6</v>
      </c>
      <c r="H41" s="9">
        <v>21.87</v>
      </c>
      <c r="I41" s="9">
        <v>23.4</v>
      </c>
      <c r="J41" s="34">
        <v>23.7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5.85</v>
      </c>
      <c r="F42" s="9">
        <v>6.5</v>
      </c>
      <c r="G42" s="9">
        <v>7.33</v>
      </c>
      <c r="H42" s="9">
        <v>7.54</v>
      </c>
      <c r="I42" s="9">
        <v>7.85</v>
      </c>
      <c r="J42" s="34">
        <v>7.84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5.4</v>
      </c>
      <c r="F43" s="9">
        <v>4.87</v>
      </c>
      <c r="G43" s="9">
        <v>4.6500000000000004</v>
      </c>
      <c r="H43" s="9">
        <v>4.59</v>
      </c>
      <c r="I43" s="9">
        <v>4.84</v>
      </c>
      <c r="J43" s="34">
        <v>4630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485</v>
      </c>
      <c r="F44" s="9">
        <v>480</v>
      </c>
      <c r="G44" s="9">
        <v>451</v>
      </c>
      <c r="H44" s="9">
        <v>412</v>
      </c>
      <c r="I44" s="9">
        <v>392</v>
      </c>
      <c r="J44" s="34">
        <v>429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5.72</v>
      </c>
      <c r="F45" s="9">
        <v>5.59</v>
      </c>
      <c r="G45" s="9">
        <v>6.15</v>
      </c>
      <c r="H45" s="9">
        <v>5.93</v>
      </c>
      <c r="I45" s="9">
        <v>5.89</v>
      </c>
      <c r="J45" s="34">
        <v>5.74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18.5</v>
      </c>
      <c r="F46" s="9">
        <v>17.2</v>
      </c>
      <c r="G46" s="9">
        <v>18.399999999999999</v>
      </c>
      <c r="H46" s="9">
        <v>17.8</v>
      </c>
      <c r="I46" s="9">
        <v>18.3</v>
      </c>
      <c r="J46" s="34">
        <v>17.600000000000001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0.89</v>
      </c>
      <c r="F47" s="9">
        <v>1.24</v>
      </c>
      <c r="G47" s="9">
        <v>4.66</v>
      </c>
      <c r="H47" s="9">
        <v>4.21</v>
      </c>
      <c r="I47" s="9">
        <v>2.2999999999999998</v>
      </c>
      <c r="J47" s="34">
        <v>1.1000000000000001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5.47</v>
      </c>
      <c r="F48" s="9">
        <v>5.83</v>
      </c>
      <c r="G48" s="9">
        <v>5.74</v>
      </c>
      <c r="H48" s="9">
        <v>5.65</v>
      </c>
      <c r="I48" s="9">
        <v>6.06</v>
      </c>
      <c r="J48" s="34">
        <v>6.37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15.6</v>
      </c>
      <c r="F49" s="9">
        <v>146</v>
      </c>
      <c r="G49" s="9">
        <v>15.2</v>
      </c>
      <c r="H49" s="9">
        <v>14.1</v>
      </c>
      <c r="I49" s="9">
        <v>14.9</v>
      </c>
      <c r="J49" s="34">
        <v>16.2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1.38</v>
      </c>
      <c r="F50" s="9">
        <v>1.02</v>
      </c>
      <c r="G50" s="9">
        <v>3.9</v>
      </c>
      <c r="H50" s="9">
        <v>4.17</v>
      </c>
      <c r="I50" s="9">
        <v>4.24</v>
      </c>
      <c r="J50" s="34">
        <v>4.58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9.3800000000000008</v>
      </c>
      <c r="F52" s="9">
        <v>9.43</v>
      </c>
      <c r="G52" s="9">
        <v>9.4</v>
      </c>
      <c r="H52" s="9">
        <v>9.34</v>
      </c>
      <c r="I52" s="9">
        <v>9.3800000000000008</v>
      </c>
      <c r="J52" s="34">
        <v>9.3699999999999992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6.14</v>
      </c>
      <c r="F53" s="9">
        <v>5.94</v>
      </c>
      <c r="G53" s="9">
        <v>5.83</v>
      </c>
      <c r="H53" s="9">
        <v>5.91</v>
      </c>
      <c r="I53" s="9">
        <v>6.11</v>
      </c>
      <c r="J53" s="34">
        <v>6.59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12</v>
      </c>
      <c r="F54" s="9">
        <v>10.9</v>
      </c>
      <c r="G54" s="9">
        <v>11.9</v>
      </c>
      <c r="H54" s="9">
        <v>11.5</v>
      </c>
      <c r="I54" s="9">
        <v>12.3</v>
      </c>
      <c r="J54" s="34">
        <v>10.8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3.1</v>
      </c>
      <c r="F55" s="21">
        <v>2.63</v>
      </c>
      <c r="G55" s="21">
        <v>4.37</v>
      </c>
      <c r="H55" s="9">
        <v>3.95</v>
      </c>
      <c r="I55" s="9">
        <v>5.63</v>
      </c>
      <c r="J55" s="34">
        <v>4.84</v>
      </c>
    </row>
    <row r="56" spans="1:13" ht="14.25" x14ac:dyDescent="0.15">
      <c r="A56" s="22" t="s">
        <v>77</v>
      </c>
      <c r="B56" s="22" t="s">
        <v>78</v>
      </c>
      <c r="C56" s="23">
        <v>7.84</v>
      </c>
      <c r="D56" s="22" t="s">
        <v>50</v>
      </c>
      <c r="E56" s="23">
        <v>76</v>
      </c>
      <c r="F56" s="22" t="s">
        <v>79</v>
      </c>
      <c r="G56" s="23">
        <v>80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15.31</v>
      </c>
      <c r="C59" s="28"/>
      <c r="D59" s="29">
        <v>12.48</v>
      </c>
      <c r="E59" s="28"/>
      <c r="F59" s="28">
        <v>20.8</v>
      </c>
      <c r="G59" s="30"/>
      <c r="H59" s="28">
        <v>80</v>
      </c>
      <c r="I59" s="28"/>
      <c r="J59" s="34"/>
      <c r="K59" s="34"/>
      <c r="L59" s="34">
        <v>21.45</v>
      </c>
      <c r="M59" s="34"/>
    </row>
    <row r="60" spans="1:13" ht="18.75" x14ac:dyDescent="0.25">
      <c r="A60" s="27" t="s">
        <v>84</v>
      </c>
      <c r="B60" s="28">
        <v>26.73</v>
      </c>
      <c r="C60" s="28"/>
      <c r="D60" s="29">
        <v>22.32</v>
      </c>
      <c r="E60" s="28"/>
      <c r="F60" s="28">
        <v>38.200000000000003</v>
      </c>
      <c r="G60" s="30"/>
      <c r="H60" s="28">
        <v>90</v>
      </c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/>
      <c r="C61" s="28"/>
      <c r="D61" s="29"/>
      <c r="E61" s="28"/>
      <c r="F61" s="28"/>
      <c r="G61" s="30"/>
      <c r="H61" s="28"/>
      <c r="I61" s="28"/>
      <c r="J61" s="34">
        <v>20.95</v>
      </c>
      <c r="K61" s="34"/>
      <c r="L61" s="34">
        <v>20.100000000000001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12.4</v>
      </c>
      <c r="D63" s="29"/>
      <c r="E63" s="28">
        <v>13</v>
      </c>
      <c r="F63" s="28"/>
      <c r="G63" s="30">
        <v>12.86</v>
      </c>
      <c r="H63" s="28"/>
      <c r="I63" s="28">
        <v>18.440000000000001</v>
      </c>
      <c r="J63" s="34"/>
      <c r="K63" s="34"/>
      <c r="M63" s="34"/>
    </row>
    <row r="64" spans="1:13" ht="18.75" x14ac:dyDescent="0.25">
      <c r="A64" s="31" t="s">
        <v>87</v>
      </c>
      <c r="B64" s="28"/>
      <c r="C64" s="28"/>
      <c r="D64" s="29"/>
      <c r="E64" s="28"/>
      <c r="F64" s="28"/>
      <c r="G64" s="32"/>
      <c r="H64" s="28"/>
      <c r="I64" s="28"/>
      <c r="J64" s="34"/>
      <c r="K64" s="34">
        <v>13.86</v>
      </c>
      <c r="L64" s="34"/>
      <c r="M64" s="34">
        <v>16.489999999999998</v>
      </c>
    </row>
    <row r="65" spans="1:13" ht="18.75" x14ac:dyDescent="0.25">
      <c r="A65" s="31" t="s">
        <v>88</v>
      </c>
      <c r="B65" s="28"/>
      <c r="C65" s="28">
        <v>20.9</v>
      </c>
      <c r="D65" s="29"/>
      <c r="E65" s="28">
        <v>43.9</v>
      </c>
      <c r="F65" s="28"/>
      <c r="G65" s="30">
        <v>39.89</v>
      </c>
      <c r="H65" s="28"/>
      <c r="I65" s="28">
        <v>49.24</v>
      </c>
      <c r="J65" s="34"/>
      <c r="K65" s="34">
        <v>54.74</v>
      </c>
      <c r="M65" s="34">
        <v>50.93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1.04</v>
      </c>
      <c r="C67" s="28">
        <v>7.6</v>
      </c>
      <c r="D67" s="29">
        <v>0.84</v>
      </c>
      <c r="E67" s="28">
        <v>7.4</v>
      </c>
      <c r="F67" s="28">
        <v>3.54</v>
      </c>
      <c r="G67" s="30">
        <v>7.57</v>
      </c>
      <c r="H67" s="28">
        <v>2.96</v>
      </c>
      <c r="I67" s="28">
        <v>7.9</v>
      </c>
      <c r="J67" s="34">
        <v>4.17</v>
      </c>
      <c r="K67" s="34">
        <v>8.2200000000000006</v>
      </c>
      <c r="L67" s="34">
        <v>4.32</v>
      </c>
      <c r="M67" s="34">
        <v>7.44</v>
      </c>
    </row>
    <row r="68" spans="1:13" ht="18.75" x14ac:dyDescent="0.25">
      <c r="A68" s="36" t="s">
        <v>90</v>
      </c>
      <c r="B68" s="37">
        <v>0.75</v>
      </c>
      <c r="C68" s="28">
        <v>7.4</v>
      </c>
      <c r="D68" s="29">
        <v>0.91</v>
      </c>
      <c r="E68" s="28">
        <v>7.2</v>
      </c>
      <c r="F68" s="28">
        <v>4.09</v>
      </c>
      <c r="G68" s="30">
        <v>7.51</v>
      </c>
      <c r="H68" s="28">
        <v>3.79</v>
      </c>
      <c r="I68" s="28">
        <v>7.25</v>
      </c>
      <c r="J68" s="34">
        <v>3.88</v>
      </c>
      <c r="K68" s="34">
        <v>7.29</v>
      </c>
      <c r="L68" s="34">
        <v>3.96</v>
      </c>
      <c r="M68" s="34">
        <v>7.34</v>
      </c>
    </row>
    <row r="69" spans="1:13" ht="18.75" x14ac:dyDescent="0.25">
      <c r="A69" s="36" t="s">
        <v>91</v>
      </c>
      <c r="B69" s="37">
        <v>1.21</v>
      </c>
      <c r="C69" s="28">
        <v>11</v>
      </c>
      <c r="D69" s="29">
        <v>1.07</v>
      </c>
      <c r="E69" s="28">
        <v>10.8</v>
      </c>
      <c r="F69" s="28">
        <v>3.17</v>
      </c>
      <c r="G69" s="30">
        <v>10.84</v>
      </c>
      <c r="H69" s="28">
        <v>2.87</v>
      </c>
      <c r="I69" s="28">
        <v>10.58</v>
      </c>
      <c r="J69" s="34">
        <v>4.22</v>
      </c>
      <c r="K69" s="34">
        <v>11.28</v>
      </c>
      <c r="L69" s="34">
        <v>4.53</v>
      </c>
      <c r="M69" s="34">
        <v>10.86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70"/>
  <sheetViews>
    <sheetView topLeftCell="A13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275</v>
      </c>
      <c r="D2" s="43"/>
      <c r="E2" s="43"/>
      <c r="F2" s="44" t="s">
        <v>278</v>
      </c>
      <c r="G2" s="44"/>
      <c r="H2" s="44"/>
      <c r="I2" s="45" t="s">
        <v>284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75500</v>
      </c>
      <c r="D4" s="46"/>
      <c r="E4" s="46"/>
      <c r="F4" s="46">
        <v>76120</v>
      </c>
      <c r="G4" s="46"/>
      <c r="H4" s="46"/>
      <c r="I4" s="46">
        <v>76550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90200</v>
      </c>
      <c r="D5" s="46"/>
      <c r="E5" s="46"/>
      <c r="F5" s="46">
        <v>91480</v>
      </c>
      <c r="G5" s="46"/>
      <c r="H5" s="46"/>
      <c r="I5" s="46">
        <v>92950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C4-'28日'!I4</f>
        <v>1300</v>
      </c>
      <c r="D6" s="104"/>
      <c r="E6" s="104"/>
      <c r="F6" s="105">
        <f>F4-C4</f>
        <v>620</v>
      </c>
      <c r="G6" s="106"/>
      <c r="H6" s="107"/>
      <c r="I6" s="105">
        <f>I4-F4</f>
        <v>430</v>
      </c>
      <c r="J6" s="106"/>
      <c r="K6" s="107"/>
      <c r="L6" s="103">
        <f>C6+F6+I6</f>
        <v>2350</v>
      </c>
      <c r="M6" s="103">
        <f>C7+F7+I7</f>
        <v>3450</v>
      </c>
    </row>
    <row r="7" spans="1:15" ht="21.95" customHeight="1" x14ac:dyDescent="0.15">
      <c r="A7" s="92"/>
      <c r="B7" s="6" t="s">
        <v>8</v>
      </c>
      <c r="C7" s="104">
        <f>C5-'28日'!I5</f>
        <v>700</v>
      </c>
      <c r="D7" s="104"/>
      <c r="E7" s="104"/>
      <c r="F7" s="105">
        <f>F5-C5</f>
        <v>1280</v>
      </c>
      <c r="G7" s="106"/>
      <c r="H7" s="107"/>
      <c r="I7" s="105">
        <f>I5-F5</f>
        <v>1470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47</v>
      </c>
      <c r="D9" s="46"/>
      <c r="E9" s="46"/>
      <c r="F9" s="46">
        <v>47</v>
      </c>
      <c r="G9" s="46"/>
      <c r="H9" s="46"/>
      <c r="I9" s="46">
        <v>46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47</v>
      </c>
      <c r="D10" s="46"/>
      <c r="E10" s="46"/>
      <c r="F10" s="46">
        <v>41</v>
      </c>
      <c r="G10" s="46"/>
      <c r="H10" s="46"/>
      <c r="I10" s="46">
        <v>37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550</v>
      </c>
      <c r="D15" s="9">
        <v>530</v>
      </c>
      <c r="E15" s="9">
        <v>500</v>
      </c>
      <c r="F15" s="9">
        <v>500</v>
      </c>
      <c r="G15" s="9">
        <v>470</v>
      </c>
      <c r="H15" s="9">
        <v>440</v>
      </c>
      <c r="I15" s="9">
        <v>440</v>
      </c>
      <c r="J15" s="9">
        <v>410</v>
      </c>
      <c r="K15" s="9">
        <v>380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490</v>
      </c>
      <c r="D21" s="9">
        <v>430</v>
      </c>
      <c r="E21" s="9">
        <v>370</v>
      </c>
      <c r="F21" s="9">
        <v>370</v>
      </c>
      <c r="G21" s="9">
        <v>300</v>
      </c>
      <c r="H21" s="9">
        <v>520</v>
      </c>
      <c r="I21" s="9">
        <v>520</v>
      </c>
      <c r="J21" s="9">
        <v>450</v>
      </c>
      <c r="K21" s="9">
        <v>380</v>
      </c>
    </row>
    <row r="22" spans="1:11" ht="30.7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281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2550</v>
      </c>
      <c r="D23" s="46"/>
      <c r="E23" s="46"/>
      <c r="F23" s="46">
        <f>1240+1200</f>
        <v>2440</v>
      </c>
      <c r="G23" s="46"/>
      <c r="H23" s="46"/>
      <c r="I23" s="46">
        <v>2340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2930</v>
      </c>
      <c r="D24" s="46"/>
      <c r="E24" s="46"/>
      <c r="F24" s="46">
        <f>1440+1410</f>
        <v>2850</v>
      </c>
      <c r="G24" s="46"/>
      <c r="H24" s="46"/>
      <c r="I24" s="46">
        <f>1440+1410</f>
        <v>2850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41</v>
      </c>
      <c r="D25" s="46"/>
      <c r="E25" s="46"/>
      <c r="F25" s="46">
        <v>41</v>
      </c>
      <c r="G25" s="46"/>
      <c r="H25" s="46"/>
      <c r="I25" s="46">
        <v>41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24</v>
      </c>
      <c r="D26" s="46"/>
      <c r="E26" s="46"/>
      <c r="F26" s="46">
        <v>898</v>
      </c>
      <c r="G26" s="46"/>
      <c r="H26" s="46"/>
      <c r="I26" s="46">
        <v>898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0</v>
      </c>
      <c r="D27" s="46"/>
      <c r="E27" s="46"/>
      <c r="F27" s="46">
        <v>2</v>
      </c>
      <c r="G27" s="46"/>
      <c r="H27" s="46"/>
      <c r="I27" s="46">
        <v>2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277</v>
      </c>
      <c r="D28" s="66"/>
      <c r="E28" s="67"/>
      <c r="F28" s="65" t="s">
        <v>280</v>
      </c>
      <c r="G28" s="66"/>
      <c r="H28" s="67"/>
      <c r="I28" s="65" t="s">
        <v>282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276</v>
      </c>
      <c r="D31" s="57"/>
      <c r="E31" s="58"/>
      <c r="F31" s="56" t="s">
        <v>279</v>
      </c>
      <c r="G31" s="57"/>
      <c r="H31" s="58"/>
      <c r="I31" s="56" t="s">
        <v>283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/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9.3800000000000008</v>
      </c>
      <c r="F35" s="9">
        <v>9.3699999999999992</v>
      </c>
      <c r="G35" s="9">
        <v>9.25</v>
      </c>
      <c r="H35" s="9">
        <v>9.23</v>
      </c>
      <c r="I35" s="9">
        <v>9.16</v>
      </c>
      <c r="J35" s="34"/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6.09</v>
      </c>
      <c r="F36" s="9">
        <v>6.05</v>
      </c>
      <c r="G36" s="9">
        <v>6.4</v>
      </c>
      <c r="H36" s="9">
        <v>5.79</v>
      </c>
      <c r="I36" s="9">
        <v>6.17</v>
      </c>
      <c r="J36" s="34"/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13.1</v>
      </c>
      <c r="F37" s="9">
        <v>10.9</v>
      </c>
      <c r="G37" s="18">
        <v>11.4</v>
      </c>
      <c r="H37" s="9">
        <v>12.3</v>
      </c>
      <c r="I37" s="9">
        <v>12.5</v>
      </c>
      <c r="J37" s="34"/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3.57</v>
      </c>
      <c r="F38" s="18">
        <v>3.21</v>
      </c>
      <c r="G38" s="18">
        <v>2.8</v>
      </c>
      <c r="H38" s="18">
        <v>3.3</v>
      </c>
      <c r="I38" s="9">
        <v>4.67</v>
      </c>
      <c r="J38" s="34"/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0.6</v>
      </c>
      <c r="F39" s="9">
        <v>0.6</v>
      </c>
      <c r="G39" s="9">
        <v>0.7</v>
      </c>
      <c r="H39" s="9">
        <v>0.7</v>
      </c>
      <c r="I39" s="9">
        <v>0.5</v>
      </c>
      <c r="J39" s="34"/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</v>
      </c>
      <c r="F40" s="9">
        <v>10.1</v>
      </c>
      <c r="G40" s="9">
        <v>10.06</v>
      </c>
      <c r="H40" s="9">
        <v>10.07</v>
      </c>
      <c r="I40" s="9">
        <v>10.1</v>
      </c>
      <c r="J40" s="34"/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21.8</v>
      </c>
      <c r="F41" s="9">
        <v>22.7</v>
      </c>
      <c r="G41" s="9">
        <v>25.7</v>
      </c>
      <c r="H41" s="9">
        <v>25.5</v>
      </c>
      <c r="I41" s="9">
        <v>22.1</v>
      </c>
      <c r="J41" s="34"/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4.5999999999999996</v>
      </c>
      <c r="F42" s="9">
        <v>4.32</v>
      </c>
      <c r="G42" s="9">
        <v>4.0999999999999996</v>
      </c>
      <c r="H42" s="9">
        <v>4.03</v>
      </c>
      <c r="I42" s="9">
        <v>3.92</v>
      </c>
      <c r="J42" s="34"/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5.46</v>
      </c>
      <c r="F43" s="9">
        <v>521</v>
      </c>
      <c r="G43" s="9">
        <v>5.74</v>
      </c>
      <c r="H43" s="9">
        <v>5.94</v>
      </c>
      <c r="I43" s="9">
        <v>5.95</v>
      </c>
      <c r="J43" s="34"/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356</v>
      </c>
      <c r="F44" s="9">
        <v>335</v>
      </c>
      <c r="G44" s="9">
        <v>316</v>
      </c>
      <c r="H44" s="9">
        <v>334</v>
      </c>
      <c r="I44" s="9">
        <v>335</v>
      </c>
      <c r="J44" s="34"/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5.68</v>
      </c>
      <c r="F45" s="9">
        <v>5.73</v>
      </c>
      <c r="G45" s="9">
        <v>6.1</v>
      </c>
      <c r="H45" s="9">
        <v>5.77</v>
      </c>
      <c r="I45" s="9">
        <v>5.93</v>
      </c>
      <c r="J45" s="34"/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18.2</v>
      </c>
      <c r="F46" s="9">
        <v>17.3</v>
      </c>
      <c r="G46" s="9">
        <v>18.899999999999999</v>
      </c>
      <c r="H46" s="9">
        <v>19.100000000000001</v>
      </c>
      <c r="I46" s="9">
        <v>17.899999999999999</v>
      </c>
      <c r="J46" s="34"/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2.79</v>
      </c>
      <c r="F47" s="9">
        <v>2.54</v>
      </c>
      <c r="G47" s="9">
        <v>1.65</v>
      </c>
      <c r="H47" s="9">
        <v>0.92</v>
      </c>
      <c r="I47" s="9">
        <v>2.46</v>
      </c>
      <c r="J47" s="34"/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6.11</v>
      </c>
      <c r="F48" s="9">
        <v>6.08</v>
      </c>
      <c r="G48" s="9">
        <v>6.5</v>
      </c>
      <c r="H48" s="9">
        <v>5.4</v>
      </c>
      <c r="I48" s="9">
        <v>5.81</v>
      </c>
      <c r="J48" s="34"/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7</v>
      </c>
      <c r="F49" s="9">
        <v>8.8000000000000007</v>
      </c>
      <c r="G49" s="9">
        <v>6.2</v>
      </c>
      <c r="H49" s="9">
        <v>7.1</v>
      </c>
      <c r="I49" s="9">
        <v>7.7</v>
      </c>
      <c r="J49" s="34"/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3.98</v>
      </c>
      <c r="F50" s="9">
        <v>3.74</v>
      </c>
      <c r="G50" s="9">
        <v>1.9</v>
      </c>
      <c r="H50" s="9">
        <v>0.8</v>
      </c>
      <c r="I50" s="9">
        <v>1.19</v>
      </c>
      <c r="J50" s="34"/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9.31</v>
      </c>
      <c r="F52" s="9">
        <v>9.3000000000000007</v>
      </c>
      <c r="G52" s="9">
        <v>9.4499999999999993</v>
      </c>
      <c r="H52" s="9">
        <v>9.4</v>
      </c>
      <c r="I52" s="9">
        <v>9.36</v>
      </c>
      <c r="J52" s="34">
        <v>9.3000000000000007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5.52</v>
      </c>
      <c r="F53" s="9">
        <v>5.67</v>
      </c>
      <c r="G53" s="9">
        <v>5.72</v>
      </c>
      <c r="H53" s="9">
        <v>6.42</v>
      </c>
      <c r="I53" s="9">
        <v>6.1</v>
      </c>
      <c r="J53" s="34">
        <v>5.96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10.8</v>
      </c>
      <c r="F54" s="9">
        <v>11.4</v>
      </c>
      <c r="G54" s="9">
        <v>10.6</v>
      </c>
      <c r="H54" s="9">
        <v>12.6</v>
      </c>
      <c r="I54" s="9">
        <v>11.5</v>
      </c>
      <c r="J54" s="34">
        <v>10.199999999999999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3.71</v>
      </c>
      <c r="F55" s="21">
        <v>3.68</v>
      </c>
      <c r="G55" s="21">
        <v>3.3</v>
      </c>
      <c r="H55" s="9">
        <v>2.9</v>
      </c>
      <c r="I55" s="9">
        <v>4.08</v>
      </c>
      <c r="J55" s="34">
        <v>3.97</v>
      </c>
    </row>
    <row r="56" spans="1:13" ht="14.25" x14ac:dyDescent="0.15">
      <c r="A56" s="22" t="s">
        <v>77</v>
      </c>
      <c r="B56" s="22" t="s">
        <v>78</v>
      </c>
      <c r="C56" s="23">
        <v>7.8</v>
      </c>
      <c r="D56" s="22" t="s">
        <v>50</v>
      </c>
      <c r="E56" s="23">
        <v>75</v>
      </c>
      <c r="F56" s="22" t="s">
        <v>79</v>
      </c>
      <c r="G56" s="23">
        <v>81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57.8</v>
      </c>
      <c r="C59" s="28"/>
      <c r="D59" s="29"/>
      <c r="E59" s="28"/>
      <c r="F59" s="28"/>
      <c r="G59" s="30"/>
      <c r="H59" s="28">
        <v>8.4</v>
      </c>
      <c r="I59" s="28"/>
      <c r="J59" s="34">
        <v>10.3</v>
      </c>
      <c r="K59" s="34"/>
      <c r="L59" s="34">
        <v>13.9</v>
      </c>
      <c r="M59" s="34"/>
    </row>
    <row r="60" spans="1:13" ht="18.75" x14ac:dyDescent="0.25">
      <c r="A60" s="27" t="s">
        <v>84</v>
      </c>
      <c r="B60" s="28"/>
      <c r="C60" s="28"/>
      <c r="D60" s="29">
        <v>59.1</v>
      </c>
      <c r="E60" s="28"/>
      <c r="F60" s="28">
        <v>47.2</v>
      </c>
      <c r="G60" s="30"/>
      <c r="H60" s="28">
        <v>56.7</v>
      </c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>
        <v>55.4</v>
      </c>
      <c r="C61" s="28"/>
      <c r="D61" s="29">
        <v>48.9</v>
      </c>
      <c r="E61" s="28"/>
      <c r="F61" s="28">
        <v>48.01</v>
      </c>
      <c r="G61" s="30"/>
      <c r="H61" s="28"/>
      <c r="I61" s="28"/>
      <c r="J61" s="34">
        <v>29.6</v>
      </c>
      <c r="K61" s="34"/>
      <c r="L61" s="34">
        <v>34.700000000000003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14.8</v>
      </c>
      <c r="D63" s="29"/>
      <c r="E63" s="28">
        <v>14.3</v>
      </c>
      <c r="F63" s="28"/>
      <c r="G63" s="30">
        <v>14.6</v>
      </c>
      <c r="H63" s="28"/>
      <c r="I63" s="28">
        <v>15.9</v>
      </c>
      <c r="J63" s="34"/>
      <c r="K63" s="34">
        <v>14.82</v>
      </c>
      <c r="M63" s="34">
        <v>14.62</v>
      </c>
    </row>
    <row r="64" spans="1:13" ht="18.75" x14ac:dyDescent="0.25">
      <c r="A64" s="31" t="s">
        <v>87</v>
      </c>
      <c r="B64" s="28"/>
      <c r="C64" s="28"/>
      <c r="D64" s="29"/>
      <c r="E64" s="28"/>
      <c r="F64" s="28"/>
      <c r="G64" s="32"/>
      <c r="H64" s="28"/>
      <c r="I64" s="28">
        <v>65.599999999999994</v>
      </c>
      <c r="J64" s="34"/>
      <c r="K64" s="34">
        <v>63.91</v>
      </c>
      <c r="L64" s="34"/>
      <c r="M64" s="34">
        <v>63.87</v>
      </c>
    </row>
    <row r="65" spans="1:13" ht="18.75" x14ac:dyDescent="0.25">
      <c r="A65" s="31" t="s">
        <v>88</v>
      </c>
      <c r="B65" s="28"/>
      <c r="C65" s="28">
        <v>26.9</v>
      </c>
      <c r="D65" s="29"/>
      <c r="E65" s="28">
        <v>27.8</v>
      </c>
      <c r="F65" s="28"/>
      <c r="G65" s="30">
        <v>27.8</v>
      </c>
      <c r="H65" s="28"/>
      <c r="I65" s="28"/>
      <c r="J65" s="34"/>
      <c r="K65" s="34">
        <v>28.59</v>
      </c>
      <c r="M65" s="34">
        <v>29.73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2.59</v>
      </c>
      <c r="C67" s="28">
        <v>9.4</v>
      </c>
      <c r="D67" s="29">
        <v>2.1800000000000002</v>
      </c>
      <c r="E67" s="28">
        <v>9.4</v>
      </c>
      <c r="F67" s="28">
        <v>0.83</v>
      </c>
      <c r="G67" s="30">
        <v>9.3000000000000007</v>
      </c>
      <c r="H67" s="28">
        <v>0.86</v>
      </c>
      <c r="I67" s="28">
        <v>9.36</v>
      </c>
      <c r="J67" s="34">
        <v>1.06</v>
      </c>
      <c r="K67" s="34">
        <v>9.26</v>
      </c>
      <c r="L67" s="34">
        <v>0.59</v>
      </c>
      <c r="M67" s="34">
        <v>9.4600000000000009</v>
      </c>
    </row>
    <row r="68" spans="1:13" ht="18.75" x14ac:dyDescent="0.25">
      <c r="A68" s="36" t="s">
        <v>90</v>
      </c>
      <c r="B68" s="37">
        <v>2.17</v>
      </c>
      <c r="C68" s="28">
        <v>7.8</v>
      </c>
      <c r="D68" s="29">
        <v>1.95</v>
      </c>
      <c r="E68" s="28">
        <v>7.3</v>
      </c>
      <c r="F68" s="28">
        <v>1.2</v>
      </c>
      <c r="G68" s="30">
        <v>7.6</v>
      </c>
      <c r="H68" s="28">
        <v>1.5</v>
      </c>
      <c r="I68" s="28">
        <v>7.47</v>
      </c>
      <c r="J68" s="34">
        <v>2.2000000000000002</v>
      </c>
      <c r="K68" s="34">
        <v>7.43</v>
      </c>
      <c r="L68" s="34">
        <v>1.33</v>
      </c>
      <c r="M68" s="34">
        <v>7.62</v>
      </c>
    </row>
    <row r="69" spans="1:13" ht="18.75" x14ac:dyDescent="0.25">
      <c r="A69" s="36" t="s">
        <v>91</v>
      </c>
      <c r="B69" s="37">
        <v>3.48</v>
      </c>
      <c r="C69" s="28">
        <v>11.2</v>
      </c>
      <c r="D69" s="29">
        <v>3.42</v>
      </c>
      <c r="E69" s="28">
        <v>11</v>
      </c>
      <c r="F69" s="28">
        <v>2.6</v>
      </c>
      <c r="G69" s="30">
        <v>11.1</v>
      </c>
      <c r="H69" s="28"/>
      <c r="I69" s="28"/>
      <c r="J69" s="34">
        <v>1.27</v>
      </c>
      <c r="K69" s="34">
        <v>11.1</v>
      </c>
      <c r="L69" s="34">
        <v>2.0699999999999998</v>
      </c>
      <c r="M69" s="34">
        <v>11.19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70"/>
  <sheetViews>
    <sheetView topLeftCell="A10" workbookViewId="0">
      <selection activeCell="I31" sqref="I31:K31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286</v>
      </c>
      <c r="D2" s="43"/>
      <c r="E2" s="43"/>
      <c r="F2" s="44" t="s">
        <v>288</v>
      </c>
      <c r="G2" s="44"/>
      <c r="H2" s="44"/>
      <c r="I2" s="45" t="s">
        <v>291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76860</v>
      </c>
      <c r="D4" s="46"/>
      <c r="E4" s="46"/>
      <c r="F4" s="46">
        <v>77900</v>
      </c>
      <c r="G4" s="46"/>
      <c r="H4" s="46"/>
      <c r="I4" s="46">
        <v>78200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94400</v>
      </c>
      <c r="D5" s="46"/>
      <c r="E5" s="46"/>
      <c r="F5" s="46">
        <v>95300</v>
      </c>
      <c r="G5" s="46"/>
      <c r="H5" s="46"/>
      <c r="I5" s="46">
        <v>96670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C4-'29日'!I4</f>
        <v>310</v>
      </c>
      <c r="D6" s="104"/>
      <c r="E6" s="104"/>
      <c r="F6" s="105">
        <f>F4-C4</f>
        <v>1040</v>
      </c>
      <c r="G6" s="106"/>
      <c r="H6" s="107"/>
      <c r="I6" s="105">
        <f>I4-F4</f>
        <v>300</v>
      </c>
      <c r="J6" s="106"/>
      <c r="K6" s="107"/>
      <c r="L6" s="103">
        <f>C6+F6+I6</f>
        <v>1650</v>
      </c>
      <c r="M6" s="103">
        <f>C7+F7+I7</f>
        <v>3720</v>
      </c>
    </row>
    <row r="7" spans="1:15" ht="21.95" customHeight="1" x14ac:dyDescent="0.15">
      <c r="A7" s="92"/>
      <c r="B7" s="6" t="s">
        <v>8</v>
      </c>
      <c r="C7" s="104">
        <f>C5-'29日'!I5</f>
        <v>1450</v>
      </c>
      <c r="D7" s="104"/>
      <c r="E7" s="104"/>
      <c r="F7" s="105">
        <f>F5-C5</f>
        <v>900</v>
      </c>
      <c r="G7" s="106"/>
      <c r="H7" s="107"/>
      <c r="I7" s="105">
        <f>I5-F5</f>
        <v>1370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44</v>
      </c>
      <c r="D9" s="46"/>
      <c r="E9" s="46"/>
      <c r="F9" s="46">
        <v>48</v>
      </c>
      <c r="G9" s="46"/>
      <c r="H9" s="46"/>
      <c r="I9" s="46">
        <v>47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44</v>
      </c>
      <c r="D10" s="46"/>
      <c r="E10" s="46"/>
      <c r="F10" s="46">
        <v>47</v>
      </c>
      <c r="G10" s="46"/>
      <c r="H10" s="46"/>
      <c r="I10" s="46">
        <v>47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380</v>
      </c>
      <c r="D15" s="9">
        <v>350</v>
      </c>
      <c r="E15" s="9">
        <v>320</v>
      </c>
      <c r="F15" s="9">
        <v>320</v>
      </c>
      <c r="G15" s="9">
        <v>290</v>
      </c>
      <c r="H15" s="9">
        <v>500</v>
      </c>
      <c r="I15" s="9">
        <v>500</v>
      </c>
      <c r="J15" s="9">
        <v>470</v>
      </c>
      <c r="K15" s="9">
        <v>440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380</v>
      </c>
      <c r="D21" s="9">
        <v>500</v>
      </c>
      <c r="E21" s="9">
        <v>440</v>
      </c>
      <c r="F21" s="9">
        <v>440</v>
      </c>
      <c r="G21" s="9">
        <v>370</v>
      </c>
      <c r="H21" s="9">
        <v>290</v>
      </c>
      <c r="I21" s="9">
        <v>290</v>
      </c>
      <c r="J21" s="9">
        <v>550</v>
      </c>
      <c r="K21" s="9">
        <v>490</v>
      </c>
    </row>
    <row r="22" spans="1:11" ht="21.95" customHeight="1" x14ac:dyDescent="0.15">
      <c r="A22" s="93"/>
      <c r="B22" s="10" t="s">
        <v>26</v>
      </c>
      <c r="C22" s="53" t="s">
        <v>287</v>
      </c>
      <c r="D22" s="53"/>
      <c r="E22" s="53"/>
      <c r="F22" s="53" t="s">
        <v>27</v>
      </c>
      <c r="G22" s="53"/>
      <c r="H22" s="53"/>
      <c r="I22" s="53" t="s">
        <v>293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2340</v>
      </c>
      <c r="D23" s="46"/>
      <c r="E23" s="46"/>
      <c r="F23" s="46">
        <f>1980+1760</f>
        <v>3740</v>
      </c>
      <c r="G23" s="46"/>
      <c r="H23" s="46"/>
      <c r="I23" s="46">
        <f>3500</f>
        <v>3500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f>1440+1410</f>
        <v>2850</v>
      </c>
      <c r="D24" s="46"/>
      <c r="E24" s="46"/>
      <c r="F24" s="46">
        <f>1370+1340</f>
        <v>2710</v>
      </c>
      <c r="G24" s="46"/>
      <c r="H24" s="46"/>
      <c r="I24" s="46">
        <v>2580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41</v>
      </c>
      <c r="D25" s="46"/>
      <c r="E25" s="46"/>
      <c r="F25" s="46">
        <v>40</v>
      </c>
      <c r="G25" s="46"/>
      <c r="H25" s="46"/>
      <c r="I25" s="46">
        <v>40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897</v>
      </c>
      <c r="D26" s="46"/>
      <c r="E26" s="46"/>
      <c r="F26" s="46">
        <v>897</v>
      </c>
      <c r="G26" s="46"/>
      <c r="H26" s="46"/>
      <c r="I26" s="46">
        <v>895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2</v>
      </c>
      <c r="D27" s="46"/>
      <c r="E27" s="46"/>
      <c r="F27" s="46">
        <v>2</v>
      </c>
      <c r="G27" s="46"/>
      <c r="H27" s="46"/>
      <c r="I27" s="46">
        <v>2</v>
      </c>
      <c r="J27" s="46"/>
      <c r="K27" s="46"/>
    </row>
    <row r="28" spans="1:11" ht="76.5" customHeight="1" x14ac:dyDescent="0.15">
      <c r="A28" s="59" t="s">
        <v>36</v>
      </c>
      <c r="B28" s="60"/>
      <c r="C28" s="65"/>
      <c r="D28" s="66"/>
      <c r="E28" s="67"/>
      <c r="F28" s="110" t="s">
        <v>290</v>
      </c>
      <c r="G28" s="66"/>
      <c r="H28" s="67"/>
      <c r="I28" s="65" t="s">
        <v>294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285</v>
      </c>
      <c r="D31" s="57"/>
      <c r="E31" s="58"/>
      <c r="F31" s="56" t="s">
        <v>289</v>
      </c>
      <c r="G31" s="57"/>
      <c r="H31" s="58"/>
      <c r="I31" s="56" t="s">
        <v>292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9.2799999999999994</v>
      </c>
      <c r="F35" s="9">
        <v>9.2899999999999991</v>
      </c>
      <c r="G35" s="9">
        <v>9.09</v>
      </c>
      <c r="H35" s="9">
        <v>9.11</v>
      </c>
      <c r="I35" s="9">
        <v>9.0399999999999991</v>
      </c>
      <c r="J35" s="34">
        <v>9.16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6.37</v>
      </c>
      <c r="F36" s="9">
        <v>6.41</v>
      </c>
      <c r="G36" s="9">
        <v>5.71</v>
      </c>
      <c r="H36" s="9">
        <v>6.42</v>
      </c>
      <c r="I36" s="9">
        <v>5.67</v>
      </c>
      <c r="J36" s="34">
        <v>5.72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13.7</v>
      </c>
      <c r="F37" s="9">
        <v>12.6</v>
      </c>
      <c r="G37" s="18">
        <v>13.2</v>
      </c>
      <c r="H37" s="9">
        <v>12.6</v>
      </c>
      <c r="I37" s="9">
        <v>11.9</v>
      </c>
      <c r="J37" s="34">
        <v>12.9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4.26</v>
      </c>
      <c r="F38" s="18">
        <v>3.53</v>
      </c>
      <c r="G38" s="18">
        <v>3.4</v>
      </c>
      <c r="H38" s="18">
        <v>2.9</v>
      </c>
      <c r="I38" s="9">
        <v>2.4</v>
      </c>
      <c r="J38" s="34">
        <v>2.13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0.7</v>
      </c>
      <c r="F39" s="9">
        <v>0.6</v>
      </c>
      <c r="G39" s="9">
        <v>0.8</v>
      </c>
      <c r="H39" s="9">
        <v>0.8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10.31</v>
      </c>
      <c r="F40" s="9">
        <v>10.3</v>
      </c>
      <c r="G40" s="9">
        <v>10.15</v>
      </c>
      <c r="H40" s="9">
        <v>10.18</v>
      </c>
      <c r="I40" s="9">
        <v>10.14</v>
      </c>
      <c r="J40" s="34">
        <v>10.130000000000001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23.65</v>
      </c>
      <c r="F41" s="9">
        <v>22.64</v>
      </c>
      <c r="G41" s="9">
        <v>26.9</v>
      </c>
      <c r="H41" s="9">
        <v>25.1</v>
      </c>
      <c r="I41" s="9">
        <v>22.36</v>
      </c>
      <c r="J41" s="34">
        <v>23.12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4.76</v>
      </c>
      <c r="F42" s="9">
        <v>4.8</v>
      </c>
      <c r="G42" s="9">
        <v>4.6900000000000004</v>
      </c>
      <c r="H42" s="9">
        <v>4.55</v>
      </c>
      <c r="I42" s="9">
        <v>5.01</v>
      </c>
      <c r="J42" s="34">
        <v>4.92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9500</v>
      </c>
      <c r="F43" s="9">
        <v>8920</v>
      </c>
      <c r="G43" s="9">
        <v>7.02</v>
      </c>
      <c r="H43" s="9">
        <v>7.36</v>
      </c>
      <c r="I43" s="9">
        <v>6.34</v>
      </c>
      <c r="J43" s="34">
        <v>6.25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350</v>
      </c>
      <c r="F44" s="9">
        <v>292</v>
      </c>
      <c r="G44" s="9">
        <v>287</v>
      </c>
      <c r="H44" s="9">
        <v>301</v>
      </c>
      <c r="I44" s="9">
        <v>304</v>
      </c>
      <c r="J44" s="34">
        <v>332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7.83</v>
      </c>
      <c r="F45" s="9">
        <v>6.97</v>
      </c>
      <c r="G45" s="9">
        <v>5.5</v>
      </c>
      <c r="H45" s="9">
        <v>5.94</v>
      </c>
      <c r="I45" s="9">
        <v>6.11</v>
      </c>
      <c r="J45" s="34">
        <v>5.47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19.5</v>
      </c>
      <c r="F46" s="9">
        <v>16.399999999999999</v>
      </c>
      <c r="G46" s="9">
        <v>17.2</v>
      </c>
      <c r="H46" s="9">
        <v>16.8</v>
      </c>
      <c r="I46" s="9">
        <v>14.6</v>
      </c>
      <c r="J46" s="34">
        <v>12.5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1.8</v>
      </c>
      <c r="F47" s="9">
        <v>2.3199999999999998</v>
      </c>
      <c r="G47" s="9">
        <v>1.2</v>
      </c>
      <c r="H47" s="9">
        <v>1.7</v>
      </c>
      <c r="I47" s="9">
        <v>1.22</v>
      </c>
      <c r="J47" s="34">
        <v>2.0299999999999998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6.92</v>
      </c>
      <c r="F48" s="9">
        <v>6.54</v>
      </c>
      <c r="G48" s="9">
        <v>5.92</v>
      </c>
      <c r="H48" s="9">
        <v>6.05</v>
      </c>
      <c r="I48" s="9">
        <v>5.92</v>
      </c>
      <c r="J48" s="34">
        <v>6.02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5.0999999999999996</v>
      </c>
      <c r="F49" s="9">
        <v>7.3</v>
      </c>
      <c r="G49" s="9">
        <v>6.7</v>
      </c>
      <c r="H49" s="9">
        <v>7.2</v>
      </c>
      <c r="I49" s="9">
        <v>4.9000000000000004</v>
      </c>
      <c r="J49" s="34">
        <v>4.3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8.35</v>
      </c>
      <c r="F50" s="9">
        <v>7.03</v>
      </c>
      <c r="G50" s="9">
        <v>2.4</v>
      </c>
      <c r="H50" s="9">
        <v>2.6</v>
      </c>
      <c r="I50" s="9">
        <v>2.4500000000000002</v>
      </c>
      <c r="J50" s="34">
        <v>2.19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9.26</v>
      </c>
      <c r="F52" s="9">
        <v>9.24</v>
      </c>
      <c r="G52" s="9">
        <v>9.14</v>
      </c>
      <c r="H52" s="9">
        <v>9.25</v>
      </c>
      <c r="I52" s="9">
        <v>9.2899999999999991</v>
      </c>
      <c r="J52" s="34">
        <v>9.2799999999999994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8.9600000000000009</v>
      </c>
      <c r="F53" s="9">
        <v>6.07</v>
      </c>
      <c r="G53" s="9">
        <v>6.94</v>
      </c>
      <c r="H53" s="9">
        <v>7.11</v>
      </c>
      <c r="I53" s="9">
        <v>6.04</v>
      </c>
      <c r="J53" s="34">
        <v>5.72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11.25</v>
      </c>
      <c r="F54" s="9">
        <v>12.3</v>
      </c>
      <c r="G54" s="9">
        <v>12.7</v>
      </c>
      <c r="H54" s="9">
        <v>10.8</v>
      </c>
      <c r="I54" s="9">
        <v>9.5</v>
      </c>
      <c r="J54" s="34">
        <v>8.24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8.73</v>
      </c>
      <c r="F55" s="21">
        <v>7.14</v>
      </c>
      <c r="G55" s="21">
        <v>5.8</v>
      </c>
      <c r="H55" s="9">
        <v>4.5999999999999996</v>
      </c>
      <c r="I55" s="9">
        <v>4.3</v>
      </c>
      <c r="J55" s="34">
        <v>3.6</v>
      </c>
    </row>
    <row r="56" spans="1:13" ht="14.25" x14ac:dyDescent="0.15">
      <c r="A56" s="22" t="s">
        <v>77</v>
      </c>
      <c r="B56" s="22" t="s">
        <v>78</v>
      </c>
      <c r="C56" s="23">
        <v>7.11</v>
      </c>
      <c r="D56" s="22" t="s">
        <v>50</v>
      </c>
      <c r="E56" s="23">
        <v>76</v>
      </c>
      <c r="F56" s="22" t="s">
        <v>79</v>
      </c>
      <c r="G56" s="23">
        <v>80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11.16</v>
      </c>
      <c r="C59" s="28"/>
      <c r="D59" s="29">
        <v>10.76</v>
      </c>
      <c r="E59" s="28"/>
      <c r="F59" s="28"/>
      <c r="G59" s="30"/>
      <c r="H59" s="28">
        <v>33.5</v>
      </c>
      <c r="I59" s="28"/>
      <c r="J59" s="34">
        <v>29.77</v>
      </c>
      <c r="K59" s="34"/>
      <c r="L59" s="34">
        <v>33.369999999999997</v>
      </c>
      <c r="M59" s="34"/>
    </row>
    <row r="60" spans="1:13" ht="18.75" x14ac:dyDescent="0.25">
      <c r="A60" s="27" t="s">
        <v>84</v>
      </c>
      <c r="B60" s="28"/>
      <c r="C60" s="28"/>
      <c r="D60" s="29"/>
      <c r="E60" s="28"/>
      <c r="F60" s="28">
        <v>62.03</v>
      </c>
      <c r="G60" s="30"/>
      <c r="H60" s="28">
        <v>46.3</v>
      </c>
      <c r="I60" s="28"/>
      <c r="J60" s="34">
        <v>50.76</v>
      </c>
      <c r="K60" s="34"/>
      <c r="L60" s="34">
        <v>55.31</v>
      </c>
      <c r="M60" s="34"/>
    </row>
    <row r="61" spans="1:13" ht="18.75" x14ac:dyDescent="0.25">
      <c r="A61" s="27" t="s">
        <v>85</v>
      </c>
      <c r="B61" s="28">
        <v>36.299999999999997</v>
      </c>
      <c r="C61" s="28"/>
      <c r="D61" s="29">
        <v>39.06</v>
      </c>
      <c r="E61" s="28"/>
      <c r="F61" s="28">
        <v>39.200000000000003</v>
      </c>
      <c r="G61" s="30"/>
      <c r="H61" s="28"/>
      <c r="I61" s="28"/>
      <c r="J61" s="34"/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14.76</v>
      </c>
      <c r="D63" s="29"/>
      <c r="E63" s="28">
        <v>15.05</v>
      </c>
      <c r="F63" s="28"/>
      <c r="G63" s="30">
        <v>15.2</v>
      </c>
      <c r="H63" s="28"/>
      <c r="I63" s="28">
        <v>16.670000000000002</v>
      </c>
      <c r="J63" s="34"/>
      <c r="K63" s="34">
        <v>18.09</v>
      </c>
      <c r="M63" s="34">
        <v>26.86</v>
      </c>
    </row>
    <row r="64" spans="1:13" ht="18.75" x14ac:dyDescent="0.25">
      <c r="A64" s="31" t="s">
        <v>87</v>
      </c>
      <c r="B64" s="28"/>
      <c r="C64" s="28">
        <v>65.680000000000007</v>
      </c>
      <c r="D64" s="29"/>
      <c r="E64" s="28">
        <v>64.81</v>
      </c>
      <c r="F64" s="28"/>
      <c r="G64" s="32">
        <v>62.4</v>
      </c>
      <c r="H64" s="28"/>
      <c r="I64" s="28">
        <v>16.7</v>
      </c>
      <c r="J64" s="34"/>
      <c r="K64" s="34"/>
      <c r="L64" s="34"/>
      <c r="M64" s="34"/>
    </row>
    <row r="65" spans="1:13" ht="18.75" x14ac:dyDescent="0.25">
      <c r="A65" s="31" t="s">
        <v>88</v>
      </c>
      <c r="B65" s="28"/>
      <c r="C65" s="28">
        <v>29.51</v>
      </c>
      <c r="D65" s="29"/>
      <c r="E65" s="28">
        <v>30.67</v>
      </c>
      <c r="F65" s="28"/>
      <c r="G65" s="30">
        <v>29.8</v>
      </c>
      <c r="H65" s="28"/>
      <c r="I65" s="28">
        <v>31.3</v>
      </c>
      <c r="J65" s="34"/>
      <c r="K65" s="34">
        <v>33.01</v>
      </c>
      <c r="M65" s="34">
        <v>33.33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11.46</v>
      </c>
      <c r="C67" s="28">
        <v>9</v>
      </c>
      <c r="D67" s="29">
        <v>12.3</v>
      </c>
      <c r="E67" s="28">
        <v>9.09</v>
      </c>
      <c r="F67" s="28">
        <v>0.84</v>
      </c>
      <c r="G67" s="30">
        <v>9.4</v>
      </c>
      <c r="H67" s="28">
        <v>1.66</v>
      </c>
      <c r="I67" s="28">
        <v>10.32</v>
      </c>
      <c r="J67" s="34">
        <v>2.11</v>
      </c>
      <c r="K67" s="34">
        <v>10.24</v>
      </c>
      <c r="L67" s="34">
        <v>1.23</v>
      </c>
      <c r="M67" s="34">
        <v>10.18</v>
      </c>
    </row>
    <row r="68" spans="1:13" ht="18.75" x14ac:dyDescent="0.25">
      <c r="A68" s="36" t="s">
        <v>90</v>
      </c>
      <c r="B68" s="37">
        <v>2.4500000000000002</v>
      </c>
      <c r="C68" s="28">
        <v>7.64</v>
      </c>
      <c r="D68" s="29">
        <v>4.0199999999999996</v>
      </c>
      <c r="E68" s="28">
        <v>7.52</v>
      </c>
      <c r="F68" s="28">
        <v>1.4</v>
      </c>
      <c r="G68" s="30">
        <v>7.57</v>
      </c>
      <c r="H68" s="28">
        <v>0.84</v>
      </c>
      <c r="I68" s="28">
        <v>8.6</v>
      </c>
      <c r="J68" s="34">
        <v>2.04</v>
      </c>
      <c r="K68" s="34">
        <v>8.1999999999999993</v>
      </c>
      <c r="L68" s="34">
        <v>1.4</v>
      </c>
      <c r="M68" s="34">
        <v>8.34</v>
      </c>
    </row>
    <row r="69" spans="1:13" ht="18.75" x14ac:dyDescent="0.25">
      <c r="A69" s="36" t="s">
        <v>91</v>
      </c>
      <c r="B69" s="37">
        <v>12.35</v>
      </c>
      <c r="C69" s="28">
        <v>11.05</v>
      </c>
      <c r="D69" s="29">
        <v>15.63</v>
      </c>
      <c r="E69" s="28">
        <v>11.14</v>
      </c>
      <c r="F69" s="28">
        <v>1.72</v>
      </c>
      <c r="G69" s="30">
        <v>11.1</v>
      </c>
      <c r="H69" s="28">
        <v>1.5</v>
      </c>
      <c r="I69" s="28">
        <v>11.8</v>
      </c>
      <c r="J69" s="34">
        <v>3.2</v>
      </c>
      <c r="K69" s="34">
        <v>12.56</v>
      </c>
      <c r="L69" s="34">
        <v>3.62</v>
      </c>
      <c r="M69" s="34">
        <v>12.32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0"/>
  <sheetViews>
    <sheetView workbookViewId="0">
      <selection activeCell="N28" sqref="N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295</v>
      </c>
      <c r="D2" s="43"/>
      <c r="E2" s="43"/>
      <c r="F2" s="44" t="s">
        <v>297</v>
      </c>
      <c r="G2" s="44"/>
      <c r="H2" s="44"/>
      <c r="I2" s="45" t="s">
        <v>302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78700</v>
      </c>
      <c r="D4" s="46"/>
      <c r="E4" s="46"/>
      <c r="F4" s="46">
        <v>80000</v>
      </c>
      <c r="G4" s="46"/>
      <c r="H4" s="46"/>
      <c r="I4" s="46">
        <v>80600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97650</v>
      </c>
      <c r="D5" s="46"/>
      <c r="E5" s="46"/>
      <c r="F5" s="46">
        <v>98450</v>
      </c>
      <c r="G5" s="46"/>
      <c r="H5" s="46"/>
      <c r="I5" s="46">
        <v>99600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C4-'30日'!I4</f>
        <v>500</v>
      </c>
      <c r="D6" s="104"/>
      <c r="E6" s="104"/>
      <c r="F6" s="105">
        <f>F4-C4</f>
        <v>1300</v>
      </c>
      <c r="G6" s="106"/>
      <c r="H6" s="107"/>
      <c r="I6" s="105">
        <f>I4-F4</f>
        <v>600</v>
      </c>
      <c r="J6" s="106"/>
      <c r="K6" s="107"/>
      <c r="L6" s="103">
        <f>C6+F6+I6</f>
        <v>2400</v>
      </c>
      <c r="M6" s="103">
        <f>C7+F7+I7</f>
        <v>2930</v>
      </c>
    </row>
    <row r="7" spans="1:15" ht="21.95" customHeight="1" x14ac:dyDescent="0.15">
      <c r="A7" s="92"/>
      <c r="B7" s="6" t="s">
        <v>8</v>
      </c>
      <c r="C7" s="104">
        <f>C5-'30日'!I5</f>
        <v>980</v>
      </c>
      <c r="D7" s="104"/>
      <c r="E7" s="104"/>
      <c r="F7" s="105">
        <f>F5-C5</f>
        <v>800</v>
      </c>
      <c r="G7" s="106"/>
      <c r="H7" s="107"/>
      <c r="I7" s="105">
        <f>I5-F5</f>
        <v>1150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44</v>
      </c>
      <c r="D9" s="46"/>
      <c r="E9" s="46"/>
      <c r="F9" s="46">
        <v>46</v>
      </c>
      <c r="G9" s="46"/>
      <c r="H9" s="46"/>
      <c r="I9" s="46">
        <v>49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44</v>
      </c>
      <c r="D10" s="46"/>
      <c r="E10" s="46"/>
      <c r="F10" s="46">
        <v>46</v>
      </c>
      <c r="G10" s="46"/>
      <c r="H10" s="46"/>
      <c r="I10" s="46">
        <v>49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440</v>
      </c>
      <c r="D15" s="9">
        <v>400</v>
      </c>
      <c r="E15" s="9">
        <v>360</v>
      </c>
      <c r="F15" s="9">
        <v>350</v>
      </c>
      <c r="G15" s="9">
        <v>330</v>
      </c>
      <c r="H15" s="9">
        <v>300</v>
      </c>
      <c r="I15" s="9">
        <v>300</v>
      </c>
      <c r="J15" s="9">
        <v>280</v>
      </c>
      <c r="K15" s="9">
        <v>260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490</v>
      </c>
      <c r="D21" s="9">
        <v>420</v>
      </c>
      <c r="E21" s="9">
        <v>350</v>
      </c>
      <c r="F21" s="9">
        <v>340</v>
      </c>
      <c r="G21" s="9">
        <v>270</v>
      </c>
      <c r="H21" s="9">
        <v>500</v>
      </c>
      <c r="I21" s="9">
        <v>500</v>
      </c>
      <c r="J21" s="9">
        <v>420</v>
      </c>
      <c r="K21" s="9">
        <v>360</v>
      </c>
    </row>
    <row r="22" spans="1:11" ht="21.9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301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3470</v>
      </c>
      <c r="D23" s="46"/>
      <c r="E23" s="46"/>
      <c r="F23" s="46">
        <v>3330</v>
      </c>
      <c r="G23" s="46"/>
      <c r="H23" s="46"/>
      <c r="I23" s="46">
        <v>3210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2420</v>
      </c>
      <c r="D24" s="46"/>
      <c r="E24" s="46"/>
      <c r="F24" s="46">
        <v>2420</v>
      </c>
      <c r="G24" s="46"/>
      <c r="H24" s="46"/>
      <c r="I24" s="46">
        <v>2420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40</v>
      </c>
      <c r="D25" s="46"/>
      <c r="E25" s="46"/>
      <c r="F25" s="46">
        <v>40</v>
      </c>
      <c r="G25" s="46"/>
      <c r="H25" s="46"/>
      <c r="I25" s="46">
        <v>40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895</v>
      </c>
      <c r="D26" s="46"/>
      <c r="E26" s="46"/>
      <c r="F26" s="46">
        <v>893</v>
      </c>
      <c r="G26" s="46"/>
      <c r="H26" s="46"/>
      <c r="I26" s="46">
        <v>893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2</v>
      </c>
      <c r="D27" s="46"/>
      <c r="E27" s="46"/>
      <c r="F27" s="46">
        <v>2</v>
      </c>
      <c r="G27" s="46"/>
      <c r="H27" s="46"/>
      <c r="I27" s="46">
        <v>2</v>
      </c>
      <c r="J27" s="46"/>
      <c r="K27" s="46"/>
    </row>
    <row r="28" spans="1:11" ht="76.5" customHeight="1" x14ac:dyDescent="0.15">
      <c r="A28" s="59" t="s">
        <v>36</v>
      </c>
      <c r="B28" s="60"/>
      <c r="C28" s="117" t="s">
        <v>298</v>
      </c>
      <c r="D28" s="118"/>
      <c r="E28" s="119"/>
      <c r="F28" s="110" t="s">
        <v>299</v>
      </c>
      <c r="G28" s="66"/>
      <c r="H28" s="67"/>
      <c r="I28" s="65" t="s">
        <v>303</v>
      </c>
      <c r="J28" s="66"/>
      <c r="K28" s="67"/>
    </row>
    <row r="29" spans="1:11" ht="24" customHeight="1" x14ac:dyDescent="0.15">
      <c r="A29" s="61"/>
      <c r="B29" s="62"/>
      <c r="C29" s="120"/>
      <c r="D29" s="121"/>
      <c r="E29" s="122"/>
      <c r="F29" s="68"/>
      <c r="G29" s="69"/>
      <c r="H29" s="70"/>
      <c r="I29" s="68"/>
      <c r="J29" s="69"/>
      <c r="K29" s="70"/>
    </row>
    <row r="30" spans="1:11" ht="20.25" customHeight="1" x14ac:dyDescent="0.15">
      <c r="A30" s="63"/>
      <c r="B30" s="64"/>
      <c r="C30" s="123"/>
      <c r="D30" s="124"/>
      <c r="E30" s="125"/>
      <c r="F30" s="71"/>
      <c r="G30" s="72"/>
      <c r="H30" s="73"/>
      <c r="I30" s="71"/>
      <c r="J30" s="72"/>
      <c r="K30" s="73"/>
    </row>
    <row r="31" spans="1:11" ht="14.25" customHeight="1" x14ac:dyDescent="0.15">
      <c r="A31" s="54" t="s">
        <v>39</v>
      </c>
      <c r="B31" s="55"/>
      <c r="C31" s="56" t="s">
        <v>296</v>
      </c>
      <c r="D31" s="57"/>
      <c r="E31" s="58"/>
      <c r="F31" s="56" t="s">
        <v>300</v>
      </c>
      <c r="G31" s="57"/>
      <c r="H31" s="58"/>
      <c r="I31" s="56" t="s">
        <v>240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9.5</v>
      </c>
      <c r="F35" s="9">
        <v>9.3699999999999992</v>
      </c>
      <c r="G35" s="9">
        <v>9.4</v>
      </c>
      <c r="H35" s="9">
        <v>9.3800000000000008</v>
      </c>
      <c r="I35" s="9">
        <v>9.3699999999999992</v>
      </c>
      <c r="J35" s="34">
        <v>9.36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7.32</v>
      </c>
      <c r="F36" s="9">
        <v>7.13</v>
      </c>
      <c r="G36" s="9">
        <v>7.28</v>
      </c>
      <c r="H36" s="9">
        <v>6.85</v>
      </c>
      <c r="I36" s="9">
        <v>5.69</v>
      </c>
      <c r="J36" s="34">
        <v>5.77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12.4</v>
      </c>
      <c r="F37" s="9">
        <v>12.6</v>
      </c>
      <c r="G37" s="18">
        <v>13.2</v>
      </c>
      <c r="H37" s="9">
        <v>13.3</v>
      </c>
      <c r="I37" s="9">
        <v>13.4</v>
      </c>
      <c r="J37" s="34">
        <v>11.5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3.07</v>
      </c>
      <c r="F38" s="18">
        <v>2.94</v>
      </c>
      <c r="G38" s="18">
        <v>3.15</v>
      </c>
      <c r="H38" s="18">
        <v>3.02</v>
      </c>
      <c r="I38" s="9">
        <v>2.93</v>
      </c>
      <c r="J38" s="34">
        <v>2.65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0.6</v>
      </c>
      <c r="H39" s="9">
        <v>0.6</v>
      </c>
      <c r="I39" s="9">
        <v>0.6</v>
      </c>
      <c r="J39" s="34">
        <v>0.6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10.39</v>
      </c>
      <c r="F40" s="9">
        <v>10.24</v>
      </c>
      <c r="G40" s="9">
        <v>10.199999999999999</v>
      </c>
      <c r="H40" s="9">
        <v>10.199999999999999</v>
      </c>
      <c r="I40" s="9">
        <v>10.220000000000001</v>
      </c>
      <c r="J40" s="34">
        <v>10.24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23.06</v>
      </c>
      <c r="F41" s="9">
        <v>22.72</v>
      </c>
      <c r="G41" s="9">
        <v>22.3</v>
      </c>
      <c r="H41" s="9">
        <v>22.7</v>
      </c>
      <c r="I41" s="9">
        <v>23.13</v>
      </c>
      <c r="J41" s="34">
        <v>23.2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5.31</v>
      </c>
      <c r="F42" s="9">
        <v>6.54</v>
      </c>
      <c r="G42" s="9">
        <v>6.7</v>
      </c>
      <c r="H42" s="9">
        <v>6.91</v>
      </c>
      <c r="I42" s="9">
        <v>5.0199999999999996</v>
      </c>
      <c r="J42" s="34">
        <v>6.18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3570</v>
      </c>
      <c r="F43" s="9">
        <v>4390</v>
      </c>
      <c r="G43" s="9">
        <v>4.21</v>
      </c>
      <c r="H43" s="9">
        <v>4.53</v>
      </c>
      <c r="I43" s="9">
        <v>4.34</v>
      </c>
      <c r="J43" s="34">
        <v>4.12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311</v>
      </c>
      <c r="F44" s="9">
        <v>305</v>
      </c>
      <c r="G44" s="9">
        <v>313</v>
      </c>
      <c r="H44" s="9">
        <v>321</v>
      </c>
      <c r="I44" s="9">
        <v>319</v>
      </c>
      <c r="J44" s="34">
        <v>300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6.53</v>
      </c>
      <c r="F45" s="9">
        <v>5.97</v>
      </c>
      <c r="G45" s="9">
        <v>5.91</v>
      </c>
      <c r="H45" s="9">
        <v>6.05</v>
      </c>
      <c r="I45" s="9">
        <v>6.19</v>
      </c>
      <c r="J45" s="34">
        <v>6.04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17.600000000000001</v>
      </c>
      <c r="F46" s="9">
        <v>17</v>
      </c>
      <c r="G46" s="9">
        <v>17.899999999999999</v>
      </c>
      <c r="H46" s="9">
        <v>19.2</v>
      </c>
      <c r="I46" s="9">
        <v>17.2</v>
      </c>
      <c r="J46" s="34">
        <v>18.5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2.9</v>
      </c>
      <c r="F47" s="9">
        <v>2.72</v>
      </c>
      <c r="G47" s="9">
        <v>2.64</v>
      </c>
      <c r="H47" s="9">
        <v>2.2799999999999998</v>
      </c>
      <c r="I47" s="9">
        <v>2.8</v>
      </c>
      <c r="J47" s="34">
        <v>2.81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6.32</v>
      </c>
      <c r="F48" s="9">
        <v>5.93</v>
      </c>
      <c r="G48" s="9">
        <v>5.87</v>
      </c>
      <c r="H48" s="9">
        <v>5.71</v>
      </c>
      <c r="I48" s="9">
        <v>5.73</v>
      </c>
      <c r="J48" s="34">
        <v>5.63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3.5</v>
      </c>
      <c r="F49" s="9">
        <v>3.4</v>
      </c>
      <c r="G49" s="9">
        <v>3.5</v>
      </c>
      <c r="H49" s="9">
        <v>2.5</v>
      </c>
      <c r="I49" s="9">
        <v>3.6</v>
      </c>
      <c r="J49" s="34">
        <v>3.9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4.7300000000000004</v>
      </c>
      <c r="F50" s="9">
        <v>2.0499999999999998</v>
      </c>
      <c r="G50" s="9">
        <v>2.34</v>
      </c>
      <c r="H50" s="9">
        <v>2.0699999999999998</v>
      </c>
      <c r="I50" s="9">
        <v>2.74</v>
      </c>
      <c r="J50" s="34">
        <v>1.6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9.2200000000000006</v>
      </c>
      <c r="F52" s="9">
        <v>9.34</v>
      </c>
      <c r="G52" s="9">
        <v>9.31</v>
      </c>
      <c r="H52" s="9">
        <v>9.2799999999999994</v>
      </c>
      <c r="I52" s="9">
        <v>9.26</v>
      </c>
      <c r="J52" s="34">
        <v>9.2899999999999991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7.08</v>
      </c>
      <c r="F53" s="9">
        <v>7.56</v>
      </c>
      <c r="G53" s="9">
        <v>7.18</v>
      </c>
      <c r="H53" s="9">
        <v>6.96</v>
      </c>
      <c r="I53" s="9">
        <v>6.04</v>
      </c>
      <c r="J53" s="34">
        <v>6.11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12.8</v>
      </c>
      <c r="F54" s="9">
        <v>11.35</v>
      </c>
      <c r="G54" s="9">
        <v>11.9</v>
      </c>
      <c r="H54" s="9">
        <v>11.6</v>
      </c>
      <c r="I54" s="9">
        <v>9.6</v>
      </c>
      <c r="J54" s="34">
        <v>11.7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3.99</v>
      </c>
      <c r="F55" s="21">
        <v>4.05</v>
      </c>
      <c r="G55" s="21">
        <v>4.37</v>
      </c>
      <c r="H55" s="9">
        <v>4.22</v>
      </c>
      <c r="I55" s="9">
        <v>3.95</v>
      </c>
      <c r="J55" s="34">
        <v>4.03</v>
      </c>
    </row>
    <row r="56" spans="1:13" ht="14.25" x14ac:dyDescent="0.15">
      <c r="A56" s="22" t="s">
        <v>77</v>
      </c>
      <c r="B56" s="22" t="s">
        <v>78</v>
      </c>
      <c r="C56" s="23">
        <v>7.69</v>
      </c>
      <c r="D56" s="22" t="s">
        <v>50</v>
      </c>
      <c r="E56" s="23">
        <v>82</v>
      </c>
      <c r="F56" s="22" t="s">
        <v>79</v>
      </c>
      <c r="G56" s="23">
        <v>79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32.64</v>
      </c>
      <c r="C59" s="28"/>
      <c r="D59" s="29">
        <v>43.69</v>
      </c>
      <c r="E59" s="28"/>
      <c r="F59" s="28"/>
      <c r="G59" s="30"/>
      <c r="H59" s="28"/>
      <c r="I59" s="28"/>
      <c r="J59" s="34"/>
      <c r="K59" s="34"/>
      <c r="L59" s="34">
        <v>33.369999999999997</v>
      </c>
      <c r="M59" s="34"/>
    </row>
    <row r="60" spans="1:13" ht="18.75" x14ac:dyDescent="0.25">
      <c r="A60" s="27" t="s">
        <v>84</v>
      </c>
      <c r="B60" s="28"/>
      <c r="C60" s="28"/>
      <c r="D60" s="29"/>
      <c r="E60" s="28"/>
      <c r="F60" s="28">
        <v>74.900000000000006</v>
      </c>
      <c r="G60" s="30"/>
      <c r="H60" s="28">
        <v>44.8</v>
      </c>
      <c r="I60" s="28"/>
      <c r="J60" s="34">
        <v>44.33</v>
      </c>
      <c r="K60" s="34"/>
      <c r="L60" s="34">
        <v>38.67</v>
      </c>
      <c r="M60" s="34"/>
    </row>
    <row r="61" spans="1:13" ht="18.75" x14ac:dyDescent="0.25">
      <c r="A61" s="27" t="s">
        <v>85</v>
      </c>
      <c r="B61" s="28">
        <v>26.26</v>
      </c>
      <c r="C61" s="28"/>
      <c r="D61" s="29">
        <v>32.35</v>
      </c>
      <c r="E61" s="28"/>
      <c r="F61" s="28">
        <v>33.9</v>
      </c>
      <c r="G61" s="30"/>
      <c r="H61" s="28">
        <v>31.9</v>
      </c>
      <c r="I61" s="28"/>
      <c r="J61" s="34">
        <v>35.36</v>
      </c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77.08</v>
      </c>
      <c r="D63" s="29"/>
      <c r="E63" s="28">
        <v>57</v>
      </c>
      <c r="F63" s="28"/>
      <c r="G63" s="30"/>
      <c r="H63" s="28"/>
      <c r="I63" s="28"/>
      <c r="J63" s="34"/>
      <c r="K63" s="34"/>
      <c r="M63" s="34"/>
    </row>
    <row r="64" spans="1:13" ht="18.75" x14ac:dyDescent="0.25">
      <c r="A64" s="31" t="s">
        <v>87</v>
      </c>
      <c r="B64" s="28"/>
      <c r="C64" s="28"/>
      <c r="D64" s="29"/>
      <c r="E64" s="28">
        <v>35</v>
      </c>
      <c r="F64" s="28"/>
      <c r="G64" s="32">
        <v>34.700000000000003</v>
      </c>
      <c r="H64" s="28"/>
      <c r="I64" s="28">
        <v>34.299999999999997</v>
      </c>
      <c r="J64" s="34"/>
      <c r="K64" s="34">
        <v>37.33</v>
      </c>
      <c r="L64" s="34"/>
      <c r="M64" s="34">
        <v>35.18</v>
      </c>
    </row>
    <row r="65" spans="1:13" ht="18.75" x14ac:dyDescent="0.25">
      <c r="A65" s="31" t="s">
        <v>88</v>
      </c>
      <c r="B65" s="28"/>
      <c r="C65" s="28">
        <v>33.770000000000003</v>
      </c>
      <c r="D65" s="29"/>
      <c r="E65" s="28"/>
      <c r="F65" s="28"/>
      <c r="G65" s="30">
        <v>28.8</v>
      </c>
      <c r="H65" s="28"/>
      <c r="I65" s="28">
        <v>28.2</v>
      </c>
      <c r="J65" s="34"/>
      <c r="K65" s="34">
        <v>28.94</v>
      </c>
      <c r="M65" s="34">
        <v>29.83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3.3</v>
      </c>
      <c r="C67" s="28">
        <v>10.25</v>
      </c>
      <c r="D67" s="29">
        <v>2.7</v>
      </c>
      <c r="E67" s="28">
        <v>9.58</v>
      </c>
      <c r="F67" s="28">
        <v>3.5</v>
      </c>
      <c r="G67" s="30">
        <v>10.6</v>
      </c>
      <c r="H67" s="28">
        <v>3.9</v>
      </c>
      <c r="I67" s="28">
        <v>10.199999999999999</v>
      </c>
      <c r="J67" s="34">
        <v>2.2599999999999998</v>
      </c>
      <c r="K67" s="34">
        <v>9.61</v>
      </c>
      <c r="L67" s="34">
        <v>2.06</v>
      </c>
      <c r="M67" s="34">
        <v>10.32</v>
      </c>
    </row>
    <row r="68" spans="1:13" ht="18.75" x14ac:dyDescent="0.25">
      <c r="A68" s="36" t="s">
        <v>90</v>
      </c>
      <c r="B68" s="37">
        <v>2.7</v>
      </c>
      <c r="C68" s="28">
        <v>8.2899999999999991</v>
      </c>
      <c r="D68" s="29">
        <v>2.4</v>
      </c>
      <c r="E68" s="28">
        <v>8.36</v>
      </c>
      <c r="F68" s="28">
        <v>2.8</v>
      </c>
      <c r="G68" s="30">
        <v>8</v>
      </c>
      <c r="H68" s="28">
        <v>2.2000000000000002</v>
      </c>
      <c r="I68" s="28">
        <v>8.1999999999999993</v>
      </c>
      <c r="J68" s="34">
        <v>2</v>
      </c>
      <c r="K68" s="34">
        <v>8.2799999999999994</v>
      </c>
      <c r="L68" s="34">
        <v>2.14</v>
      </c>
      <c r="M68" s="34">
        <v>8.1999999999999993</v>
      </c>
    </row>
    <row r="69" spans="1:13" ht="18.75" x14ac:dyDescent="0.25">
      <c r="A69" s="36" t="s">
        <v>91</v>
      </c>
      <c r="B69" s="37">
        <v>3.35</v>
      </c>
      <c r="C69" s="28">
        <v>12.3</v>
      </c>
      <c r="D69" s="29">
        <v>3.27</v>
      </c>
      <c r="E69" s="28">
        <v>7.89</v>
      </c>
      <c r="F69" s="28">
        <v>3.2</v>
      </c>
      <c r="G69" s="30">
        <v>12.8</v>
      </c>
      <c r="H69" s="28">
        <v>3.1</v>
      </c>
      <c r="I69" s="28">
        <v>11.9</v>
      </c>
      <c r="J69" s="34">
        <v>3.39</v>
      </c>
      <c r="K69" s="34">
        <v>10.78</v>
      </c>
      <c r="L69" s="34">
        <v>3.6</v>
      </c>
      <c r="M69" s="34">
        <v>12.02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0"/>
  <sheetViews>
    <sheetView topLeftCell="A10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95</v>
      </c>
      <c r="D2" s="43"/>
      <c r="E2" s="43"/>
      <c r="F2" s="44" t="s">
        <v>96</v>
      </c>
      <c r="G2" s="44"/>
      <c r="H2" s="44"/>
      <c r="I2" s="45" t="s">
        <v>97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4900</v>
      </c>
      <c r="D4" s="46"/>
      <c r="E4" s="46"/>
      <c r="F4" s="46">
        <v>4900</v>
      </c>
      <c r="G4" s="46"/>
      <c r="H4" s="46"/>
      <c r="I4" s="46">
        <v>6180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5490</v>
      </c>
      <c r="D5" s="46"/>
      <c r="E5" s="46"/>
      <c r="F5" s="46">
        <v>6500</v>
      </c>
      <c r="G5" s="46"/>
      <c r="H5" s="46"/>
      <c r="I5" s="46">
        <v>7000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C4-'2日'!I4</f>
        <v>750</v>
      </c>
      <c r="D6" s="104"/>
      <c r="E6" s="104"/>
      <c r="F6" s="105">
        <f>F4-C4</f>
        <v>0</v>
      </c>
      <c r="G6" s="106"/>
      <c r="H6" s="107"/>
      <c r="I6" s="105">
        <f>I4-F4</f>
        <v>1280</v>
      </c>
      <c r="J6" s="106"/>
      <c r="K6" s="107"/>
      <c r="L6" s="103">
        <f>C6+F6+I6</f>
        <v>2030</v>
      </c>
      <c r="M6" s="103">
        <f>C7+F7+I7</f>
        <v>2200</v>
      </c>
    </row>
    <row r="7" spans="1:15" ht="21.95" customHeight="1" x14ac:dyDescent="0.15">
      <c r="A7" s="92"/>
      <c r="B7" s="6" t="s">
        <v>8</v>
      </c>
      <c r="C7" s="104">
        <f>C5-'2日'!I5</f>
        <v>690</v>
      </c>
      <c r="D7" s="104"/>
      <c r="E7" s="104"/>
      <c r="F7" s="105">
        <f>F5-C5</f>
        <v>1010</v>
      </c>
      <c r="G7" s="106"/>
      <c r="H7" s="107"/>
      <c r="I7" s="105">
        <f>I5-F5</f>
        <v>500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43</v>
      </c>
      <c r="D9" s="46"/>
      <c r="E9" s="46"/>
      <c r="F9" s="46">
        <v>50</v>
      </c>
      <c r="G9" s="46"/>
      <c r="H9" s="46"/>
      <c r="I9" s="46">
        <v>47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43</v>
      </c>
      <c r="D10" s="46"/>
      <c r="E10" s="46"/>
      <c r="F10" s="46">
        <v>50</v>
      </c>
      <c r="G10" s="46"/>
      <c r="H10" s="46"/>
      <c r="I10" s="46">
        <v>47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380</v>
      </c>
      <c r="D15" s="9">
        <v>340</v>
      </c>
      <c r="E15" s="9">
        <v>300</v>
      </c>
      <c r="F15" s="9">
        <v>300</v>
      </c>
      <c r="G15" s="9">
        <v>250</v>
      </c>
      <c r="H15" s="9">
        <v>500</v>
      </c>
      <c r="I15" s="9">
        <v>500</v>
      </c>
      <c r="J15" s="9">
        <v>460</v>
      </c>
      <c r="K15" s="9">
        <v>430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107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420</v>
      </c>
      <c r="D21" s="9">
        <v>350</v>
      </c>
      <c r="E21" s="9">
        <v>550</v>
      </c>
      <c r="F21" s="9">
        <v>550</v>
      </c>
      <c r="G21" s="9">
        <v>490</v>
      </c>
      <c r="H21" s="9">
        <v>410</v>
      </c>
      <c r="I21" s="9">
        <v>410</v>
      </c>
      <c r="J21" s="9">
        <v>350</v>
      </c>
      <c r="K21" s="9">
        <v>530</v>
      </c>
    </row>
    <row r="22" spans="1:11" ht="34.5" customHeight="1" x14ac:dyDescent="0.15">
      <c r="A22" s="93"/>
      <c r="B22" s="10" t="s">
        <v>26</v>
      </c>
      <c r="C22" s="53" t="s">
        <v>108</v>
      </c>
      <c r="D22" s="53"/>
      <c r="E22" s="53"/>
      <c r="F22" s="53" t="s">
        <v>27</v>
      </c>
      <c r="G22" s="53"/>
      <c r="H22" s="53"/>
      <c r="I22" s="53" t="s">
        <v>109</v>
      </c>
      <c r="J22" s="53"/>
      <c r="K22" s="53"/>
    </row>
    <row r="23" spans="1:11" ht="27.75" customHeight="1" x14ac:dyDescent="0.15">
      <c r="A23" s="97" t="s">
        <v>29</v>
      </c>
      <c r="B23" s="12" t="s">
        <v>30</v>
      </c>
      <c r="C23" s="46">
        <v>2550</v>
      </c>
      <c r="D23" s="46"/>
      <c r="E23" s="46"/>
      <c r="F23" s="46">
        <f>2550-140</f>
        <v>2410</v>
      </c>
      <c r="G23" s="46"/>
      <c r="H23" s="46"/>
      <c r="I23" s="46">
        <f>2550-140</f>
        <v>2410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1690</v>
      </c>
      <c r="D24" s="46"/>
      <c r="E24" s="46"/>
      <c r="F24" s="46">
        <f>800+780</f>
        <v>1580</v>
      </c>
      <c r="G24" s="46"/>
      <c r="H24" s="46"/>
      <c r="I24" s="46">
        <f>800+780</f>
        <v>1580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28</v>
      </c>
      <c r="D25" s="46"/>
      <c r="E25" s="46"/>
      <c r="F25" s="46">
        <v>27</v>
      </c>
      <c r="G25" s="46"/>
      <c r="H25" s="46"/>
      <c r="I25" s="46">
        <v>27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16</v>
      </c>
      <c r="D26" s="46"/>
      <c r="E26" s="46"/>
      <c r="F26" s="46">
        <v>16</v>
      </c>
      <c r="G26" s="46"/>
      <c r="H26" s="46"/>
      <c r="I26" s="46">
        <v>14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110</v>
      </c>
      <c r="D28" s="66"/>
      <c r="E28" s="67"/>
      <c r="F28" s="65" t="s">
        <v>111</v>
      </c>
      <c r="G28" s="66"/>
      <c r="H28" s="67"/>
      <c r="I28" s="65"/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105</v>
      </c>
      <c r="D31" s="57"/>
      <c r="E31" s="58"/>
      <c r="F31" s="56" t="s">
        <v>112</v>
      </c>
      <c r="G31" s="57"/>
      <c r="H31" s="58"/>
      <c r="I31" s="56" t="s">
        <v>41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9.2899999999999991</v>
      </c>
      <c r="F35" s="9">
        <v>9.27</v>
      </c>
      <c r="G35" s="9">
        <v>9.3699999999999992</v>
      </c>
      <c r="H35" s="9">
        <v>9.2799999999999994</v>
      </c>
      <c r="I35" s="9">
        <v>9.26</v>
      </c>
      <c r="J35" s="34">
        <v>9.2899999999999991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6.25</v>
      </c>
      <c r="F36" s="9">
        <v>5.86</v>
      </c>
      <c r="G36" s="9">
        <v>5.97</v>
      </c>
      <c r="H36" s="9">
        <v>5.85</v>
      </c>
      <c r="I36" s="9">
        <v>6.55</v>
      </c>
      <c r="J36" s="34">
        <v>6.15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12.8</v>
      </c>
      <c r="F37" s="9">
        <v>13</v>
      </c>
      <c r="G37" s="18">
        <v>13.7</v>
      </c>
      <c r="H37" s="9">
        <v>12.8</v>
      </c>
      <c r="I37" s="9">
        <v>11.5</v>
      </c>
      <c r="J37" s="34">
        <v>12.3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4.0599999999999996</v>
      </c>
      <c r="F38" s="18">
        <v>5.39</v>
      </c>
      <c r="G38" s="18">
        <v>4.8</v>
      </c>
      <c r="H38" s="18">
        <v>6.17</v>
      </c>
      <c r="I38" s="9">
        <v>6.2</v>
      </c>
      <c r="J38" s="34">
        <v>5.93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0.3</v>
      </c>
      <c r="H39" s="9">
        <v>0.3</v>
      </c>
      <c r="I39" s="9">
        <v>0.5</v>
      </c>
      <c r="J39" s="34">
        <v>0.5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10.25</v>
      </c>
      <c r="F40" s="9">
        <v>10.26</v>
      </c>
      <c r="G40" s="9">
        <v>10.34</v>
      </c>
      <c r="H40" s="9">
        <v>10.28</v>
      </c>
      <c r="I40" s="9">
        <v>10.26</v>
      </c>
      <c r="J40" s="34">
        <v>22.14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23.56</v>
      </c>
      <c r="F41" s="9">
        <v>22.8</v>
      </c>
      <c r="G41" s="9">
        <v>22.9</v>
      </c>
      <c r="H41" s="9">
        <v>22.67</v>
      </c>
      <c r="I41" s="9">
        <v>21.87</v>
      </c>
      <c r="J41" s="34">
        <v>10.31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7.65</v>
      </c>
      <c r="F42" s="9">
        <v>6.76</v>
      </c>
      <c r="G42" s="9">
        <v>6.12</v>
      </c>
      <c r="H42" s="9">
        <v>5.94</v>
      </c>
      <c r="I42" s="9">
        <v>5.95</v>
      </c>
      <c r="J42" s="34">
        <v>5.64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8.2799999999999994</v>
      </c>
      <c r="F43" s="9">
        <v>7.35</v>
      </c>
      <c r="G43" s="9">
        <v>7.2</v>
      </c>
      <c r="H43" s="9">
        <v>6.7</v>
      </c>
      <c r="I43" s="9">
        <v>6.84</v>
      </c>
      <c r="J43" s="34">
        <v>7.21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420</v>
      </c>
      <c r="F44" s="9">
        <v>380</v>
      </c>
      <c r="G44" s="9">
        <v>383</v>
      </c>
      <c r="H44" s="9">
        <v>413</v>
      </c>
      <c r="I44" s="9">
        <v>387</v>
      </c>
      <c r="J44" s="34">
        <v>392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5.3</v>
      </c>
      <c r="F45" s="9">
        <v>5.51</v>
      </c>
      <c r="G45" s="9">
        <v>5.67</v>
      </c>
      <c r="H45" s="9">
        <v>5.84</v>
      </c>
      <c r="I45" s="9">
        <v>5.54</v>
      </c>
      <c r="J45" s="34">
        <v>5.23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15.6</v>
      </c>
      <c r="F46" s="9">
        <v>17</v>
      </c>
      <c r="G46" s="9">
        <v>17.2</v>
      </c>
      <c r="H46" s="9">
        <v>17.7</v>
      </c>
      <c r="I46" s="9">
        <v>17.399999999999999</v>
      </c>
      <c r="J46" s="34">
        <v>16.899999999999999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3.51</v>
      </c>
      <c r="F47" s="9">
        <v>2.92</v>
      </c>
      <c r="G47" s="9">
        <v>3.74</v>
      </c>
      <c r="H47" s="9">
        <v>5.33</v>
      </c>
      <c r="I47" s="9">
        <v>3.84</v>
      </c>
      <c r="J47" s="34">
        <v>3.24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5.67</v>
      </c>
      <c r="F48" s="9">
        <v>5.72</v>
      </c>
      <c r="G48" s="9">
        <v>5.84</v>
      </c>
      <c r="H48" s="9">
        <v>5.63</v>
      </c>
      <c r="I48" s="9">
        <v>5.83</v>
      </c>
      <c r="J48" s="34">
        <v>5.61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13.9</v>
      </c>
      <c r="F49" s="9">
        <v>13</v>
      </c>
      <c r="G49" s="9">
        <v>14.3</v>
      </c>
      <c r="H49" s="9">
        <v>14.9</v>
      </c>
      <c r="I49" s="9">
        <v>12.6</v>
      </c>
      <c r="J49" s="34">
        <v>12.3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2.48</v>
      </c>
      <c r="F50" s="9">
        <v>1.87</v>
      </c>
      <c r="G50" s="9">
        <v>3.41</v>
      </c>
      <c r="H50" s="9">
        <v>3.96</v>
      </c>
      <c r="I50" s="9">
        <v>5.14</v>
      </c>
      <c r="J50" s="34">
        <v>4.17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9.25</v>
      </c>
      <c r="F52" s="9">
        <v>9.3000000000000007</v>
      </c>
      <c r="G52" s="9">
        <v>9.3000000000000007</v>
      </c>
      <c r="H52" s="9">
        <v>9.1999999999999993</v>
      </c>
      <c r="I52" s="9">
        <v>9.2100000000000009</v>
      </c>
      <c r="J52" s="34">
        <v>9.23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6.42</v>
      </c>
      <c r="F53" s="9">
        <v>6.39</v>
      </c>
      <c r="G53" s="9">
        <v>6.25</v>
      </c>
      <c r="H53" s="9">
        <v>6.1</v>
      </c>
      <c r="I53" s="9">
        <v>5.49</v>
      </c>
      <c r="J53" s="34">
        <v>5.74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8</v>
      </c>
      <c r="F54" s="9">
        <v>9.4</v>
      </c>
      <c r="G54" s="9">
        <v>10.1</v>
      </c>
      <c r="H54" s="9">
        <v>10.6</v>
      </c>
      <c r="I54" s="9">
        <v>11.2</v>
      </c>
      <c r="J54" s="34">
        <v>10.8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3.74</v>
      </c>
      <c r="F55" s="21">
        <v>4.34</v>
      </c>
      <c r="G55" s="21">
        <v>5.17</v>
      </c>
      <c r="H55" s="9">
        <v>6.3</v>
      </c>
      <c r="I55" s="9">
        <v>5.7</v>
      </c>
      <c r="J55" s="34">
        <v>5.84</v>
      </c>
    </row>
    <row r="56" spans="1:13" ht="14.25" x14ac:dyDescent="0.15">
      <c r="A56" s="22" t="s">
        <v>77</v>
      </c>
      <c r="B56" s="22" t="s">
        <v>78</v>
      </c>
      <c r="C56" s="23">
        <v>8</v>
      </c>
      <c r="D56" s="22" t="s">
        <v>50</v>
      </c>
      <c r="E56" s="23">
        <v>82</v>
      </c>
      <c r="F56" s="22" t="s">
        <v>79</v>
      </c>
      <c r="G56" s="23">
        <v>79</v>
      </c>
      <c r="H56" s="22" t="s">
        <v>80</v>
      </c>
      <c r="I56" s="23">
        <v>0.02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14.12</v>
      </c>
      <c r="C59" s="28"/>
      <c r="D59" s="29">
        <v>11.24</v>
      </c>
      <c r="E59" s="28"/>
      <c r="F59" s="28">
        <v>76.8</v>
      </c>
      <c r="G59" s="30"/>
      <c r="H59" s="28"/>
      <c r="I59" s="28"/>
      <c r="J59" s="34"/>
      <c r="K59" s="34"/>
      <c r="L59" s="34"/>
      <c r="M59" s="34"/>
    </row>
    <row r="60" spans="1:13" ht="18.75" x14ac:dyDescent="0.25">
      <c r="A60" s="27" t="s">
        <v>84</v>
      </c>
      <c r="B60" s="28"/>
      <c r="C60" s="28"/>
      <c r="D60" s="29"/>
      <c r="E60" s="28"/>
      <c r="F60" s="28"/>
      <c r="G60" s="30"/>
      <c r="H60" s="28">
        <v>54.4</v>
      </c>
      <c r="I60" s="28"/>
      <c r="J60" s="34">
        <v>25.41</v>
      </c>
      <c r="K60" s="34"/>
      <c r="L60" s="34">
        <v>24.71</v>
      </c>
      <c r="M60" s="34"/>
    </row>
    <row r="61" spans="1:13" ht="18.75" x14ac:dyDescent="0.25">
      <c r="A61" s="27" t="s">
        <v>85</v>
      </c>
      <c r="B61" s="28">
        <v>18.260000000000002</v>
      </c>
      <c r="C61" s="28"/>
      <c r="D61" s="29">
        <v>14.05</v>
      </c>
      <c r="E61" s="28"/>
      <c r="F61" s="28">
        <v>39.1</v>
      </c>
      <c r="G61" s="30"/>
      <c r="H61" s="28">
        <v>25.9</v>
      </c>
      <c r="I61" s="28"/>
      <c r="J61" s="34">
        <v>21.95</v>
      </c>
      <c r="K61" s="34"/>
      <c r="L61" s="34">
        <v>20.49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/>
      <c r="D63" s="29"/>
      <c r="E63" s="28"/>
      <c r="F63" s="28"/>
      <c r="G63" s="30">
        <v>11.71</v>
      </c>
      <c r="H63" s="28"/>
      <c r="I63" s="28">
        <v>11.71</v>
      </c>
      <c r="J63" s="34"/>
      <c r="K63" s="34">
        <v>11.73</v>
      </c>
      <c r="M63" s="34">
        <v>11.86</v>
      </c>
    </row>
    <row r="64" spans="1:13" ht="18.75" x14ac:dyDescent="0.25">
      <c r="A64" s="31" t="s">
        <v>87</v>
      </c>
      <c r="B64" s="28"/>
      <c r="C64" s="28">
        <v>14.1</v>
      </c>
      <c r="D64" s="29"/>
      <c r="E64" s="28">
        <v>15.6</v>
      </c>
      <c r="F64" s="28"/>
      <c r="G64" s="32">
        <v>14.28</v>
      </c>
      <c r="H64" s="28"/>
      <c r="I64" s="28">
        <v>14.08</v>
      </c>
      <c r="J64" s="34"/>
      <c r="K64" s="34">
        <v>12.87</v>
      </c>
      <c r="L64" s="34"/>
      <c r="M64" s="34">
        <v>16.489999999999998</v>
      </c>
    </row>
    <row r="65" spans="1:13" ht="18.75" x14ac:dyDescent="0.25">
      <c r="A65" s="31" t="s">
        <v>88</v>
      </c>
      <c r="B65" s="28"/>
      <c r="C65" s="28">
        <v>48.5</v>
      </c>
      <c r="D65" s="29"/>
      <c r="E65" s="28">
        <v>62.3</v>
      </c>
      <c r="F65" s="28"/>
      <c r="G65" s="30"/>
      <c r="H65" s="28"/>
      <c r="I65" s="28"/>
      <c r="J65" s="34"/>
      <c r="K65" s="34"/>
      <c r="M65" s="34"/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2.3199999999999998</v>
      </c>
      <c r="C67" s="28">
        <v>7.3</v>
      </c>
      <c r="D67" s="29">
        <v>2.86</v>
      </c>
      <c r="E67" s="28">
        <v>7.6</v>
      </c>
      <c r="F67" s="28">
        <v>2.54</v>
      </c>
      <c r="G67" s="30">
        <v>7.42</v>
      </c>
      <c r="H67" s="28">
        <v>2.71</v>
      </c>
      <c r="I67" s="28">
        <v>7.18</v>
      </c>
      <c r="J67" s="34">
        <v>2.84</v>
      </c>
      <c r="K67" s="34">
        <v>7.22</v>
      </c>
      <c r="L67" s="34">
        <v>3.17</v>
      </c>
      <c r="M67" s="34">
        <v>7.55</v>
      </c>
    </row>
    <row r="68" spans="1:13" ht="18.75" x14ac:dyDescent="0.25">
      <c r="A68" s="36" t="s">
        <v>90</v>
      </c>
      <c r="B68" s="38">
        <v>2.15</v>
      </c>
      <c r="C68" s="28">
        <v>7.4</v>
      </c>
      <c r="D68" s="29">
        <v>3.24</v>
      </c>
      <c r="E68" s="28">
        <v>7.2</v>
      </c>
      <c r="F68" s="28">
        <v>3.93</v>
      </c>
      <c r="G68" s="30">
        <v>7.06</v>
      </c>
      <c r="H68" s="28">
        <v>3.56</v>
      </c>
      <c r="I68" s="28">
        <v>6.88</v>
      </c>
      <c r="J68" s="34">
        <v>3.11</v>
      </c>
      <c r="K68" s="34">
        <v>6.95</v>
      </c>
      <c r="L68" s="34">
        <v>2.84</v>
      </c>
      <c r="M68" s="34">
        <v>6.86</v>
      </c>
    </row>
    <row r="69" spans="1:13" ht="18.75" x14ac:dyDescent="0.25">
      <c r="A69" s="36" t="s">
        <v>91</v>
      </c>
      <c r="B69" s="38">
        <v>1.63</v>
      </c>
      <c r="C69" s="28">
        <v>10.5</v>
      </c>
      <c r="D69" s="29">
        <v>2.21</v>
      </c>
      <c r="E69" s="28">
        <v>10.7</v>
      </c>
      <c r="F69" s="28"/>
      <c r="G69" s="30"/>
      <c r="H69" s="28"/>
      <c r="I69" s="28"/>
      <c r="J69" s="34"/>
      <c r="K69" s="34"/>
      <c r="L69" s="34"/>
      <c r="M69" s="34"/>
    </row>
    <row r="70" spans="1:13" ht="18.75" x14ac:dyDescent="0.25">
      <c r="A70" s="36" t="s">
        <v>92</v>
      </c>
      <c r="B70" s="3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0"/>
  <sheetViews>
    <sheetView topLeftCell="A13" workbookViewId="0">
      <selection activeCell="C28" sqref="C28:E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113</v>
      </c>
      <c r="D2" s="43"/>
      <c r="E2" s="43"/>
      <c r="F2" s="44" t="s">
        <v>114</v>
      </c>
      <c r="G2" s="44"/>
      <c r="H2" s="44"/>
      <c r="I2" s="45" t="s">
        <v>115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7050</v>
      </c>
      <c r="D4" s="46"/>
      <c r="E4" s="46"/>
      <c r="F4" s="46">
        <v>7990</v>
      </c>
      <c r="G4" s="46"/>
      <c r="H4" s="46"/>
      <c r="I4" s="46">
        <v>8600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8050</v>
      </c>
      <c r="D5" s="46"/>
      <c r="E5" s="46"/>
      <c r="F5" s="46">
        <v>8840</v>
      </c>
      <c r="G5" s="46"/>
      <c r="H5" s="46"/>
      <c r="I5" s="46">
        <v>9650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C4-'3日'!I4</f>
        <v>870</v>
      </c>
      <c r="D6" s="104"/>
      <c r="E6" s="104"/>
      <c r="F6" s="105">
        <f>F4-C4</f>
        <v>940</v>
      </c>
      <c r="G6" s="106"/>
      <c r="H6" s="107"/>
      <c r="I6" s="105">
        <f>I4-F4</f>
        <v>610</v>
      </c>
      <c r="J6" s="106"/>
      <c r="K6" s="107"/>
      <c r="L6" s="103">
        <f>C6+F6+I6</f>
        <v>2420</v>
      </c>
      <c r="M6" s="103">
        <f>C7+F7+I7</f>
        <v>2650</v>
      </c>
    </row>
    <row r="7" spans="1:15" ht="21.95" customHeight="1" x14ac:dyDescent="0.15">
      <c r="A7" s="92"/>
      <c r="B7" s="6" t="s">
        <v>8</v>
      </c>
      <c r="C7" s="104">
        <f>C5-'3日'!I5</f>
        <v>1050</v>
      </c>
      <c r="D7" s="104"/>
      <c r="E7" s="104"/>
      <c r="F7" s="105">
        <f>F5-C5</f>
        <v>790</v>
      </c>
      <c r="G7" s="106"/>
      <c r="H7" s="107"/>
      <c r="I7" s="105">
        <f>I5-F5</f>
        <v>810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42</v>
      </c>
      <c r="D9" s="46"/>
      <c r="E9" s="46"/>
      <c r="F9" s="46">
        <v>50</v>
      </c>
      <c r="G9" s="46"/>
      <c r="H9" s="46"/>
      <c r="I9" s="46">
        <v>47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42</v>
      </c>
      <c r="D10" s="46"/>
      <c r="E10" s="46"/>
      <c r="F10" s="46">
        <v>49</v>
      </c>
      <c r="G10" s="46"/>
      <c r="H10" s="46"/>
      <c r="I10" s="46">
        <v>47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430</v>
      </c>
      <c r="D15" s="9">
        <v>400</v>
      </c>
      <c r="E15" s="9">
        <v>370</v>
      </c>
      <c r="F15" s="9">
        <v>370</v>
      </c>
      <c r="G15" s="9">
        <v>320</v>
      </c>
      <c r="H15" s="9">
        <v>550</v>
      </c>
      <c r="I15" s="9">
        <v>550</v>
      </c>
      <c r="J15" s="9">
        <v>500</v>
      </c>
      <c r="K15" s="9">
        <v>450</v>
      </c>
    </row>
    <row r="16" spans="1:15" ht="31.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116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530</v>
      </c>
      <c r="D21" s="9">
        <v>460</v>
      </c>
      <c r="E21" s="9">
        <v>390</v>
      </c>
      <c r="F21" s="9">
        <v>380</v>
      </c>
      <c r="G21" s="9">
        <v>310</v>
      </c>
      <c r="H21" s="9">
        <v>500</v>
      </c>
      <c r="I21" s="9">
        <v>500</v>
      </c>
      <c r="J21" s="9">
        <v>430</v>
      </c>
      <c r="K21" s="9">
        <v>350</v>
      </c>
    </row>
    <row r="22" spans="1:11" ht="30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117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2360</v>
      </c>
      <c r="D23" s="46"/>
      <c r="E23" s="46"/>
      <c r="F23" s="46">
        <v>2360</v>
      </c>
      <c r="G23" s="46"/>
      <c r="H23" s="46"/>
      <c r="I23" s="46">
        <v>2360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f>800+780</f>
        <v>1580</v>
      </c>
      <c r="D24" s="46"/>
      <c r="E24" s="46"/>
      <c r="F24" s="46">
        <f>800+780</f>
        <v>1580</v>
      </c>
      <c r="G24" s="46"/>
      <c r="H24" s="46"/>
      <c r="I24" s="46">
        <f>800+780</f>
        <v>1580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27</v>
      </c>
      <c r="D25" s="46"/>
      <c r="E25" s="46"/>
      <c r="F25" s="46">
        <v>27</v>
      </c>
      <c r="G25" s="46"/>
      <c r="H25" s="46"/>
      <c r="I25" s="46">
        <v>27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14</v>
      </c>
      <c r="D26" s="46"/>
      <c r="E26" s="46"/>
      <c r="F26" s="46">
        <v>14</v>
      </c>
      <c r="G26" s="46"/>
      <c r="H26" s="46"/>
      <c r="I26" s="46">
        <v>14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118</v>
      </c>
      <c r="D28" s="66"/>
      <c r="E28" s="67"/>
      <c r="F28" s="65"/>
      <c r="G28" s="66"/>
      <c r="H28" s="67"/>
      <c r="I28" s="65"/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119</v>
      </c>
      <c r="D31" s="57"/>
      <c r="E31" s="58"/>
      <c r="F31" s="56" t="s">
        <v>105</v>
      </c>
      <c r="G31" s="57"/>
      <c r="H31" s="58"/>
      <c r="I31" s="56" t="s">
        <v>120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9.34</v>
      </c>
      <c r="F35" s="9">
        <v>9.32</v>
      </c>
      <c r="G35" s="9">
        <v>9.3800000000000008</v>
      </c>
      <c r="H35" s="9">
        <v>9.35</v>
      </c>
      <c r="I35" s="9">
        <v>9.39</v>
      </c>
      <c r="J35" s="34">
        <v>9.4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7.3</v>
      </c>
      <c r="F36" s="9">
        <v>6.5</v>
      </c>
      <c r="G36" s="9">
        <v>5.6</v>
      </c>
      <c r="H36" s="9">
        <v>5.87</v>
      </c>
      <c r="I36" s="9">
        <v>5.74</v>
      </c>
      <c r="J36" s="34">
        <v>5.93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12.8</v>
      </c>
      <c r="F37" s="9">
        <v>13.8</v>
      </c>
      <c r="G37" s="18">
        <v>13.6</v>
      </c>
      <c r="H37" s="9">
        <v>13.5</v>
      </c>
      <c r="I37" s="9">
        <v>13.1</v>
      </c>
      <c r="J37" s="34">
        <v>13.4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2.48</v>
      </c>
      <c r="F38" s="18">
        <v>4.3</v>
      </c>
      <c r="G38" s="18">
        <v>7.42</v>
      </c>
      <c r="H38" s="18">
        <v>5.82</v>
      </c>
      <c r="I38" s="9">
        <v>5.44</v>
      </c>
      <c r="J38" s="34">
        <v>6.07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0.3</v>
      </c>
      <c r="F39" s="9">
        <v>0.6</v>
      </c>
      <c r="G39" s="9">
        <v>0.2</v>
      </c>
      <c r="H39" s="9">
        <v>0.2</v>
      </c>
      <c r="I39" s="9">
        <v>0.5</v>
      </c>
      <c r="J39" s="34">
        <v>0.5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10.32</v>
      </c>
      <c r="F40" s="9">
        <v>10.3</v>
      </c>
      <c r="G40" s="9">
        <v>10.24</v>
      </c>
      <c r="H40" s="9">
        <v>10.210000000000001</v>
      </c>
      <c r="I40" s="9">
        <v>10.29</v>
      </c>
      <c r="J40" s="34">
        <v>10.18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25</v>
      </c>
      <c r="F41" s="9">
        <v>20</v>
      </c>
      <c r="G41" s="9">
        <v>20.86</v>
      </c>
      <c r="H41" s="9">
        <v>21.6</v>
      </c>
      <c r="I41" s="9">
        <v>22.51</v>
      </c>
      <c r="J41" s="34">
        <v>21.73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5.73</v>
      </c>
      <c r="F42" s="9">
        <v>5.67</v>
      </c>
      <c r="G42" s="9">
        <v>5.77</v>
      </c>
      <c r="H42" s="9">
        <v>5.41</v>
      </c>
      <c r="I42" s="9">
        <v>4.93</v>
      </c>
      <c r="J42" s="34">
        <v>4.8499999999999996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8.3000000000000007</v>
      </c>
      <c r="F43" s="9">
        <v>8.6</v>
      </c>
      <c r="G43" s="9">
        <v>8.3699999999999992</v>
      </c>
      <c r="H43" s="9">
        <v>9.0399999999999991</v>
      </c>
      <c r="I43" s="9">
        <v>9.33</v>
      </c>
      <c r="J43" s="34">
        <v>9.14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372</v>
      </c>
      <c r="F44" s="9">
        <v>331</v>
      </c>
      <c r="G44" s="9">
        <v>330</v>
      </c>
      <c r="H44" s="9">
        <v>350</v>
      </c>
      <c r="I44" s="9">
        <v>362</v>
      </c>
      <c r="J44" s="34">
        <v>654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4.4000000000000004</v>
      </c>
      <c r="F45" s="9">
        <v>5.2</v>
      </c>
      <c r="G45" s="9">
        <v>5.42</v>
      </c>
      <c r="H45" s="9">
        <v>5.29</v>
      </c>
      <c r="I45" s="9">
        <v>5.56</v>
      </c>
      <c r="J45" s="34">
        <v>5.41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16.600000000000001</v>
      </c>
      <c r="F46" s="9">
        <v>15.5</v>
      </c>
      <c r="G46" s="9">
        <v>14.7</v>
      </c>
      <c r="H46" s="9">
        <v>17.5</v>
      </c>
      <c r="I46" s="9">
        <v>18</v>
      </c>
      <c r="J46" s="34">
        <v>26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2.2000000000000002</v>
      </c>
      <c r="F47" s="9">
        <v>3.3</v>
      </c>
      <c r="G47" s="9">
        <v>1.46</v>
      </c>
      <c r="H47" s="9">
        <v>1.22</v>
      </c>
      <c r="I47" s="9">
        <v>7.19</v>
      </c>
      <c r="J47" s="34">
        <v>6.29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5.0999999999999996</v>
      </c>
      <c r="F48" s="9">
        <v>6.4</v>
      </c>
      <c r="G48" s="9">
        <v>5.71</v>
      </c>
      <c r="H48" s="9">
        <v>5.56</v>
      </c>
      <c r="I48" s="9">
        <v>5.27</v>
      </c>
      <c r="J48" s="34">
        <v>5.57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12.2</v>
      </c>
      <c r="F49" s="9">
        <v>11.8</v>
      </c>
      <c r="G49" s="9">
        <v>10.3</v>
      </c>
      <c r="H49" s="9">
        <v>9.6</v>
      </c>
      <c r="I49" s="9">
        <v>13.4</v>
      </c>
      <c r="J49" s="34">
        <v>14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2.9</v>
      </c>
      <c r="F50" s="9">
        <v>3.5</v>
      </c>
      <c r="G50" s="9">
        <v>3.52</v>
      </c>
      <c r="H50" s="9">
        <v>2.76</v>
      </c>
      <c r="I50" s="9">
        <v>5.13</v>
      </c>
      <c r="J50" s="34">
        <v>4.83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9.44</v>
      </c>
      <c r="F52" s="9">
        <v>9.42</v>
      </c>
      <c r="G52" s="9">
        <v>9.43</v>
      </c>
      <c r="H52" s="9">
        <v>9.4</v>
      </c>
      <c r="I52" s="9">
        <v>9.35</v>
      </c>
      <c r="J52" s="34">
        <v>9.4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4.9000000000000004</v>
      </c>
      <c r="F53" s="9">
        <v>4.7</v>
      </c>
      <c r="G53" s="9">
        <v>6.27</v>
      </c>
      <c r="H53" s="9">
        <v>5.97</v>
      </c>
      <c r="I53" s="9">
        <v>5.5</v>
      </c>
      <c r="J53" s="34">
        <v>5.77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7.6</v>
      </c>
      <c r="F54" s="9">
        <v>7.7</v>
      </c>
      <c r="G54" s="9">
        <v>5.4</v>
      </c>
      <c r="H54" s="9">
        <v>7.2</v>
      </c>
      <c r="I54" s="9">
        <v>8.3000000000000007</v>
      </c>
      <c r="J54" s="34">
        <v>7.9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4.38</v>
      </c>
      <c r="F55" s="21">
        <v>4.5999999999999996</v>
      </c>
      <c r="G55" s="21">
        <v>5.83</v>
      </c>
      <c r="H55" s="9">
        <v>4.6500000000000004</v>
      </c>
      <c r="I55" s="9">
        <v>4.79</v>
      </c>
      <c r="J55" s="34">
        <v>5.17</v>
      </c>
    </row>
    <row r="56" spans="1:13" ht="14.25" x14ac:dyDescent="0.15">
      <c r="A56" s="22" t="s">
        <v>77</v>
      </c>
      <c r="B56" s="22" t="s">
        <v>78</v>
      </c>
      <c r="C56" s="23">
        <v>8.24</v>
      </c>
      <c r="D56" s="22" t="s">
        <v>50</v>
      </c>
      <c r="E56" s="23">
        <v>83</v>
      </c>
      <c r="F56" s="22" t="s">
        <v>79</v>
      </c>
      <c r="G56" s="23">
        <v>75.62</v>
      </c>
      <c r="H56" s="22" t="s">
        <v>80</v>
      </c>
      <c r="I56" s="23">
        <v>0.3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>
        <v>15.8</v>
      </c>
      <c r="E59" s="28"/>
      <c r="F59" s="28">
        <v>56.9</v>
      </c>
      <c r="G59" s="30"/>
      <c r="H59" s="28">
        <v>20.9</v>
      </c>
      <c r="I59" s="28"/>
      <c r="J59" s="34">
        <v>35</v>
      </c>
      <c r="K59" s="34"/>
      <c r="L59" s="34">
        <v>28.6</v>
      </c>
      <c r="M59" s="34"/>
    </row>
    <row r="60" spans="1:13" ht="18.75" x14ac:dyDescent="0.25">
      <c r="A60" s="27" t="s">
        <v>84</v>
      </c>
      <c r="B60" s="28">
        <v>25.6</v>
      </c>
      <c r="C60" s="28"/>
      <c r="D60" s="29"/>
      <c r="E60" s="28"/>
      <c r="F60" s="28"/>
      <c r="G60" s="30"/>
      <c r="H60" s="28">
        <v>18.23</v>
      </c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>
        <v>21.9</v>
      </c>
      <c r="C61" s="28"/>
      <c r="D61" s="29">
        <v>22.4</v>
      </c>
      <c r="E61" s="28"/>
      <c r="F61" s="28">
        <v>29.6</v>
      </c>
      <c r="G61" s="30"/>
      <c r="H61" s="28"/>
      <c r="I61" s="28"/>
      <c r="J61" s="34">
        <v>19.100000000000001</v>
      </c>
      <c r="K61" s="34"/>
      <c r="L61" s="34">
        <v>40.4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11.41</v>
      </c>
      <c r="D63" s="29"/>
      <c r="E63" s="28">
        <v>11.77</v>
      </c>
      <c r="F63" s="28"/>
      <c r="G63" s="30">
        <v>11.2</v>
      </c>
      <c r="H63" s="28"/>
      <c r="I63" s="28">
        <v>11.6</v>
      </c>
      <c r="J63" s="34"/>
      <c r="K63" s="34">
        <v>13.08</v>
      </c>
      <c r="M63" s="34">
        <v>12.02</v>
      </c>
    </row>
    <row r="64" spans="1:13" ht="18.75" x14ac:dyDescent="0.25">
      <c r="A64" s="31" t="s">
        <v>87</v>
      </c>
      <c r="B64" s="28"/>
      <c r="C64" s="28">
        <v>14.08</v>
      </c>
      <c r="D64" s="29"/>
      <c r="E64" s="28">
        <v>14.53</v>
      </c>
      <c r="F64" s="28"/>
      <c r="G64" s="30">
        <v>14.9</v>
      </c>
      <c r="H64" s="28"/>
      <c r="I64" s="28">
        <v>15.3</v>
      </c>
      <c r="J64" s="34"/>
      <c r="K64" s="34">
        <v>15.27</v>
      </c>
      <c r="L64" s="34"/>
      <c r="M64" s="34">
        <v>16.14</v>
      </c>
    </row>
    <row r="65" spans="1:13" ht="18.75" x14ac:dyDescent="0.25">
      <c r="A65" s="31" t="s">
        <v>88</v>
      </c>
      <c r="B65" s="28"/>
      <c r="C65" s="28"/>
      <c r="D65" s="29"/>
      <c r="E65" s="28"/>
      <c r="F65" s="28"/>
      <c r="G65" s="30"/>
      <c r="H65" s="28"/>
      <c r="I65" s="28"/>
      <c r="J65" s="34"/>
      <c r="K65" s="34"/>
      <c r="M65" s="34"/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5.72</v>
      </c>
      <c r="C67" s="28">
        <v>7.21</v>
      </c>
      <c r="D67" s="29">
        <v>7.45</v>
      </c>
      <c r="E67" s="28">
        <v>5.2</v>
      </c>
      <c r="F67" s="28">
        <v>2.21</v>
      </c>
      <c r="G67" s="30">
        <v>7.5</v>
      </c>
      <c r="H67" s="28">
        <v>2.65</v>
      </c>
      <c r="I67" s="28">
        <v>7.4</v>
      </c>
      <c r="J67" s="34">
        <v>5.99</v>
      </c>
      <c r="K67" s="34">
        <v>7.13</v>
      </c>
      <c r="L67" s="34">
        <v>5.41</v>
      </c>
      <c r="M67" s="34">
        <v>7.45</v>
      </c>
    </row>
    <row r="68" spans="1:13" ht="18.75" x14ac:dyDescent="0.25">
      <c r="A68" s="36" t="s">
        <v>90</v>
      </c>
      <c r="B68" s="37">
        <v>7.74</v>
      </c>
      <c r="C68" s="28">
        <v>6.87</v>
      </c>
      <c r="D68" s="29">
        <v>7.14</v>
      </c>
      <c r="E68" s="28">
        <v>6.1</v>
      </c>
      <c r="F68" s="28">
        <v>1.68</v>
      </c>
      <c r="G68" s="30">
        <v>7.1</v>
      </c>
      <c r="H68" s="28">
        <v>7.33</v>
      </c>
      <c r="I68" s="28">
        <v>7</v>
      </c>
      <c r="J68" s="34">
        <v>4.75</v>
      </c>
      <c r="K68" s="34">
        <v>6.94</v>
      </c>
      <c r="L68" s="34">
        <v>4.26</v>
      </c>
      <c r="M68" s="34">
        <v>6.88</v>
      </c>
    </row>
    <row r="69" spans="1:13" ht="18.75" x14ac:dyDescent="0.25">
      <c r="A69" s="36" t="s">
        <v>91</v>
      </c>
      <c r="B69" s="37"/>
      <c r="C69" s="28"/>
      <c r="D69" s="29"/>
      <c r="E69" s="28"/>
      <c r="F69" s="28"/>
      <c r="G69" s="30"/>
      <c r="H69" s="28"/>
      <c r="I69" s="28"/>
      <c r="J69" s="34"/>
      <c r="K69" s="34"/>
      <c r="L69" s="34"/>
      <c r="M69" s="34"/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0"/>
  <sheetViews>
    <sheetView topLeftCell="A28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113</v>
      </c>
      <c r="D2" s="43"/>
      <c r="E2" s="43"/>
      <c r="F2" s="44" t="s">
        <v>114</v>
      </c>
      <c r="G2" s="44"/>
      <c r="H2" s="44"/>
      <c r="I2" s="45" t="s">
        <v>115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9630</v>
      </c>
      <c r="D4" s="46"/>
      <c r="E4" s="46"/>
      <c r="F4" s="46">
        <v>10500</v>
      </c>
      <c r="G4" s="46"/>
      <c r="H4" s="46"/>
      <c r="I4" s="46">
        <v>11060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10220</v>
      </c>
      <c r="D5" s="46"/>
      <c r="E5" s="46"/>
      <c r="F5" s="46">
        <v>10780</v>
      </c>
      <c r="G5" s="46"/>
      <c r="H5" s="46"/>
      <c r="I5" s="46">
        <v>11750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C4-'4日'!I4</f>
        <v>1030</v>
      </c>
      <c r="D6" s="104"/>
      <c r="E6" s="104"/>
      <c r="F6" s="105">
        <f>F4-C4</f>
        <v>870</v>
      </c>
      <c r="G6" s="106"/>
      <c r="H6" s="107"/>
      <c r="I6" s="105">
        <f>I4-F4</f>
        <v>560</v>
      </c>
      <c r="J6" s="106"/>
      <c r="K6" s="107"/>
      <c r="L6" s="103">
        <f>C6+F6+I6</f>
        <v>2460</v>
      </c>
      <c r="M6" s="103">
        <f>C7+F7+I7</f>
        <v>2100</v>
      </c>
    </row>
    <row r="7" spans="1:15" ht="21.95" customHeight="1" x14ac:dyDescent="0.15">
      <c r="A7" s="92"/>
      <c r="B7" s="6" t="s">
        <v>8</v>
      </c>
      <c r="C7" s="104">
        <f>C5-'4日'!I5</f>
        <v>570</v>
      </c>
      <c r="D7" s="104"/>
      <c r="E7" s="104"/>
      <c r="F7" s="105">
        <f>F5-C5</f>
        <v>560</v>
      </c>
      <c r="G7" s="106"/>
      <c r="H7" s="107"/>
      <c r="I7" s="105">
        <f>I5-F5</f>
        <v>970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44</v>
      </c>
      <c r="D9" s="46"/>
      <c r="E9" s="46"/>
      <c r="F9" s="46">
        <v>47</v>
      </c>
      <c r="G9" s="46"/>
      <c r="H9" s="46"/>
      <c r="I9" s="46">
        <v>48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44</v>
      </c>
      <c r="D10" s="46"/>
      <c r="E10" s="46"/>
      <c r="F10" s="46">
        <v>47</v>
      </c>
      <c r="G10" s="46"/>
      <c r="H10" s="46"/>
      <c r="I10" s="46">
        <v>48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450</v>
      </c>
      <c r="D15" s="9">
        <v>420</v>
      </c>
      <c r="E15" s="9">
        <v>390</v>
      </c>
      <c r="F15" s="9">
        <v>390</v>
      </c>
      <c r="G15" s="9">
        <v>360</v>
      </c>
      <c r="H15" s="9">
        <v>330</v>
      </c>
      <c r="I15" s="9">
        <v>330</v>
      </c>
      <c r="J15" s="9">
        <v>270</v>
      </c>
      <c r="K15" s="9">
        <v>510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121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350</v>
      </c>
      <c r="D21" s="9">
        <v>270</v>
      </c>
      <c r="E21" s="9">
        <v>500</v>
      </c>
      <c r="F21" s="9">
        <v>500</v>
      </c>
      <c r="G21" s="9">
        <v>420</v>
      </c>
      <c r="H21" s="9">
        <v>350</v>
      </c>
      <c r="I21" s="9">
        <v>350</v>
      </c>
      <c r="J21" s="9">
        <v>250</v>
      </c>
      <c r="K21" s="9">
        <v>510</v>
      </c>
    </row>
    <row r="22" spans="1:11" ht="46.5" customHeight="1" x14ac:dyDescent="0.15">
      <c r="A22" s="93"/>
      <c r="B22" s="10" t="s">
        <v>26</v>
      </c>
      <c r="C22" s="53" t="s">
        <v>122</v>
      </c>
      <c r="D22" s="53"/>
      <c r="E22" s="53"/>
      <c r="F22" s="53" t="s">
        <v>27</v>
      </c>
      <c r="G22" s="53"/>
      <c r="H22" s="53"/>
      <c r="I22" s="53" t="s">
        <v>123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2160</v>
      </c>
      <c r="D23" s="46"/>
      <c r="E23" s="46"/>
      <c r="F23" s="46">
        <v>2160</v>
      </c>
      <c r="G23" s="46"/>
      <c r="H23" s="46"/>
      <c r="I23" s="46">
        <v>2160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1470</v>
      </c>
      <c r="D24" s="46"/>
      <c r="E24" s="46"/>
      <c r="F24" s="46">
        <f>700+680</f>
        <v>1380</v>
      </c>
      <c r="G24" s="46"/>
      <c r="H24" s="46"/>
      <c r="I24" s="46">
        <f>700+680</f>
        <v>1380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27</v>
      </c>
      <c r="D25" s="46"/>
      <c r="E25" s="46"/>
      <c r="F25" s="46">
        <v>27</v>
      </c>
      <c r="G25" s="46"/>
      <c r="H25" s="46"/>
      <c r="I25" s="46">
        <v>26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13</v>
      </c>
      <c r="D26" s="46"/>
      <c r="E26" s="46"/>
      <c r="F26" s="46">
        <v>13</v>
      </c>
      <c r="G26" s="46"/>
      <c r="H26" s="46"/>
      <c r="I26" s="46">
        <v>12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124</v>
      </c>
      <c r="D28" s="66"/>
      <c r="E28" s="67"/>
      <c r="F28" s="65" t="s">
        <v>125</v>
      </c>
      <c r="G28" s="66"/>
      <c r="H28" s="67"/>
      <c r="I28" s="65"/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119</v>
      </c>
      <c r="D31" s="57"/>
      <c r="E31" s="58"/>
      <c r="F31" s="56" t="s">
        <v>126</v>
      </c>
      <c r="G31" s="57"/>
      <c r="H31" s="58"/>
      <c r="I31" s="56" t="s">
        <v>40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9.44</v>
      </c>
      <c r="F35" s="9">
        <v>9.42</v>
      </c>
      <c r="G35" s="9">
        <v>9.4</v>
      </c>
      <c r="H35" s="9">
        <v>9.32</v>
      </c>
      <c r="I35" s="9">
        <v>9.2899999999999991</v>
      </c>
      <c r="J35" s="34">
        <v>9.2100000000000009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7.5</v>
      </c>
      <c r="F36" s="9">
        <v>5.7</v>
      </c>
      <c r="G36" s="9">
        <v>6.05</v>
      </c>
      <c r="H36" s="9">
        <v>6.42</v>
      </c>
      <c r="I36" s="9">
        <v>5.93</v>
      </c>
      <c r="J36" s="34">
        <v>5.89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13.4</v>
      </c>
      <c r="F37" s="9">
        <v>10</v>
      </c>
      <c r="G37" s="18">
        <v>12.4</v>
      </c>
      <c r="H37" s="9">
        <v>13.2</v>
      </c>
      <c r="I37" s="9">
        <v>13.4</v>
      </c>
      <c r="J37" s="34">
        <v>13.8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9.67</v>
      </c>
      <c r="F38" s="18">
        <v>2.48</v>
      </c>
      <c r="G38" s="18">
        <v>2.48</v>
      </c>
      <c r="H38" s="18">
        <v>2.4</v>
      </c>
      <c r="I38" s="9">
        <v>5.2</v>
      </c>
      <c r="J38" s="34">
        <v>7.6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0.4</v>
      </c>
      <c r="H39" s="9">
        <v>0.4</v>
      </c>
      <c r="I39" s="9">
        <v>0.2</v>
      </c>
      <c r="J39" s="34">
        <v>0.2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10.25</v>
      </c>
      <c r="F40" s="9">
        <v>10.28</v>
      </c>
      <c r="G40" s="9">
        <v>10.3</v>
      </c>
      <c r="H40" s="9">
        <v>10.06</v>
      </c>
      <c r="I40" s="9">
        <v>10.17</v>
      </c>
      <c r="J40" s="34">
        <v>10.27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25</v>
      </c>
      <c r="F41" s="9">
        <v>23</v>
      </c>
      <c r="G41" s="9">
        <v>27.1</v>
      </c>
      <c r="H41" s="9">
        <v>25.9</v>
      </c>
      <c r="I41" s="9">
        <v>21.93</v>
      </c>
      <c r="J41" s="34">
        <v>21.37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4.3899999999999997</v>
      </c>
      <c r="F42" s="9">
        <v>4.45</v>
      </c>
      <c r="G42" s="9">
        <v>4.71</v>
      </c>
      <c r="H42" s="9">
        <v>5.0599999999999996</v>
      </c>
      <c r="I42" s="9">
        <v>5.92</v>
      </c>
      <c r="J42" s="34">
        <v>6.72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9.4</v>
      </c>
      <c r="F43" s="9">
        <v>9.6999999999999993</v>
      </c>
      <c r="G43" s="9">
        <v>5.2</v>
      </c>
      <c r="H43" s="9">
        <v>4.6399999999999997</v>
      </c>
      <c r="I43" s="9">
        <v>6.02</v>
      </c>
      <c r="J43" s="34">
        <v>5.78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611</v>
      </c>
      <c r="F44" s="9">
        <v>546</v>
      </c>
      <c r="G44" s="9">
        <v>490</v>
      </c>
      <c r="H44" s="9">
        <v>482</v>
      </c>
      <c r="I44" s="9">
        <v>423</v>
      </c>
      <c r="J44" s="34">
        <v>478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4.5999999999999996</v>
      </c>
      <c r="F45" s="9">
        <v>5.5</v>
      </c>
      <c r="G45" s="9">
        <v>6.11</v>
      </c>
      <c r="H45" s="9">
        <v>6.2</v>
      </c>
      <c r="I45" s="9">
        <v>5.79</v>
      </c>
      <c r="J45" s="34">
        <v>5.55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21.4</v>
      </c>
      <c r="F46" s="9">
        <v>24</v>
      </c>
      <c r="G46" s="9">
        <v>17.899999999999999</v>
      </c>
      <c r="H46" s="9">
        <v>18.100000000000001</v>
      </c>
      <c r="I46" s="9">
        <v>18.7</v>
      </c>
      <c r="J46" s="34">
        <v>18.2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3.64</v>
      </c>
      <c r="F47" s="9">
        <v>1.42</v>
      </c>
      <c r="G47" s="9">
        <v>0.92</v>
      </c>
      <c r="H47" s="9">
        <v>1.43</v>
      </c>
      <c r="I47" s="9">
        <v>3.65</v>
      </c>
      <c r="J47" s="34">
        <v>2.87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5.33</v>
      </c>
      <c r="F48" s="9">
        <v>6.3</v>
      </c>
      <c r="G48" s="9">
        <v>5.8</v>
      </c>
      <c r="H48" s="9">
        <v>6.5</v>
      </c>
      <c r="I48" s="9">
        <v>5.44</v>
      </c>
      <c r="J48" s="34">
        <v>5.26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13.8</v>
      </c>
      <c r="F49" s="9">
        <v>13.2</v>
      </c>
      <c r="G49" s="9">
        <v>10.9</v>
      </c>
      <c r="H49" s="9">
        <v>10.6</v>
      </c>
      <c r="I49" s="9">
        <v>12.4</v>
      </c>
      <c r="J49" s="34">
        <v>12.9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4.03</v>
      </c>
      <c r="F50" s="9">
        <v>5.4</v>
      </c>
      <c r="G50" s="9">
        <v>1.9</v>
      </c>
      <c r="H50" s="9">
        <v>2.4</v>
      </c>
      <c r="I50" s="9">
        <v>4.67</v>
      </c>
      <c r="J50" s="34">
        <v>4.2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9.35</v>
      </c>
      <c r="F52" s="9">
        <v>9.4</v>
      </c>
      <c r="G52" s="9">
        <v>9.42</v>
      </c>
      <c r="H52" s="9">
        <v>9.4</v>
      </c>
      <c r="I52" s="9">
        <v>9.4</v>
      </c>
      <c r="J52" s="34">
        <v>9.35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5</v>
      </c>
      <c r="F53" s="9">
        <v>6.2</v>
      </c>
      <c r="G53" s="9">
        <v>5.94</v>
      </c>
      <c r="H53" s="9">
        <v>5.71</v>
      </c>
      <c r="I53" s="34">
        <v>6.15</v>
      </c>
      <c r="J53" s="34">
        <v>5.96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11.5</v>
      </c>
      <c r="F54" s="9">
        <v>11.8</v>
      </c>
      <c r="G54" s="9">
        <v>12.6</v>
      </c>
      <c r="H54" s="9">
        <v>12.4</v>
      </c>
      <c r="I54" s="9">
        <v>11.8</v>
      </c>
      <c r="J54" s="34">
        <v>10.7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5.66</v>
      </c>
      <c r="F55" s="21">
        <v>5.9</v>
      </c>
      <c r="G55" s="21">
        <v>3.11</v>
      </c>
      <c r="H55" s="9">
        <v>2.9</v>
      </c>
      <c r="I55" s="9">
        <v>4.6399999999999997</v>
      </c>
      <c r="J55" s="34">
        <v>3.96</v>
      </c>
    </row>
    <row r="56" spans="1:13" ht="14.25" x14ac:dyDescent="0.15">
      <c r="A56" s="22" t="s">
        <v>77</v>
      </c>
      <c r="B56" s="22" t="s">
        <v>78</v>
      </c>
      <c r="C56" s="23">
        <v>7.8</v>
      </c>
      <c r="D56" s="22" t="s">
        <v>50</v>
      </c>
      <c r="E56" s="23">
        <v>79</v>
      </c>
      <c r="F56" s="22" t="s">
        <v>79</v>
      </c>
      <c r="G56" s="23">
        <v>81</v>
      </c>
      <c r="H56" s="22" t="s">
        <v>80</v>
      </c>
      <c r="I56" s="34"/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172</v>
      </c>
      <c r="C59" s="28"/>
      <c r="D59" s="29"/>
      <c r="E59" s="28"/>
      <c r="F59" s="28">
        <v>23.2</v>
      </c>
      <c r="G59" s="30"/>
      <c r="H59" s="28">
        <v>22.5</v>
      </c>
      <c r="I59" s="28"/>
      <c r="J59" s="34">
        <v>25.8</v>
      </c>
      <c r="K59" s="34"/>
      <c r="L59" s="34">
        <v>28.8</v>
      </c>
      <c r="M59" s="34"/>
    </row>
    <row r="60" spans="1:13" ht="18.75" x14ac:dyDescent="0.25">
      <c r="A60" s="27" t="s">
        <v>84</v>
      </c>
      <c r="B60" s="28"/>
      <c r="C60" s="28"/>
      <c r="D60" s="29">
        <v>58.37</v>
      </c>
      <c r="E60" s="28"/>
      <c r="F60" s="28">
        <v>30.7</v>
      </c>
      <c r="G60" s="30"/>
      <c r="H60" s="28">
        <v>29.5</v>
      </c>
      <c r="I60" s="28"/>
      <c r="J60" s="34">
        <v>32</v>
      </c>
      <c r="K60" s="34"/>
      <c r="L60" s="34">
        <v>37</v>
      </c>
      <c r="M60" s="34"/>
    </row>
    <row r="61" spans="1:13" ht="18.75" x14ac:dyDescent="0.25">
      <c r="A61" s="27" t="s">
        <v>85</v>
      </c>
      <c r="B61" s="28">
        <v>61.75</v>
      </c>
      <c r="C61" s="28"/>
      <c r="D61" s="29">
        <v>80.680000000000007</v>
      </c>
      <c r="E61" s="28"/>
      <c r="F61" s="28"/>
      <c r="G61" s="30"/>
      <c r="H61" s="28"/>
      <c r="I61" s="28"/>
      <c r="J61" s="34"/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11.96</v>
      </c>
      <c r="D63" s="29"/>
      <c r="E63" s="28">
        <v>12.17</v>
      </c>
      <c r="F63" s="28"/>
      <c r="G63" s="30">
        <v>11.76</v>
      </c>
      <c r="H63" s="28"/>
      <c r="I63" s="28"/>
      <c r="J63" s="34"/>
      <c r="K63" s="34"/>
      <c r="M63" s="34">
        <v>12.01</v>
      </c>
    </row>
    <row r="64" spans="1:13" ht="18.75" x14ac:dyDescent="0.25">
      <c r="A64" s="31" t="s">
        <v>87</v>
      </c>
      <c r="B64" s="28"/>
      <c r="C64" s="28">
        <v>19.05</v>
      </c>
      <c r="D64" s="29"/>
      <c r="E64" s="28">
        <v>20.47</v>
      </c>
      <c r="F64" s="28"/>
      <c r="G64" s="32">
        <v>30.4</v>
      </c>
      <c r="H64" s="28"/>
      <c r="I64" s="28">
        <v>56.02</v>
      </c>
      <c r="J64" s="34"/>
      <c r="K64" s="34"/>
      <c r="L64" s="34"/>
      <c r="M64" s="34">
        <v>16.059999999999999</v>
      </c>
    </row>
    <row r="65" spans="1:13" ht="18.75" x14ac:dyDescent="0.25">
      <c r="A65" s="31" t="s">
        <v>88</v>
      </c>
      <c r="B65" s="28"/>
      <c r="C65" s="28"/>
      <c r="D65" s="29"/>
      <c r="E65" s="28"/>
      <c r="F65" s="28"/>
      <c r="G65" s="30"/>
      <c r="H65" s="28"/>
      <c r="I65" s="28">
        <v>27.9</v>
      </c>
      <c r="J65" s="34"/>
      <c r="K65" s="34">
        <v>60.83</v>
      </c>
      <c r="M65" s="34">
        <v>45.66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3.36</v>
      </c>
      <c r="C67" s="28">
        <v>7.32</v>
      </c>
      <c r="D67" s="29">
        <v>4.2</v>
      </c>
      <c r="E67" s="28">
        <v>7.32</v>
      </c>
      <c r="F67" s="28">
        <v>3.4</v>
      </c>
      <c r="G67" s="30">
        <v>7.46</v>
      </c>
      <c r="H67" s="28">
        <v>2.1</v>
      </c>
      <c r="I67" s="28">
        <v>7.46</v>
      </c>
      <c r="J67" s="34">
        <v>3.27</v>
      </c>
      <c r="K67" s="34">
        <v>8.0399999999999991</v>
      </c>
      <c r="L67" s="34">
        <v>2.17</v>
      </c>
      <c r="M67" s="34">
        <v>7.45</v>
      </c>
    </row>
    <row r="68" spans="1:13" ht="18.75" x14ac:dyDescent="0.25">
      <c r="A68" s="36" t="s">
        <v>90</v>
      </c>
      <c r="B68" s="37">
        <v>5.4</v>
      </c>
      <c r="C68" s="28">
        <v>6.87</v>
      </c>
      <c r="D68" s="29">
        <v>6.4</v>
      </c>
      <c r="E68" s="28">
        <v>6.92</v>
      </c>
      <c r="F68" s="28">
        <v>2.6</v>
      </c>
      <c r="G68" s="30">
        <v>7.04</v>
      </c>
      <c r="H68" s="28">
        <v>2.8</v>
      </c>
      <c r="I68" s="28">
        <v>7.13</v>
      </c>
      <c r="J68" s="34">
        <v>3.33</v>
      </c>
      <c r="K68" s="34">
        <v>7.51</v>
      </c>
      <c r="L68" s="34">
        <v>2.74</v>
      </c>
      <c r="M68" s="34">
        <v>6.92</v>
      </c>
    </row>
    <row r="69" spans="1:13" ht="18.75" x14ac:dyDescent="0.25">
      <c r="A69" s="36" t="s">
        <v>91</v>
      </c>
      <c r="B69" s="37"/>
      <c r="C69" s="28"/>
      <c r="D69" s="29"/>
      <c r="E69" s="28"/>
      <c r="F69" s="28"/>
      <c r="G69" s="30"/>
      <c r="H69" s="28">
        <v>4.3</v>
      </c>
      <c r="I69" s="28">
        <v>11.2</v>
      </c>
      <c r="J69" s="34">
        <v>4.75</v>
      </c>
      <c r="K69" s="34">
        <v>12.17</v>
      </c>
      <c r="L69" s="34">
        <v>3.26</v>
      </c>
      <c r="M69" s="34">
        <v>11.03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topLeftCell="A46" workbookViewId="0">
      <selection activeCell="F48" sqref="F4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127</v>
      </c>
      <c r="D2" s="43"/>
      <c r="E2" s="43"/>
      <c r="F2" s="44" t="s">
        <v>128</v>
      </c>
      <c r="G2" s="44"/>
      <c r="H2" s="44"/>
      <c r="I2" s="45" t="s">
        <v>129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11980</v>
      </c>
      <c r="D4" s="46"/>
      <c r="E4" s="46"/>
      <c r="F4" s="46">
        <v>12730</v>
      </c>
      <c r="G4" s="46"/>
      <c r="H4" s="46"/>
      <c r="I4" s="46">
        <v>13200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12500</v>
      </c>
      <c r="D5" s="46"/>
      <c r="E5" s="46"/>
      <c r="F5" s="46">
        <v>13180</v>
      </c>
      <c r="G5" s="46"/>
      <c r="H5" s="46"/>
      <c r="I5" s="46">
        <v>14260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C4-'5日'!I4</f>
        <v>920</v>
      </c>
      <c r="D6" s="104"/>
      <c r="E6" s="104"/>
      <c r="F6" s="105">
        <f>F4-C4</f>
        <v>750</v>
      </c>
      <c r="G6" s="106"/>
      <c r="H6" s="107"/>
      <c r="I6" s="105">
        <f>I4-F4</f>
        <v>470</v>
      </c>
      <c r="J6" s="106"/>
      <c r="K6" s="107"/>
      <c r="L6" s="103">
        <f>C6+F6+I6</f>
        <v>2140</v>
      </c>
      <c r="M6" s="103">
        <f>C7+F7+I7</f>
        <v>2510</v>
      </c>
    </row>
    <row r="7" spans="1:15" ht="21.95" customHeight="1" x14ac:dyDescent="0.15">
      <c r="A7" s="92"/>
      <c r="B7" s="6" t="s">
        <v>8</v>
      </c>
      <c r="C7" s="104">
        <f>C5-'5日'!I5</f>
        <v>750</v>
      </c>
      <c r="D7" s="104"/>
      <c r="E7" s="104"/>
      <c r="F7" s="105">
        <f>F5-C5</f>
        <v>680</v>
      </c>
      <c r="G7" s="106"/>
      <c r="H7" s="107"/>
      <c r="I7" s="105">
        <f>I5-F5</f>
        <v>1080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45</v>
      </c>
      <c r="D9" s="46"/>
      <c r="E9" s="46"/>
      <c r="F9" s="46">
        <v>46</v>
      </c>
      <c r="G9" s="46"/>
      <c r="H9" s="46"/>
      <c r="I9" s="46">
        <v>48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45</v>
      </c>
      <c r="D10" s="46"/>
      <c r="E10" s="46"/>
      <c r="F10" s="46">
        <v>46</v>
      </c>
      <c r="G10" s="46"/>
      <c r="H10" s="46"/>
      <c r="I10" s="46">
        <v>48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510</v>
      </c>
      <c r="D15" s="9">
        <v>480</v>
      </c>
      <c r="E15" s="9">
        <v>450</v>
      </c>
      <c r="F15" s="9">
        <v>450</v>
      </c>
      <c r="G15" s="9">
        <v>420</v>
      </c>
      <c r="H15" s="9">
        <v>390</v>
      </c>
      <c r="I15" s="9">
        <v>390</v>
      </c>
      <c r="J15" s="9">
        <v>360</v>
      </c>
      <c r="K15" s="9">
        <v>330</v>
      </c>
    </row>
    <row r="16" spans="1:15" ht="32.2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510</v>
      </c>
      <c r="D21" s="9">
        <v>410</v>
      </c>
      <c r="E21" s="9">
        <v>350</v>
      </c>
      <c r="F21" s="9">
        <v>350</v>
      </c>
      <c r="G21" s="9">
        <v>280</v>
      </c>
      <c r="H21" s="9">
        <v>520</v>
      </c>
      <c r="I21" s="9">
        <v>510</v>
      </c>
      <c r="J21" s="9">
        <v>420</v>
      </c>
      <c r="K21" s="9">
        <v>360</v>
      </c>
    </row>
    <row r="22" spans="1:11" ht="42.75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27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2000</v>
      </c>
      <c r="D23" s="46"/>
      <c r="E23" s="46"/>
      <c r="F23" s="46">
        <v>1900</v>
      </c>
      <c r="G23" s="46"/>
      <c r="H23" s="46"/>
      <c r="I23" s="46">
        <v>1900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f>700+680</f>
        <v>1380</v>
      </c>
      <c r="D24" s="46"/>
      <c r="E24" s="46"/>
      <c r="F24" s="46">
        <v>1280</v>
      </c>
      <c r="G24" s="46"/>
      <c r="H24" s="46"/>
      <c r="I24" s="46">
        <v>1280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26</v>
      </c>
      <c r="D25" s="46"/>
      <c r="E25" s="46"/>
      <c r="F25" s="46">
        <v>26</v>
      </c>
      <c r="G25" s="46"/>
      <c r="H25" s="46"/>
      <c r="I25" s="46">
        <v>26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12</v>
      </c>
      <c r="D26" s="46"/>
      <c r="E26" s="46"/>
      <c r="F26" s="46">
        <v>11</v>
      </c>
      <c r="G26" s="46"/>
      <c r="H26" s="46"/>
      <c r="I26" s="46">
        <v>11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130</v>
      </c>
      <c r="D28" s="66"/>
      <c r="E28" s="67"/>
      <c r="F28" s="65" t="s">
        <v>131</v>
      </c>
      <c r="G28" s="66"/>
      <c r="H28" s="67"/>
      <c r="I28" s="65" t="s">
        <v>132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ht="13.5" customHeight="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106</v>
      </c>
      <c r="D31" s="57"/>
      <c r="E31" s="58"/>
      <c r="F31" s="56" t="s">
        <v>133</v>
      </c>
      <c r="G31" s="57"/>
      <c r="H31" s="58"/>
      <c r="I31" s="56" t="s">
        <v>105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9.27</v>
      </c>
      <c r="F35" s="9">
        <v>9.1999999999999993</v>
      </c>
      <c r="G35" s="9">
        <v>9.0500000000000007</v>
      </c>
      <c r="H35" s="9">
        <v>9.07</v>
      </c>
      <c r="I35" s="9">
        <v>9.24</v>
      </c>
      <c r="J35" s="34">
        <v>9.2100000000000009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5.86</v>
      </c>
      <c r="F36" s="9">
        <v>5.17</v>
      </c>
      <c r="G36" s="9">
        <v>6.05</v>
      </c>
      <c r="H36" s="9">
        <v>6.4</v>
      </c>
      <c r="I36" s="9">
        <v>5.95</v>
      </c>
      <c r="J36" s="34">
        <v>6.23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14.2</v>
      </c>
      <c r="F37" s="9">
        <v>13.5</v>
      </c>
      <c r="G37" s="18">
        <v>16.100000000000001</v>
      </c>
      <c r="H37" s="9">
        <v>8.3000000000000007</v>
      </c>
      <c r="I37" s="9">
        <v>11</v>
      </c>
      <c r="J37" s="34">
        <v>13.6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4.32</v>
      </c>
      <c r="F38" s="18">
        <v>5.8</v>
      </c>
      <c r="G38" s="18">
        <v>8.81</v>
      </c>
      <c r="H38" s="18">
        <v>6.4</v>
      </c>
      <c r="I38" s="9">
        <v>4.09</v>
      </c>
      <c r="J38" s="34">
        <v>5.76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0.8</v>
      </c>
      <c r="F39" s="9">
        <v>0.8</v>
      </c>
      <c r="G39" s="9">
        <v>0.6</v>
      </c>
      <c r="H39" s="9">
        <v>0.6</v>
      </c>
      <c r="I39" s="9">
        <v>0.5</v>
      </c>
      <c r="J39" s="34">
        <v>0.5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10.210000000000001</v>
      </c>
      <c r="F40" s="9">
        <v>10.24</v>
      </c>
      <c r="G40" s="9">
        <v>10.15</v>
      </c>
      <c r="H40" s="9">
        <v>10.18</v>
      </c>
      <c r="I40" s="9">
        <v>10.17</v>
      </c>
      <c r="J40" s="34">
        <v>10.199999999999999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22.3</v>
      </c>
      <c r="F41" s="9">
        <v>23.7</v>
      </c>
      <c r="G41" s="9">
        <v>26.4</v>
      </c>
      <c r="H41" s="9">
        <v>24.6</v>
      </c>
      <c r="I41" s="9">
        <v>23</v>
      </c>
      <c r="J41" s="34">
        <v>22.7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7.2</v>
      </c>
      <c r="F42" s="9">
        <v>6.95</v>
      </c>
      <c r="G42" s="9">
        <v>6.69</v>
      </c>
      <c r="H42" s="9">
        <v>6.45</v>
      </c>
      <c r="I42" s="9">
        <v>6.51</v>
      </c>
      <c r="J42" s="34">
        <v>6.2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5860</v>
      </c>
      <c r="F43" s="9">
        <v>5750</v>
      </c>
      <c r="G43" s="9">
        <v>7.2</v>
      </c>
      <c r="H43" s="9">
        <v>8.5</v>
      </c>
      <c r="I43" s="9">
        <v>9.1</v>
      </c>
      <c r="J43" s="34">
        <v>8.84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458</v>
      </c>
      <c r="F44" s="9">
        <v>410</v>
      </c>
      <c r="G44" s="9">
        <v>413</v>
      </c>
      <c r="H44" s="9">
        <v>442</v>
      </c>
      <c r="I44" s="9">
        <v>460</v>
      </c>
      <c r="J44" s="34">
        <v>450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5.94</v>
      </c>
      <c r="F45" s="9">
        <v>5.98</v>
      </c>
      <c r="G45" s="9">
        <v>6.06</v>
      </c>
      <c r="H45" s="9">
        <v>5.6</v>
      </c>
      <c r="I45" s="9">
        <v>5.75</v>
      </c>
      <c r="J45" s="34">
        <v>5.52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23.3</v>
      </c>
      <c r="F46" s="9">
        <v>20.8</v>
      </c>
      <c r="G46" s="9">
        <v>17.7</v>
      </c>
      <c r="H46" s="9">
        <v>18.5</v>
      </c>
      <c r="I46" s="9">
        <v>17.2</v>
      </c>
      <c r="J46" s="34">
        <v>18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2.2999999999999998</v>
      </c>
      <c r="F47" s="9">
        <v>1.5</v>
      </c>
      <c r="G47" s="9">
        <v>4.4000000000000004</v>
      </c>
      <c r="H47" s="9">
        <v>1.7</v>
      </c>
      <c r="I47" s="9">
        <v>2.63</v>
      </c>
      <c r="J47" s="34">
        <v>3.56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6.6</v>
      </c>
      <c r="F48" s="9">
        <v>6.73</v>
      </c>
      <c r="G48" s="9">
        <v>6.1</v>
      </c>
      <c r="H48" s="9">
        <v>6.01</v>
      </c>
      <c r="I48" s="9">
        <v>6.32</v>
      </c>
      <c r="J48" s="34">
        <v>6.24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11.1</v>
      </c>
      <c r="F49" s="9">
        <v>10</v>
      </c>
      <c r="G49" s="9">
        <v>8.8000000000000007</v>
      </c>
      <c r="H49" s="9">
        <v>15.4</v>
      </c>
      <c r="I49" s="9">
        <v>9.5</v>
      </c>
      <c r="J49" s="34">
        <v>8.9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4.42</v>
      </c>
      <c r="F50" s="9">
        <v>4.83</v>
      </c>
      <c r="G50" s="9">
        <v>5.27</v>
      </c>
      <c r="H50" s="9">
        <v>2.5</v>
      </c>
      <c r="I50" s="9">
        <v>3.25</v>
      </c>
      <c r="J50" s="34">
        <v>2.44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</v>
      </c>
      <c r="F52" s="9">
        <v>9.36</v>
      </c>
      <c r="G52" s="9">
        <v>9.31</v>
      </c>
      <c r="H52" s="9">
        <v>9.32</v>
      </c>
      <c r="I52" s="9">
        <v>9.31</v>
      </c>
      <c r="J52" s="34">
        <v>9.35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6.95</v>
      </c>
      <c r="F53" s="9">
        <v>6.13</v>
      </c>
      <c r="G53" s="9">
        <v>5.9</v>
      </c>
      <c r="H53" s="9">
        <v>5.17</v>
      </c>
      <c r="I53" s="9">
        <v>6.14</v>
      </c>
      <c r="J53" s="34">
        <v>5.93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10.7</v>
      </c>
      <c r="F54" s="9">
        <v>13.3</v>
      </c>
      <c r="G54" s="9">
        <v>7.9</v>
      </c>
      <c r="H54" s="9">
        <v>8.8000000000000007</v>
      </c>
      <c r="I54" s="9">
        <v>9.5</v>
      </c>
      <c r="J54" s="34">
        <v>7.5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4.4800000000000004</v>
      </c>
      <c r="F55" s="21">
        <v>5.36</v>
      </c>
      <c r="G55" s="21">
        <v>5.77</v>
      </c>
      <c r="H55" s="9">
        <v>4.2</v>
      </c>
      <c r="I55" s="9">
        <v>3.1</v>
      </c>
      <c r="J55" s="34">
        <v>4.54</v>
      </c>
    </row>
    <row r="56" spans="1:13" ht="14.25" x14ac:dyDescent="0.15">
      <c r="A56" s="22" t="s">
        <v>77</v>
      </c>
      <c r="B56" s="22" t="s">
        <v>78</v>
      </c>
      <c r="C56" s="23">
        <v>7.66</v>
      </c>
      <c r="D56" s="22" t="s">
        <v>50</v>
      </c>
      <c r="E56" s="23">
        <v>77</v>
      </c>
      <c r="F56" s="22" t="s">
        <v>79</v>
      </c>
      <c r="G56" s="23">
        <v>85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>
        <v>23.38</v>
      </c>
      <c r="C59" s="28"/>
      <c r="D59" s="29">
        <v>28.97</v>
      </c>
      <c r="E59" s="28"/>
      <c r="F59" s="28">
        <v>40.65</v>
      </c>
      <c r="G59" s="30"/>
      <c r="H59" s="28"/>
      <c r="I59" s="28"/>
      <c r="J59" s="34"/>
      <c r="K59" s="34"/>
      <c r="L59" s="34"/>
      <c r="M59" s="34"/>
    </row>
    <row r="60" spans="1:13" ht="18.75" x14ac:dyDescent="0.25">
      <c r="A60" s="27" t="s">
        <v>84</v>
      </c>
      <c r="B60" s="28">
        <v>42.25</v>
      </c>
      <c r="C60" s="28"/>
      <c r="D60" s="29">
        <v>167</v>
      </c>
      <c r="E60" s="28"/>
      <c r="F60" s="28"/>
      <c r="G60" s="30"/>
      <c r="H60" s="28">
        <v>16.7</v>
      </c>
      <c r="I60" s="28"/>
      <c r="J60" s="34">
        <v>34.6</v>
      </c>
      <c r="K60" s="34"/>
      <c r="L60" s="34">
        <v>39.5</v>
      </c>
      <c r="M60" s="34"/>
    </row>
    <row r="61" spans="1:13" ht="18.75" x14ac:dyDescent="0.25">
      <c r="A61" s="27" t="s">
        <v>85</v>
      </c>
      <c r="B61" s="28"/>
      <c r="C61" s="28"/>
      <c r="D61" s="29"/>
      <c r="E61" s="28"/>
      <c r="F61" s="28">
        <v>17.3</v>
      </c>
      <c r="G61" s="30"/>
      <c r="H61" s="28">
        <v>21.9</v>
      </c>
      <c r="I61" s="28"/>
      <c r="J61" s="34">
        <v>50.3</v>
      </c>
      <c r="K61" s="34"/>
      <c r="L61" s="34">
        <v>25.58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>
        <v>12.73</v>
      </c>
      <c r="D63" s="29"/>
      <c r="E63" s="28">
        <v>12.59</v>
      </c>
      <c r="F63" s="28"/>
      <c r="G63" s="30">
        <v>12.68</v>
      </c>
      <c r="H63" s="28"/>
      <c r="I63" s="28"/>
      <c r="J63" s="34"/>
      <c r="K63" s="34"/>
      <c r="M63" s="34"/>
    </row>
    <row r="64" spans="1:13" ht="18.75" x14ac:dyDescent="0.25">
      <c r="A64" s="31" t="s">
        <v>87</v>
      </c>
      <c r="B64" s="28"/>
      <c r="C64" s="28">
        <v>18.809999999999999</v>
      </c>
      <c r="D64" s="29"/>
      <c r="E64" s="28">
        <v>16.32</v>
      </c>
      <c r="F64" s="28"/>
      <c r="G64" s="32">
        <v>16.600000000000001</v>
      </c>
      <c r="H64" s="28"/>
      <c r="I64" s="28">
        <v>16.2</v>
      </c>
      <c r="J64" s="34"/>
      <c r="K64" s="34">
        <v>15.4</v>
      </c>
      <c r="L64" s="34"/>
      <c r="M64" s="34">
        <v>17.600000000000001</v>
      </c>
    </row>
    <row r="65" spans="1:13" ht="18.75" x14ac:dyDescent="0.25">
      <c r="A65" s="31" t="s">
        <v>88</v>
      </c>
      <c r="B65" s="28"/>
      <c r="C65" s="28">
        <v>43.69</v>
      </c>
      <c r="D65" s="29"/>
      <c r="E65" s="28">
        <v>44.35</v>
      </c>
      <c r="F65" s="28"/>
      <c r="G65" s="30">
        <v>41.4</v>
      </c>
      <c r="H65" s="28"/>
      <c r="I65" s="28">
        <v>20.04</v>
      </c>
      <c r="J65" s="34"/>
      <c r="K65" s="34">
        <v>25.8</v>
      </c>
      <c r="M65" s="34">
        <v>45.2</v>
      </c>
    </row>
    <row r="66" spans="1:13" ht="18.75" x14ac:dyDescent="0.15">
      <c r="A66" s="89">
        <v>3</v>
      </c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4.2300000000000004</v>
      </c>
      <c r="C67" s="28">
        <v>8.3000000000000007</v>
      </c>
      <c r="D67" s="29">
        <v>4.3499999999999996</v>
      </c>
      <c r="E67" s="28">
        <v>7.41</v>
      </c>
      <c r="F67" s="28">
        <v>1.1000000000000001</v>
      </c>
      <c r="G67" s="30">
        <v>7.41</v>
      </c>
      <c r="H67" s="28">
        <v>0.8</v>
      </c>
      <c r="I67" s="28">
        <v>7.57</v>
      </c>
      <c r="J67" s="34">
        <v>1.26</v>
      </c>
      <c r="K67" s="34">
        <v>7.3</v>
      </c>
      <c r="L67" s="34">
        <v>1.87</v>
      </c>
      <c r="M67" s="34">
        <v>7.6</v>
      </c>
    </row>
    <row r="68" spans="1:13" ht="18.75" x14ac:dyDescent="0.25">
      <c r="A68" s="36" t="s">
        <v>90</v>
      </c>
      <c r="B68" s="37">
        <v>3.74</v>
      </c>
      <c r="C68" s="28">
        <v>6.97</v>
      </c>
      <c r="D68" s="29">
        <v>3.86</v>
      </c>
      <c r="E68" s="28">
        <v>7.12</v>
      </c>
      <c r="F68" s="28">
        <v>0.95</v>
      </c>
      <c r="G68" s="30">
        <v>7.09</v>
      </c>
      <c r="H68" s="28">
        <v>0.62</v>
      </c>
      <c r="I68" s="28">
        <v>7.03</v>
      </c>
      <c r="J68" s="34">
        <v>0.87</v>
      </c>
      <c r="K68" s="34">
        <v>6.9</v>
      </c>
      <c r="L68" s="34">
        <v>1.45</v>
      </c>
      <c r="M68" s="34">
        <v>6.9</v>
      </c>
    </row>
    <row r="69" spans="1:13" ht="18.75" x14ac:dyDescent="0.25">
      <c r="A69" s="36" t="s">
        <v>91</v>
      </c>
      <c r="B69" s="37">
        <v>4.1100000000000003</v>
      </c>
      <c r="C69" s="28">
        <v>11.49</v>
      </c>
      <c r="D69" s="29">
        <v>4.38</v>
      </c>
      <c r="E69" s="28">
        <v>11.28</v>
      </c>
      <c r="F69" s="28">
        <v>1.4</v>
      </c>
      <c r="G69" s="30">
        <v>11.2</v>
      </c>
      <c r="H69" s="28">
        <v>1.1000000000000001</v>
      </c>
      <c r="I69" s="28">
        <v>11.2</v>
      </c>
      <c r="J69" s="34">
        <v>1.36</v>
      </c>
      <c r="K69" s="34">
        <v>11</v>
      </c>
      <c r="L69" s="34">
        <v>1.05</v>
      </c>
      <c r="M69" s="34">
        <v>10.8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0"/>
  <sheetViews>
    <sheetView topLeftCell="A43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127</v>
      </c>
      <c r="D2" s="43"/>
      <c r="E2" s="43"/>
      <c r="F2" s="44" t="s">
        <v>128</v>
      </c>
      <c r="G2" s="44"/>
      <c r="H2" s="44"/>
      <c r="I2" s="45" t="s">
        <v>129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14365</v>
      </c>
      <c r="D4" s="46"/>
      <c r="E4" s="46"/>
      <c r="F4" s="46">
        <v>15130</v>
      </c>
      <c r="G4" s="46"/>
      <c r="H4" s="46"/>
      <c r="I4" s="46">
        <v>16020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14800</v>
      </c>
      <c r="D5" s="46"/>
      <c r="E5" s="46"/>
      <c r="F5" s="46">
        <v>15750</v>
      </c>
      <c r="G5" s="46"/>
      <c r="H5" s="46"/>
      <c r="I5" s="46">
        <v>16860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C4-'6日'!I4</f>
        <v>1165</v>
      </c>
      <c r="D6" s="104"/>
      <c r="E6" s="104"/>
      <c r="F6" s="105">
        <f>F4-C4</f>
        <v>765</v>
      </c>
      <c r="G6" s="106"/>
      <c r="H6" s="107"/>
      <c r="I6" s="105">
        <f>I4-F4</f>
        <v>890</v>
      </c>
      <c r="J6" s="106"/>
      <c r="K6" s="107"/>
      <c r="L6" s="103">
        <f>C6+F6+I6</f>
        <v>2820</v>
      </c>
      <c r="M6" s="103">
        <f>C7+F7+I7</f>
        <v>2600</v>
      </c>
    </row>
    <row r="7" spans="1:15" ht="21.95" customHeight="1" x14ac:dyDescent="0.15">
      <c r="A7" s="92"/>
      <c r="B7" s="6" t="s">
        <v>8</v>
      </c>
      <c r="C7" s="104">
        <f>C5-'6日'!I5</f>
        <v>540</v>
      </c>
      <c r="D7" s="104"/>
      <c r="E7" s="104"/>
      <c r="F7" s="105">
        <f>F5-C5</f>
        <v>950</v>
      </c>
      <c r="G7" s="106"/>
      <c r="H7" s="107"/>
      <c r="I7" s="105">
        <f>I5-F5</f>
        <v>1110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46</v>
      </c>
      <c r="D9" s="46"/>
      <c r="E9" s="46"/>
      <c r="F9" s="46">
        <v>48</v>
      </c>
      <c r="G9" s="46"/>
      <c r="H9" s="46"/>
      <c r="I9" s="46">
        <v>43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46</v>
      </c>
      <c r="D10" s="46"/>
      <c r="E10" s="46"/>
      <c r="F10" s="46">
        <v>20</v>
      </c>
      <c r="G10" s="46"/>
      <c r="H10" s="46"/>
      <c r="I10" s="46">
        <v>43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330</v>
      </c>
      <c r="D15" s="9">
        <v>300</v>
      </c>
      <c r="E15" s="9">
        <v>280</v>
      </c>
      <c r="F15" s="9">
        <v>280</v>
      </c>
      <c r="G15" s="9">
        <v>530</v>
      </c>
      <c r="H15" s="9">
        <v>510</v>
      </c>
      <c r="I15" s="9">
        <v>500</v>
      </c>
      <c r="J15" s="9">
        <v>470</v>
      </c>
      <c r="K15" s="9">
        <v>440</v>
      </c>
    </row>
    <row r="16" spans="1:15" ht="33.7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134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360</v>
      </c>
      <c r="D21" s="9">
        <v>250</v>
      </c>
      <c r="E21" s="9">
        <v>550</v>
      </c>
      <c r="F21" s="9">
        <v>550</v>
      </c>
      <c r="G21" s="9">
        <v>470</v>
      </c>
      <c r="H21" s="9">
        <v>400</v>
      </c>
      <c r="I21" s="9">
        <v>390</v>
      </c>
      <c r="J21" s="9">
        <v>300</v>
      </c>
      <c r="K21" s="9">
        <v>500</v>
      </c>
    </row>
    <row r="22" spans="1:11" ht="39.75" customHeight="1" x14ac:dyDescent="0.15">
      <c r="A22" s="93"/>
      <c r="B22" s="10" t="s">
        <v>26</v>
      </c>
      <c r="C22" s="53" t="s">
        <v>135</v>
      </c>
      <c r="D22" s="53"/>
      <c r="E22" s="53"/>
      <c r="F22" s="53" t="s">
        <v>27</v>
      </c>
      <c r="G22" s="53"/>
      <c r="H22" s="53"/>
      <c r="I22" s="53" t="s">
        <v>136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1750</v>
      </c>
      <c r="D23" s="46"/>
      <c r="E23" s="46"/>
      <c r="F23" s="46">
        <f>880+820</f>
        <v>1700</v>
      </c>
      <c r="G23" s="46"/>
      <c r="H23" s="46"/>
      <c r="I23" s="46">
        <v>1600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v>1180</v>
      </c>
      <c r="D24" s="46"/>
      <c r="E24" s="46"/>
      <c r="F24" s="46">
        <f>550+520</f>
        <v>1070</v>
      </c>
      <c r="G24" s="46"/>
      <c r="H24" s="46"/>
      <c r="I24" s="46">
        <f>550+520</f>
        <v>1070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26</v>
      </c>
      <c r="D25" s="46"/>
      <c r="E25" s="46"/>
      <c r="F25" s="46">
        <v>25</v>
      </c>
      <c r="G25" s="46"/>
      <c r="H25" s="46"/>
      <c r="I25" s="46">
        <v>25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9</v>
      </c>
      <c r="D26" s="46"/>
      <c r="E26" s="46"/>
      <c r="F26" s="46">
        <v>9</v>
      </c>
      <c r="G26" s="46"/>
      <c r="H26" s="46"/>
      <c r="I26" s="46">
        <v>8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110" t="s">
        <v>137</v>
      </c>
      <c r="D28" s="66"/>
      <c r="E28" s="67"/>
      <c r="F28" s="65" t="s">
        <v>138</v>
      </c>
      <c r="G28" s="66"/>
      <c r="H28" s="67"/>
      <c r="I28" s="65" t="s">
        <v>139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41</v>
      </c>
      <c r="D31" s="57"/>
      <c r="E31" s="58"/>
      <c r="F31" s="56" t="s">
        <v>126</v>
      </c>
      <c r="G31" s="57"/>
      <c r="H31" s="58"/>
      <c r="I31" s="56" t="s">
        <v>105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/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9.26</v>
      </c>
      <c r="F35" s="9">
        <v>9.2899999999999991</v>
      </c>
      <c r="G35" s="9">
        <v>9.26</v>
      </c>
      <c r="H35" s="9"/>
      <c r="I35" s="9">
        <v>9.23</v>
      </c>
      <c r="J35" s="34">
        <v>9.2100000000000009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6.55</v>
      </c>
      <c r="F36" s="9">
        <v>6.15</v>
      </c>
      <c r="G36" s="9">
        <v>5.17</v>
      </c>
      <c r="H36" s="9"/>
      <c r="I36" s="9">
        <v>5.74</v>
      </c>
      <c r="J36" s="34">
        <v>5.54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7.5</v>
      </c>
      <c r="F37" s="9">
        <v>6.7</v>
      </c>
      <c r="G37" s="18">
        <v>9.8800000000000008</v>
      </c>
      <c r="H37" s="9"/>
      <c r="I37" s="9">
        <v>6.4</v>
      </c>
      <c r="J37" s="34">
        <v>8.1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6.2</v>
      </c>
      <c r="F38" s="18">
        <v>5.93</v>
      </c>
      <c r="G38" s="18">
        <v>3.5</v>
      </c>
      <c r="H38" s="18"/>
      <c r="I38" s="9">
        <v>6.89</v>
      </c>
      <c r="J38" s="34">
        <v>4.47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0.5</v>
      </c>
      <c r="F39" s="9">
        <v>0.5</v>
      </c>
      <c r="G39" s="9">
        <v>0.5</v>
      </c>
      <c r="H39" s="9"/>
      <c r="I39" s="9">
        <v>0.5</v>
      </c>
      <c r="J39" s="34">
        <v>0.5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10.26</v>
      </c>
      <c r="F40" s="9">
        <v>10.31</v>
      </c>
      <c r="G40" s="9">
        <v>10.09</v>
      </c>
      <c r="H40" s="9"/>
      <c r="I40" s="9">
        <v>10.11</v>
      </c>
      <c r="J40" s="34">
        <v>10.130000000000001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21.87</v>
      </c>
      <c r="F41" s="9">
        <v>22.14</v>
      </c>
      <c r="G41" s="9">
        <v>24.9</v>
      </c>
      <c r="H41" s="9"/>
      <c r="I41" s="9">
        <v>22.45</v>
      </c>
      <c r="J41" s="34">
        <v>23.4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5.95</v>
      </c>
      <c r="F42" s="9">
        <v>5.64</v>
      </c>
      <c r="G42" s="9">
        <v>5.75</v>
      </c>
      <c r="H42" s="9"/>
      <c r="I42" s="9">
        <v>4.63</v>
      </c>
      <c r="J42" s="34">
        <v>5.63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6.87</v>
      </c>
      <c r="F43" s="9">
        <v>7.21</v>
      </c>
      <c r="G43" s="9">
        <v>7.2</v>
      </c>
      <c r="H43" s="9"/>
      <c r="I43" s="9">
        <v>7.86</v>
      </c>
      <c r="J43" s="34">
        <v>8.4600000000000009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388</v>
      </c>
      <c r="F44" s="9">
        <v>393</v>
      </c>
      <c r="G44" s="9">
        <v>389</v>
      </c>
      <c r="H44" s="9"/>
      <c r="I44" s="9">
        <v>290</v>
      </c>
      <c r="J44" s="34">
        <v>460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5.54</v>
      </c>
      <c r="F45" s="9">
        <v>5.23</v>
      </c>
      <c r="G45" s="9">
        <v>5.95</v>
      </c>
      <c r="H45" s="9"/>
      <c r="I45" s="9"/>
      <c r="J45" s="34"/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15.4</v>
      </c>
      <c r="F46" s="9">
        <v>13.9</v>
      </c>
      <c r="G46" s="9">
        <v>14.3</v>
      </c>
      <c r="H46" s="9"/>
      <c r="I46" s="9"/>
      <c r="J46" s="34"/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3.84</v>
      </c>
      <c r="F47" s="9">
        <v>3.24</v>
      </c>
      <c r="G47" s="9">
        <v>1.01</v>
      </c>
      <c r="H47" s="9"/>
      <c r="I47" s="9"/>
      <c r="J47" s="34"/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5.83</v>
      </c>
      <c r="F48" s="9">
        <v>5.61</v>
      </c>
      <c r="G48" s="9">
        <v>6.01</v>
      </c>
      <c r="H48" s="9"/>
      <c r="I48" s="9"/>
      <c r="J48" s="34"/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12.6</v>
      </c>
      <c r="F49" s="9">
        <v>8.3000000000000007</v>
      </c>
      <c r="G49" s="9">
        <v>9.1999999999999993</v>
      </c>
      <c r="H49" s="9"/>
      <c r="I49" s="9"/>
      <c r="J49" s="34"/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5.14</v>
      </c>
      <c r="F50" s="9">
        <v>4.17</v>
      </c>
      <c r="G50" s="9">
        <v>1.7</v>
      </c>
      <c r="H50" s="9"/>
      <c r="I50" s="9"/>
      <c r="J50" s="34"/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/>
      <c r="I51" s="9"/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9.2100000000000009</v>
      </c>
      <c r="F52" s="9">
        <v>9.23</v>
      </c>
      <c r="G52" s="9">
        <v>9.34</v>
      </c>
      <c r="H52" s="9"/>
      <c r="I52" s="9"/>
      <c r="J52" s="34">
        <v>9.4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5.49</v>
      </c>
      <c r="F53" s="9">
        <v>5.74</v>
      </c>
      <c r="G53" s="9">
        <v>6.04</v>
      </c>
      <c r="H53" s="9"/>
      <c r="I53" s="9"/>
      <c r="J53" s="34">
        <v>6.3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8.1999999999999993</v>
      </c>
      <c r="F54" s="9">
        <v>9.1</v>
      </c>
      <c r="G54" s="9">
        <v>10.5</v>
      </c>
      <c r="H54" s="9"/>
      <c r="I54" s="9"/>
      <c r="J54" s="34">
        <v>12.4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5.7</v>
      </c>
      <c r="F55" s="21">
        <v>5.84</v>
      </c>
      <c r="G55" s="21">
        <v>3.6</v>
      </c>
      <c r="H55" s="9"/>
      <c r="I55" s="9"/>
      <c r="J55" s="34">
        <v>4.16</v>
      </c>
    </row>
    <row r="56" spans="1:13" ht="14.25" x14ac:dyDescent="0.15">
      <c r="A56" s="22" t="s">
        <v>77</v>
      </c>
      <c r="B56" s="22" t="s">
        <v>78</v>
      </c>
      <c r="C56" s="23">
        <v>7.52</v>
      </c>
      <c r="D56" s="22" t="s">
        <v>50</v>
      </c>
      <c r="E56" s="23">
        <v>76</v>
      </c>
      <c r="F56" s="22" t="s">
        <v>79</v>
      </c>
      <c r="G56" s="23">
        <v>85</v>
      </c>
      <c r="H56" s="22" t="s">
        <v>80</v>
      </c>
      <c r="I56" s="23">
        <v>0.01</v>
      </c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>
        <v>18.489999999999998</v>
      </c>
      <c r="E59" s="28"/>
      <c r="F59" s="28">
        <v>20.399999999999999</v>
      </c>
      <c r="G59" s="30"/>
      <c r="H59" s="28">
        <v>23.2</v>
      </c>
      <c r="I59" s="28"/>
      <c r="J59" s="34">
        <v>27.43</v>
      </c>
      <c r="K59" s="34"/>
      <c r="L59" s="34">
        <v>71.38</v>
      </c>
      <c r="M59" s="34"/>
    </row>
    <row r="60" spans="1:13" ht="18.75" x14ac:dyDescent="0.25">
      <c r="A60" s="27" t="s">
        <v>84</v>
      </c>
      <c r="B60" s="28">
        <v>25.41</v>
      </c>
      <c r="C60" s="28"/>
      <c r="D60" s="29"/>
      <c r="E60" s="28"/>
      <c r="F60" s="28"/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85</v>
      </c>
      <c r="B61" s="28">
        <v>21.95</v>
      </c>
      <c r="C61" s="28"/>
      <c r="D61" s="29">
        <v>20.49</v>
      </c>
      <c r="E61" s="28"/>
      <c r="F61" s="28">
        <v>23.8</v>
      </c>
      <c r="G61" s="30"/>
      <c r="H61" s="28">
        <v>26.7</v>
      </c>
      <c r="I61" s="28"/>
      <c r="J61" s="34">
        <v>25.8</v>
      </c>
      <c r="K61" s="34"/>
      <c r="L61" s="34">
        <v>36.200000000000003</v>
      </c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/>
      <c r="D63" s="29"/>
      <c r="E63" s="28">
        <v>12.86</v>
      </c>
      <c r="F63" s="28"/>
      <c r="G63" s="30">
        <v>11.05</v>
      </c>
      <c r="H63" s="28"/>
      <c r="I63" s="28">
        <v>11.56</v>
      </c>
      <c r="J63" s="34"/>
      <c r="K63" s="34">
        <v>11</v>
      </c>
      <c r="M63" s="34">
        <v>11.5</v>
      </c>
    </row>
    <row r="64" spans="1:13" ht="18.75" x14ac:dyDescent="0.25">
      <c r="A64" s="31" t="s">
        <v>87</v>
      </c>
      <c r="B64" s="28"/>
      <c r="C64" s="28">
        <v>12.87</v>
      </c>
      <c r="D64" s="29"/>
      <c r="E64" s="28">
        <v>16.489999999999998</v>
      </c>
      <c r="F64" s="28"/>
      <c r="G64" s="32"/>
      <c r="H64" s="28"/>
      <c r="I64" s="28"/>
      <c r="J64" s="34"/>
      <c r="K64" s="34"/>
      <c r="L64" s="34"/>
      <c r="M64" s="34"/>
    </row>
    <row r="65" spans="1:13" ht="18.75" x14ac:dyDescent="0.25">
      <c r="A65" s="31" t="s">
        <v>88</v>
      </c>
      <c r="B65" s="28"/>
      <c r="C65" s="28">
        <v>62.7</v>
      </c>
      <c r="D65" s="29"/>
      <c r="E65" s="28"/>
      <c r="F65" s="28"/>
      <c r="G65" s="30">
        <v>36.1</v>
      </c>
      <c r="H65" s="28"/>
      <c r="I65" s="28">
        <v>29.69</v>
      </c>
      <c r="J65" s="34"/>
      <c r="K65" s="34">
        <v>49.2</v>
      </c>
      <c r="M65" s="34">
        <v>33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2.84</v>
      </c>
      <c r="C67" s="28">
        <v>7.22</v>
      </c>
      <c r="D67" s="29">
        <v>3.17</v>
      </c>
      <c r="E67" s="28">
        <v>7.55</v>
      </c>
      <c r="F67" s="28">
        <v>1.8</v>
      </c>
      <c r="G67" s="30">
        <v>7.6</v>
      </c>
      <c r="H67" s="28">
        <v>2.1</v>
      </c>
      <c r="I67" s="28">
        <v>7.79</v>
      </c>
      <c r="J67" s="34">
        <v>4.43</v>
      </c>
      <c r="K67" s="34">
        <v>7.5</v>
      </c>
      <c r="L67" s="34">
        <v>2.79</v>
      </c>
      <c r="M67" s="34">
        <v>7</v>
      </c>
    </row>
    <row r="68" spans="1:13" ht="18.75" x14ac:dyDescent="0.25">
      <c r="A68" s="36" t="s">
        <v>90</v>
      </c>
      <c r="B68" s="37">
        <v>3.11</v>
      </c>
      <c r="C68" s="28">
        <v>6.95</v>
      </c>
      <c r="D68" s="29">
        <v>2.84</v>
      </c>
      <c r="E68" s="28">
        <v>6.86</v>
      </c>
      <c r="F68" s="28">
        <v>1.6</v>
      </c>
      <c r="G68" s="30">
        <v>7.12</v>
      </c>
      <c r="H68" s="28">
        <v>0.97</v>
      </c>
      <c r="I68" s="28">
        <v>7.61</v>
      </c>
      <c r="J68" s="34">
        <v>2.86</v>
      </c>
      <c r="K68" s="34">
        <v>6.9</v>
      </c>
      <c r="L68" s="34">
        <v>1.22</v>
      </c>
      <c r="M68" s="34">
        <v>7.2</v>
      </c>
    </row>
    <row r="69" spans="1:13" ht="18.75" x14ac:dyDescent="0.25">
      <c r="A69" s="36" t="s">
        <v>91</v>
      </c>
      <c r="B69" s="37">
        <v>1.54</v>
      </c>
      <c r="C69" s="28">
        <v>10.8</v>
      </c>
      <c r="D69" s="29"/>
      <c r="E69" s="28"/>
      <c r="F69" s="28">
        <v>4.5999999999999996</v>
      </c>
      <c r="G69" s="30">
        <v>10.99</v>
      </c>
      <c r="H69" s="28">
        <v>1.42</v>
      </c>
      <c r="I69" s="28">
        <v>11.04</v>
      </c>
      <c r="J69" s="34">
        <v>1.45</v>
      </c>
      <c r="K69" s="34">
        <v>10.6</v>
      </c>
      <c r="L69" s="34">
        <v>1.67</v>
      </c>
      <c r="M69" s="34">
        <v>11.4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0"/>
  <sheetViews>
    <sheetView topLeftCell="A40" workbookViewId="0">
      <selection activeCell="C6" sqref="C6:K6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5" ht="17.25" customHeight="1" x14ac:dyDescent="0.15">
      <c r="A2" s="47" t="s">
        <v>0</v>
      </c>
      <c r="B2" s="47"/>
      <c r="C2" s="43" t="s">
        <v>1</v>
      </c>
      <c r="D2" s="43"/>
      <c r="E2" s="43"/>
      <c r="F2" s="44" t="s">
        <v>2</v>
      </c>
      <c r="G2" s="44"/>
      <c r="H2" s="44"/>
      <c r="I2" s="45" t="s">
        <v>3</v>
      </c>
      <c r="J2" s="45"/>
      <c r="K2" s="45"/>
    </row>
    <row r="3" spans="1:15" ht="20.25" x14ac:dyDescent="0.15">
      <c r="A3" s="48"/>
      <c r="B3" s="4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92" t="s">
        <v>4</v>
      </c>
      <c r="B4" s="5" t="s">
        <v>5</v>
      </c>
      <c r="C4" s="46">
        <v>16650</v>
      </c>
      <c r="D4" s="46"/>
      <c r="E4" s="46"/>
      <c r="F4" s="46">
        <v>17500</v>
      </c>
      <c r="G4" s="46"/>
      <c r="H4" s="46"/>
      <c r="I4" s="46">
        <v>18259</v>
      </c>
      <c r="J4" s="46"/>
      <c r="K4" s="46"/>
      <c r="L4" s="101" t="s">
        <v>93</v>
      </c>
      <c r="M4" s="101" t="s">
        <v>94</v>
      </c>
    </row>
    <row r="5" spans="1:15" ht="21.95" customHeight="1" x14ac:dyDescent="0.15">
      <c r="A5" s="92"/>
      <c r="B5" s="6" t="s">
        <v>6</v>
      </c>
      <c r="C5" s="46">
        <v>17800</v>
      </c>
      <c r="D5" s="46"/>
      <c r="E5" s="46"/>
      <c r="F5" s="46">
        <v>18400</v>
      </c>
      <c r="G5" s="46"/>
      <c r="H5" s="46"/>
      <c r="I5" s="46">
        <v>19274</v>
      </c>
      <c r="J5" s="46"/>
      <c r="K5" s="46"/>
      <c r="L5" s="102"/>
      <c r="M5" s="102"/>
    </row>
    <row r="6" spans="1:15" ht="21.95" customHeight="1" x14ac:dyDescent="0.15">
      <c r="A6" s="92"/>
      <c r="B6" s="6" t="s">
        <v>7</v>
      </c>
      <c r="C6" s="104">
        <f>C4-'7日'!I4</f>
        <v>630</v>
      </c>
      <c r="D6" s="104"/>
      <c r="E6" s="104"/>
      <c r="F6" s="105">
        <f>F4-C4</f>
        <v>850</v>
      </c>
      <c r="G6" s="106"/>
      <c r="H6" s="107"/>
      <c r="I6" s="105">
        <f>I4-F4</f>
        <v>759</v>
      </c>
      <c r="J6" s="106"/>
      <c r="K6" s="107"/>
      <c r="L6" s="103">
        <f>C6+F6+I6</f>
        <v>2239</v>
      </c>
      <c r="M6" s="103">
        <f>C7+F7+I7</f>
        <v>2414</v>
      </c>
    </row>
    <row r="7" spans="1:15" ht="21.95" customHeight="1" x14ac:dyDescent="0.15">
      <c r="A7" s="92"/>
      <c r="B7" s="6" t="s">
        <v>8</v>
      </c>
      <c r="C7" s="104">
        <f>C5-'7日'!I5</f>
        <v>940</v>
      </c>
      <c r="D7" s="104"/>
      <c r="E7" s="104"/>
      <c r="F7" s="105">
        <f>F5-C5</f>
        <v>600</v>
      </c>
      <c r="G7" s="106"/>
      <c r="H7" s="107"/>
      <c r="I7" s="105">
        <f>I5-F5</f>
        <v>874</v>
      </c>
      <c r="J7" s="106"/>
      <c r="K7" s="107"/>
      <c r="L7" s="103"/>
      <c r="M7" s="103"/>
    </row>
    <row r="8" spans="1:15" ht="21.95" customHeight="1" x14ac:dyDescent="0.15">
      <c r="A8" s="92"/>
      <c r="B8" s="6" t="s">
        <v>9</v>
      </c>
      <c r="C8" s="46">
        <v>0</v>
      </c>
      <c r="D8" s="46"/>
      <c r="E8" s="46"/>
      <c r="F8" s="46">
        <v>0</v>
      </c>
      <c r="G8" s="46"/>
      <c r="H8" s="46"/>
      <c r="I8" s="46">
        <v>0</v>
      </c>
      <c r="J8" s="46"/>
      <c r="K8" s="46"/>
    </row>
    <row r="9" spans="1:15" ht="21.95" customHeight="1" x14ac:dyDescent="0.15">
      <c r="A9" s="93" t="s">
        <v>10</v>
      </c>
      <c r="B9" s="7" t="s">
        <v>11</v>
      </c>
      <c r="C9" s="46">
        <v>46</v>
      </c>
      <c r="D9" s="46"/>
      <c r="E9" s="46"/>
      <c r="F9" s="46">
        <v>50</v>
      </c>
      <c r="G9" s="46"/>
      <c r="H9" s="46"/>
      <c r="I9" s="46">
        <v>43</v>
      </c>
      <c r="J9" s="46"/>
      <c r="K9" s="46"/>
      <c r="L9" s="108" t="s">
        <v>98</v>
      </c>
      <c r="M9" s="109"/>
      <c r="N9" s="109"/>
      <c r="O9" s="109"/>
    </row>
    <row r="10" spans="1:15" ht="21.95" customHeight="1" x14ac:dyDescent="0.15">
      <c r="A10" s="93"/>
      <c r="B10" s="7" t="s">
        <v>12</v>
      </c>
      <c r="C10" s="46">
        <v>46</v>
      </c>
      <c r="D10" s="46"/>
      <c r="E10" s="46"/>
      <c r="F10" s="46">
        <v>50</v>
      </c>
      <c r="G10" s="46"/>
      <c r="H10" s="46"/>
      <c r="I10" s="46">
        <v>43</v>
      </c>
      <c r="J10" s="46"/>
      <c r="K10" s="46"/>
    </row>
    <row r="11" spans="1:15" ht="21.95" customHeight="1" x14ac:dyDescent="0.15">
      <c r="A11" s="94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 x14ac:dyDescent="0.15">
      <c r="A12" s="94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94"/>
      <c r="B13" s="99" t="s">
        <v>17</v>
      </c>
      <c r="C13" s="46" t="s">
        <v>18</v>
      </c>
      <c r="D13" s="46"/>
      <c r="E13" s="46"/>
      <c r="F13" s="46" t="s">
        <v>18</v>
      </c>
      <c r="G13" s="46"/>
      <c r="H13" s="46"/>
      <c r="I13" s="46" t="s">
        <v>18</v>
      </c>
      <c r="J13" s="46"/>
      <c r="K13" s="46"/>
    </row>
    <row r="14" spans="1:15" ht="28.5" customHeight="1" x14ac:dyDescent="0.15">
      <c r="A14" s="94"/>
      <c r="B14" s="99"/>
      <c r="C14" s="46" t="s">
        <v>18</v>
      </c>
      <c r="D14" s="46"/>
      <c r="E14" s="46"/>
      <c r="F14" s="46" t="s">
        <v>18</v>
      </c>
      <c r="G14" s="46"/>
      <c r="H14" s="46"/>
      <c r="I14" s="46" t="s">
        <v>18</v>
      </c>
      <c r="J14" s="46"/>
      <c r="K14" s="46"/>
    </row>
    <row r="15" spans="1:15" ht="21.95" customHeight="1" x14ac:dyDescent="0.15">
      <c r="A15" s="95" t="s">
        <v>19</v>
      </c>
      <c r="B15" s="7" t="s">
        <v>20</v>
      </c>
      <c r="C15" s="9">
        <v>440</v>
      </c>
      <c r="D15" s="9">
        <v>410</v>
      </c>
      <c r="E15" s="9">
        <v>390</v>
      </c>
      <c r="F15" s="9">
        <v>390</v>
      </c>
      <c r="G15" s="9">
        <v>360</v>
      </c>
      <c r="H15" s="9">
        <v>330</v>
      </c>
      <c r="I15" s="9">
        <v>330</v>
      </c>
      <c r="J15" s="9">
        <v>280</v>
      </c>
      <c r="K15" s="9">
        <v>250</v>
      </c>
    </row>
    <row r="16" spans="1:15" ht="21.95" customHeight="1" x14ac:dyDescent="0.15">
      <c r="A16" s="95"/>
      <c r="B16" s="10" t="s">
        <v>21</v>
      </c>
      <c r="C16" s="53" t="s">
        <v>22</v>
      </c>
      <c r="D16" s="53"/>
      <c r="E16" s="53"/>
      <c r="F16" s="53" t="s">
        <v>22</v>
      </c>
      <c r="G16" s="53"/>
      <c r="H16" s="53"/>
      <c r="I16" s="53" t="s">
        <v>22</v>
      </c>
      <c r="J16" s="53"/>
      <c r="K16" s="53"/>
    </row>
    <row r="17" spans="1:11" ht="21.95" customHeight="1" x14ac:dyDescent="0.15">
      <c r="A17" s="96" t="s">
        <v>23</v>
      </c>
      <c r="B17" s="11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 x14ac:dyDescent="0.15">
      <c r="A18" s="96"/>
      <c r="B18" s="11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 x14ac:dyDescent="0.15">
      <c r="A19" s="96"/>
      <c r="B19" s="100" t="s">
        <v>17</v>
      </c>
      <c r="C19" s="46" t="s">
        <v>18</v>
      </c>
      <c r="D19" s="46"/>
      <c r="E19" s="46"/>
      <c r="F19" s="46" t="s">
        <v>18</v>
      </c>
      <c r="G19" s="46"/>
      <c r="H19" s="46"/>
      <c r="I19" s="46" t="s">
        <v>18</v>
      </c>
      <c r="J19" s="46"/>
      <c r="K19" s="46"/>
    </row>
    <row r="20" spans="1:11" ht="28.5" customHeight="1" x14ac:dyDescent="0.15">
      <c r="A20" s="96"/>
      <c r="B20" s="100"/>
      <c r="C20" s="46" t="s">
        <v>18</v>
      </c>
      <c r="D20" s="46"/>
      <c r="E20" s="46"/>
      <c r="F20" s="46" t="s">
        <v>18</v>
      </c>
      <c r="G20" s="46"/>
      <c r="H20" s="46"/>
      <c r="I20" s="46" t="s">
        <v>18</v>
      </c>
      <c r="J20" s="46"/>
      <c r="K20" s="46"/>
    </row>
    <row r="21" spans="1:11" ht="21.95" customHeight="1" x14ac:dyDescent="0.15">
      <c r="A21" s="93" t="s">
        <v>24</v>
      </c>
      <c r="B21" s="7" t="s">
        <v>25</v>
      </c>
      <c r="C21" s="9">
        <v>500</v>
      </c>
      <c r="D21" s="9">
        <v>430</v>
      </c>
      <c r="E21" s="9">
        <v>350</v>
      </c>
      <c r="F21" s="9">
        <v>350</v>
      </c>
      <c r="G21" s="9">
        <v>250</v>
      </c>
      <c r="H21" s="9">
        <v>500</v>
      </c>
      <c r="I21" s="9">
        <v>500</v>
      </c>
      <c r="J21" s="9">
        <v>430</v>
      </c>
      <c r="K21" s="9">
        <v>370</v>
      </c>
    </row>
    <row r="22" spans="1:11" ht="39" customHeight="1" x14ac:dyDescent="0.15">
      <c r="A22" s="93"/>
      <c r="B22" s="10" t="s">
        <v>26</v>
      </c>
      <c r="C22" s="53" t="s">
        <v>27</v>
      </c>
      <c r="D22" s="53"/>
      <c r="E22" s="53"/>
      <c r="F22" s="53" t="s">
        <v>140</v>
      </c>
      <c r="G22" s="53"/>
      <c r="H22" s="53"/>
      <c r="I22" s="53" t="s">
        <v>27</v>
      </c>
      <c r="J22" s="53"/>
      <c r="K22" s="53"/>
    </row>
    <row r="23" spans="1:11" ht="21.95" customHeight="1" x14ac:dyDescent="0.15">
      <c r="A23" s="97" t="s">
        <v>29</v>
      </c>
      <c r="B23" s="12" t="s">
        <v>30</v>
      </c>
      <c r="C23" s="46">
        <v>1440</v>
      </c>
      <c r="D23" s="46"/>
      <c r="E23" s="46"/>
      <c r="F23" s="46">
        <v>2300</v>
      </c>
      <c r="G23" s="46"/>
      <c r="H23" s="46"/>
      <c r="I23" s="46">
        <v>2230</v>
      </c>
      <c r="J23" s="46"/>
      <c r="K23" s="46"/>
    </row>
    <row r="24" spans="1:11" ht="21.95" customHeight="1" x14ac:dyDescent="0.15">
      <c r="A24" s="97"/>
      <c r="B24" s="12" t="s">
        <v>31</v>
      </c>
      <c r="C24" s="46">
        <f>440+480</f>
        <v>920</v>
      </c>
      <c r="D24" s="46"/>
      <c r="E24" s="46"/>
      <c r="F24" s="46">
        <v>920</v>
      </c>
      <c r="G24" s="46"/>
      <c r="H24" s="46"/>
      <c r="I24" s="46">
        <v>800</v>
      </c>
      <c r="J24" s="46"/>
      <c r="K24" s="46"/>
    </row>
    <row r="25" spans="1:11" ht="21.95" customHeight="1" x14ac:dyDescent="0.15">
      <c r="A25" s="95" t="s">
        <v>32</v>
      </c>
      <c r="B25" s="7" t="s">
        <v>33</v>
      </c>
      <c r="C25" s="46">
        <v>25</v>
      </c>
      <c r="D25" s="46"/>
      <c r="E25" s="46"/>
      <c r="F25" s="46">
        <v>25</v>
      </c>
      <c r="G25" s="46"/>
      <c r="H25" s="46"/>
      <c r="I25" s="46">
        <v>25</v>
      </c>
      <c r="J25" s="46"/>
      <c r="K25" s="46"/>
    </row>
    <row r="26" spans="1:11" ht="21.95" customHeight="1" x14ac:dyDescent="0.15">
      <c r="A26" s="95"/>
      <c r="B26" s="7" t="s">
        <v>34</v>
      </c>
      <c r="C26" s="46">
        <v>8</v>
      </c>
      <c r="D26" s="46"/>
      <c r="E26" s="46"/>
      <c r="F26" s="46">
        <v>6</v>
      </c>
      <c r="G26" s="46"/>
      <c r="H26" s="46"/>
      <c r="I26" s="46">
        <v>6</v>
      </c>
      <c r="J26" s="46"/>
      <c r="K26" s="46"/>
    </row>
    <row r="27" spans="1:11" ht="21.95" customHeight="1" x14ac:dyDescent="0.15">
      <c r="A27" s="95"/>
      <c r="B27" s="7" t="s">
        <v>35</v>
      </c>
      <c r="C27" s="46">
        <v>1</v>
      </c>
      <c r="D27" s="46"/>
      <c r="E27" s="46"/>
      <c r="F27" s="46">
        <v>1</v>
      </c>
      <c r="G27" s="46"/>
      <c r="H27" s="46"/>
      <c r="I27" s="46">
        <v>1</v>
      </c>
      <c r="J27" s="46"/>
      <c r="K27" s="46"/>
    </row>
    <row r="28" spans="1:11" ht="76.5" customHeight="1" x14ac:dyDescent="0.15">
      <c r="A28" s="59" t="s">
        <v>36</v>
      </c>
      <c r="B28" s="60"/>
      <c r="C28" s="65" t="s">
        <v>141</v>
      </c>
      <c r="D28" s="66"/>
      <c r="E28" s="67"/>
      <c r="F28" s="65"/>
      <c r="G28" s="66"/>
      <c r="H28" s="67"/>
      <c r="I28" s="65" t="s">
        <v>142</v>
      </c>
      <c r="J28" s="66"/>
      <c r="K28" s="67"/>
    </row>
    <row r="29" spans="1:11" ht="24" customHeight="1" x14ac:dyDescent="0.15">
      <c r="A29" s="61"/>
      <c r="B29" s="62"/>
      <c r="C29" s="68"/>
      <c r="D29" s="69"/>
      <c r="E29" s="70"/>
      <c r="F29" s="68"/>
      <c r="G29" s="69"/>
      <c r="H29" s="70"/>
      <c r="I29" s="68"/>
      <c r="J29" s="69"/>
      <c r="K29" s="70"/>
    </row>
    <row r="30" spans="1:11" x14ac:dyDescent="0.15">
      <c r="A30" s="63"/>
      <c r="B30" s="64"/>
      <c r="C30" s="71"/>
      <c r="D30" s="72"/>
      <c r="E30" s="73"/>
      <c r="F30" s="71"/>
      <c r="G30" s="72"/>
      <c r="H30" s="73"/>
      <c r="I30" s="71"/>
      <c r="J30" s="72"/>
      <c r="K30" s="73"/>
    </row>
    <row r="31" spans="1:11" ht="14.25" x14ac:dyDescent="0.15">
      <c r="A31" s="54" t="s">
        <v>39</v>
      </c>
      <c r="B31" s="55"/>
      <c r="C31" s="56" t="s">
        <v>143</v>
      </c>
      <c r="D31" s="57"/>
      <c r="E31" s="58"/>
      <c r="F31" s="56" t="s">
        <v>144</v>
      </c>
      <c r="G31" s="57"/>
      <c r="H31" s="58"/>
      <c r="I31" s="56" t="s">
        <v>119</v>
      </c>
      <c r="J31" s="57"/>
      <c r="K31" s="58"/>
    </row>
    <row r="32" spans="1:11" ht="18.75" x14ac:dyDescent="0.15">
      <c r="B32" s="74" t="s">
        <v>43</v>
      </c>
      <c r="C32" s="74"/>
      <c r="D32" s="74"/>
      <c r="E32" s="74"/>
      <c r="F32" s="74"/>
      <c r="G32" s="74"/>
      <c r="H32" s="74"/>
      <c r="I32" s="74"/>
    </row>
    <row r="33" spans="1:10" ht="14.25" x14ac:dyDescent="0.15">
      <c r="A33" s="95"/>
      <c r="B33" s="13" t="s">
        <v>0</v>
      </c>
      <c r="C33" s="14" t="s">
        <v>44</v>
      </c>
      <c r="D33" s="14" t="s">
        <v>45</v>
      </c>
      <c r="E33" s="75" t="s">
        <v>46</v>
      </c>
      <c r="F33" s="76"/>
      <c r="G33" s="77" t="s">
        <v>47</v>
      </c>
      <c r="H33" s="78"/>
      <c r="I33" s="79" t="s">
        <v>48</v>
      </c>
      <c r="J33" s="80"/>
    </row>
    <row r="34" spans="1:10" ht="15.75" x14ac:dyDescent="0.15">
      <c r="A34" s="98"/>
      <c r="B34" s="84" t="s">
        <v>49</v>
      </c>
      <c r="C34" s="16" t="s">
        <v>50</v>
      </c>
      <c r="D34" s="16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98"/>
      <c r="B35" s="84"/>
      <c r="C35" s="17" t="s">
        <v>52</v>
      </c>
      <c r="D35" s="17" t="s">
        <v>53</v>
      </c>
      <c r="E35" s="9">
        <v>9.2200000000000006</v>
      </c>
      <c r="F35" s="9">
        <v>9.32</v>
      </c>
      <c r="G35" s="9">
        <v>9.25</v>
      </c>
      <c r="H35" s="9">
        <v>9.2799999999999994</v>
      </c>
      <c r="I35" s="9">
        <v>9.3800000000000008</v>
      </c>
      <c r="J35" s="34">
        <v>9.31</v>
      </c>
    </row>
    <row r="36" spans="1:10" ht="15.75" x14ac:dyDescent="0.15">
      <c r="A36" s="98"/>
      <c r="B36" s="84"/>
      <c r="C36" s="16" t="s">
        <v>54</v>
      </c>
      <c r="D36" s="16" t="s">
        <v>55</v>
      </c>
      <c r="E36" s="9">
        <v>5.87</v>
      </c>
      <c r="F36" s="9">
        <v>5.73</v>
      </c>
      <c r="G36" s="9">
        <v>6.32</v>
      </c>
      <c r="H36" s="9">
        <v>6.17</v>
      </c>
      <c r="I36" s="9">
        <v>5.71</v>
      </c>
      <c r="J36" s="34">
        <v>5.67</v>
      </c>
    </row>
    <row r="37" spans="1:10" ht="18.75" x14ac:dyDescent="0.15">
      <c r="A37" s="98"/>
      <c r="B37" s="84"/>
      <c r="C37" s="17" t="s">
        <v>56</v>
      </c>
      <c r="D37" s="16" t="s">
        <v>57</v>
      </c>
      <c r="E37" s="9">
        <v>7.77</v>
      </c>
      <c r="F37" s="9">
        <v>6.24</v>
      </c>
      <c r="G37" s="18">
        <v>8.74</v>
      </c>
      <c r="H37" s="9">
        <v>8.06</v>
      </c>
      <c r="I37" s="9">
        <v>8.19</v>
      </c>
      <c r="J37" s="34">
        <v>9.4499999999999993</v>
      </c>
    </row>
    <row r="38" spans="1:10" ht="16.5" x14ac:dyDescent="0.15">
      <c r="A38" s="98"/>
      <c r="B38" s="84"/>
      <c r="C38" s="19" t="s">
        <v>58</v>
      </c>
      <c r="D38" s="16" t="s">
        <v>59</v>
      </c>
      <c r="E38" s="18">
        <v>7.77</v>
      </c>
      <c r="F38" s="18">
        <v>6.24</v>
      </c>
      <c r="G38" s="18">
        <v>4.24</v>
      </c>
      <c r="H38" s="18">
        <v>2.13</v>
      </c>
      <c r="I38" s="9">
        <v>5.75</v>
      </c>
      <c r="J38" s="34">
        <v>3.05</v>
      </c>
    </row>
    <row r="39" spans="1:10" ht="14.25" x14ac:dyDescent="0.15">
      <c r="A39" s="98"/>
      <c r="B39" s="84" t="s">
        <v>60</v>
      </c>
      <c r="C39" s="16" t="s">
        <v>50</v>
      </c>
      <c r="D39" s="16" t="s">
        <v>59</v>
      </c>
      <c r="E39" s="9">
        <v>0.3</v>
      </c>
      <c r="F39" s="9">
        <v>0.3</v>
      </c>
      <c r="G39" s="9">
        <v>0.8</v>
      </c>
      <c r="H39" s="9">
        <v>0.8</v>
      </c>
      <c r="I39" s="9">
        <v>0.5</v>
      </c>
      <c r="J39" s="34">
        <v>0</v>
      </c>
    </row>
    <row r="40" spans="1:10" ht="15.75" x14ac:dyDescent="0.15">
      <c r="A40" s="98"/>
      <c r="B40" s="84"/>
      <c r="C40" s="17" t="s">
        <v>52</v>
      </c>
      <c r="D40" s="17" t="s">
        <v>61</v>
      </c>
      <c r="E40" s="9">
        <v>10.16</v>
      </c>
      <c r="F40" s="9">
        <v>10.06</v>
      </c>
      <c r="G40" s="9">
        <v>10.17</v>
      </c>
      <c r="H40" s="9">
        <v>10.199999999999999</v>
      </c>
      <c r="I40" s="9">
        <v>10.119999999999999</v>
      </c>
      <c r="J40" s="34">
        <v>10.24</v>
      </c>
    </row>
    <row r="41" spans="1:10" ht="15.75" x14ac:dyDescent="0.15">
      <c r="A41" s="98"/>
      <c r="B41" s="84"/>
      <c r="C41" s="16" t="s">
        <v>54</v>
      </c>
      <c r="D41" s="16" t="s">
        <v>62</v>
      </c>
      <c r="E41" s="9">
        <v>23.2</v>
      </c>
      <c r="F41" s="9">
        <v>22.8</v>
      </c>
      <c r="G41" s="9">
        <v>24.2</v>
      </c>
      <c r="H41" s="9">
        <v>22.7</v>
      </c>
      <c r="I41" s="9">
        <v>23</v>
      </c>
      <c r="J41" s="34">
        <v>22.9</v>
      </c>
    </row>
    <row r="42" spans="1:10" ht="15.75" x14ac:dyDescent="0.25">
      <c r="A42" s="98"/>
      <c r="B42" s="84"/>
      <c r="C42" s="19" t="s">
        <v>63</v>
      </c>
      <c r="D42" s="17" t="s">
        <v>64</v>
      </c>
      <c r="E42" s="9">
        <v>5.69</v>
      </c>
      <c r="F42" s="9">
        <v>5.59</v>
      </c>
      <c r="G42" s="9">
        <v>5.58</v>
      </c>
      <c r="H42" s="9">
        <v>5.56</v>
      </c>
      <c r="I42" s="9">
        <v>6.39</v>
      </c>
      <c r="J42" s="34">
        <v>6.32</v>
      </c>
    </row>
    <row r="43" spans="1:10" ht="16.5" x14ac:dyDescent="0.15">
      <c r="A43" s="98"/>
      <c r="B43" s="84"/>
      <c r="C43" s="19" t="s">
        <v>65</v>
      </c>
      <c r="D43" s="16" t="s">
        <v>66</v>
      </c>
      <c r="E43" s="9">
        <v>9.1300000000000008</v>
      </c>
      <c r="F43" s="9">
        <v>6.42</v>
      </c>
      <c r="G43" s="9">
        <v>6.12</v>
      </c>
      <c r="H43" s="9">
        <v>7.32</v>
      </c>
      <c r="I43" s="9">
        <v>8.5</v>
      </c>
      <c r="J43" s="34">
        <v>9.68</v>
      </c>
    </row>
    <row r="44" spans="1:10" ht="18.75" x14ac:dyDescent="0.15">
      <c r="A44" s="98"/>
      <c r="B44" s="84"/>
      <c r="C44" s="17" t="s">
        <v>56</v>
      </c>
      <c r="D44" s="16" t="s">
        <v>67</v>
      </c>
      <c r="E44" s="9">
        <v>405</v>
      </c>
      <c r="F44" s="9">
        <v>345</v>
      </c>
      <c r="G44" s="9">
        <v>3.05</v>
      </c>
      <c r="H44" s="9">
        <v>283</v>
      </c>
      <c r="I44" s="9">
        <v>301</v>
      </c>
      <c r="J44" s="34">
        <v>250</v>
      </c>
    </row>
    <row r="45" spans="1:10" ht="15.75" x14ac:dyDescent="0.15">
      <c r="A45" s="98"/>
      <c r="B45" s="84" t="s">
        <v>68</v>
      </c>
      <c r="C45" s="19" t="s">
        <v>69</v>
      </c>
      <c r="D45" s="16" t="s">
        <v>70</v>
      </c>
      <c r="E45" s="9">
        <v>5.69</v>
      </c>
      <c r="F45" s="9">
        <v>5.57</v>
      </c>
      <c r="G45" s="9">
        <v>6.04</v>
      </c>
      <c r="H45" s="9">
        <v>5.92</v>
      </c>
      <c r="I45" s="9">
        <v>5.88</v>
      </c>
      <c r="J45" s="34">
        <v>5.9</v>
      </c>
    </row>
    <row r="46" spans="1:10" ht="18.75" x14ac:dyDescent="0.15">
      <c r="A46" s="98"/>
      <c r="B46" s="84"/>
      <c r="C46" s="17" t="s">
        <v>56</v>
      </c>
      <c r="D46" s="16" t="s">
        <v>57</v>
      </c>
      <c r="E46" s="9">
        <v>15.8</v>
      </c>
      <c r="F46" s="9">
        <v>13.1</v>
      </c>
      <c r="G46" s="9">
        <v>5.76</v>
      </c>
      <c r="H46" s="9">
        <v>7.09</v>
      </c>
      <c r="I46" s="9">
        <v>7.47</v>
      </c>
      <c r="J46" s="34">
        <v>8.1</v>
      </c>
    </row>
    <row r="47" spans="1:10" ht="16.5" x14ac:dyDescent="0.15">
      <c r="A47" s="98"/>
      <c r="B47" s="84"/>
      <c r="C47" s="19" t="s">
        <v>58</v>
      </c>
      <c r="D47" s="16" t="s">
        <v>71</v>
      </c>
      <c r="E47" s="9">
        <v>4.3499999999999996</v>
      </c>
      <c r="F47" s="9">
        <v>3.74</v>
      </c>
      <c r="G47" s="9">
        <v>2.2999999999999998</v>
      </c>
      <c r="H47" s="9">
        <v>4.37</v>
      </c>
      <c r="I47" s="9">
        <v>5.05</v>
      </c>
      <c r="J47" s="34">
        <v>5.55</v>
      </c>
    </row>
    <row r="48" spans="1:10" ht="15.75" x14ac:dyDescent="0.15">
      <c r="A48" s="98"/>
      <c r="B48" s="84" t="s">
        <v>72</v>
      </c>
      <c r="C48" s="19" t="s">
        <v>69</v>
      </c>
      <c r="D48" s="16" t="s">
        <v>70</v>
      </c>
      <c r="E48" s="9">
        <v>5.53</v>
      </c>
      <c r="F48" s="9">
        <v>5.29</v>
      </c>
      <c r="G48" s="9">
        <v>5.64</v>
      </c>
      <c r="H48" s="9">
        <v>5.72</v>
      </c>
      <c r="I48" s="9">
        <v>5.63</v>
      </c>
      <c r="J48" s="34">
        <v>5.67</v>
      </c>
    </row>
    <row r="49" spans="1:13" ht="18.75" x14ac:dyDescent="0.15">
      <c r="A49" s="98"/>
      <c r="B49" s="84"/>
      <c r="C49" s="17" t="s">
        <v>56</v>
      </c>
      <c r="D49" s="16" t="s">
        <v>57</v>
      </c>
      <c r="E49" s="9">
        <v>8.6999999999999993</v>
      </c>
      <c r="F49" s="9">
        <v>8.1</v>
      </c>
      <c r="G49" s="9">
        <v>7.1</v>
      </c>
      <c r="H49" s="9">
        <v>5.6</v>
      </c>
      <c r="I49" s="9">
        <v>8.9</v>
      </c>
      <c r="J49" s="34">
        <v>7.4</v>
      </c>
    </row>
    <row r="50" spans="1:13" ht="16.5" x14ac:dyDescent="0.15">
      <c r="A50" s="98"/>
      <c r="B50" s="84"/>
      <c r="C50" s="19" t="s">
        <v>58</v>
      </c>
      <c r="D50" s="16" t="s">
        <v>71</v>
      </c>
      <c r="E50" s="9">
        <v>3.06</v>
      </c>
      <c r="F50" s="9">
        <v>2.89</v>
      </c>
      <c r="G50" s="9">
        <v>4.42</v>
      </c>
      <c r="H50" s="9">
        <v>3.82</v>
      </c>
      <c r="I50" s="9">
        <v>4.51</v>
      </c>
      <c r="J50" s="34">
        <v>8.5</v>
      </c>
    </row>
    <row r="51" spans="1:13" ht="14.25" x14ac:dyDescent="0.15">
      <c r="A51" s="98"/>
      <c r="B51" s="84" t="s">
        <v>73</v>
      </c>
      <c r="C51" s="16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4">
        <v>0</v>
      </c>
    </row>
    <row r="52" spans="1:13" ht="15.75" x14ac:dyDescent="0.15">
      <c r="A52" s="98"/>
      <c r="B52" s="84"/>
      <c r="C52" s="17" t="s">
        <v>52</v>
      </c>
      <c r="D52" s="16" t="s">
        <v>75</v>
      </c>
      <c r="E52" s="9">
        <v>9.4499999999999993</v>
      </c>
      <c r="F52" s="9">
        <v>9.42</v>
      </c>
      <c r="G52" s="9">
        <v>9.43</v>
      </c>
      <c r="H52" s="9">
        <v>9.4499999999999993</v>
      </c>
      <c r="I52" s="9">
        <v>9.5</v>
      </c>
      <c r="J52" s="34">
        <v>9.2899999999999991</v>
      </c>
    </row>
    <row r="53" spans="1:13" ht="15.75" x14ac:dyDescent="0.15">
      <c r="A53" s="98"/>
      <c r="B53" s="84"/>
      <c r="C53" s="16" t="s">
        <v>54</v>
      </c>
      <c r="D53" s="16" t="s">
        <v>55</v>
      </c>
      <c r="E53" s="9">
        <v>6.1</v>
      </c>
      <c r="F53" s="9">
        <v>5.93</v>
      </c>
      <c r="G53" s="9">
        <v>6.82</v>
      </c>
      <c r="H53" s="9">
        <v>6.35</v>
      </c>
      <c r="I53" s="9">
        <v>6.22</v>
      </c>
      <c r="J53" s="34">
        <v>6.55</v>
      </c>
    </row>
    <row r="54" spans="1:13" ht="18.75" x14ac:dyDescent="0.15">
      <c r="A54" s="98"/>
      <c r="B54" s="84"/>
      <c r="C54" s="17" t="s">
        <v>56</v>
      </c>
      <c r="D54" s="16" t="s">
        <v>57</v>
      </c>
      <c r="E54" s="9">
        <v>13.1</v>
      </c>
      <c r="F54" s="9">
        <v>12.7</v>
      </c>
      <c r="G54" s="9">
        <v>12.2</v>
      </c>
      <c r="H54" s="9">
        <v>14.3</v>
      </c>
      <c r="I54" s="9">
        <v>18.7</v>
      </c>
      <c r="J54" s="34">
        <v>10.8</v>
      </c>
    </row>
    <row r="55" spans="1:13" ht="16.5" x14ac:dyDescent="0.15">
      <c r="A55" s="98"/>
      <c r="B55" s="85"/>
      <c r="C55" s="20" t="s">
        <v>58</v>
      </c>
      <c r="D55" s="16" t="s">
        <v>76</v>
      </c>
      <c r="E55" s="21">
        <v>4.03</v>
      </c>
      <c r="F55" s="21">
        <v>3.84</v>
      </c>
      <c r="G55" s="21">
        <v>2.04</v>
      </c>
      <c r="H55" s="9">
        <v>3.08</v>
      </c>
      <c r="I55" s="9">
        <v>4.4400000000000004</v>
      </c>
      <c r="J55" s="34">
        <v>3.49</v>
      </c>
    </row>
    <row r="56" spans="1:13" ht="14.25" x14ac:dyDescent="0.15">
      <c r="A56" s="22" t="s">
        <v>77</v>
      </c>
      <c r="B56" s="22" t="s">
        <v>78</v>
      </c>
      <c r="C56" s="23"/>
      <c r="D56" s="22" t="s">
        <v>50</v>
      </c>
      <c r="E56" s="23"/>
      <c r="F56" s="22" t="s">
        <v>79</v>
      </c>
      <c r="G56" s="23"/>
      <c r="H56" s="22" t="s">
        <v>80</v>
      </c>
      <c r="I56" s="23"/>
      <c r="J56" s="34"/>
    </row>
    <row r="57" spans="1:13" ht="14.25" x14ac:dyDescent="0.15">
      <c r="A57" s="15"/>
      <c r="B57" s="81" t="s">
        <v>46</v>
      </c>
      <c r="C57" s="81"/>
      <c r="D57" s="81"/>
      <c r="E57" s="81"/>
      <c r="F57" s="82" t="s">
        <v>47</v>
      </c>
      <c r="G57" s="82"/>
      <c r="H57" s="82"/>
      <c r="I57" s="82"/>
      <c r="J57" s="83" t="s">
        <v>48</v>
      </c>
      <c r="K57" s="83"/>
      <c r="L57" s="83"/>
      <c r="M57" s="83"/>
    </row>
    <row r="58" spans="1:13" ht="18.75" x14ac:dyDescent="0.25">
      <c r="A58" s="24" t="s">
        <v>44</v>
      </c>
      <c r="B58" s="25" t="s">
        <v>81</v>
      </c>
      <c r="C58" s="25" t="s">
        <v>82</v>
      </c>
      <c r="D58" s="25" t="s">
        <v>81</v>
      </c>
      <c r="E58" s="25" t="s">
        <v>82</v>
      </c>
      <c r="F58" s="26" t="s">
        <v>81</v>
      </c>
      <c r="G58" s="26" t="s">
        <v>82</v>
      </c>
      <c r="H58" s="26" t="s">
        <v>81</v>
      </c>
      <c r="I58" s="26" t="s">
        <v>82</v>
      </c>
      <c r="J58" s="35" t="s">
        <v>81</v>
      </c>
      <c r="K58" s="35" t="s">
        <v>82</v>
      </c>
      <c r="L58" s="35" t="s">
        <v>81</v>
      </c>
      <c r="M58" s="35" t="s">
        <v>82</v>
      </c>
    </row>
    <row r="59" spans="1:13" ht="18.75" x14ac:dyDescent="0.25">
      <c r="A59" s="27" t="s">
        <v>83</v>
      </c>
      <c r="B59" s="28"/>
      <c r="C59" s="28"/>
      <c r="D59" s="29">
        <v>24.5</v>
      </c>
      <c r="E59" s="28"/>
      <c r="F59" s="28">
        <v>19.329999999999998</v>
      </c>
      <c r="G59" s="30"/>
      <c r="H59" s="28">
        <v>24.62</v>
      </c>
      <c r="I59" s="28"/>
      <c r="J59" s="34">
        <v>23.49</v>
      </c>
      <c r="K59" s="34"/>
      <c r="L59" s="34">
        <v>20.5</v>
      </c>
      <c r="M59" s="34"/>
    </row>
    <row r="60" spans="1:13" ht="18.75" x14ac:dyDescent="0.25">
      <c r="A60" s="27" t="s">
        <v>84</v>
      </c>
      <c r="B60" s="28">
        <v>48.3</v>
      </c>
      <c r="C60" s="28"/>
      <c r="D60" s="29">
        <v>30.9</v>
      </c>
      <c r="E60" s="28"/>
      <c r="F60" s="28">
        <v>30.15</v>
      </c>
      <c r="G60" s="30"/>
      <c r="H60" s="28">
        <v>40.299999999999997</v>
      </c>
      <c r="I60" s="28"/>
      <c r="J60" s="34">
        <v>34.99</v>
      </c>
      <c r="K60" s="34"/>
      <c r="L60" s="34">
        <v>52.8</v>
      </c>
      <c r="M60" s="34"/>
    </row>
    <row r="61" spans="1:13" ht="18.75" x14ac:dyDescent="0.25">
      <c r="A61" s="27" t="s">
        <v>85</v>
      </c>
      <c r="B61" s="28">
        <v>100</v>
      </c>
      <c r="C61" s="28"/>
      <c r="D61" s="29"/>
      <c r="E61" s="28"/>
      <c r="F61" s="28"/>
      <c r="G61" s="30"/>
      <c r="H61" s="28"/>
      <c r="I61" s="28"/>
      <c r="J61" s="34"/>
      <c r="K61" s="34"/>
      <c r="L61" s="34"/>
      <c r="M61" s="34"/>
    </row>
    <row r="62" spans="1:13" ht="18.75" x14ac:dyDescent="0.15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8.75" x14ac:dyDescent="0.25">
      <c r="A63" s="31" t="s">
        <v>86</v>
      </c>
      <c r="B63" s="28"/>
      <c r="C63" s="28"/>
      <c r="D63" s="29"/>
      <c r="E63" s="28"/>
      <c r="F63" s="28"/>
      <c r="G63" s="30"/>
      <c r="H63" s="28"/>
      <c r="I63" s="28"/>
      <c r="J63" s="34"/>
      <c r="K63" s="34"/>
      <c r="M63" s="34"/>
    </row>
    <row r="64" spans="1:13" ht="18.75" x14ac:dyDescent="0.25">
      <c r="A64" s="31" t="s">
        <v>87</v>
      </c>
      <c r="B64" s="28"/>
      <c r="C64" s="28">
        <v>96</v>
      </c>
      <c r="D64" s="29"/>
      <c r="E64" s="28">
        <v>94</v>
      </c>
      <c r="F64" s="28"/>
      <c r="G64" s="32">
        <v>56.64</v>
      </c>
      <c r="H64" s="28"/>
      <c r="I64" s="28">
        <v>95.07</v>
      </c>
      <c r="J64" s="34"/>
      <c r="K64" s="34">
        <v>92</v>
      </c>
      <c r="L64" s="34"/>
      <c r="M64" s="34">
        <v>69.099999999999994</v>
      </c>
    </row>
    <row r="65" spans="1:13" ht="18.75" x14ac:dyDescent="0.25">
      <c r="A65" s="31" t="s">
        <v>88</v>
      </c>
      <c r="B65" s="28"/>
      <c r="C65" s="28">
        <v>36.32</v>
      </c>
      <c r="D65" s="29"/>
      <c r="E65" s="28">
        <v>35.25</v>
      </c>
      <c r="F65" s="28"/>
      <c r="G65" s="30">
        <v>34.43</v>
      </c>
      <c r="H65" s="28"/>
      <c r="I65" s="28">
        <v>34.200000000000003</v>
      </c>
      <c r="J65" s="34"/>
      <c r="K65" s="34">
        <v>34.4</v>
      </c>
      <c r="M65" s="34">
        <v>78</v>
      </c>
    </row>
    <row r="66" spans="1:13" ht="18.75" x14ac:dyDescent="0.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3" ht="18.75" x14ac:dyDescent="0.25">
      <c r="A67" s="36" t="s">
        <v>89</v>
      </c>
      <c r="B67" s="28">
        <v>1.1299999999999999</v>
      </c>
      <c r="C67" s="28">
        <v>7.46</v>
      </c>
      <c r="D67" s="29">
        <v>0.93</v>
      </c>
      <c r="E67" s="28">
        <v>7.75</v>
      </c>
      <c r="F67" s="28">
        <v>6.27</v>
      </c>
      <c r="G67" s="30">
        <v>8.25</v>
      </c>
      <c r="H67" s="28">
        <v>6.02</v>
      </c>
      <c r="I67" s="28">
        <v>7.63</v>
      </c>
      <c r="J67" s="34">
        <v>0.86</v>
      </c>
      <c r="K67" s="34">
        <v>7.63</v>
      </c>
      <c r="L67" s="34">
        <v>1.24</v>
      </c>
      <c r="M67" s="34">
        <v>7.63</v>
      </c>
    </row>
    <row r="68" spans="1:13" ht="18.75" x14ac:dyDescent="0.25">
      <c r="A68" s="36" t="s">
        <v>90</v>
      </c>
      <c r="B68" s="37">
        <v>2.14</v>
      </c>
      <c r="C68" s="28">
        <v>6.97</v>
      </c>
      <c r="D68" s="29">
        <v>1.89</v>
      </c>
      <c r="E68" s="28">
        <v>7.08</v>
      </c>
      <c r="F68" s="28">
        <v>5.88</v>
      </c>
      <c r="G68" s="30">
        <v>7.09</v>
      </c>
      <c r="H68" s="28">
        <v>5.63</v>
      </c>
      <c r="I68" s="28">
        <v>7.08</v>
      </c>
      <c r="J68" s="34">
        <v>0.89</v>
      </c>
      <c r="K68" s="34">
        <v>7.24</v>
      </c>
      <c r="L68" s="34">
        <v>1.81</v>
      </c>
      <c r="M68" s="34">
        <v>7.09</v>
      </c>
    </row>
    <row r="69" spans="1:13" ht="18.75" x14ac:dyDescent="0.25">
      <c r="A69" s="36" t="s">
        <v>91</v>
      </c>
      <c r="B69" s="37">
        <v>3.02</v>
      </c>
      <c r="C69" s="28">
        <v>11.04</v>
      </c>
      <c r="D69" s="29">
        <v>3.13</v>
      </c>
      <c r="E69" s="28">
        <v>10.96</v>
      </c>
      <c r="F69" s="28">
        <v>4.2300000000000004</v>
      </c>
      <c r="G69" s="30">
        <v>10.97</v>
      </c>
      <c r="H69" s="28">
        <v>4.1399999999999997</v>
      </c>
      <c r="I69" s="28">
        <v>10.96</v>
      </c>
      <c r="J69" s="34">
        <v>5.13</v>
      </c>
      <c r="K69" s="34">
        <v>11.12</v>
      </c>
      <c r="L69" s="34">
        <v>10.7</v>
      </c>
      <c r="M69" s="34">
        <v>12.6</v>
      </c>
    </row>
    <row r="70" spans="1:13" ht="18.75" x14ac:dyDescent="0.25">
      <c r="A70" s="36" t="s">
        <v>92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鄂忠浒</cp:lastModifiedBy>
  <dcterms:created xsi:type="dcterms:W3CDTF">2006-09-13T11:21:00Z</dcterms:created>
  <dcterms:modified xsi:type="dcterms:W3CDTF">2022-12-02T10:40:28Z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1B7482DA571D44298C4D83FF761A6953</vt:lpwstr>
  </property>
  <property fmtid="{D5CDD505-2E9C-101B-9397-08002B2CF9AE}" pid="3" name="KSOProductBuildVer">
    <vt:lpwstr>2052-11.1.0.10463</vt:lpwstr>
  </property>
</Properties>
</file>