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870" activeTab="7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<sst xmlns="http://schemas.openxmlformats.org/spreadsheetml/2006/main" count="5412" uniqueCount="309">
  <si>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</si>
  <si>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</si>
  <si>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</si>
  <si>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</si>
  <si>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</si>
  <si>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</si>
  <si>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</si>
  <si>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</si>
  <si>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</si>
  <si>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</si>
  <si>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</si>
  <si>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</si>
  <si>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</si>
  <si>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</si>
  <si>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</si>
  <si>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</si>
  <si>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</si>
  <si>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</si>
  <si>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</si>
  <si>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</si>
  <si>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</si>
  <si>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</si>
  <si>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</si>
  <si>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</si>
  <si>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</si>
  <si>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</si>
  <si>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</si>
  <si>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</si>
  <si>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</si>
  <si>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</si>
  <si>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</si>
  <si>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</si>
  <si>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</si>
  <si>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</si>
  <si>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</si>
  <si>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</si>
  <si>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</si>
  <si>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</si>
  <si>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</si>
  <si>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</si>
  <si>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</si>
  <si>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</si>
  <si>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</si>
  <si>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</si>
  <si>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</si>
  <si>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</si>
  <si>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</si>
  <si>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</si>
  <si>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</si>
  <si>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</si>
  <si>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</si>
  <si>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</si>
  <si>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</si>
  <si>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</si>
  <si>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</si>
  <si>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</si>
  <si>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</si>
  <si>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</si>
  <si>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</si>
  <si>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</si>
  <si>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</si>
  <si>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</si>
  <si>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</si>
  <si>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</si>
  <si>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</si>
  <si>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</si>
  <si>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</si>
  <si>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</si>
  <si>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</si>
  <si>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</si>
  <si>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</si>
  <si>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</si>
  <si>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</si>
  <si>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</si>
  <si>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</si>
  <si>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</si>
  <si>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</si>
  <si>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</si>
  <si>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</si>
  <si>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</si>
  <si>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</si>
  <si>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</si>
  <si>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</si>
  <si>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</si>
  <si>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</si>
  <si>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</si>
  <si>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</si>
  <si>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丁 )夜</t>
  </si>
  <si>
    <t>( 甲 )白</t>
  </si>
  <si>
    <t>( 乙 )中</t>
  </si>
  <si>
    <t>除盐水当日自用累计</t>
  </si>
  <si>
    <t>除盐水当日外送累计</t>
  </si>
  <si>
    <t>注：红色字体有公式，不要修改删除！</t>
  </si>
  <si>
    <t>2#</t>
  </si>
  <si>
    <t xml:space="preserve">    23 点20  分，向槽加氨水 25  升，补入除盐水至  520  mm液位</t>
  </si>
  <si>
    <t>1#</t>
  </si>
  <si>
    <t xml:space="preserve"> 7 点 20 分行程由  70 %变为 0  %</t>
  </si>
  <si>
    <t>8  点 45 分行程由  70 %变为 90  %</t>
  </si>
  <si>
    <t xml:space="preserve">  7点 25 分行程由  0 %变为  70 %</t>
  </si>
  <si>
    <t xml:space="preserve">  1点 00 分，向槽加磷酸盐 2   kg，氢氧化钠  1kg，补入除盐水至 550  mm液位</t>
  </si>
  <si>
    <t xml:space="preserve">  23点 10 分，向槽加磷酸盐  2  kg，氢氧化钠  1kg，补入除盐水至  500 mm液位</t>
  </si>
  <si>
    <t>清洗3#、4#、5#过滤器                                 6:58分再生2#阳床，进酸浓度：3.0% 3.0%</t>
  </si>
  <si>
    <t xml:space="preserve">                                                     13:41再生2#阴床，进碱浓度：3.0% 3.0%                   15:20分中和排水 PH：1# 8.9  2# 9.0</t>
  </si>
  <si>
    <t>清洗3#、4#、5#过滤器                                 16:32分再生3#阳床，进酸浓度：3.0% 3.0%</t>
  </si>
  <si>
    <t>中控：叶绍文 曾凡律          化验：韦国宏</t>
  </si>
  <si>
    <t>中控：梁霞           化验：左邓欢</t>
  </si>
  <si>
    <t>中控：蔡彬彬           化验：秦忠文</t>
  </si>
  <si>
    <t xml:space="preserve">  13点 00 分，向槽加磷酸盐  2.5  kg，氢氧化钠  0.5kg，补入除盐水至 500  mm液位</t>
  </si>
  <si>
    <t>清洗3#、4#、5#过滤器</t>
  </si>
  <si>
    <t>清洗4#过滤器</t>
  </si>
  <si>
    <t>清洗1#、3#过滤器
16:27再生2#阴床，进碱浓度：3.0% 3.0%                   18:30分中和排水 PH：1# 8.8  2# 7.6
20:42分再生2#阳床，进酸浓度：3.0% 3.0%</t>
  </si>
  <si>
    <t>中控：叶绍文  曾凡律         化验：韦国宏</t>
  </si>
  <si>
    <t>( 丙 )夜</t>
  </si>
  <si>
    <t>( 丁 )白</t>
  </si>
  <si>
    <t>( 甲 )中</t>
  </si>
  <si>
    <t xml:space="preserve">     11点 55分，向槽加氨水  25 升，补入除盐水至 550   mm液位</t>
  </si>
  <si>
    <t>16  点 00 分行程由 90  %变为 80  %</t>
  </si>
  <si>
    <t xml:space="preserve">  04点 10 分，向槽加磷酸盐 2   kg，氢氧化钠  1kg，补入除盐水至 530  mm液位</t>
  </si>
  <si>
    <t xml:space="preserve"> 17点 00 分，向槽加磷酸盐 2.5   kg，氢氧化钠  1kg，补入除盐水至 500  mm液位</t>
  </si>
  <si>
    <t>清洗4#、5#过滤器</t>
  </si>
  <si>
    <t>清洗1#、3#过滤器                                            16:20再生3#阴床，进碱浓度：3.0% 3.0%                   18:28分中和排水 PH：1# 9.5  2# 7.0                22:56分再生2#阳床，进酸浓度：3.0% 3.0%</t>
  </si>
  <si>
    <t>中控：陈长灵           化验：韩丽娜</t>
  </si>
  <si>
    <t>中控：叶绍文           化验：韦国宏</t>
  </si>
  <si>
    <t>中控：梁霞 曾俊文           化验：左邓欢</t>
  </si>
  <si>
    <t xml:space="preserve"> 07点10 分，向槽加磷酸盐 2   kg，氢氧化钠  1kg，补入除盐水至 500  mm液位</t>
  </si>
  <si>
    <t xml:space="preserve"> 21点 30 分，向槽加磷酸盐  2.5  kg，氢氧化钠  1kg，补入除盐水至 500  mm液位</t>
  </si>
  <si>
    <t xml:space="preserve">                                           02:08再生2#阴床，进碱浓度：3.0% 3.0%                   04:25分中和排水 （PH：1# 7.7  2# 8.41 ）               06:22分再生3#阳床，进酸浓度：3.0% 3.0%</t>
  </si>
  <si>
    <t xml:space="preserve">12:26再生1#阴床，进碱浓度：3.2% 3.0%    
14:30分中和排水 （PH：1# 8.1  2# 7.6 ）  </t>
  </si>
  <si>
    <t>16:00分再生2#阳床，进酸浓度：3.0% 3.0%</t>
  </si>
  <si>
    <t>中控：  叶绍文         化验：梁锦凤</t>
  </si>
  <si>
    <t>( 乙 )夜</t>
  </si>
  <si>
    <t>( 丙 )白</t>
  </si>
  <si>
    <t>( 丁 )中</t>
  </si>
  <si>
    <t>10     点 00 分，向槽加氨水 25  升，补入除盐水至 500   mm液位</t>
  </si>
  <si>
    <t>10  点  00分，向槽加磷酸盐  2  kg，氢氧化钠  1kg，补入除盐水至500   mm液位</t>
  </si>
  <si>
    <t xml:space="preserve">  23点 10 分，向槽加磷酸盐  2  kg，氢氧化钠  1kg，补入除盐水至  520 mm液位</t>
  </si>
  <si>
    <t>清洗1#、3#过滤器
1：00分中和排水 （PH：1# 8.5  2# 8.7 ）  
2:12分再生3#阳床，进酸浓度：3.0% 3.0%</t>
  </si>
  <si>
    <t>清洗1#、3#过滤器                                 20:09分再生2#阳床，进酸浓度：3.0% 3.0%             23:10分中和排水（PH 1# 8.4 2# 8.4)</t>
  </si>
  <si>
    <t>中控：曾凡律           化验：秦忠文</t>
  </si>
  <si>
    <t>中控：  陈长灵         化验：梁锦凤</t>
  </si>
  <si>
    <t xml:space="preserve">     19点 50 分，向槽加氨水  25 升，补入除盐水至  500  mm液位</t>
  </si>
  <si>
    <t xml:space="preserve">  17点 10 分，向槽加磷酸盐    kg，氢氧化钠  1.5kg，补入除盐水至 500  mm液位</t>
  </si>
  <si>
    <t xml:space="preserve">清洗1#、3#过滤器                                 4:20分再生3#阳床，进酸浓度：3.0% 3.0%             </t>
  </si>
  <si>
    <t>清洗4#、5#过滤器                                 10：57分再生3#阴床，进碱浓度：3.2% 3.0%  
 14:20分中和排水（PH 1# 8.6 2# 8.2)</t>
  </si>
  <si>
    <t>清洗3#、4#过滤器                            20:00分再生2#阳床，进酸浓度：3.0% 3.0%</t>
  </si>
  <si>
    <t>中控： 陈长灵          化验：梁锦凤</t>
  </si>
  <si>
    <t>( 甲 )夜</t>
  </si>
  <si>
    <t>( 乙 )白</t>
  </si>
  <si>
    <t>( 丙 )中</t>
  </si>
  <si>
    <t>10  点 00 分，向槽加磷酸盐  2  kg，氢氧化钠  1kg，补入除盐水至 500  mm液位</t>
  </si>
  <si>
    <t xml:space="preserve">  21点 40 分，向槽加磷酸盐  2.5  kg，氢氧化钠  1kg，补入除盐水至 500  mm液位</t>
  </si>
  <si>
    <t>清洗1#、3#、4#、5#过滤器</t>
  </si>
  <si>
    <t>清洗4#、5#过滤器                               11:05分再生2#阴床，进碱浓度：3.2% 3.0%     13:20分中和排水 （PH：1# 7.7  2# 8.41 ）        14:56分再生3#阳床，进酸浓度：3.0% 3.0%</t>
  </si>
  <si>
    <t>18:52分再生1#阴床，进碱浓度：3.2% 3.0%     21:28分中和排水 （PH：1# 8.4  2# 5.69 ）        22:45分再生2#阳床，进酸浓度：3.0% 3.0%</t>
  </si>
  <si>
    <t>中控：   梁霞        化验：曾俊文</t>
  </si>
  <si>
    <t>中控： 曾凡律          化验：梁锦凤</t>
  </si>
  <si>
    <t>中控：蔡彬彬           化验：韩丽娜</t>
  </si>
  <si>
    <t>12 点 30 分，向槽加氨水  25 升，补入除盐水至    500mm液位</t>
  </si>
  <si>
    <t xml:space="preserve"> 12 点 50 分，向槽加磷酸盐  2  kg，氢氧化钠 1 kg，补入除盐水至 500  mm液位</t>
  </si>
  <si>
    <t>清洗4#、5#过滤器                           10:30分中和排水 （PH：1# 8.4  2# 5.69 ）</t>
  </si>
  <si>
    <t>17:22再生1#混床，进碱浓度：2.5% 2.5%，进酸浓度：2.6% 2.6%                                21:43分中和排水 （PH：1# 5.4  2# 5.82 ）      根据水质205b由10%调节到20%</t>
  </si>
  <si>
    <t>中控：    梁霞       化验：曾俊文</t>
  </si>
  <si>
    <t xml:space="preserve">     11点15分，向槽加氨水 25  升，补入除盐水至    530mm液位</t>
  </si>
  <si>
    <t>6  点 15 分，向槽加磷酸盐 2   kg，氢氧化钠  1kg，补入除盐水至 500  mm液位</t>
  </si>
  <si>
    <t xml:space="preserve">  11点 05 分，向槽加磷酸盐  2  kg，氢氧化钠  1kg，补入除盐水至 500  mm液位</t>
  </si>
  <si>
    <t xml:space="preserve">清洗3#、4#、5#过滤器                       00:53再生3#阳床，进碱浓度：3.0% 3.1%，    04:19再生2#阳床，进碱浓度：3.3% 3.1%，     06:30分中和排水 （PH：1# 7.81  2# 8.26 ） </t>
  </si>
  <si>
    <t>13:37分再生3#混床，进酸浓度：3.0%，3.0%。进碱浓度：3.0%，3.0%.</t>
  </si>
  <si>
    <t>清洗3#、4#、5#过滤器                       20:46分中和排水 （PH：1# 7.81  2# 8.26 ）</t>
  </si>
  <si>
    <t>中控：左邓欢           化验：梁霞</t>
  </si>
  <si>
    <t>中控：曾凡律        化验：蒙广年</t>
  </si>
  <si>
    <t>13  点 22 分，向槽加磷酸盐 2   kg，氢氧化钠  1kg，补入除盐水至 550  mm液位</t>
  </si>
  <si>
    <t>08：48再生2#阳床，进碱浓度：3.0% 3.1%          10:07分再生3#阴床，进碱浓度：3.2% 3.0%      13:12分中和排水 （PH：1# 7.81  2# 8.26 ）       14:33再生3#阳床，进碱浓度：3.0% 3.1%</t>
  </si>
  <si>
    <t>中控： 叶绍文          化验：蔡永鹏</t>
  </si>
  <si>
    <t>中控：秦忠文       化验：蒙广年</t>
  </si>
  <si>
    <t>14     点 20 分，向槽加氨水 25  升，补入除盐水至  550  mm液位</t>
  </si>
  <si>
    <t xml:space="preserve">  07点 10 分，向槽加磷酸盐  2  kg，氢氧化钠  1kg，补入除盐水至  500 mm液位</t>
  </si>
  <si>
    <t xml:space="preserve"> 23点 00 分，向槽加磷酸盐  2  kg，氢氧化钠  1kg，补入除盐水至 500  mm液位</t>
  </si>
  <si>
    <t xml:space="preserve">清洗5#过滤器
12:58分再生2#阴床，进碱浓度：3.2% 3.1%  
15:05分中和排水 （PH：1# 8.16  2# 8.52 ） </t>
  </si>
  <si>
    <t>清洗3#、4#过滤器                                               16:12再生3#阳床，进碱浓度：3.0% 3.1%</t>
  </si>
  <si>
    <t>中控： 韦国宏          化验：梁锦凤</t>
  </si>
  <si>
    <t>(  丁)白</t>
  </si>
  <si>
    <t xml:space="preserve">  14点 10 分，向槽加磷酸盐 2   kg，氢氧化钠  1kg，补入除盐水至 550  mm液位</t>
  </si>
  <si>
    <t>清洗1#、3#、5#过滤器                                               04:10分再生2#阳床，进酸浓度：3.0% 3.1%       06:15分中和排水 （PH：1# 5.43  2# 8.61 ）  07：26分再生1#阴床，进碱浓度：3.0% 3.0%</t>
  </si>
  <si>
    <t>清洗1#、4#、5#过滤器</t>
  </si>
  <si>
    <t>清洗1#、3#、4#、5#过滤器                                                         20:55分再生2#阳床，进酸浓度：3.0% 3.1%             22:50分中和排水 （PH：1# 9.43  2# 9.05 ）</t>
  </si>
  <si>
    <t>中控：叶绍文           化验：梁锦凤</t>
  </si>
  <si>
    <t xml:space="preserve">   10  点25  分，向槽加氨水  25 升，补入除盐水至 500   mm液位</t>
  </si>
  <si>
    <t xml:space="preserve"> 5 点  45分，向槽加磷酸盐 2kg，氢氧化钠 1 kg，补入除盐水至  500 mm液位</t>
  </si>
  <si>
    <t xml:space="preserve">  20点 00 分，向槽加磷酸盐  2  kg，氢氧化钠  1kg，补入除盐水至 500  mm液位</t>
  </si>
  <si>
    <t xml:space="preserve">清洗3#、4#、5#过滤器                                       0:49分再生3#阳床，进酸浓度：3.0% 2.8%                   3：00分再生3#阴床，进碱浓度：3.0% 3.0%      5:35分中和排水（PH：1# 7.41  2# 6.64 ）  </t>
  </si>
  <si>
    <t xml:space="preserve">清洗4#、5#过滤器 </t>
  </si>
  <si>
    <t xml:space="preserve">17:12分再生2#阳床，进酸浓度：3.0% 2.8% </t>
  </si>
  <si>
    <t>中控：秦忠文           化验：曾凡律</t>
  </si>
  <si>
    <t>中控：    韩丽娜       化验：梁锦凤</t>
  </si>
  <si>
    <t>2..7</t>
  </si>
  <si>
    <t xml:space="preserve">  1点 10 分，向槽加磷酸盐  0  kg，氢氧化钠  0.5kg，补入除盐水至 480  mm液位</t>
  </si>
  <si>
    <t xml:space="preserve"> 15 点00分，向槽加磷酸盐   2 kg，氢氧化钠  1kg，补入除盐水至 500  mm液位</t>
  </si>
  <si>
    <t xml:space="preserve">清洗3#、4#、5#过滤器    </t>
  </si>
  <si>
    <t xml:space="preserve">14:20分再生2#阴床，进碱浓度：3.2% 3.0%    </t>
  </si>
  <si>
    <t>16:30分中和排水（PH 1# 7.4 2# 7.8）            18:50分再生3#阳床，进酸浓度：3.0% 3.0%         21:24分再生1#阳床，进酸浓度：2.8% 2.8%         23:42分中和排水（PH 1# 8.5 2# 8.6）</t>
  </si>
  <si>
    <t>中控： 韩丽娜          化验：梁锦凤</t>
  </si>
  <si>
    <t xml:space="preserve">  01点 30 分，向槽加磷酸盐  2  kg，氢氧化钠  1kg，补入除盐水至 540  mm液位</t>
  </si>
  <si>
    <t xml:space="preserve"> 15 点  10分，向槽加磷酸盐  2  kg，氢氧化钠  1kg，补入除盐水至  500 mm液位</t>
  </si>
  <si>
    <t>01:50分再生2#阳床，进酸浓度：3.0% 3.0%        04:45分再生1#阴床，进碱浓度：3.2% 3.0%         07:20分中和排水（PH 1# 8.5 2# 8.6）</t>
  </si>
  <si>
    <t>清洗5#过滤器                              10:20分再生2#混床，进碱浓度：3.0% 3.0%        15:10分中和排水（PH 1# 7.5 2# 7.6）</t>
  </si>
  <si>
    <t>17:01分再生1#阳床，进酸浓度：3.0% 3.0%        20:18分再生2#阳床，进酸浓度：3.1% 3.0%         22:07分中和排水（PH 1# 8.5 2# 7.4）</t>
  </si>
  <si>
    <t>中控：梁霞 左邓欢          化验：曾俊文</t>
  </si>
  <si>
    <t>中控：   秦忠文        化验：梁锦凤</t>
  </si>
  <si>
    <t>中控： 陈长灵          化验：韩丽娜</t>
  </si>
  <si>
    <t xml:space="preserve">    10 点 37 分，向槽加氨水 25  升，补入除盐水至  530  mm液位</t>
  </si>
  <si>
    <t xml:space="preserve"> 03 点 34 分，向槽加磷酸盐 2   kg，氢氧化钠  1kg，补入除盐水至 530  mm液位</t>
  </si>
  <si>
    <t xml:space="preserve">  19点 50 分，向槽加磷酸盐 1   kg，氢氧化钠  1kg，补入除盐水至 500  mm液位</t>
  </si>
  <si>
    <t xml:space="preserve">清洗1#、3#、4#、5#过滤器                   07:48分再生3#阳床，进酸浓度：3.1% 3.0% </t>
  </si>
  <si>
    <t xml:space="preserve">清洗3#、4#、5#过滤器                            14:15分再生1#阳床，进酸浓度：4.1% 4.0% </t>
  </si>
  <si>
    <t xml:space="preserve">清洗2#、5#过滤器                                 17:40分再生3#阴床，进碱浓度：3.0% 3.0%                    20:40分中和排水（PH 1# 8.5 2# 7.4）             22:10分再生1#阳床，进酸浓度：3.1% 3.0%         </t>
  </si>
  <si>
    <t>中控：  曾凡律         化验：蒙广年</t>
  </si>
  <si>
    <t xml:space="preserve"> 11点00  分，向槽加磷酸盐 2   kg，氢氧化钠  1kg，补入除盐水至 500  mm液位</t>
  </si>
  <si>
    <t xml:space="preserve">  23点 20 分，向槽加磷酸盐 1.5 kg，氢氧化钠  1kg，补入除盐水至500   mm液位</t>
  </si>
  <si>
    <t xml:space="preserve">清洗1#、2#、3#、4#、5#过滤器                                 01:26分再生2#阳床，进酸浓度：3.0% 3.1%                    04:40分中和排水（PH 1# 8.5 2# 7.4）             </t>
  </si>
  <si>
    <t xml:space="preserve">清洗5#过滤器                                     12:42分再生3#阳床，进酸浓度：3.0% 3.1% </t>
  </si>
  <si>
    <t xml:space="preserve">清洗1#、2#、3#、4#、5#过滤器                            22:00分再生2#阴床，进碱浓度：3.0% 3.0%  </t>
  </si>
  <si>
    <t>中控：叶绍文           化验：蔡永鹏</t>
  </si>
  <si>
    <t>中控： 秦忠文          化验：曾凡律</t>
  </si>
  <si>
    <t xml:space="preserve">   4  点 10 分，向槽加氨水  25 升，补入除盐水至 520   mm液位</t>
  </si>
  <si>
    <t>14  点 20 分，向槽加磷酸盐 2   kg，氢氧化钠  1kg，补入除盐水至  520 mm液位</t>
  </si>
  <si>
    <t>清洗1#、2#、3#、4#、5#过滤器               01:04分中和排水（PH 1# 8.5 2# 8.9）</t>
  </si>
  <si>
    <t xml:space="preserve">清洗4#、5#过滤器                                     08:30分再生3#阳床，进酸浓度：3.0% 3.1%                                    14:43分再生2#阳床，进酸浓度：3.0% 3.2% </t>
  </si>
  <si>
    <t>清洗3#、4#、5#过滤器                       16:34分中和排水（PH 1# 8.5 2# 8.9）</t>
  </si>
  <si>
    <t>中控：   左邓欢        化验：梁锦凤</t>
  </si>
  <si>
    <t>中控：秦忠文        化验：蒙广年</t>
  </si>
  <si>
    <t xml:space="preserve">   22 点 00 分，向槽加氨水 25  升，补入除盐水至  500  mm液位</t>
  </si>
  <si>
    <t xml:space="preserve">  07点 10 分，向槽加磷酸盐  2.5  kg，氢氧化钠  1kg，补入除盐水至 500  mm液位</t>
  </si>
  <si>
    <t xml:space="preserve"> 18点 00 分，向槽加磷酸盐  2  kg，氢氧化钠  1kg，补入除盐水至  500 mm液位</t>
  </si>
  <si>
    <t>清洗1#过滤器</t>
  </si>
  <si>
    <t xml:space="preserve">清洗4#过滤器                                       </t>
  </si>
  <si>
    <t>清洗5#过滤器                                       16:42分再生1#阴床，进碱浓度：3.0% 3.0%           19:10分中和排水（PH 1# 8.9 2# 8.8）                 20:35分再生2#阳床，进酸浓度：3.0% 3.1%              20:52分再生3#阴床，进碱浓度：3.0% 3.0%                  22:50分中和排水（PH 1# 9.4 2# 9.3）</t>
  </si>
  <si>
    <t>中控：    叶绍文       化验：梁锦凤</t>
  </si>
  <si>
    <t>(  甲)中</t>
  </si>
  <si>
    <t>18  点 00 分行程由 55  %变为  65 %</t>
  </si>
  <si>
    <t xml:space="preserve"> 18 点 00 分行程由 80 %变为 90  %</t>
  </si>
  <si>
    <t xml:space="preserve"> 13 点10  分，向槽加磷酸盐  2  kg，氢氧化钠 1 kg，补入除盐水至  500 mm液位</t>
  </si>
  <si>
    <t xml:space="preserve">清洗1#、3#、4#过滤器                                       04:13分再生3#阳床，进酸浓度：3.0% 3.0%           </t>
  </si>
  <si>
    <t xml:space="preserve"> 14    点 10 分，向槽加氨水  25 升，补入除盐水至  500  mm液位</t>
  </si>
  <si>
    <t>13  点 20 分，向槽加磷酸盐  2  kg，氢氧化钠  0.5kg，补入除盐水至  500 mm液位</t>
  </si>
  <si>
    <t>262（入库240瓶）</t>
  </si>
  <si>
    <t>清洗1#、2#、3#过滤器</t>
  </si>
  <si>
    <t xml:space="preserve">清洗4#、5#过滤器
11:00再生2#阴床，进碱浓度：3.0% 3.2%   </t>
  </si>
  <si>
    <t>清洗1#、2#过滤器</t>
  </si>
  <si>
    <t>中控：  韩丽娜         化验：梁锦凤</t>
  </si>
  <si>
    <t>中控：蔡彬彬           化验：韦国宏</t>
  </si>
  <si>
    <t xml:space="preserve">  4点 00 分，向槽加磷酸盐  2  kg，氢氧化钠  1kg，补入除盐水至 520  mm液位</t>
  </si>
  <si>
    <t>清洗5#过滤器                                                      4:40分再生2#阳床，进酸浓度：3.0% 3.1%                             7:05分中和排水（PH 1# 8.66 2# 7.89）</t>
  </si>
  <si>
    <t xml:space="preserve">清洗4#、5#过滤器    </t>
  </si>
  <si>
    <t>中控： 曾凡律          化验：秦忠文</t>
  </si>
  <si>
    <t>中控：    韦国宏       化验：蔡彬彬</t>
  </si>
  <si>
    <t>/</t>
  </si>
  <si>
    <t xml:space="preserve"> 01    点 20 分，向槽加氨水  25 升，补入除盐水至 500   mm液位</t>
  </si>
  <si>
    <t xml:space="preserve">  01点 10 分，向槽加磷酸盐  2  kg，氢氧化钠  1kg，补入除盐水至500   mm液位</t>
  </si>
  <si>
    <t xml:space="preserve"> 14 点 36 分，向槽加磷酸盐 2   kg，氢氧化钠  1kg，补入除盐水至 200  mm液位</t>
  </si>
  <si>
    <t>00:35分再生3#阳床，进酸浓度：3.0% 3.1%       清洗1#、3#、4#、5#过滤器</t>
  </si>
  <si>
    <t>清洗5#过滤器                               12:56分再生1#阴床，进碱浓度：3.0% 3.0%      15:05分中和排水（PH 1# 8.66 2# 7.89）</t>
  </si>
  <si>
    <t>因停锅炉给水泵，上班已加药未补水，开泵后直接补水即可，各班注意。                           清洗3#、4#、5#过滤器                               16:58分再生1#混床，进酸浓度：3.0% 3.0%，进碱浓度：3.0% 3.0%                              20:53分中和排水（PH 1# 6.14 2# 5.78）</t>
  </si>
  <si>
    <t>中控：曾凡律           化验：蒙广年</t>
  </si>
  <si>
    <t>00:20分再生1#阳床，进酸浓度：3.0% 3.1%       磷酸盐槽已加药未补水，待水泵开启补水即可。</t>
  </si>
  <si>
    <t>清洗4#、5#过滤器                                磷酸盐槽已加药未补水，待水泵开启补水即可。</t>
  </si>
  <si>
    <t>18:13分再生3#阴床，进碱浓度：2.9% 3.0%      20:05分中和排水（PH 1# 8.14 2# 6.32）      22:40分再生2#阳床，进酸浓度：3.0% 3.1%       磷酸盐槽已加药未补水，待水泵开启补水即可。</t>
  </si>
  <si>
    <t>14  点 50 分，向槽加磷酸盐  0  kg，氢氧化钠  0kg，补入除盐水至 530  mm液位</t>
  </si>
  <si>
    <t>清洗1#、2#、3#、4#、5#过滤器               01:18分再生1#阴床，进碱浓度：3.1% 3.0%                         03:50分中和排水（PH 1# 7.98 2# 7.94）     07:00分再生1#阳床，进酸浓度：3.0% 3.3%                                     磷酸盐槽已加药未补水，待水泵开启补水即可。</t>
  </si>
  <si>
    <t xml:space="preserve">清洗4#、5#过滤器                                 10:07分再生2#阳床，进酸浓度：3.0% 3.3%           14:30分中和排水（PH 1# 7.98 2# 7.94）                            </t>
  </si>
  <si>
    <t>清洗1#、2#、3#、4#、5#过滤器               20:58分再生3#阳床，进酸浓度：3.0% 3.3%</t>
  </si>
  <si>
    <t>中控：蔡彬彬           化验：蔡永鹏</t>
  </si>
  <si>
    <t>中控： 梁霞          化验：曾俊文</t>
  </si>
  <si>
    <t>清洗3#过滤器                                 磷酸盐槽已加药已补水，待水泵开启即可。</t>
  </si>
  <si>
    <t>12:13分再生2#阴床，进碱浓度：2.8%，2.8%。  14:35分中和排水（PH 1# 7.1 2# 8.2）</t>
  </si>
  <si>
    <t>清洗1#、2#、3#、4#、5#过滤器               17:15分再生1#阳床，进酸浓度：3.0% 3.1%</t>
  </si>
  <si>
    <t>中控：  韦国宏         化验：蔡永鹏</t>
  </si>
  <si>
    <t>中控：梁霞           化验：梁霞</t>
  </si>
  <si>
    <t>中控： 曾凡律          化验：蒙广年</t>
  </si>
  <si>
    <t xml:space="preserve">    07 点 15 分，向槽加氨水 25  升，补入除盐水至   500 mm液位</t>
  </si>
  <si>
    <t xml:space="preserve">  07点 10 分，向槽加磷酸盐 2   kg，氢氧化钠  1kg，补入除盐水至 500  mm液位</t>
  </si>
  <si>
    <t xml:space="preserve"> 19点 00 分，向槽加磷酸盐  2  kg，氢氧化钠  1kg，补入除盐水至 500  mm液位</t>
  </si>
  <si>
    <t>19:40分再生3#阴床，进碱浓度：2.9%，2.8%              21:40分中和排水（PH 1# 9.2 2# 9.0）                  23:04分再生2#阳床，进酸浓度：3.0%，3.1%</t>
  </si>
  <si>
    <t>中控： 蔡彬彬          化验：蔡永鹏</t>
  </si>
  <si>
    <t xml:space="preserve">   12  点  55分，向槽加氨水  25 升，补入除盐水至  500  mm液位</t>
  </si>
  <si>
    <t xml:space="preserve">  13点25分，向槽加磷酸盐  2  kg，氢氧化钠  1kg，补入除盐水至 500  mm液位</t>
  </si>
  <si>
    <t xml:space="preserve">  23点30分，向槽加磷酸盐3kg，氢氧化钠 1 kg，补入除盐水至500 mm液位</t>
  </si>
  <si>
    <t xml:space="preserve">01:26分再生2#阴床，进碱浓度：3.0%，2.9%              04:06分中和排水（PH 1# 6.4 2# 8.7）                  </t>
  </si>
  <si>
    <t xml:space="preserve">09:33分再生1#阳床，进酸浓度：3.0%，3.3%     12:14分再生3#阳床，进酸浓度：2.9%，3.1%    14：58分中和排水（PH 1# 7.84 2# 8.05） </t>
  </si>
  <si>
    <t>21:08分再生1#阴床，进碱浓度：2.8%，2.8%。</t>
  </si>
  <si>
    <t>中控：叶绍文           化验：韩丽娜</t>
  </si>
  <si>
    <t>中控：韦国宏           化验：蔡永鹏</t>
  </si>
  <si>
    <t xml:space="preserve">    20 点 18 分，向槽加氨水 25  升，补入除盐水至 520   mm液位</t>
  </si>
  <si>
    <t>15  点 20 分，向槽加磷酸盐  2  kg，氢氧化钠  1kg，补入除盐水至 500  mm液位</t>
  </si>
  <si>
    <t>01:22分再生2#阳床，进酸浓度：3.0%，3.3%       04:06分中和排水（PH 1# 6.4 2# 8.7）</t>
  </si>
  <si>
    <t xml:space="preserve">清洗5#过滤器 </t>
  </si>
  <si>
    <t xml:space="preserve">19：18分再生1#阳床，进酸浓度：3.2%，3.1%       22:23分再生3#混床，进酸浓度：3.0% 3.0%，进碱浓度：3.0% 3.3%   </t>
  </si>
  <si>
    <t>中控：秦忠文           化验：蒙广年</t>
  </si>
  <si>
    <t>中控：   韩丽娜        化验：苏晓虹</t>
  </si>
  <si>
    <t xml:space="preserve"> 3 点 50 分，向槽加磷酸盐  2kg，氢氧化钠 1 kg，补入除盐水至 500  mm液位</t>
  </si>
  <si>
    <t xml:space="preserve">01:35分中和排水（PH 1# 6.1 2# 8.3）                    5：25分再生3#阳床，进酸浓度：3.2%，3.1%                 清洗4#、5#过滤器 </t>
  </si>
  <si>
    <t>根据水质，微开紧排至交班。</t>
  </si>
  <si>
    <t xml:space="preserve">清洗1#、2#  3#过滤器 </t>
  </si>
  <si>
    <t xml:space="preserve">     8点 05 分，向槽加氨水  25 升，补入除盐水至  530  mm液位</t>
  </si>
  <si>
    <t>07  点 30 分，向槽加磷酸盐  2  kg，氢氧化钠  1kg，补入除盐水至 530  mm液位</t>
  </si>
  <si>
    <t xml:space="preserve">  20点 10 分，向槽加磷酸盐  2  kg，氢氧化钠  1kg，补入除盐水至 500  mm液位</t>
  </si>
  <si>
    <t xml:space="preserve">02:34分再生2#阴床，进碱浓度：2.9%，2.8%          05:00分中和排水（PH 1# 6.1 2# 8.3）           06:50分再生1#阳床，进酸浓度：3.2%，3.1%      洗3#、4#、5#过滤器 </t>
  </si>
  <si>
    <t xml:space="preserve">洗3#、4#、5#过滤器 </t>
  </si>
  <si>
    <t xml:space="preserve">16:23分再生3#阴床，进碱浓度：3.0%，3.1%          18:37分中和排水（PH 1# 8.41 2# 7.9）           19:54分再生2#阳床，进酸浓度：3.0%，3.1%      </t>
  </si>
  <si>
    <t>中控：梁霞 左邓欢           化验：曾俊文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</si>
</sst>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0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75585192419"/>
      <name val="宋体"/>
      <charset val="134"/>
      <scheme val="minor"/>
    </font>
    <font>
      <b/>
      <sz val="14"/>
      <color rgb="FF7030A0"/>
      <name val="宋体"/>
      <charset val="134"/>
    </font>
    <font>
      <b/>
      <sz val="12"/>
      <color rgb="FFFF0000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981688894314"/>
      <name val="宋体"/>
      <charset val="134"/>
      <scheme val="minor"/>
    </font>
    <font>
      <b/>
      <sz val="14"/>
      <color rgb="FFFF0000"/>
      <name val="宋体"/>
      <charset val="134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name val="宋体"/>
      <charset val="134"/>
    </font>
    <font>
      <sz val="12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1" fillId="3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46" fillId="39" borderId="28" applyNumberFormat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44" fillId="26" borderId="28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42" fillId="0" borderId="27" applyNumberFormat="0" applyFill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38" fillId="21" borderId="26" applyNumberFormat="0" applyAlignment="0" applyProtection="0">
      <alignment vertical="center"/>
    </xf>
    <xf numFmtId="0" fontId="28" fillId="20" borderId="5" applyNumberFormat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8" borderId="25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4" borderId="5" xfId="24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3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2" fillId="11" borderId="3" xfId="0" applyFont="1" applyFill="1" applyBorder="1" applyAlignment="1">
      <alignment horizontal="center" vertical="center"/>
    </xf>
    <xf numFmtId="20" fontId="2" fillId="11" borderId="4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0" fontId="2" fillId="7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15" fillId="10" borderId="1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1" fillId="10" borderId="1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20" fontId="7" fillId="0" borderId="6" xfId="0" applyNumberFormat="1" applyFont="1" applyBorder="1" applyAlignment="1">
      <alignment vertical="center" wrapText="1"/>
    </xf>
    <xf numFmtId="0" fontId="27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4" borderId="16" xfId="24" applyFont="1" applyFill="1" applyBorder="1" applyAlignment="1">
      <alignment horizontal="center" vertical="center"/>
    </xf>
    <xf numFmtId="0" fontId="6" fillId="4" borderId="17" xfId="24" applyFont="1" applyFill="1" applyBorder="1" applyAlignment="1">
      <alignment horizontal="center" vertical="center"/>
    </xf>
    <xf numFmtId="0" fontId="6" fillId="4" borderId="18" xfId="24" applyFont="1" applyFill="1" applyBorder="1" applyAlignment="1">
      <alignment horizontal="center" vertical="center"/>
    </xf>
    <xf numFmtId="0" fontId="6" fillId="4" borderId="19" xfId="24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4" borderId="20" xfId="24" applyFont="1" applyFill="1" applyBorder="1" applyAlignment="1">
      <alignment horizontal="center" vertical="center"/>
    </xf>
    <xf numFmtId="0" fontId="6" fillId="4" borderId="21" xfId="24" applyFont="1" applyFill="1" applyBorder="1" applyAlignment="1">
      <alignment horizontal="center" vertical="center"/>
    </xf>
    <xf numFmtId="0" fontId="28" fillId="4" borderId="5" xfId="24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opLeftCell="A49" workbookViewId="0">
      <selection activeCell="A57" sqref="$A57:$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</v>
      </c>
      <c r="D2" s="6"/>
      <c r="E2" s="6"/>
      <c r="F2" s="61" t="s">
        <v>2</v>
      </c>
      <c r="G2" s="61"/>
      <c r="H2" s="61"/>
      <c r="I2" s="77" t="s">
        <v>3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3">
        <f>C4</f>
        <v>0</v>
      </c>
      <c r="D6" s="113"/>
      <c r="E6" s="113"/>
      <c r="F6" s="114">
        <f>F4-C4</f>
        <v>0</v>
      </c>
      <c r="G6" s="115"/>
      <c r="H6" s="116"/>
      <c r="I6" s="114">
        <f>I4-F4</f>
        <v>0</v>
      </c>
      <c r="J6" s="115"/>
      <c r="K6" s="116"/>
    </row>
    <row r="7" ht="21.95" customHeight="1" spans="1:11">
      <c r="A7" s="9"/>
      <c r="B7" s="12" t="s">
        <v>8</v>
      </c>
      <c r="C7" s="113">
        <f>C5</f>
        <v>0</v>
      </c>
      <c r="D7" s="113"/>
      <c r="E7" s="113"/>
      <c r="F7" s="114">
        <f>F5-C5</f>
        <v>0</v>
      </c>
      <c r="G7" s="115"/>
      <c r="H7" s="116"/>
      <c r="I7" s="114">
        <f>I5-F5</f>
        <v>0</v>
      </c>
      <c r="J7" s="115"/>
      <c r="K7" s="116"/>
    </row>
    <row r="8" ht="21.95" customHeight="1" spans="1:11">
      <c r="A8" s="9"/>
      <c r="B8" s="12" t="s">
        <v>9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4" t="s">
        <v>10</v>
      </c>
      <c r="B9" s="15" t="s">
        <v>11</v>
      </c>
      <c r="C9" s="11"/>
      <c r="D9" s="11"/>
      <c r="E9" s="11"/>
      <c r="F9" s="11"/>
      <c r="G9" s="11"/>
      <c r="H9" s="11"/>
      <c r="I9" s="11"/>
      <c r="J9" s="11"/>
      <c r="K9" s="11"/>
    </row>
    <row r="10" ht="21.95" customHeight="1" spans="1:11">
      <c r="A10" s="14"/>
      <c r="B10" s="15" t="s">
        <v>12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21.95" customHeight="1" spans="1:11">
      <c r="A11" s="16" t="s">
        <v>13</v>
      </c>
      <c r="B11" s="17" t="s">
        <v>14</v>
      </c>
      <c r="C11" s="11"/>
      <c r="D11" s="11"/>
      <c r="E11" s="11"/>
      <c r="F11" s="11"/>
      <c r="G11" s="11"/>
      <c r="H11" s="11"/>
      <c r="I11" s="11"/>
      <c r="J11" s="11"/>
      <c r="K11" s="11"/>
    </row>
    <row r="12" ht="21.95" customHeight="1" spans="1:11">
      <c r="A12" s="16"/>
      <c r="B12" s="17" t="s">
        <v>15</v>
      </c>
      <c r="C12" s="11"/>
      <c r="D12" s="11"/>
      <c r="E12" s="11"/>
      <c r="F12" s="11"/>
      <c r="G12" s="11"/>
      <c r="H12" s="11"/>
      <c r="I12" s="11"/>
      <c r="J12" s="11"/>
      <c r="K12" s="11"/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/>
      <c r="D15" s="18"/>
      <c r="E15" s="18"/>
      <c r="F15" s="18"/>
      <c r="G15" s="18"/>
      <c r="H15" s="18"/>
      <c r="I15" s="18"/>
      <c r="J15" s="18"/>
      <c r="K15" s="18"/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8"/>
      <c r="D17" s="18"/>
      <c r="E17" s="18"/>
      <c r="F17" s="18"/>
      <c r="G17" s="18"/>
      <c r="H17" s="18"/>
      <c r="I17" s="18"/>
      <c r="J17" s="18"/>
      <c r="K17" s="18"/>
    </row>
    <row r="18" ht="21.95" customHeight="1" spans="1:11">
      <c r="A18" s="22"/>
      <c r="B18" s="23" t="s">
        <v>15</v>
      </c>
      <c r="C18" s="18"/>
      <c r="D18" s="18"/>
      <c r="E18" s="18"/>
      <c r="F18" s="18"/>
      <c r="G18" s="18"/>
      <c r="H18" s="18"/>
      <c r="I18" s="18"/>
      <c r="J18" s="18"/>
      <c r="K18" s="18"/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/>
      <c r="D21" s="18"/>
      <c r="E21" s="18"/>
      <c r="F21" s="18"/>
      <c r="G21" s="18"/>
      <c r="H21" s="18"/>
      <c r="I21" s="18"/>
      <c r="J21" s="18"/>
      <c r="K21" s="18"/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/>
      <c r="D23" s="18"/>
      <c r="E23" s="18"/>
      <c r="F23" s="18"/>
      <c r="G23" s="18"/>
      <c r="H23" s="18"/>
      <c r="I23" s="18"/>
      <c r="J23" s="18"/>
      <c r="K23" s="18"/>
    </row>
    <row r="24" ht="21.95" customHeight="1" spans="1:11">
      <c r="A24" s="24"/>
      <c r="B24" s="25" t="s">
        <v>29</v>
      </c>
      <c r="C24" s="18"/>
      <c r="D24" s="18"/>
      <c r="E24" s="18"/>
      <c r="F24" s="18"/>
      <c r="G24" s="18"/>
      <c r="H24" s="18"/>
      <c r="I24" s="18"/>
      <c r="J24" s="18"/>
      <c r="K24" s="18"/>
    </row>
    <row r="25" ht="21.95" customHeight="1" spans="1:11">
      <c r="A25" s="19" t="s">
        <v>30</v>
      </c>
      <c r="B25" s="15" t="s">
        <v>31</v>
      </c>
      <c r="C25" s="18"/>
      <c r="D25" s="18"/>
      <c r="E25" s="18"/>
      <c r="F25" s="18"/>
      <c r="G25" s="18"/>
      <c r="H25" s="18"/>
      <c r="I25" s="18"/>
      <c r="J25" s="18"/>
      <c r="K25" s="18"/>
    </row>
    <row r="26" ht="21.95" customHeight="1" spans="1:11">
      <c r="A26" s="19"/>
      <c r="B26" s="15" t="s">
        <v>32</v>
      </c>
      <c r="C26" s="18"/>
      <c r="D26" s="18"/>
      <c r="E26" s="18"/>
      <c r="F26" s="18"/>
      <c r="G26" s="18"/>
      <c r="H26" s="18"/>
      <c r="I26" s="18"/>
      <c r="J26" s="18"/>
      <c r="K26" s="18"/>
    </row>
    <row r="27" ht="21.95" customHeight="1" spans="1:11">
      <c r="A27" s="19"/>
      <c r="B27" s="15" t="s">
        <v>33</v>
      </c>
      <c r="C27" s="18"/>
      <c r="D27" s="18"/>
      <c r="E27" s="18"/>
      <c r="F27" s="18"/>
      <c r="G27" s="18"/>
      <c r="H27" s="18"/>
      <c r="I27" s="18"/>
      <c r="J27" s="18"/>
      <c r="K27" s="18"/>
    </row>
    <row r="28" ht="76.5" customHeight="1" spans="1:11">
      <c r="A28" s="26" t="s">
        <v>34</v>
      </c>
      <c r="B28" s="27"/>
      <c r="C28" s="28"/>
      <c r="D28" s="29"/>
      <c r="E28" s="66"/>
      <c r="F28" s="28"/>
      <c r="G28" s="29"/>
      <c r="H28" s="66"/>
      <c r="I28" s="28"/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36</v>
      </c>
      <c r="D31" s="41"/>
      <c r="E31" s="69"/>
      <c r="F31" s="40" t="s">
        <v>36</v>
      </c>
      <c r="G31" s="41"/>
      <c r="H31" s="69"/>
      <c r="I31" s="40" t="s">
        <v>36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/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/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/>
      <c r="F55" s="97"/>
      <c r="G55" s="97"/>
      <c r="H55" s="18"/>
      <c r="I55" s="11"/>
      <c r="J55" s="85"/>
    </row>
    <row r="56" ht="14.25" spans="1:10">
      <c r="A56" s="51" t="s">
        <v>71</v>
      </c>
      <c r="B56" s="51" t="s">
        <v>72</v>
      </c>
      <c r="C56" s="52"/>
      <c r="D56" s="51" t="s">
        <v>44</v>
      </c>
      <c r="E56" s="52"/>
      <c r="F56" s="51" t="s">
        <v>73</v>
      </c>
      <c r="G56" s="52"/>
      <c r="H56" s="51" t="s">
        <v>74</v>
      </c>
      <c r="I56" s="52"/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/>
      <c r="C60" s="57"/>
      <c r="D60" s="94"/>
      <c r="E60" s="57"/>
      <c r="F60" s="57"/>
      <c r="G60" s="98"/>
      <c r="H60" s="57"/>
      <c r="I60" s="57"/>
      <c r="J60" s="85"/>
      <c r="K60" s="85"/>
      <c r="L60" s="85"/>
      <c r="M60" s="85"/>
    </row>
    <row r="61" ht="18.75" spans="1:13">
      <c r="A61" s="56" t="s">
        <v>79</v>
      </c>
      <c r="B61" s="57"/>
      <c r="C61" s="57"/>
      <c r="D61" s="94"/>
      <c r="E61" s="57"/>
      <c r="F61" s="57"/>
      <c r="G61" s="98"/>
      <c r="H61" s="57"/>
      <c r="I61" s="57"/>
      <c r="J61" s="85"/>
      <c r="K61" s="85"/>
      <c r="L61" s="85"/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94"/>
      <c r="E63" s="57"/>
      <c r="F63" s="57"/>
      <c r="G63" s="98"/>
      <c r="H63" s="57"/>
      <c r="I63" s="57"/>
      <c r="J63" s="85"/>
      <c r="K63" s="85"/>
      <c r="M63" s="85"/>
    </row>
    <row r="64" ht="18.75" spans="1:13">
      <c r="A64" s="60" t="s">
        <v>81</v>
      </c>
      <c r="B64" s="57"/>
      <c r="C64" s="57"/>
      <c r="D64" s="94"/>
      <c r="E64" s="57"/>
      <c r="F64" s="57"/>
      <c r="G64" s="99"/>
      <c r="H64" s="57"/>
      <c r="I64" s="57"/>
      <c r="J64" s="85"/>
      <c r="K64" s="85"/>
      <c r="L64" s="85"/>
      <c r="M64" s="85"/>
    </row>
    <row r="65" ht="18.75" spans="1:13">
      <c r="A65" s="60" t="s">
        <v>82</v>
      </c>
      <c r="B65" s="57"/>
      <c r="C65" s="57"/>
      <c r="D65" s="94"/>
      <c r="E65" s="57"/>
      <c r="F65" s="57"/>
      <c r="G65" s="98"/>
      <c r="H65" s="57"/>
      <c r="I65" s="57"/>
      <c r="J65" s="85"/>
      <c r="K65" s="85"/>
      <c r="M65" s="85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/>
      <c r="C67" s="57"/>
      <c r="D67" s="94"/>
      <c r="E67" s="57"/>
      <c r="F67" s="57"/>
      <c r="G67" s="98"/>
      <c r="H67" s="57"/>
      <c r="I67" s="57"/>
      <c r="J67" s="85"/>
      <c r="K67" s="85"/>
      <c r="L67" s="85"/>
      <c r="M67" s="85"/>
    </row>
    <row r="68" ht="18.75" spans="1:13">
      <c r="A68" s="92" t="s">
        <v>84</v>
      </c>
      <c r="B68" s="100"/>
      <c r="C68" s="57"/>
      <c r="D68" s="94"/>
      <c r="E68" s="57"/>
      <c r="F68" s="57"/>
      <c r="G68" s="98"/>
      <c r="H68" s="57"/>
      <c r="I68" s="57"/>
      <c r="J68" s="85"/>
      <c r="K68" s="85"/>
      <c r="L68" s="85"/>
      <c r="M68" s="85"/>
    </row>
    <row r="69" ht="18.75" spans="1:13">
      <c r="A69" s="92" t="s">
        <v>85</v>
      </c>
      <c r="B69" s="100"/>
      <c r="C69" s="57"/>
      <c r="D69" s="94"/>
      <c r="E69" s="57"/>
      <c r="F69" s="57"/>
      <c r="G69" s="98"/>
      <c r="H69" s="57"/>
      <c r="I69" s="57"/>
      <c r="J69" s="85"/>
      <c r="K69" s="85"/>
      <c r="L69" s="85"/>
      <c r="M69" s="85"/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2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B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77" t="s">
        <v>89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19410</v>
      </c>
      <c r="D4" s="11"/>
      <c r="E4" s="11"/>
      <c r="F4" s="11">
        <v>20200</v>
      </c>
      <c r="G4" s="11"/>
      <c r="H4" s="11"/>
      <c r="I4" s="11">
        <v>20950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24020</v>
      </c>
      <c r="D5" s="11"/>
      <c r="E5" s="11"/>
      <c r="F5" s="11">
        <v>24700</v>
      </c>
      <c r="G5" s="11"/>
      <c r="H5" s="11"/>
      <c r="I5" s="11">
        <v>25354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C4-'8日'!I4</f>
        <v>906</v>
      </c>
      <c r="D6" s="13"/>
      <c r="E6" s="13"/>
      <c r="F6" s="63">
        <f>F4-C4</f>
        <v>790</v>
      </c>
      <c r="G6" s="64"/>
      <c r="H6" s="65"/>
      <c r="I6" s="63">
        <f>I4-F4</f>
        <v>750</v>
      </c>
      <c r="J6" s="64"/>
      <c r="K6" s="65"/>
      <c r="L6" s="81">
        <f>C6+F6+I6</f>
        <v>2446</v>
      </c>
      <c r="M6" s="81">
        <f>C7+F7+I7</f>
        <v>2154</v>
      </c>
    </row>
    <row r="7" ht="21.95" customHeight="1" spans="1:13">
      <c r="A7" s="9"/>
      <c r="B7" s="12" t="s">
        <v>8</v>
      </c>
      <c r="C7" s="13">
        <f>C5-'8日'!I5</f>
        <v>820</v>
      </c>
      <c r="D7" s="13"/>
      <c r="E7" s="13"/>
      <c r="F7" s="63">
        <f>F5-C5</f>
        <v>680</v>
      </c>
      <c r="G7" s="64"/>
      <c r="H7" s="65"/>
      <c r="I7" s="63">
        <f>I5-F5</f>
        <v>654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47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440</v>
      </c>
      <c r="D15" s="18">
        <v>410</v>
      </c>
      <c r="E15" s="18">
        <v>380</v>
      </c>
      <c r="F15" s="18">
        <v>370</v>
      </c>
      <c r="G15" s="18">
        <v>350</v>
      </c>
      <c r="H15" s="18">
        <v>320</v>
      </c>
      <c r="I15" s="18">
        <v>320</v>
      </c>
      <c r="J15" s="18">
        <v>280</v>
      </c>
      <c r="K15" s="18">
        <v>530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162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280</v>
      </c>
      <c r="D21" s="18">
        <v>500</v>
      </c>
      <c r="E21" s="18">
        <v>470</v>
      </c>
      <c r="F21" s="18">
        <v>460</v>
      </c>
      <c r="G21" s="18">
        <v>380</v>
      </c>
      <c r="H21" s="18">
        <v>300</v>
      </c>
      <c r="I21" s="18">
        <v>300</v>
      </c>
      <c r="J21" s="18">
        <v>220</v>
      </c>
      <c r="K21" s="18">
        <v>500</v>
      </c>
    </row>
    <row r="22" ht="29.25" customHeight="1" spans="1:11">
      <c r="A22" s="14"/>
      <c r="B22" s="20" t="s">
        <v>25</v>
      </c>
      <c r="C22" s="21" t="s">
        <v>163</v>
      </c>
      <c r="D22" s="21"/>
      <c r="E22" s="21"/>
      <c r="F22" s="21" t="s">
        <v>26</v>
      </c>
      <c r="G22" s="21"/>
      <c r="H22" s="21"/>
      <c r="I22" s="21" t="s">
        <v>164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2470</v>
      </c>
      <c r="D23" s="18"/>
      <c r="E23" s="18"/>
      <c r="F23" s="18">
        <v>2320</v>
      </c>
      <c r="G23" s="18"/>
      <c r="H23" s="18"/>
      <c r="I23" s="18">
        <f>1100+1110</f>
        <v>2210</v>
      </c>
      <c r="J23" s="18"/>
      <c r="K23" s="18"/>
    </row>
    <row r="24" ht="21.95" customHeight="1" spans="1:13">
      <c r="A24" s="24"/>
      <c r="B24" s="25" t="s">
        <v>29</v>
      </c>
      <c r="C24" s="18">
        <v>2250</v>
      </c>
      <c r="D24" s="18"/>
      <c r="E24" s="18"/>
      <c r="F24" s="18">
        <v>2100</v>
      </c>
      <c r="G24" s="18"/>
      <c r="H24" s="18"/>
      <c r="I24" s="18">
        <f>980+1040</f>
        <v>2020</v>
      </c>
      <c r="J24" s="18"/>
      <c r="K24" s="18"/>
      <c r="M24" s="2">
        <f>1090+1060</f>
        <v>2150</v>
      </c>
    </row>
    <row r="25" ht="21.95" customHeight="1" spans="1:11">
      <c r="A25" s="19" t="s">
        <v>30</v>
      </c>
      <c r="B25" s="15" t="s">
        <v>31</v>
      </c>
      <c r="C25" s="18">
        <v>24</v>
      </c>
      <c r="D25" s="18"/>
      <c r="E25" s="18"/>
      <c r="F25" s="18">
        <v>24</v>
      </c>
      <c r="G25" s="18"/>
      <c r="H25" s="18"/>
      <c r="I25" s="18">
        <v>23</v>
      </c>
      <c r="J25" s="18"/>
      <c r="K25" s="18"/>
    </row>
    <row r="26" ht="21.95" customHeight="1" spans="1:11">
      <c r="A26" s="19"/>
      <c r="B26" s="15" t="s">
        <v>32</v>
      </c>
      <c r="C26" s="18">
        <v>24</v>
      </c>
      <c r="D26" s="18"/>
      <c r="E26" s="18"/>
      <c r="F26" s="18">
        <v>24</v>
      </c>
      <c r="G26" s="18"/>
      <c r="H26" s="18"/>
      <c r="I26" s="18">
        <v>22</v>
      </c>
      <c r="J26" s="18"/>
      <c r="K26" s="18"/>
    </row>
    <row r="27" ht="21.95" customHeight="1" spans="1:11">
      <c r="A27" s="19"/>
      <c r="B27" s="15" t="s">
        <v>33</v>
      </c>
      <c r="C27" s="18">
        <v>19</v>
      </c>
      <c r="D27" s="18"/>
      <c r="E27" s="18"/>
      <c r="F27" s="18">
        <v>19</v>
      </c>
      <c r="G27" s="18"/>
      <c r="H27" s="18"/>
      <c r="I27" s="18">
        <v>18</v>
      </c>
      <c r="J27" s="18"/>
      <c r="K27" s="18"/>
    </row>
    <row r="28" ht="76.5" customHeight="1" spans="1:11">
      <c r="A28" s="26" t="s">
        <v>34</v>
      </c>
      <c r="B28" s="27"/>
      <c r="C28" s="28" t="s">
        <v>165</v>
      </c>
      <c r="D28" s="29"/>
      <c r="E28" s="66"/>
      <c r="F28" s="28" t="s">
        <v>166</v>
      </c>
      <c r="G28" s="29"/>
      <c r="H28" s="66"/>
      <c r="I28" s="28" t="s">
        <v>167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122</v>
      </c>
      <c r="D31" s="41"/>
      <c r="E31" s="69"/>
      <c r="F31" s="40" t="s">
        <v>168</v>
      </c>
      <c r="G31" s="41"/>
      <c r="H31" s="69"/>
      <c r="I31" s="40" t="s">
        <v>169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1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9.44</v>
      </c>
      <c r="F35" s="11">
        <v>9.28</v>
      </c>
      <c r="G35" s="11">
        <v>9.48</v>
      </c>
      <c r="H35" s="18">
        <v>9.37</v>
      </c>
      <c r="I35" s="11">
        <v>9.16</v>
      </c>
      <c r="J35" s="85">
        <v>9.12</v>
      </c>
    </row>
    <row r="36" ht="15.75" spans="1:10">
      <c r="A36" s="45"/>
      <c r="B36" s="43"/>
      <c r="C36" s="46" t="s">
        <v>48</v>
      </c>
      <c r="D36" s="46" t="s">
        <v>49</v>
      </c>
      <c r="E36" s="11">
        <v>5.2</v>
      </c>
      <c r="F36" s="11">
        <v>5.27</v>
      </c>
      <c r="G36" s="11">
        <v>4.41</v>
      </c>
      <c r="H36" s="18">
        <v>8.83</v>
      </c>
      <c r="I36" s="11">
        <v>10.79</v>
      </c>
      <c r="J36" s="85">
        <v>13.46</v>
      </c>
    </row>
    <row r="37" ht="18.75" spans="1:10">
      <c r="A37" s="45"/>
      <c r="B37" s="43"/>
      <c r="C37" s="47" t="s">
        <v>50</v>
      </c>
      <c r="D37" s="46" t="s">
        <v>51</v>
      </c>
      <c r="E37" s="11">
        <v>30.4</v>
      </c>
      <c r="F37" s="11">
        <v>27.4</v>
      </c>
      <c r="G37" s="103">
        <v>17.5</v>
      </c>
      <c r="H37" s="18">
        <v>14.8</v>
      </c>
      <c r="I37" s="11">
        <v>15</v>
      </c>
      <c r="J37" s="85">
        <v>14.9</v>
      </c>
    </row>
    <row r="38" ht="14.25" spans="1:10">
      <c r="A38" s="45"/>
      <c r="B38" s="43"/>
      <c r="C38" s="48" t="s">
        <v>52</v>
      </c>
      <c r="D38" s="46" t="s">
        <v>53</v>
      </c>
      <c r="E38" s="95">
        <v>13.8</v>
      </c>
      <c r="F38" s="95">
        <v>2.7</v>
      </c>
      <c r="G38" s="103">
        <v>17.86</v>
      </c>
      <c r="H38" s="96">
        <v>9.13</v>
      </c>
      <c r="I38" s="11">
        <v>14.5</v>
      </c>
      <c r="J38" s="85">
        <v>14.1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03">
        <v>0.8</v>
      </c>
      <c r="H39" s="18">
        <v>0.8</v>
      </c>
      <c r="I39" s="11">
        <v>0.9</v>
      </c>
      <c r="J39" s="85">
        <v>0.9</v>
      </c>
    </row>
    <row r="40" ht="15.75" spans="1:10">
      <c r="A40" s="45"/>
      <c r="B40" s="43"/>
      <c r="C40" s="47" t="s">
        <v>46</v>
      </c>
      <c r="D40" s="47" t="s">
        <v>55</v>
      </c>
      <c r="E40" s="11">
        <v>10</v>
      </c>
      <c r="F40" s="11">
        <v>10.04</v>
      </c>
      <c r="G40" s="11">
        <v>10.06</v>
      </c>
      <c r="H40" s="18">
        <v>9.79</v>
      </c>
      <c r="I40" s="11">
        <v>9.82</v>
      </c>
      <c r="J40" s="85">
        <v>9.88</v>
      </c>
    </row>
    <row r="41" ht="15.75" spans="1:10">
      <c r="A41" s="45"/>
      <c r="B41" s="43"/>
      <c r="C41" s="46" t="s">
        <v>48</v>
      </c>
      <c r="D41" s="46" t="s">
        <v>56</v>
      </c>
      <c r="E41" s="11">
        <v>20.2</v>
      </c>
      <c r="F41" s="11">
        <v>21.2</v>
      </c>
      <c r="G41" s="11">
        <v>18.14</v>
      </c>
      <c r="H41" s="18">
        <v>21.3</v>
      </c>
      <c r="I41" s="11">
        <v>17.65</v>
      </c>
      <c r="J41" s="85">
        <v>18.9</v>
      </c>
    </row>
    <row r="42" ht="15.75" spans="1:10">
      <c r="A42" s="45"/>
      <c r="B42" s="43"/>
      <c r="C42" s="48" t="s">
        <v>57</v>
      </c>
      <c r="D42" s="47" t="s">
        <v>58</v>
      </c>
      <c r="E42" s="11">
        <v>4.42</v>
      </c>
      <c r="F42" s="11">
        <v>4.27</v>
      </c>
      <c r="G42" s="11">
        <v>4.16</v>
      </c>
      <c r="H42" s="18">
        <v>3.76</v>
      </c>
      <c r="I42" s="11">
        <v>3.78</v>
      </c>
      <c r="J42" s="85">
        <v>3.78</v>
      </c>
    </row>
    <row r="43" ht="15.75" spans="1:10">
      <c r="A43" s="45"/>
      <c r="B43" s="43"/>
      <c r="C43" s="48" t="s">
        <v>59</v>
      </c>
      <c r="D43" s="46" t="s">
        <v>60</v>
      </c>
      <c r="E43" s="11">
        <v>8.8</v>
      </c>
      <c r="F43" s="11">
        <v>8.24</v>
      </c>
      <c r="G43" s="11">
        <v>5.58</v>
      </c>
      <c r="H43" s="18">
        <v>7.68</v>
      </c>
      <c r="I43" s="11">
        <v>7.65</v>
      </c>
      <c r="J43" s="85">
        <v>8.02</v>
      </c>
    </row>
    <row r="44" ht="18.75" spans="1:10">
      <c r="A44" s="45"/>
      <c r="B44" s="43"/>
      <c r="C44" s="47" t="s">
        <v>50</v>
      </c>
      <c r="D44" s="46" t="s">
        <v>61</v>
      </c>
      <c r="E44" s="11">
        <v>998</v>
      </c>
      <c r="F44" s="11">
        <v>667</v>
      </c>
      <c r="G44" s="11">
        <v>680</v>
      </c>
      <c r="H44" s="18">
        <v>770</v>
      </c>
      <c r="I44" s="11">
        <v>764</v>
      </c>
      <c r="J44" s="85">
        <v>903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5.64</v>
      </c>
      <c r="F45" s="11">
        <v>5.66</v>
      </c>
      <c r="G45" s="11">
        <v>5.1</v>
      </c>
      <c r="H45" s="18">
        <v>6.11</v>
      </c>
      <c r="I45" s="11">
        <v>6.24</v>
      </c>
      <c r="J45" s="85">
        <v>5.77</v>
      </c>
    </row>
    <row r="46" ht="18.75" spans="1:10">
      <c r="A46" s="45"/>
      <c r="B46" s="43"/>
      <c r="C46" s="47" t="s">
        <v>50</v>
      </c>
      <c r="D46" s="46" t="s">
        <v>51</v>
      </c>
      <c r="E46" s="11">
        <v>9.75</v>
      </c>
      <c r="F46" s="11">
        <v>9.94</v>
      </c>
      <c r="G46" s="11">
        <v>10.4</v>
      </c>
      <c r="H46" s="18">
        <v>12.3</v>
      </c>
      <c r="I46" s="11">
        <v>12.2</v>
      </c>
      <c r="J46" s="85">
        <v>13</v>
      </c>
    </row>
    <row r="47" ht="14.25" spans="1:10">
      <c r="A47" s="45"/>
      <c r="B47" s="43"/>
      <c r="C47" s="48" t="s">
        <v>52</v>
      </c>
      <c r="D47" s="46" t="s">
        <v>65</v>
      </c>
      <c r="E47" s="11">
        <v>15.54</v>
      </c>
      <c r="F47" s="11">
        <v>17.3</v>
      </c>
      <c r="G47" s="11">
        <v>5.09</v>
      </c>
      <c r="H47" s="18">
        <v>5.32</v>
      </c>
      <c r="I47" s="11">
        <v>6.5</v>
      </c>
      <c r="J47" s="85">
        <v>9.8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5.28</v>
      </c>
      <c r="F48" s="11">
        <v>12.95</v>
      </c>
      <c r="G48" s="11">
        <v>5.04</v>
      </c>
      <c r="H48" s="18">
        <v>5.7</v>
      </c>
      <c r="I48" s="11">
        <v>6.4</v>
      </c>
      <c r="J48" s="85">
        <v>5.54</v>
      </c>
    </row>
    <row r="49" ht="18.75" spans="1:10">
      <c r="A49" s="45"/>
      <c r="B49" s="43"/>
      <c r="C49" s="47" t="s">
        <v>50</v>
      </c>
      <c r="D49" s="46" t="s">
        <v>51</v>
      </c>
      <c r="E49" s="11">
        <v>16.4</v>
      </c>
      <c r="F49" s="11">
        <v>15.5</v>
      </c>
      <c r="G49" s="11">
        <v>12.6</v>
      </c>
      <c r="H49" s="18">
        <v>17.2</v>
      </c>
      <c r="I49" s="11">
        <v>18.4</v>
      </c>
      <c r="J49" s="85">
        <v>18.6</v>
      </c>
    </row>
    <row r="50" ht="14.25" spans="1:10">
      <c r="A50" s="45"/>
      <c r="B50" s="43"/>
      <c r="C50" s="48" t="s">
        <v>52</v>
      </c>
      <c r="D50" s="46" t="s">
        <v>65</v>
      </c>
      <c r="E50" s="11">
        <v>11.7</v>
      </c>
      <c r="F50" s="11">
        <v>5.25</v>
      </c>
      <c r="G50" s="11">
        <v>9.5</v>
      </c>
      <c r="H50" s="18">
        <v>9.46</v>
      </c>
      <c r="I50" s="11">
        <v>9.1</v>
      </c>
      <c r="J50" s="85">
        <v>8.5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9.37</v>
      </c>
      <c r="F52" s="11">
        <v>9.38</v>
      </c>
      <c r="G52" s="11">
        <v>9.54</v>
      </c>
      <c r="H52" s="18">
        <v>9.24</v>
      </c>
      <c r="I52" s="11">
        <v>9.43</v>
      </c>
      <c r="J52" s="85">
        <v>9.49</v>
      </c>
    </row>
    <row r="53" ht="15.75" spans="1:10">
      <c r="A53" s="45"/>
      <c r="B53" s="43"/>
      <c r="C53" s="46" t="s">
        <v>48</v>
      </c>
      <c r="D53" s="46" t="s">
        <v>49</v>
      </c>
      <c r="E53" s="11">
        <v>12.54</v>
      </c>
      <c r="F53" s="11">
        <v>5.54</v>
      </c>
      <c r="G53" s="11">
        <v>5.13</v>
      </c>
      <c r="H53" s="18">
        <v>6.34</v>
      </c>
      <c r="I53" s="11">
        <v>8.54</v>
      </c>
      <c r="J53" s="85">
        <v>8.29</v>
      </c>
    </row>
    <row r="54" ht="18.75" spans="1:10">
      <c r="A54" s="45"/>
      <c r="B54" s="43"/>
      <c r="C54" s="47" t="s">
        <v>50</v>
      </c>
      <c r="D54" s="46" t="s">
        <v>51</v>
      </c>
      <c r="E54" s="11">
        <v>4.45</v>
      </c>
      <c r="F54" s="11">
        <v>17.5</v>
      </c>
      <c r="G54" s="11">
        <v>2.1</v>
      </c>
      <c r="H54" s="18">
        <v>12.6</v>
      </c>
      <c r="I54" s="11">
        <v>5.9</v>
      </c>
      <c r="J54" s="85">
        <v>2.5</v>
      </c>
    </row>
    <row r="55" ht="14.25" spans="1:10">
      <c r="A55" s="45"/>
      <c r="B55" s="49"/>
      <c r="C55" s="50" t="s">
        <v>52</v>
      </c>
      <c r="D55" s="46" t="s">
        <v>70</v>
      </c>
      <c r="E55" s="97">
        <v>7.4</v>
      </c>
      <c r="F55" s="97">
        <v>4.21</v>
      </c>
      <c r="G55" s="97">
        <v>3.7</v>
      </c>
      <c r="H55" s="18">
        <v>9.25</v>
      </c>
      <c r="I55" s="11">
        <v>4.76</v>
      </c>
      <c r="J55" s="85">
        <v>0.65</v>
      </c>
    </row>
    <row r="56" ht="14.25" spans="1:10">
      <c r="A56" s="51" t="s">
        <v>71</v>
      </c>
      <c r="B56" s="51" t="s">
        <v>72</v>
      </c>
      <c r="C56" s="52">
        <v>8.06</v>
      </c>
      <c r="D56" s="51" t="s">
        <v>44</v>
      </c>
      <c r="E56" s="52">
        <v>78</v>
      </c>
      <c r="F56" s="51" t="s">
        <v>73</v>
      </c>
      <c r="G56" s="52">
        <v>72.25</v>
      </c>
      <c r="H56" s="51" t="s">
        <v>74</v>
      </c>
      <c r="I56" s="52">
        <v>0.15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25.4</v>
      </c>
      <c r="C60" s="57"/>
      <c r="D60" s="94">
        <v>88</v>
      </c>
      <c r="E60" s="57"/>
      <c r="F60" s="57">
        <v>19.5</v>
      </c>
      <c r="G60" s="98"/>
      <c r="H60" s="57">
        <v>9.03</v>
      </c>
      <c r="I60" s="57"/>
      <c r="J60" s="85">
        <v>35.8</v>
      </c>
      <c r="K60" s="85"/>
      <c r="L60" s="85">
        <v>46.2</v>
      </c>
      <c r="M60" s="85"/>
    </row>
    <row r="61" ht="18.75" spans="1:13">
      <c r="A61" s="56" t="s">
        <v>79</v>
      </c>
      <c r="B61" s="57">
        <v>230</v>
      </c>
      <c r="C61" s="57"/>
      <c r="D61" s="94"/>
      <c r="E61" s="57"/>
      <c r="F61" s="57">
        <v>3.45</v>
      </c>
      <c r="G61" s="98"/>
      <c r="H61" s="57">
        <v>5.63</v>
      </c>
      <c r="I61" s="57"/>
      <c r="J61" s="85">
        <v>11.2</v>
      </c>
      <c r="K61" s="85"/>
      <c r="L61" s="85">
        <v>7.13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94"/>
      <c r="E63" s="57">
        <v>27.3</v>
      </c>
      <c r="F63" s="57"/>
      <c r="G63" s="98">
        <v>12.6</v>
      </c>
      <c r="H63" s="57"/>
      <c r="I63" s="57">
        <v>7.5</v>
      </c>
      <c r="J63" s="85"/>
      <c r="K63" s="85">
        <v>9.29</v>
      </c>
      <c r="M63" s="85">
        <v>6.77</v>
      </c>
    </row>
    <row r="64" ht="18.75" spans="1:13">
      <c r="A64" s="60" t="s">
        <v>81</v>
      </c>
      <c r="B64" s="57"/>
      <c r="C64" s="57">
        <v>4.64</v>
      </c>
      <c r="D64" s="94"/>
      <c r="E64" s="57">
        <v>4.63</v>
      </c>
      <c r="F64" s="57"/>
      <c r="G64" s="98">
        <v>7.9</v>
      </c>
      <c r="H64" s="57"/>
      <c r="I64" s="57">
        <v>5.3</v>
      </c>
      <c r="J64" s="85"/>
      <c r="K64" s="85">
        <v>6.72</v>
      </c>
      <c r="L64" s="85"/>
      <c r="M64" s="85">
        <v>6.2</v>
      </c>
    </row>
    <row r="65" ht="18.75" spans="1:13">
      <c r="A65" s="60" t="s">
        <v>82</v>
      </c>
      <c r="B65" s="57"/>
      <c r="C65" s="57">
        <v>46.55</v>
      </c>
      <c r="D65" s="94"/>
      <c r="E65" s="57"/>
      <c r="F65" s="57"/>
      <c r="G65" s="98"/>
      <c r="H65" s="57"/>
      <c r="I65" s="57"/>
      <c r="J65" s="85"/>
      <c r="K65" s="85">
        <v>47.15</v>
      </c>
      <c r="M65" s="85">
        <v>46.77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12.8</v>
      </c>
      <c r="C67" s="57">
        <v>2.96</v>
      </c>
      <c r="D67" s="94">
        <v>34</v>
      </c>
      <c r="E67" s="57">
        <v>2.65</v>
      </c>
      <c r="F67" s="57">
        <v>15.4</v>
      </c>
      <c r="G67" s="98">
        <v>3.4</v>
      </c>
      <c r="H67" s="57">
        <v>19.8</v>
      </c>
      <c r="I67" s="57">
        <v>14.2</v>
      </c>
      <c r="J67" s="85">
        <v>14.2</v>
      </c>
      <c r="K67" s="85">
        <v>3.03</v>
      </c>
      <c r="L67" s="85">
        <v>16.6</v>
      </c>
      <c r="M67" s="85">
        <v>3.06</v>
      </c>
    </row>
    <row r="68" ht="18.75" spans="1:13">
      <c r="A68" s="92" t="s">
        <v>84</v>
      </c>
      <c r="B68" s="100">
        <v>10.9</v>
      </c>
      <c r="C68" s="57">
        <v>2.41</v>
      </c>
      <c r="D68" s="94">
        <v>9.14</v>
      </c>
      <c r="E68" s="57">
        <v>2.37</v>
      </c>
      <c r="F68" s="57">
        <v>9.3</v>
      </c>
      <c r="G68" s="98">
        <v>2.5</v>
      </c>
      <c r="H68" s="57">
        <v>8.35</v>
      </c>
      <c r="I68" s="57">
        <v>1.7</v>
      </c>
      <c r="J68" s="85">
        <v>3.11</v>
      </c>
      <c r="K68" s="85">
        <v>2.85</v>
      </c>
      <c r="L68" s="85">
        <v>7.17</v>
      </c>
      <c r="M68" s="85">
        <v>2.86</v>
      </c>
    </row>
    <row r="69" ht="18.75" spans="1:13">
      <c r="A69" s="92" t="s">
        <v>85</v>
      </c>
      <c r="B69" s="100">
        <v>45.5</v>
      </c>
      <c r="C69" s="57">
        <v>37.6</v>
      </c>
      <c r="D69" s="94"/>
      <c r="E69" s="57"/>
      <c r="F69" s="57"/>
      <c r="G69" s="98"/>
      <c r="H69" s="57"/>
      <c r="I69" s="57"/>
      <c r="J69" s="85"/>
      <c r="K69" s="85"/>
      <c r="L69" s="85">
        <v>5.85</v>
      </c>
      <c r="M69" s="85">
        <v>7.57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77" t="s">
        <v>89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21800</v>
      </c>
      <c r="D4" s="11"/>
      <c r="E4" s="11"/>
      <c r="F4" s="11">
        <v>22580</v>
      </c>
      <c r="G4" s="11"/>
      <c r="H4" s="11"/>
      <c r="I4" s="11">
        <v>23472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26100</v>
      </c>
      <c r="D5" s="11"/>
      <c r="E5" s="11"/>
      <c r="F5" s="11">
        <v>26650</v>
      </c>
      <c r="G5" s="11"/>
      <c r="H5" s="11"/>
      <c r="I5" s="11">
        <v>27437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C4-'9日'!I4</f>
        <v>850</v>
      </c>
      <c r="D6" s="13"/>
      <c r="E6" s="13"/>
      <c r="F6" s="63">
        <f>F4-C4</f>
        <v>780</v>
      </c>
      <c r="G6" s="64"/>
      <c r="H6" s="65"/>
      <c r="I6" s="63">
        <f>I4-F4</f>
        <v>892</v>
      </c>
      <c r="J6" s="64"/>
      <c r="K6" s="65"/>
      <c r="L6" s="81">
        <f>C6+F6+I6</f>
        <v>2522</v>
      </c>
      <c r="M6" s="81">
        <f>C7+F7+I7</f>
        <v>2083</v>
      </c>
    </row>
    <row r="7" ht="21.95" customHeight="1" spans="1:13">
      <c r="A7" s="9"/>
      <c r="B7" s="12" t="s">
        <v>8</v>
      </c>
      <c r="C7" s="13">
        <f>C5-'9日'!I5</f>
        <v>746</v>
      </c>
      <c r="D7" s="13"/>
      <c r="E7" s="13"/>
      <c r="F7" s="63">
        <f>F5-C5</f>
        <v>550</v>
      </c>
      <c r="G7" s="64"/>
      <c r="H7" s="65"/>
      <c r="I7" s="63">
        <f>I5-F5</f>
        <v>787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45</v>
      </c>
      <c r="D9" s="11"/>
      <c r="E9" s="11"/>
      <c r="F9" s="11">
        <v>49</v>
      </c>
      <c r="G9" s="11"/>
      <c r="H9" s="11"/>
      <c r="I9" s="11">
        <v>47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45</v>
      </c>
      <c r="D10" s="11"/>
      <c r="E10" s="11"/>
      <c r="F10" s="11">
        <v>49</v>
      </c>
      <c r="G10" s="11"/>
      <c r="H10" s="11"/>
      <c r="I10" s="11">
        <v>47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530</v>
      </c>
      <c r="D15" s="18">
        <v>500</v>
      </c>
      <c r="E15" s="18">
        <v>480</v>
      </c>
      <c r="F15" s="18">
        <v>480</v>
      </c>
      <c r="G15" s="18">
        <v>450</v>
      </c>
      <c r="H15" s="18">
        <v>420</v>
      </c>
      <c r="I15" s="18">
        <v>420</v>
      </c>
      <c r="J15" s="18">
        <v>400</v>
      </c>
      <c r="K15" s="18">
        <v>370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450</v>
      </c>
      <c r="E21" s="18">
        <v>350</v>
      </c>
      <c r="F21" s="18">
        <v>350</v>
      </c>
      <c r="G21" s="18">
        <v>250</v>
      </c>
      <c r="H21" s="18">
        <v>510</v>
      </c>
      <c r="I21" s="18">
        <v>510</v>
      </c>
      <c r="J21" s="18">
        <v>420</v>
      </c>
      <c r="K21" s="18">
        <v>340</v>
      </c>
    </row>
    <row r="22" ht="30" customHeight="1" spans="1:11">
      <c r="A22" s="14"/>
      <c r="B22" s="20" t="s">
        <v>25</v>
      </c>
      <c r="C22" s="21" t="s">
        <v>26</v>
      </c>
      <c r="D22" s="21"/>
      <c r="E22" s="21"/>
      <c r="F22" s="21" t="s">
        <v>170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2210</v>
      </c>
      <c r="D23" s="18"/>
      <c r="E23" s="18"/>
      <c r="F23" s="18">
        <f>1020+1060</f>
        <v>2080</v>
      </c>
      <c r="G23" s="18"/>
      <c r="H23" s="18"/>
      <c r="I23" s="18">
        <f>1000+1010</f>
        <v>2010</v>
      </c>
      <c r="J23" s="18"/>
      <c r="K23" s="18"/>
    </row>
    <row r="24" ht="21.95" customHeight="1" spans="1:11">
      <c r="A24" s="24"/>
      <c r="B24" s="25" t="s">
        <v>29</v>
      </c>
      <c r="C24" s="18">
        <v>2020</v>
      </c>
      <c r="D24" s="18"/>
      <c r="E24" s="18"/>
      <c r="F24" s="18">
        <v>2020</v>
      </c>
      <c r="G24" s="18"/>
      <c r="H24" s="18"/>
      <c r="I24" s="18">
        <f>1010+1010</f>
        <v>2020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23</v>
      </c>
      <c r="D25" s="18"/>
      <c r="E25" s="18"/>
      <c r="F25" s="18">
        <v>23</v>
      </c>
      <c r="G25" s="18"/>
      <c r="H25" s="18"/>
      <c r="I25" s="18">
        <v>23</v>
      </c>
      <c r="J25" s="18"/>
      <c r="K25" s="18"/>
    </row>
    <row r="26" ht="21.95" customHeight="1" spans="1:11">
      <c r="A26" s="19"/>
      <c r="B26" s="15" t="s">
        <v>32</v>
      </c>
      <c r="C26" s="18">
        <v>22</v>
      </c>
      <c r="D26" s="18"/>
      <c r="E26" s="18"/>
      <c r="F26" s="18">
        <v>19</v>
      </c>
      <c r="G26" s="18"/>
      <c r="H26" s="18"/>
      <c r="I26" s="18">
        <v>19</v>
      </c>
      <c r="J26" s="18"/>
      <c r="K26" s="18"/>
    </row>
    <row r="27" ht="21.95" customHeight="1" spans="1:11">
      <c r="A27" s="19"/>
      <c r="B27" s="15" t="s">
        <v>33</v>
      </c>
      <c r="C27" s="18">
        <v>18</v>
      </c>
      <c r="D27" s="18"/>
      <c r="E27" s="18"/>
      <c r="F27" s="18">
        <v>18</v>
      </c>
      <c r="G27" s="18"/>
      <c r="H27" s="18"/>
      <c r="I27" s="18">
        <v>18</v>
      </c>
      <c r="J27" s="18"/>
      <c r="K27" s="18"/>
    </row>
    <row r="28" ht="76.5" customHeight="1" spans="1:11">
      <c r="A28" s="26" t="s">
        <v>34</v>
      </c>
      <c r="B28" s="27"/>
      <c r="C28" s="28" t="s">
        <v>151</v>
      </c>
      <c r="D28" s="29"/>
      <c r="E28" s="66"/>
      <c r="F28" s="28" t="s">
        <v>171</v>
      </c>
      <c r="G28" s="29"/>
      <c r="H28" s="66"/>
      <c r="I28" s="28" t="s">
        <v>151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172</v>
      </c>
      <c r="D31" s="41"/>
      <c r="E31" s="69"/>
      <c r="F31" s="40" t="s">
        <v>154</v>
      </c>
      <c r="G31" s="41"/>
      <c r="H31" s="69"/>
      <c r="I31" s="40" t="s">
        <v>173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9.13</v>
      </c>
      <c r="F35" s="11">
        <v>9.38</v>
      </c>
      <c r="G35" s="11">
        <v>9.26</v>
      </c>
      <c r="H35" s="11">
        <v>9.33</v>
      </c>
      <c r="I35" s="11">
        <v>9.29</v>
      </c>
      <c r="J35" s="11">
        <v>9.15</v>
      </c>
    </row>
    <row r="36" ht="15.75" spans="1:10">
      <c r="A36" s="45"/>
      <c r="B36" s="43"/>
      <c r="C36" s="46" t="s">
        <v>48</v>
      </c>
      <c r="D36" s="46" t="s">
        <v>49</v>
      </c>
      <c r="E36" s="11">
        <v>7.33</v>
      </c>
      <c r="F36" s="11">
        <v>7.84</v>
      </c>
      <c r="G36" s="11">
        <v>5.38</v>
      </c>
      <c r="H36" s="11">
        <v>5.42</v>
      </c>
      <c r="I36" s="11">
        <v>6.01</v>
      </c>
      <c r="J36" s="11">
        <v>6.01</v>
      </c>
    </row>
    <row r="37" ht="18.75" spans="1:10">
      <c r="A37" s="45"/>
      <c r="B37" s="43"/>
      <c r="C37" s="47" t="s">
        <v>50</v>
      </c>
      <c r="D37" s="46" t="s">
        <v>51</v>
      </c>
      <c r="E37" s="11">
        <v>15</v>
      </c>
      <c r="F37" s="11">
        <v>15.1</v>
      </c>
      <c r="G37" s="11">
        <v>14.9</v>
      </c>
      <c r="H37" s="11">
        <v>14.5</v>
      </c>
      <c r="I37" s="11">
        <v>14.4</v>
      </c>
      <c r="J37" s="11">
        <v>13.4</v>
      </c>
    </row>
    <row r="38" ht="14.25" spans="1:10">
      <c r="A38" s="45"/>
      <c r="B38" s="43"/>
      <c r="C38" s="48" t="s">
        <v>52</v>
      </c>
      <c r="D38" s="46" t="s">
        <v>53</v>
      </c>
      <c r="E38" s="11">
        <v>15.2</v>
      </c>
      <c r="F38" s="11">
        <v>33.5</v>
      </c>
      <c r="G38" s="11">
        <v>33.4</v>
      </c>
      <c r="H38" s="11">
        <v>8.89</v>
      </c>
      <c r="I38" s="11">
        <v>7.53</v>
      </c>
      <c r="J38" s="11">
        <v>10.4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1</v>
      </c>
      <c r="H39" s="11">
        <v>0.9</v>
      </c>
      <c r="I39" s="11">
        <v>1</v>
      </c>
      <c r="J39" s="11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9.86</v>
      </c>
      <c r="F40" s="11">
        <v>9.9</v>
      </c>
      <c r="G40" s="11">
        <v>9.9</v>
      </c>
      <c r="H40" s="11">
        <v>9.85</v>
      </c>
      <c r="I40" s="11">
        <v>9.93</v>
      </c>
      <c r="J40" s="11">
        <v>9.86</v>
      </c>
    </row>
    <row r="41" ht="15.75" spans="1:10">
      <c r="A41" s="45"/>
      <c r="B41" s="43"/>
      <c r="C41" s="46" t="s">
        <v>48</v>
      </c>
      <c r="D41" s="46" t="s">
        <v>56</v>
      </c>
      <c r="E41" s="11">
        <v>23</v>
      </c>
      <c r="F41" s="11">
        <v>18.3</v>
      </c>
      <c r="G41" s="11">
        <v>17.2</v>
      </c>
      <c r="H41" s="11">
        <v>18.6</v>
      </c>
      <c r="I41" s="11">
        <v>19.8</v>
      </c>
      <c r="J41" s="11">
        <v>20.9</v>
      </c>
    </row>
    <row r="42" ht="15.75" spans="1:10">
      <c r="A42" s="45"/>
      <c r="B42" s="43"/>
      <c r="C42" s="48" t="s">
        <v>57</v>
      </c>
      <c r="D42" s="47" t="s">
        <v>58</v>
      </c>
      <c r="E42" s="11">
        <v>3.45</v>
      </c>
      <c r="F42" s="11">
        <v>3.68</v>
      </c>
      <c r="G42" s="11">
        <v>3.98</v>
      </c>
      <c r="H42" s="11">
        <v>4.23</v>
      </c>
      <c r="I42" s="11">
        <v>4.51</v>
      </c>
      <c r="J42" s="11">
        <v>5.42</v>
      </c>
    </row>
    <row r="43" ht="15.75" spans="1:10">
      <c r="A43" s="45"/>
      <c r="B43" s="43"/>
      <c r="C43" s="48" t="s">
        <v>59</v>
      </c>
      <c r="D43" s="46" t="s">
        <v>60</v>
      </c>
      <c r="E43" s="11">
        <v>8.63</v>
      </c>
      <c r="F43" s="11">
        <v>8.78</v>
      </c>
      <c r="G43" s="11">
        <v>6.48</v>
      </c>
      <c r="H43" s="11">
        <v>5.51</v>
      </c>
      <c r="I43" s="11">
        <v>7.67</v>
      </c>
      <c r="J43" s="11">
        <v>8.43</v>
      </c>
    </row>
    <row r="44" ht="18.75" spans="1:10">
      <c r="A44" s="45"/>
      <c r="B44" s="43"/>
      <c r="C44" s="47" t="s">
        <v>50</v>
      </c>
      <c r="D44" s="46" t="s">
        <v>61</v>
      </c>
      <c r="E44" s="11">
        <v>768</v>
      </c>
      <c r="F44" s="11">
        <v>785</v>
      </c>
      <c r="G44" s="11">
        <v>810</v>
      </c>
      <c r="H44" s="11">
        <v>811</v>
      </c>
      <c r="I44" s="11">
        <v>892</v>
      </c>
      <c r="J44" s="11">
        <v>984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5.88</v>
      </c>
      <c r="F45" s="11">
        <v>6.68</v>
      </c>
      <c r="G45" s="11">
        <v>5.24</v>
      </c>
      <c r="H45" s="11">
        <v>5.91</v>
      </c>
      <c r="I45" s="11">
        <v>7.94</v>
      </c>
      <c r="J45" s="11">
        <v>9.09</v>
      </c>
    </row>
    <row r="46" ht="18.75" spans="1:10">
      <c r="A46" s="45"/>
      <c r="B46" s="43"/>
      <c r="C46" s="47" t="s">
        <v>50</v>
      </c>
      <c r="D46" s="46" t="s">
        <v>51</v>
      </c>
      <c r="E46" s="11">
        <v>12.5</v>
      </c>
      <c r="F46" s="11">
        <v>11.5</v>
      </c>
      <c r="G46" s="11">
        <v>12</v>
      </c>
      <c r="H46" s="11">
        <v>12.3</v>
      </c>
      <c r="I46" s="11">
        <v>12.2</v>
      </c>
      <c r="J46" s="11">
        <v>13.5</v>
      </c>
    </row>
    <row r="47" ht="14.25" spans="1:10">
      <c r="A47" s="45"/>
      <c r="B47" s="43"/>
      <c r="C47" s="48" t="s">
        <v>52</v>
      </c>
      <c r="D47" s="46" t="s">
        <v>65</v>
      </c>
      <c r="E47" s="11">
        <v>8.41</v>
      </c>
      <c r="F47" s="11">
        <v>10.8</v>
      </c>
      <c r="G47" s="11">
        <v>10</v>
      </c>
      <c r="H47" s="11">
        <v>8.75</v>
      </c>
      <c r="I47" s="11">
        <v>2.18</v>
      </c>
      <c r="J47" s="11">
        <v>2.86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5.71</v>
      </c>
      <c r="F48" s="11">
        <v>6.83</v>
      </c>
      <c r="G48" s="11">
        <v>5.65</v>
      </c>
      <c r="H48" s="11">
        <v>5.63</v>
      </c>
      <c r="I48" s="11">
        <v>8.61</v>
      </c>
      <c r="J48" s="11">
        <v>6.47</v>
      </c>
    </row>
    <row r="49" ht="18.75" spans="1:10">
      <c r="A49" s="45"/>
      <c r="B49" s="43"/>
      <c r="C49" s="47" t="s">
        <v>50</v>
      </c>
      <c r="D49" s="46" t="s">
        <v>51</v>
      </c>
      <c r="E49" s="11">
        <v>20.5</v>
      </c>
      <c r="F49" s="11">
        <v>17.9</v>
      </c>
      <c r="G49" s="11">
        <v>18.1</v>
      </c>
      <c r="H49" s="11">
        <v>17.9</v>
      </c>
      <c r="I49" s="11">
        <v>19.2</v>
      </c>
      <c r="J49" s="11">
        <v>11.4</v>
      </c>
    </row>
    <row r="50" ht="14.25" spans="1:10">
      <c r="A50" s="45"/>
      <c r="B50" s="43"/>
      <c r="C50" s="48" t="s">
        <v>52</v>
      </c>
      <c r="D50" s="46" t="s">
        <v>65</v>
      </c>
      <c r="E50" s="11">
        <v>9.4</v>
      </c>
      <c r="F50" s="11">
        <v>13.3</v>
      </c>
      <c r="G50" s="11">
        <v>21.9</v>
      </c>
      <c r="H50" s="11">
        <v>9.21</v>
      </c>
      <c r="I50" s="11">
        <v>9.3</v>
      </c>
      <c r="J50" s="11">
        <v>9.3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9.34</v>
      </c>
      <c r="F52" s="11">
        <v>9.2</v>
      </c>
      <c r="G52" s="11">
        <v>9.31</v>
      </c>
      <c r="H52" s="11">
        <v>9.2</v>
      </c>
      <c r="I52" s="11">
        <v>9.33</v>
      </c>
      <c r="J52" s="11">
        <v>9.49</v>
      </c>
    </row>
    <row r="53" ht="15.75" spans="1:10">
      <c r="A53" s="45"/>
      <c r="B53" s="43"/>
      <c r="C53" s="46" t="s">
        <v>48</v>
      </c>
      <c r="D53" s="46" t="s">
        <v>49</v>
      </c>
      <c r="E53" s="11">
        <v>7.01</v>
      </c>
      <c r="F53" s="11">
        <v>12.83</v>
      </c>
      <c r="G53" s="11">
        <v>5.5</v>
      </c>
      <c r="H53" s="11">
        <v>6</v>
      </c>
      <c r="I53" s="11">
        <v>6.48</v>
      </c>
      <c r="J53" s="11">
        <v>6.87</v>
      </c>
    </row>
    <row r="54" ht="18.75" spans="1:10">
      <c r="A54" s="45"/>
      <c r="B54" s="43"/>
      <c r="C54" s="47" t="s">
        <v>50</v>
      </c>
      <c r="D54" s="46" t="s">
        <v>51</v>
      </c>
      <c r="E54" s="11">
        <v>12.4</v>
      </c>
      <c r="F54" s="11">
        <v>8.2</v>
      </c>
      <c r="G54" s="11">
        <v>5.6</v>
      </c>
      <c r="H54" s="11">
        <v>5.9</v>
      </c>
      <c r="I54" s="11">
        <v>13.8</v>
      </c>
      <c r="J54" s="11">
        <v>12.9</v>
      </c>
    </row>
    <row r="55" ht="14.25" spans="1:10">
      <c r="A55" s="45"/>
      <c r="B55" s="49"/>
      <c r="C55" s="50" t="s">
        <v>52</v>
      </c>
      <c r="D55" s="46" t="s">
        <v>70</v>
      </c>
      <c r="E55" s="11">
        <v>16.7</v>
      </c>
      <c r="F55" s="11">
        <v>13.4</v>
      </c>
      <c r="G55" s="11">
        <v>5.7</v>
      </c>
      <c r="H55" s="11">
        <v>12.1</v>
      </c>
      <c r="I55" s="11">
        <v>2.18</v>
      </c>
      <c r="J55" s="11">
        <v>5.19</v>
      </c>
    </row>
    <row r="56" ht="14.25" spans="1:10">
      <c r="A56" s="51" t="s">
        <v>71</v>
      </c>
      <c r="B56" s="51" t="s">
        <v>72</v>
      </c>
      <c r="C56" s="52">
        <v>8</v>
      </c>
      <c r="D56" s="51" t="s">
        <v>44</v>
      </c>
      <c r="E56" s="52">
        <v>83</v>
      </c>
      <c r="F56" s="51" t="s">
        <v>73</v>
      </c>
      <c r="G56" s="52">
        <v>79</v>
      </c>
      <c r="H56" s="51" t="s">
        <v>74</v>
      </c>
      <c r="I56" s="52">
        <v>0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ht="18.75" spans="1:13">
      <c r="A60" s="56" t="s">
        <v>78</v>
      </c>
      <c r="B60" s="57">
        <v>50.8</v>
      </c>
      <c r="C60" s="57"/>
      <c r="D60" s="57">
        <v>53.6</v>
      </c>
      <c r="E60" s="57"/>
      <c r="F60" s="57">
        <v>210</v>
      </c>
      <c r="G60" s="57"/>
      <c r="H60" s="57">
        <v>3.33</v>
      </c>
      <c r="I60" s="57"/>
      <c r="J60" s="57">
        <v>4.15</v>
      </c>
      <c r="K60" s="57"/>
      <c r="L60" s="57">
        <v>4.8</v>
      </c>
      <c r="M60" s="57"/>
    </row>
    <row r="61" ht="18.75" spans="1:13">
      <c r="A61" s="56" t="s">
        <v>79</v>
      </c>
      <c r="B61" s="57">
        <v>6.49</v>
      </c>
      <c r="C61" s="57"/>
      <c r="D61" s="57">
        <v>17.4</v>
      </c>
      <c r="E61" s="57"/>
      <c r="F61" s="57">
        <v>138</v>
      </c>
      <c r="G61" s="57"/>
      <c r="H61" s="57">
        <v>140</v>
      </c>
      <c r="I61" s="57"/>
      <c r="J61" s="57"/>
      <c r="K61" s="57"/>
      <c r="L61" s="57">
        <v>6.78</v>
      </c>
      <c r="M61" s="57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11.9</v>
      </c>
      <c r="D63" s="57"/>
      <c r="E63" s="57">
        <v>13.1</v>
      </c>
      <c r="F63" s="57"/>
      <c r="G63" s="57"/>
      <c r="H63" s="57"/>
      <c r="I63" s="57">
        <v>7.22</v>
      </c>
      <c r="J63" s="57"/>
      <c r="K63" s="57">
        <v>13.25</v>
      </c>
      <c r="L63" s="57"/>
      <c r="M63" s="57">
        <v>6.98</v>
      </c>
    </row>
    <row r="64" ht="18.75" spans="1:13">
      <c r="A64" s="60" t="s">
        <v>81</v>
      </c>
      <c r="B64" s="57"/>
      <c r="C64" s="57">
        <v>14.3</v>
      </c>
      <c r="D64" s="57"/>
      <c r="E64" s="57">
        <v>17.8</v>
      </c>
      <c r="F64" s="57"/>
      <c r="G64" s="57">
        <v>6.97</v>
      </c>
      <c r="H64" s="57"/>
      <c r="I64" s="57">
        <v>8.33</v>
      </c>
      <c r="J64" s="57"/>
      <c r="K64" s="57">
        <v>8.1</v>
      </c>
      <c r="L64" s="57"/>
      <c r="M64" s="57">
        <v>10.12</v>
      </c>
    </row>
    <row r="65" ht="18.75" spans="1:13">
      <c r="A65" s="60" t="s">
        <v>82</v>
      </c>
      <c r="B65" s="57"/>
      <c r="C65" s="57">
        <v>63.4</v>
      </c>
      <c r="D65" s="57"/>
      <c r="E65" s="57">
        <v>76.2</v>
      </c>
      <c r="F65" s="57"/>
      <c r="G65" s="57">
        <v>50.09</v>
      </c>
      <c r="H65" s="57"/>
      <c r="I65" s="57"/>
      <c r="J65" s="57"/>
      <c r="K65" s="57"/>
      <c r="L65" s="57"/>
      <c r="M65" s="57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13.2</v>
      </c>
      <c r="C67" s="57">
        <v>2.85</v>
      </c>
      <c r="D67" s="57">
        <v>15.1</v>
      </c>
      <c r="E67" s="57">
        <v>2.78</v>
      </c>
      <c r="F67" s="57">
        <v>2.55</v>
      </c>
      <c r="G67" s="57">
        <v>3.23</v>
      </c>
      <c r="H67" s="57">
        <v>2.72</v>
      </c>
      <c r="I67" s="57">
        <v>2.97</v>
      </c>
      <c r="J67" s="57">
        <v>19.3</v>
      </c>
      <c r="K67" s="57">
        <v>2.87</v>
      </c>
      <c r="L67" s="57">
        <v>18.9</v>
      </c>
      <c r="M67" s="57">
        <v>3.28</v>
      </c>
    </row>
    <row r="68" ht="18.75" spans="1:13">
      <c r="A68" s="92" t="s">
        <v>84</v>
      </c>
      <c r="B68" s="57">
        <v>1.78</v>
      </c>
      <c r="C68" s="57">
        <v>2.94</v>
      </c>
      <c r="D68" s="57">
        <v>4.31</v>
      </c>
      <c r="E68" s="57">
        <v>2.81</v>
      </c>
      <c r="F68" s="57">
        <v>4.09</v>
      </c>
      <c r="G68" s="57">
        <v>2.79</v>
      </c>
      <c r="H68" s="57">
        <v>3.28</v>
      </c>
      <c r="I68" s="57">
        <v>2.92</v>
      </c>
      <c r="J68" s="57">
        <v>2.52</v>
      </c>
      <c r="K68" s="57">
        <v>2.92</v>
      </c>
      <c r="L68" s="57">
        <v>9.86</v>
      </c>
      <c r="M68" s="57">
        <v>3.28</v>
      </c>
    </row>
    <row r="69" ht="18.75" spans="1:13">
      <c r="A69" s="92" t="s">
        <v>85</v>
      </c>
      <c r="B69" s="57">
        <v>18.9</v>
      </c>
      <c r="C69" s="57">
        <v>5.56</v>
      </c>
      <c r="D69" s="57">
        <v>12.4</v>
      </c>
      <c r="E69" s="57">
        <v>4.86</v>
      </c>
      <c r="F69" s="57">
        <v>7.03</v>
      </c>
      <c r="G69" s="57">
        <v>4.64</v>
      </c>
      <c r="H69" s="57"/>
      <c r="I69" s="57"/>
      <c r="J69" s="57"/>
      <c r="K69" s="57"/>
      <c r="L69" s="57"/>
      <c r="M69" s="57"/>
    </row>
    <row r="70" ht="18.75" spans="1:13">
      <c r="A70" s="92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112</v>
      </c>
      <c r="D2" s="6"/>
      <c r="E2" s="6"/>
      <c r="F2" s="61" t="s">
        <v>113</v>
      </c>
      <c r="G2" s="61"/>
      <c r="H2" s="61"/>
      <c r="I2" s="77" t="s">
        <v>114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24190</v>
      </c>
      <c r="D4" s="11"/>
      <c r="E4" s="11"/>
      <c r="F4" s="11">
        <v>24550</v>
      </c>
      <c r="G4" s="11"/>
      <c r="H4" s="11"/>
      <c r="I4" s="11">
        <v>25050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28170</v>
      </c>
      <c r="D5" s="11"/>
      <c r="E5" s="11"/>
      <c r="F5" s="11">
        <v>29085</v>
      </c>
      <c r="G5" s="11"/>
      <c r="H5" s="11"/>
      <c r="I5" s="11">
        <v>30100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C4-'10日'!I4</f>
        <v>718</v>
      </c>
      <c r="D6" s="13"/>
      <c r="E6" s="13"/>
      <c r="F6" s="63">
        <f>F4-C4</f>
        <v>360</v>
      </c>
      <c r="G6" s="64"/>
      <c r="H6" s="65"/>
      <c r="I6" s="63">
        <f>I4-F4</f>
        <v>500</v>
      </c>
      <c r="J6" s="64"/>
      <c r="K6" s="65"/>
      <c r="L6" s="81">
        <f>C6+F6+I6</f>
        <v>1578</v>
      </c>
      <c r="M6" s="81">
        <f>C7+F7+I7</f>
        <v>2663</v>
      </c>
    </row>
    <row r="7" ht="21.95" customHeight="1" spans="1:13">
      <c r="A7" s="9"/>
      <c r="B7" s="12" t="s">
        <v>8</v>
      </c>
      <c r="C7" s="13">
        <f>C5-'10日'!I5</f>
        <v>733</v>
      </c>
      <c r="D7" s="13"/>
      <c r="E7" s="13"/>
      <c r="F7" s="63">
        <f>F5-C5</f>
        <v>915</v>
      </c>
      <c r="G7" s="64"/>
      <c r="H7" s="65"/>
      <c r="I7" s="63">
        <f>I5-F5</f>
        <v>1015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5</v>
      </c>
      <c r="G10" s="11"/>
      <c r="H10" s="11"/>
      <c r="I10" s="11">
        <v>34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370</v>
      </c>
      <c r="D15" s="18">
        <v>340</v>
      </c>
      <c r="E15" s="18">
        <v>310</v>
      </c>
      <c r="F15" s="18">
        <v>310</v>
      </c>
      <c r="G15" s="18">
        <v>280</v>
      </c>
      <c r="H15" s="18">
        <v>530</v>
      </c>
      <c r="I15" s="18">
        <v>530</v>
      </c>
      <c r="J15" s="18">
        <v>500</v>
      </c>
      <c r="K15" s="18">
        <v>480</v>
      </c>
    </row>
    <row r="16" ht="27.75" customHeight="1" spans="1:11">
      <c r="A16" s="19"/>
      <c r="B16" s="20" t="s">
        <v>20</v>
      </c>
      <c r="C16" s="21" t="s">
        <v>21</v>
      </c>
      <c r="D16" s="21"/>
      <c r="E16" s="21"/>
      <c r="F16" s="21" t="s">
        <v>174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340</v>
      </c>
      <c r="D21" s="18">
        <v>250</v>
      </c>
      <c r="E21" s="18">
        <v>500</v>
      </c>
      <c r="F21" s="18">
        <v>500</v>
      </c>
      <c r="G21" s="18">
        <v>420</v>
      </c>
      <c r="H21" s="18">
        <v>350</v>
      </c>
      <c r="I21" s="18">
        <v>350</v>
      </c>
      <c r="J21" s="18">
        <v>270</v>
      </c>
      <c r="K21" s="18">
        <v>500</v>
      </c>
    </row>
    <row r="22" ht="30.75" customHeight="1" spans="1:11">
      <c r="A22" s="14"/>
      <c r="B22" s="20" t="s">
        <v>25</v>
      </c>
      <c r="C22" s="21" t="s">
        <v>175</v>
      </c>
      <c r="D22" s="21"/>
      <c r="E22" s="21"/>
      <c r="F22" s="21" t="s">
        <v>26</v>
      </c>
      <c r="G22" s="21"/>
      <c r="H22" s="21"/>
      <c r="I22" s="21" t="s">
        <v>176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1000+1010</f>
        <v>2010</v>
      </c>
      <c r="D23" s="18"/>
      <c r="E23" s="18"/>
      <c r="F23" s="18">
        <f>1030+1000</f>
        <v>2030</v>
      </c>
      <c r="G23" s="18"/>
      <c r="H23" s="18"/>
      <c r="I23" s="18">
        <v>1960</v>
      </c>
      <c r="J23" s="18"/>
      <c r="K23" s="18"/>
    </row>
    <row r="24" ht="21.95" customHeight="1" spans="1:11">
      <c r="A24" s="24"/>
      <c r="B24" s="25" t="s">
        <v>29</v>
      </c>
      <c r="C24" s="18">
        <f>1010+1010</f>
        <v>2020</v>
      </c>
      <c r="D24" s="18"/>
      <c r="E24" s="18"/>
      <c r="F24" s="18">
        <f>1000+960</f>
        <v>1960</v>
      </c>
      <c r="G24" s="18"/>
      <c r="H24" s="18"/>
      <c r="I24" s="18">
        <f>1000+960</f>
        <v>1960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23</v>
      </c>
      <c r="D25" s="18"/>
      <c r="E25" s="18"/>
      <c r="F25" s="18">
        <v>22</v>
      </c>
      <c r="G25" s="18"/>
      <c r="H25" s="18"/>
      <c r="I25" s="18">
        <v>22</v>
      </c>
      <c r="J25" s="18"/>
      <c r="K25" s="18"/>
    </row>
    <row r="26" ht="21.95" customHeight="1" spans="1:11">
      <c r="A26" s="19"/>
      <c r="B26" s="15" t="s">
        <v>32</v>
      </c>
      <c r="C26" s="18">
        <v>17</v>
      </c>
      <c r="D26" s="18"/>
      <c r="E26" s="18"/>
      <c r="F26" s="18">
        <v>17</v>
      </c>
      <c r="G26" s="18"/>
      <c r="H26" s="18"/>
      <c r="I26" s="18">
        <v>15</v>
      </c>
      <c r="J26" s="18"/>
      <c r="K26" s="18"/>
    </row>
    <row r="27" ht="21.95" customHeight="1" spans="1:11">
      <c r="A27" s="19"/>
      <c r="B27" s="15" t="s">
        <v>33</v>
      </c>
      <c r="C27" s="18">
        <v>18</v>
      </c>
      <c r="D27" s="18"/>
      <c r="E27" s="18"/>
      <c r="F27" s="18">
        <v>18</v>
      </c>
      <c r="G27" s="18"/>
      <c r="H27" s="18"/>
      <c r="I27" s="18">
        <v>18</v>
      </c>
      <c r="J27" s="18"/>
      <c r="K27" s="18"/>
    </row>
    <row r="28" ht="76.5" customHeight="1" spans="1:11">
      <c r="A28" s="26" t="s">
        <v>34</v>
      </c>
      <c r="B28" s="27"/>
      <c r="C28" s="28" t="s">
        <v>108</v>
      </c>
      <c r="D28" s="29"/>
      <c r="E28" s="66"/>
      <c r="F28" s="28" t="s">
        <v>177</v>
      </c>
      <c r="G28" s="29"/>
      <c r="H28" s="66"/>
      <c r="I28" s="28" t="s">
        <v>178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121</v>
      </c>
      <c r="D31" s="41"/>
      <c r="E31" s="69"/>
      <c r="F31" s="40" t="s">
        <v>179</v>
      </c>
      <c r="G31" s="41"/>
      <c r="H31" s="69"/>
      <c r="I31" s="40" t="s">
        <v>105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>
        <v>9.49</v>
      </c>
      <c r="F35" s="11">
        <v>9.47</v>
      </c>
      <c r="G35" s="11">
        <v>9.35</v>
      </c>
      <c r="H35" s="18">
        <v>9.41</v>
      </c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>
        <v>8.07</v>
      </c>
      <c r="F36" s="11">
        <v>7.99</v>
      </c>
      <c r="G36" s="11">
        <v>6.73</v>
      </c>
      <c r="H36" s="18">
        <v>7.92</v>
      </c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>
        <v>12.2</v>
      </c>
      <c r="F37" s="11">
        <v>12.2</v>
      </c>
      <c r="G37" s="95">
        <v>12.3</v>
      </c>
      <c r="H37" s="18">
        <v>13.1</v>
      </c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>
        <v>10.6</v>
      </c>
      <c r="F38" s="95">
        <v>8.4</v>
      </c>
      <c r="G38" s="95">
        <v>9.72</v>
      </c>
      <c r="H38" s="96">
        <v>17.8</v>
      </c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0.8</v>
      </c>
      <c r="H39" s="18">
        <v>0.8</v>
      </c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>
        <v>9.9</v>
      </c>
      <c r="F40" s="11">
        <v>10</v>
      </c>
      <c r="G40" s="11">
        <v>9.81</v>
      </c>
      <c r="H40" s="18">
        <v>9.94</v>
      </c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>
        <v>25.8</v>
      </c>
      <c r="F41" s="11">
        <v>21.3</v>
      </c>
      <c r="G41" s="11">
        <v>24</v>
      </c>
      <c r="H41" s="18">
        <v>19.9</v>
      </c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>
        <v>5.61</v>
      </c>
      <c r="F42" s="11">
        <v>5.67</v>
      </c>
      <c r="G42" s="11">
        <v>5.59</v>
      </c>
      <c r="H42" s="18">
        <v>5.24</v>
      </c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>
        <v>6.72</v>
      </c>
      <c r="F43" s="11">
        <v>7.14</v>
      </c>
      <c r="G43" s="11">
        <v>9.37</v>
      </c>
      <c r="H43" s="18">
        <v>8.13</v>
      </c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>
        <v>1029</v>
      </c>
      <c r="F44" s="11">
        <v>940</v>
      </c>
      <c r="G44" s="11">
        <v>902</v>
      </c>
      <c r="H44" s="18">
        <v>460</v>
      </c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6.51</v>
      </c>
      <c r="F45" s="11">
        <v>6.32</v>
      </c>
      <c r="G45" s="11">
        <v>6.28</v>
      </c>
      <c r="H45" s="18">
        <v>8.68</v>
      </c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>
        <v>12.5</v>
      </c>
      <c r="F46" s="11">
        <v>11.6</v>
      </c>
      <c r="G46" s="11">
        <v>10</v>
      </c>
      <c r="H46" s="18">
        <v>9.36</v>
      </c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>
        <v>7.85</v>
      </c>
      <c r="F47" s="11">
        <v>8.47</v>
      </c>
      <c r="G47" s="11">
        <v>4.2</v>
      </c>
      <c r="H47" s="18">
        <v>12.7</v>
      </c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6.58</v>
      </c>
      <c r="F48" s="11">
        <v>6.11</v>
      </c>
      <c r="G48" s="11">
        <v>6.15</v>
      </c>
      <c r="H48" s="18">
        <v>10.03</v>
      </c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>
        <v>16.2</v>
      </c>
      <c r="F49" s="11">
        <v>15.5</v>
      </c>
      <c r="G49" s="11">
        <v>15.8</v>
      </c>
      <c r="H49" s="18">
        <v>17.3</v>
      </c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>
        <v>2.19</v>
      </c>
      <c r="F50" s="11">
        <v>4.5</v>
      </c>
      <c r="G50" s="11">
        <v>8.9</v>
      </c>
      <c r="H50" s="18">
        <v>9.8</v>
      </c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>
        <v>9.51</v>
      </c>
      <c r="F52" s="11">
        <v>9.5</v>
      </c>
      <c r="G52" s="11">
        <v>9.4</v>
      </c>
      <c r="H52" s="18">
        <v>9.36</v>
      </c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>
        <v>7.48</v>
      </c>
      <c r="F53" s="11">
        <v>6.94</v>
      </c>
      <c r="G53" s="11">
        <v>5.82</v>
      </c>
      <c r="H53" s="18">
        <v>6.13</v>
      </c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>
        <v>10.2</v>
      </c>
      <c r="F54" s="11">
        <v>8.9</v>
      </c>
      <c r="G54" s="11">
        <v>7.1</v>
      </c>
      <c r="H54" s="18">
        <v>12.5</v>
      </c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>
        <v>8.57</v>
      </c>
      <c r="F55" s="97">
        <v>7.47</v>
      </c>
      <c r="G55" s="97">
        <v>8.94</v>
      </c>
      <c r="H55" s="18">
        <v>9.2</v>
      </c>
      <c r="I55" s="11"/>
      <c r="J55" s="85"/>
    </row>
    <row r="56" ht="14.25" spans="1:10">
      <c r="A56" s="51" t="s">
        <v>71</v>
      </c>
      <c r="B56" s="51" t="s">
        <v>72</v>
      </c>
      <c r="C56" s="52">
        <v>7.3</v>
      </c>
      <c r="D56" s="51" t="s">
        <v>44</v>
      </c>
      <c r="E56" s="52">
        <v>87</v>
      </c>
      <c r="F56" s="51" t="s">
        <v>73</v>
      </c>
      <c r="G56" s="52">
        <v>79</v>
      </c>
      <c r="H56" s="51" t="s">
        <v>74</v>
      </c>
      <c r="I56" s="52">
        <v>0.01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6.41</v>
      </c>
      <c r="C60" s="57"/>
      <c r="D60" s="94">
        <v>7.71</v>
      </c>
      <c r="E60" s="57"/>
      <c r="F60" s="57">
        <v>1.98</v>
      </c>
      <c r="G60" s="98"/>
      <c r="H60" s="57">
        <v>8</v>
      </c>
      <c r="I60" s="57"/>
      <c r="J60" s="85">
        <v>14.6</v>
      </c>
      <c r="K60" s="85"/>
      <c r="L60" s="85">
        <v>18.8</v>
      </c>
      <c r="M60" s="85"/>
    </row>
    <row r="61" ht="18.75" spans="1:13">
      <c r="A61" s="56" t="s">
        <v>79</v>
      </c>
      <c r="B61" s="57">
        <v>7.51</v>
      </c>
      <c r="C61" s="57"/>
      <c r="D61" s="94">
        <v>9.4</v>
      </c>
      <c r="E61" s="57"/>
      <c r="F61" s="57">
        <v>12.1</v>
      </c>
      <c r="G61" s="98"/>
      <c r="H61" s="57">
        <v>82.85</v>
      </c>
      <c r="I61" s="57"/>
      <c r="J61" s="85"/>
      <c r="K61" s="85"/>
      <c r="L61" s="85">
        <v>5.97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14.03</v>
      </c>
      <c r="D63" s="94"/>
      <c r="E63" s="57">
        <v>9.13</v>
      </c>
      <c r="F63" s="57"/>
      <c r="G63" s="99">
        <v>8.62</v>
      </c>
      <c r="H63" s="57"/>
      <c r="I63" s="57">
        <v>7.52</v>
      </c>
      <c r="J63" s="85"/>
      <c r="K63" s="85">
        <v>10.5</v>
      </c>
      <c r="M63" s="85">
        <v>10.7</v>
      </c>
    </row>
    <row r="64" ht="18.75" spans="1:13">
      <c r="A64" s="60" t="s">
        <v>81</v>
      </c>
      <c r="B64" s="57"/>
      <c r="C64" s="57">
        <v>17.42</v>
      </c>
      <c r="D64" s="94"/>
      <c r="E64" s="57">
        <v>12.66</v>
      </c>
      <c r="F64" s="57"/>
      <c r="G64" s="98">
        <v>11.19</v>
      </c>
      <c r="H64" s="57"/>
      <c r="I64" s="57">
        <v>19.5</v>
      </c>
      <c r="J64" s="85"/>
      <c r="K64" s="85"/>
      <c r="L64" s="85"/>
      <c r="M64" s="85"/>
    </row>
    <row r="65" ht="18.75" spans="1:13">
      <c r="A65" s="60" t="s">
        <v>82</v>
      </c>
      <c r="B65" s="57"/>
      <c r="C65" s="57"/>
      <c r="D65" s="94"/>
      <c r="E65" s="57"/>
      <c r="F65" s="57"/>
      <c r="G65" s="98"/>
      <c r="H65" s="57"/>
      <c r="I65" s="57"/>
      <c r="J65" s="85"/>
      <c r="K65" s="85">
        <v>27.4</v>
      </c>
      <c r="M65" s="85">
        <v>48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9.4</v>
      </c>
      <c r="C67" s="57">
        <v>3.2</v>
      </c>
      <c r="D67" s="94">
        <v>18.3</v>
      </c>
      <c r="E67" s="57">
        <v>3.01</v>
      </c>
      <c r="F67" s="57">
        <v>17.3</v>
      </c>
      <c r="G67" s="98">
        <v>2.86</v>
      </c>
      <c r="H67" s="57">
        <v>17.3</v>
      </c>
      <c r="I67" s="57">
        <v>2.89</v>
      </c>
      <c r="J67" s="85">
        <v>9.67</v>
      </c>
      <c r="K67" s="85">
        <v>8.5</v>
      </c>
      <c r="L67" s="85">
        <v>7.23</v>
      </c>
      <c r="M67" s="85">
        <v>6.2</v>
      </c>
    </row>
    <row r="68" ht="18.75" spans="1:13">
      <c r="A68" s="92" t="s">
        <v>84</v>
      </c>
      <c r="B68" s="100">
        <v>3.82</v>
      </c>
      <c r="C68" s="57">
        <v>9.25</v>
      </c>
      <c r="D68" s="94">
        <v>14.7</v>
      </c>
      <c r="E68" s="57">
        <v>3.16</v>
      </c>
      <c r="F68" s="57">
        <v>11.7</v>
      </c>
      <c r="G68" s="98">
        <v>3.46</v>
      </c>
      <c r="H68" s="57">
        <v>11.6</v>
      </c>
      <c r="I68" s="57">
        <v>3.78</v>
      </c>
      <c r="J68" s="85">
        <v>11.23</v>
      </c>
      <c r="K68" s="85">
        <v>7.8</v>
      </c>
      <c r="L68" s="85">
        <v>10.31</v>
      </c>
      <c r="M68" s="85">
        <v>6.8</v>
      </c>
    </row>
    <row r="69" ht="18.75" spans="1:13">
      <c r="A69" s="92" t="s">
        <v>85</v>
      </c>
      <c r="B69" s="100"/>
      <c r="C69" s="57"/>
      <c r="D69" s="94"/>
      <c r="E69" s="57"/>
      <c r="F69" s="57"/>
      <c r="G69" s="98"/>
      <c r="H69" s="57"/>
      <c r="I69" s="57"/>
      <c r="J69" s="85">
        <v>8.27</v>
      </c>
      <c r="K69" s="85">
        <v>13.2</v>
      </c>
      <c r="L69" s="85">
        <v>6.4</v>
      </c>
      <c r="M69" s="85">
        <v>4.9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J38" sqref="J3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112</v>
      </c>
      <c r="D2" s="6"/>
      <c r="E2" s="6"/>
      <c r="F2" s="61" t="s">
        <v>180</v>
      </c>
      <c r="G2" s="61"/>
      <c r="H2" s="61"/>
      <c r="I2" s="77" t="s">
        <v>114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25746</v>
      </c>
      <c r="D4" s="11"/>
      <c r="E4" s="11"/>
      <c r="F4" s="11">
        <v>26500</v>
      </c>
      <c r="G4" s="11"/>
      <c r="H4" s="11"/>
      <c r="I4" s="11">
        <v>27180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30950</v>
      </c>
      <c r="D5" s="11"/>
      <c r="E5" s="11"/>
      <c r="F5" s="11">
        <v>31908</v>
      </c>
      <c r="G5" s="11"/>
      <c r="H5" s="11"/>
      <c r="I5" s="11">
        <v>32500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C4-'11日'!I4</f>
        <v>696</v>
      </c>
      <c r="D6" s="13"/>
      <c r="E6" s="13"/>
      <c r="F6" s="63">
        <f>F4-C4</f>
        <v>754</v>
      </c>
      <c r="G6" s="64"/>
      <c r="H6" s="65"/>
      <c r="I6" s="63">
        <f>I4-F4</f>
        <v>680</v>
      </c>
      <c r="J6" s="64"/>
      <c r="K6" s="65"/>
      <c r="L6" s="81">
        <f>C6+F6+I6</f>
        <v>2130</v>
      </c>
      <c r="M6" s="81">
        <f>C7+F7+I7</f>
        <v>2400</v>
      </c>
    </row>
    <row r="7" ht="21.95" customHeight="1" spans="1:13">
      <c r="A7" s="9"/>
      <c r="B7" s="12" t="s">
        <v>8</v>
      </c>
      <c r="C7" s="13">
        <f>C5-'11日'!I5</f>
        <v>850</v>
      </c>
      <c r="D7" s="13"/>
      <c r="E7" s="13"/>
      <c r="F7" s="63">
        <f>F5-C5</f>
        <v>958</v>
      </c>
      <c r="G7" s="64"/>
      <c r="H7" s="65"/>
      <c r="I7" s="63">
        <f>I5-F5</f>
        <v>592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45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45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480</v>
      </c>
      <c r="D15" s="18">
        <v>450</v>
      </c>
      <c r="E15" s="18">
        <v>420</v>
      </c>
      <c r="F15" s="18">
        <v>420</v>
      </c>
      <c r="G15" s="18">
        <v>390</v>
      </c>
      <c r="H15" s="18">
        <v>350</v>
      </c>
      <c r="I15" s="18">
        <v>350</v>
      </c>
      <c r="J15" s="18">
        <v>330</v>
      </c>
      <c r="K15" s="18">
        <v>300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420</v>
      </c>
      <c r="E21" s="18">
        <v>350</v>
      </c>
      <c r="F21" s="18">
        <v>350</v>
      </c>
      <c r="G21" s="18">
        <v>560</v>
      </c>
      <c r="H21" s="18">
        <v>530</v>
      </c>
      <c r="I21" s="18">
        <v>530</v>
      </c>
      <c r="J21" s="18">
        <v>460</v>
      </c>
      <c r="K21" s="18">
        <v>380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181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1800</v>
      </c>
      <c r="D23" s="18"/>
      <c r="E23" s="18"/>
      <c r="F23" s="18">
        <v>1800</v>
      </c>
      <c r="G23" s="18"/>
      <c r="H23" s="18"/>
      <c r="I23" s="18">
        <v>1700</v>
      </c>
      <c r="J23" s="18"/>
      <c r="K23" s="18"/>
    </row>
    <row r="24" ht="21.95" customHeight="1" spans="1:11">
      <c r="A24" s="24"/>
      <c r="B24" s="25" t="s">
        <v>29</v>
      </c>
      <c r="C24" s="18">
        <v>1850</v>
      </c>
      <c r="D24" s="18"/>
      <c r="E24" s="18"/>
      <c r="F24" s="18">
        <f>880+860</f>
        <v>1740</v>
      </c>
      <c r="G24" s="18"/>
      <c r="H24" s="18"/>
      <c r="I24" s="18">
        <v>1710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22</v>
      </c>
      <c r="D25" s="18"/>
      <c r="E25" s="18"/>
      <c r="F25" s="18">
        <v>22</v>
      </c>
      <c r="G25" s="18"/>
      <c r="H25" s="18"/>
      <c r="I25" s="18">
        <v>22</v>
      </c>
      <c r="J25" s="18"/>
      <c r="K25" s="18"/>
    </row>
    <row r="26" ht="21.95" customHeight="1" spans="1:11">
      <c r="A26" s="19"/>
      <c r="B26" s="15" t="s">
        <v>32</v>
      </c>
      <c r="C26" s="18">
        <v>15</v>
      </c>
      <c r="D26" s="18"/>
      <c r="E26" s="18"/>
      <c r="F26" s="18">
        <v>13</v>
      </c>
      <c r="G26" s="18"/>
      <c r="H26" s="18"/>
      <c r="I26" s="18">
        <v>13</v>
      </c>
      <c r="J26" s="18"/>
      <c r="K26" s="18"/>
    </row>
    <row r="27" ht="21.95" customHeight="1" spans="1:11">
      <c r="A27" s="19"/>
      <c r="B27" s="15" t="s">
        <v>33</v>
      </c>
      <c r="C27" s="18">
        <v>18</v>
      </c>
      <c r="D27" s="18"/>
      <c r="E27" s="18"/>
      <c r="F27" s="18">
        <v>18</v>
      </c>
      <c r="G27" s="18"/>
      <c r="H27" s="18"/>
      <c r="I27" s="18">
        <v>18</v>
      </c>
      <c r="J27" s="18"/>
      <c r="K27" s="18"/>
    </row>
    <row r="28" ht="76.5" customHeight="1" spans="1:11">
      <c r="A28" s="26" t="s">
        <v>34</v>
      </c>
      <c r="B28" s="27"/>
      <c r="C28" s="28" t="s">
        <v>182</v>
      </c>
      <c r="D28" s="29"/>
      <c r="E28" s="66"/>
      <c r="F28" s="28" t="s">
        <v>183</v>
      </c>
      <c r="G28" s="29"/>
      <c r="H28" s="66"/>
      <c r="I28" s="28" t="s">
        <v>184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121</v>
      </c>
      <c r="D31" s="41"/>
      <c r="E31" s="69"/>
      <c r="F31" s="40" t="s">
        <v>185</v>
      </c>
      <c r="G31" s="41"/>
      <c r="H31" s="69"/>
      <c r="I31" s="40" t="s">
        <v>105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/>
      <c r="F35" s="11">
        <v>9.52</v>
      </c>
      <c r="G35" s="11">
        <v>9.32</v>
      </c>
      <c r="H35" s="18">
        <v>9.2</v>
      </c>
      <c r="I35" s="11">
        <v>9.17</v>
      </c>
      <c r="J35" s="85">
        <v>9.21</v>
      </c>
    </row>
    <row r="36" ht="15.75" spans="1:10">
      <c r="A36" s="45"/>
      <c r="B36" s="43"/>
      <c r="C36" s="46" t="s">
        <v>48</v>
      </c>
      <c r="D36" s="46" t="s">
        <v>49</v>
      </c>
      <c r="E36" s="11"/>
      <c r="F36" s="11">
        <v>5.48</v>
      </c>
      <c r="G36" s="11">
        <v>6.36</v>
      </c>
      <c r="H36" s="18">
        <v>5.7</v>
      </c>
      <c r="I36" s="11">
        <v>7.94</v>
      </c>
      <c r="J36" s="85">
        <v>8.16</v>
      </c>
    </row>
    <row r="37" ht="18.75" spans="1:10">
      <c r="A37" s="45"/>
      <c r="B37" s="43"/>
      <c r="C37" s="47" t="s">
        <v>50</v>
      </c>
      <c r="D37" s="46" t="s">
        <v>51</v>
      </c>
      <c r="E37" s="11"/>
      <c r="F37" s="11">
        <v>3.84</v>
      </c>
      <c r="G37" s="95">
        <v>3.63</v>
      </c>
      <c r="H37" s="18">
        <v>8.08</v>
      </c>
      <c r="I37" s="11">
        <v>7.9</v>
      </c>
      <c r="J37" s="85">
        <v>8</v>
      </c>
    </row>
    <row r="38" ht="14.25" spans="1:10">
      <c r="A38" s="45"/>
      <c r="B38" s="43"/>
      <c r="C38" s="48" t="s">
        <v>52</v>
      </c>
      <c r="D38" s="46" t="s">
        <v>53</v>
      </c>
      <c r="E38" s="95"/>
      <c r="F38" s="95">
        <v>4.92</v>
      </c>
      <c r="G38" s="95">
        <v>17.4</v>
      </c>
      <c r="H38" s="96">
        <v>10.5</v>
      </c>
      <c r="I38" s="11">
        <v>3.81</v>
      </c>
      <c r="J38" s="85">
        <v>3.64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>
        <v>0.8</v>
      </c>
      <c r="G39" s="11">
        <v>0.9</v>
      </c>
      <c r="H39" s="18">
        <v>1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/>
      <c r="F40" s="11">
        <v>9.88</v>
      </c>
      <c r="G40" s="11">
        <v>10.02</v>
      </c>
      <c r="H40" s="18">
        <v>9.87</v>
      </c>
      <c r="I40" s="11">
        <v>10</v>
      </c>
      <c r="J40" s="85">
        <v>10</v>
      </c>
    </row>
    <row r="41" ht="15.75" spans="1:10">
      <c r="A41" s="45"/>
      <c r="B41" s="43"/>
      <c r="C41" s="46" t="s">
        <v>48</v>
      </c>
      <c r="D41" s="46" t="s">
        <v>56</v>
      </c>
      <c r="E41" s="11"/>
      <c r="F41" s="11">
        <v>17.48</v>
      </c>
      <c r="G41" s="11">
        <v>19.4</v>
      </c>
      <c r="H41" s="18">
        <v>22.6</v>
      </c>
      <c r="I41" s="11">
        <v>22.6</v>
      </c>
      <c r="J41" s="85">
        <v>23.3</v>
      </c>
    </row>
    <row r="42" ht="15.75" spans="1:10">
      <c r="A42" s="45"/>
      <c r="B42" s="43"/>
      <c r="C42" s="48" t="s">
        <v>57</v>
      </c>
      <c r="D42" s="47" t="s">
        <v>58</v>
      </c>
      <c r="E42" s="11"/>
      <c r="F42" s="11">
        <v>4.89</v>
      </c>
      <c r="G42" s="11">
        <v>4.49</v>
      </c>
      <c r="H42" s="18">
        <v>4.48</v>
      </c>
      <c r="I42" s="11">
        <v>4.23</v>
      </c>
      <c r="J42" s="85">
        <v>4.22</v>
      </c>
    </row>
    <row r="43" ht="15.75" spans="1:10">
      <c r="A43" s="45"/>
      <c r="B43" s="43"/>
      <c r="C43" s="48" t="s">
        <v>59</v>
      </c>
      <c r="D43" s="46" t="s">
        <v>60</v>
      </c>
      <c r="E43" s="11"/>
      <c r="F43" s="11">
        <v>4.43</v>
      </c>
      <c r="G43" s="11">
        <v>6.48</v>
      </c>
      <c r="H43" s="18">
        <v>7.53</v>
      </c>
      <c r="I43" s="11">
        <v>6.28</v>
      </c>
      <c r="J43" s="85">
        <v>6410</v>
      </c>
    </row>
    <row r="44" ht="18.75" spans="1:10">
      <c r="A44" s="45"/>
      <c r="B44" s="43"/>
      <c r="C44" s="47" t="s">
        <v>50</v>
      </c>
      <c r="D44" s="46" t="s">
        <v>61</v>
      </c>
      <c r="E44" s="11"/>
      <c r="F44" s="11">
        <v>490</v>
      </c>
      <c r="G44" s="11">
        <v>458</v>
      </c>
      <c r="H44" s="18">
        <v>468</v>
      </c>
      <c r="I44" s="11">
        <v>420</v>
      </c>
      <c r="J44" s="85">
        <v>440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>
        <v>7.6</v>
      </c>
      <c r="G45" s="11">
        <v>5.68</v>
      </c>
      <c r="H45" s="18">
        <v>5.65</v>
      </c>
      <c r="I45" s="11">
        <v>6.96</v>
      </c>
      <c r="J45" s="85">
        <v>7.04</v>
      </c>
    </row>
    <row r="46" ht="18.75" spans="1:10">
      <c r="A46" s="45"/>
      <c r="B46" s="43"/>
      <c r="C46" s="47" t="s">
        <v>50</v>
      </c>
      <c r="D46" s="46" t="s">
        <v>51</v>
      </c>
      <c r="E46" s="11"/>
      <c r="F46" s="11">
        <v>14.2</v>
      </c>
      <c r="G46" s="11">
        <v>7.2</v>
      </c>
      <c r="H46" s="18">
        <v>4.5</v>
      </c>
      <c r="I46" s="11">
        <v>7.4</v>
      </c>
      <c r="J46" s="85">
        <v>5.4</v>
      </c>
    </row>
    <row r="47" ht="14.25" spans="1:10">
      <c r="A47" s="45"/>
      <c r="B47" s="43"/>
      <c r="C47" s="48" t="s">
        <v>52</v>
      </c>
      <c r="D47" s="46" t="s">
        <v>65</v>
      </c>
      <c r="E47" s="11"/>
      <c r="F47" s="11">
        <v>2.02</v>
      </c>
      <c r="G47" s="11">
        <v>8.85</v>
      </c>
      <c r="H47" s="18">
        <v>7.89</v>
      </c>
      <c r="I47" s="11">
        <v>8.14</v>
      </c>
      <c r="J47" s="85">
        <v>6.1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>
        <v>5.7</v>
      </c>
      <c r="G48" s="11">
        <v>5.7</v>
      </c>
      <c r="H48" s="18">
        <v>5.91</v>
      </c>
      <c r="I48" s="11">
        <v>6.39</v>
      </c>
      <c r="J48" s="85">
        <v>6.58</v>
      </c>
    </row>
    <row r="49" ht="18.75" spans="1:10">
      <c r="A49" s="45"/>
      <c r="B49" s="43"/>
      <c r="C49" s="47" t="s">
        <v>50</v>
      </c>
      <c r="D49" s="46" t="s">
        <v>51</v>
      </c>
      <c r="E49" s="11"/>
      <c r="F49" s="11">
        <v>14.7</v>
      </c>
      <c r="G49" s="11">
        <v>13.6</v>
      </c>
      <c r="H49" s="18">
        <v>14.2</v>
      </c>
      <c r="I49" s="11">
        <v>18</v>
      </c>
      <c r="J49" s="85">
        <v>17.1</v>
      </c>
    </row>
    <row r="50" ht="14.25" spans="1:10">
      <c r="A50" s="45"/>
      <c r="B50" s="43"/>
      <c r="C50" s="48" t="s">
        <v>52</v>
      </c>
      <c r="D50" s="46" t="s">
        <v>65</v>
      </c>
      <c r="E50" s="11"/>
      <c r="F50" s="11">
        <v>8.94</v>
      </c>
      <c r="G50" s="11">
        <v>8.41</v>
      </c>
      <c r="H50" s="18">
        <v>8.2</v>
      </c>
      <c r="I50" s="11">
        <v>6.84</v>
      </c>
      <c r="J50" s="85">
        <v>5.43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/>
      <c r="F52" s="11">
        <v>9.52</v>
      </c>
      <c r="G52" s="11">
        <v>9.39</v>
      </c>
      <c r="H52" s="18">
        <v>9.19</v>
      </c>
      <c r="I52" s="11">
        <v>9.4</v>
      </c>
      <c r="J52" s="85">
        <v>9.39</v>
      </c>
    </row>
    <row r="53" ht="15.75" spans="1:10">
      <c r="A53" s="45"/>
      <c r="B53" s="43"/>
      <c r="C53" s="46" t="s">
        <v>48</v>
      </c>
      <c r="D53" s="46" t="s">
        <v>49</v>
      </c>
      <c r="E53" s="11"/>
      <c r="F53" s="11">
        <v>7.47</v>
      </c>
      <c r="G53" s="11">
        <v>8.41</v>
      </c>
      <c r="H53" s="18">
        <v>6.69</v>
      </c>
      <c r="I53" s="11">
        <v>7.32</v>
      </c>
      <c r="J53" s="85">
        <v>7.63</v>
      </c>
    </row>
    <row r="54" ht="18.75" spans="1:10">
      <c r="A54" s="45"/>
      <c r="B54" s="43"/>
      <c r="C54" s="47" t="s">
        <v>50</v>
      </c>
      <c r="D54" s="46" t="s">
        <v>51</v>
      </c>
      <c r="E54" s="11"/>
      <c r="F54" s="11">
        <v>9.3</v>
      </c>
      <c r="G54" s="11">
        <v>5.5</v>
      </c>
      <c r="H54" s="18">
        <v>3.6</v>
      </c>
      <c r="I54" s="11">
        <v>7.8</v>
      </c>
      <c r="J54" s="85">
        <v>6.3</v>
      </c>
    </row>
    <row r="55" ht="14.25" spans="1:10">
      <c r="A55" s="45"/>
      <c r="B55" s="49"/>
      <c r="C55" s="50" t="s">
        <v>52</v>
      </c>
      <c r="D55" s="46" t="s">
        <v>70</v>
      </c>
      <c r="E55" s="97"/>
      <c r="F55" s="97">
        <v>6.54</v>
      </c>
      <c r="G55" s="97">
        <v>8.6</v>
      </c>
      <c r="H55" s="18">
        <v>8.9</v>
      </c>
      <c r="I55" s="11">
        <v>7.46</v>
      </c>
      <c r="J55" s="85">
        <v>6.31</v>
      </c>
    </row>
    <row r="56" ht="14.25" spans="1:10">
      <c r="A56" s="51" t="s">
        <v>71</v>
      </c>
      <c r="B56" s="51" t="s">
        <v>72</v>
      </c>
      <c r="C56" s="52">
        <v>7</v>
      </c>
      <c r="D56" s="51" t="s">
        <v>44</v>
      </c>
      <c r="E56" s="52">
        <v>89</v>
      </c>
      <c r="F56" s="51" t="s">
        <v>73</v>
      </c>
      <c r="G56" s="52">
        <v>77</v>
      </c>
      <c r="H56" s="51" t="s">
        <v>74</v>
      </c>
      <c r="I56" s="52">
        <v>0.01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24.8</v>
      </c>
      <c r="C60" s="57"/>
      <c r="D60" s="94"/>
      <c r="E60" s="57"/>
      <c r="F60" s="57">
        <v>30</v>
      </c>
      <c r="G60" s="98"/>
      <c r="H60" s="57">
        <v>29.3</v>
      </c>
      <c r="I60" s="57"/>
      <c r="J60" s="85">
        <v>46.3</v>
      </c>
      <c r="K60" s="85"/>
      <c r="L60" s="85">
        <v>2380</v>
      </c>
      <c r="M60" s="85"/>
    </row>
    <row r="61" ht="18.75" spans="1:13">
      <c r="A61" s="56" t="s">
        <v>79</v>
      </c>
      <c r="B61" s="57">
        <v>10.5</v>
      </c>
      <c r="C61" s="57"/>
      <c r="D61" s="94">
        <v>74.5</v>
      </c>
      <c r="E61" s="57"/>
      <c r="F61" s="57">
        <v>14.3</v>
      </c>
      <c r="G61" s="98"/>
      <c r="H61" s="57">
        <v>27.8</v>
      </c>
      <c r="I61" s="57"/>
      <c r="J61" s="85">
        <v>19.7</v>
      </c>
      <c r="K61" s="85"/>
      <c r="L61" s="85">
        <v>73.8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11.02</v>
      </c>
      <c r="D63" s="94"/>
      <c r="E63" s="57"/>
      <c r="F63" s="57"/>
      <c r="G63" s="98"/>
      <c r="H63" s="57"/>
      <c r="I63" s="57"/>
      <c r="J63" s="85"/>
      <c r="K63" s="85"/>
      <c r="M63" s="85"/>
    </row>
    <row r="64" ht="18.75" spans="1:13">
      <c r="A64" s="60" t="s">
        <v>81</v>
      </c>
      <c r="B64" s="57"/>
      <c r="C64" s="57"/>
      <c r="D64" s="94"/>
      <c r="E64" s="57">
        <v>17.59</v>
      </c>
      <c r="F64" s="57"/>
      <c r="G64" s="99">
        <v>2.89</v>
      </c>
      <c r="H64" s="57"/>
      <c r="I64" s="57">
        <v>2.24</v>
      </c>
      <c r="J64" s="85"/>
      <c r="K64" s="85">
        <v>11.6</v>
      </c>
      <c r="L64" s="85"/>
      <c r="M64" s="85">
        <v>10.7</v>
      </c>
    </row>
    <row r="65" ht="18.75" spans="1:13">
      <c r="A65" s="60" t="s">
        <v>82</v>
      </c>
      <c r="B65" s="57"/>
      <c r="C65" s="57">
        <v>48.75</v>
      </c>
      <c r="D65" s="94"/>
      <c r="E65" s="57">
        <v>57.84</v>
      </c>
      <c r="F65" s="57"/>
      <c r="G65" s="98">
        <v>54.91</v>
      </c>
      <c r="H65" s="57"/>
      <c r="I65" s="57">
        <v>50.04</v>
      </c>
      <c r="J65" s="85"/>
      <c r="K65" s="85">
        <v>46.3</v>
      </c>
      <c r="M65" s="85">
        <v>36.1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15.8</v>
      </c>
      <c r="C67" s="57">
        <v>3.21</v>
      </c>
      <c r="D67" s="94">
        <v>5.92</v>
      </c>
      <c r="E67" s="57">
        <v>3.24</v>
      </c>
      <c r="F67" s="57">
        <v>13</v>
      </c>
      <c r="G67" s="98">
        <v>3.31</v>
      </c>
      <c r="H67" s="57">
        <v>4.49</v>
      </c>
      <c r="I67" s="57">
        <v>2.85</v>
      </c>
      <c r="J67" s="85">
        <v>9.36</v>
      </c>
      <c r="K67" s="85">
        <v>5.7</v>
      </c>
      <c r="L67" s="85">
        <v>8.27</v>
      </c>
      <c r="M67" s="85">
        <v>5.1</v>
      </c>
    </row>
    <row r="68" ht="18.75" spans="1:13">
      <c r="A68" s="92" t="s">
        <v>84</v>
      </c>
      <c r="B68" s="100">
        <v>11.1</v>
      </c>
      <c r="C68" s="57">
        <v>4.12</v>
      </c>
      <c r="D68" s="94">
        <v>2.23</v>
      </c>
      <c r="E68" s="57">
        <v>4.66</v>
      </c>
      <c r="F68" s="57">
        <v>6.96</v>
      </c>
      <c r="G68" s="98">
        <v>4.48</v>
      </c>
      <c r="H68" s="57">
        <v>0.54</v>
      </c>
      <c r="I68" s="57">
        <v>4.63</v>
      </c>
      <c r="J68" s="85">
        <v>12.61</v>
      </c>
      <c r="K68" s="85">
        <v>8.2</v>
      </c>
      <c r="L68" s="85">
        <v>10.63</v>
      </c>
      <c r="M68" s="85">
        <v>8</v>
      </c>
    </row>
    <row r="69" ht="18.75" spans="1:13">
      <c r="A69" s="92" t="s">
        <v>85</v>
      </c>
      <c r="B69" s="100">
        <v>2.35</v>
      </c>
      <c r="C69" s="57">
        <v>2.35</v>
      </c>
      <c r="D69" s="94">
        <v>0.86</v>
      </c>
      <c r="E69" s="57">
        <v>3.93</v>
      </c>
      <c r="F69" s="57">
        <v>2.17</v>
      </c>
      <c r="G69" s="98">
        <v>3.85</v>
      </c>
      <c r="H69" s="57">
        <v>2.69</v>
      </c>
      <c r="I69" s="57">
        <v>3.87</v>
      </c>
      <c r="J69" s="85">
        <v>7.81</v>
      </c>
      <c r="K69" s="85">
        <v>6.6</v>
      </c>
      <c r="L69" s="85">
        <v>6.93</v>
      </c>
      <c r="M69" s="85">
        <v>7.3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1" t="s">
        <v>131</v>
      </c>
      <c r="G2" s="61"/>
      <c r="H2" s="61"/>
      <c r="I2" s="77" t="s">
        <v>132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27860</v>
      </c>
      <c r="D4" s="11"/>
      <c r="E4" s="11"/>
      <c r="F4" s="11">
        <v>28556</v>
      </c>
      <c r="G4" s="11"/>
      <c r="H4" s="11"/>
      <c r="I4" s="11">
        <v>29300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33350</v>
      </c>
      <c r="D5" s="11"/>
      <c r="E5" s="11"/>
      <c r="F5" s="11">
        <v>34150</v>
      </c>
      <c r="G5" s="11"/>
      <c r="H5" s="11"/>
      <c r="I5" s="11">
        <v>35000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C4-'12日'!I4</f>
        <v>680</v>
      </c>
      <c r="D6" s="13"/>
      <c r="E6" s="13"/>
      <c r="F6" s="63">
        <f>F4-C4</f>
        <v>696</v>
      </c>
      <c r="G6" s="64"/>
      <c r="H6" s="65"/>
      <c r="I6" s="63">
        <f>I4-F4</f>
        <v>744</v>
      </c>
      <c r="J6" s="64"/>
      <c r="K6" s="65"/>
      <c r="L6" s="81">
        <f>C6+F6+I6</f>
        <v>2120</v>
      </c>
      <c r="M6" s="81">
        <f>C7+F7+I7</f>
        <v>2500</v>
      </c>
    </row>
    <row r="7" ht="21.95" customHeight="1" spans="1:13">
      <c r="A7" s="9"/>
      <c r="B7" s="12" t="s">
        <v>8</v>
      </c>
      <c r="C7" s="13">
        <f>C5-'12日'!I5</f>
        <v>850</v>
      </c>
      <c r="D7" s="13"/>
      <c r="E7" s="13"/>
      <c r="F7" s="63">
        <f>F5-C5</f>
        <v>800</v>
      </c>
      <c r="G7" s="64"/>
      <c r="H7" s="65"/>
      <c r="I7" s="63">
        <f>I5-F5</f>
        <v>850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300</v>
      </c>
      <c r="D15" s="18">
        <v>270</v>
      </c>
      <c r="E15" s="18">
        <v>240</v>
      </c>
      <c r="F15" s="18">
        <v>240</v>
      </c>
      <c r="G15" s="18">
        <v>500</v>
      </c>
      <c r="H15" s="18">
        <v>450</v>
      </c>
      <c r="I15" s="18">
        <v>450</v>
      </c>
      <c r="J15" s="18">
        <v>420</v>
      </c>
      <c r="K15" s="18">
        <v>390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186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380</v>
      </c>
      <c r="D21" s="18">
        <v>300</v>
      </c>
      <c r="E21" s="18">
        <v>470</v>
      </c>
      <c r="F21" s="18">
        <v>470</v>
      </c>
      <c r="G21" s="18">
        <v>390</v>
      </c>
      <c r="H21" s="18">
        <v>320</v>
      </c>
      <c r="I21" s="18">
        <v>320</v>
      </c>
      <c r="J21" s="18">
        <v>500</v>
      </c>
      <c r="K21" s="18">
        <v>450</v>
      </c>
    </row>
    <row r="22" ht="30" customHeight="1" spans="1:11">
      <c r="A22" s="14"/>
      <c r="B22" s="20" t="s">
        <v>25</v>
      </c>
      <c r="C22" s="21" t="s">
        <v>187</v>
      </c>
      <c r="D22" s="21"/>
      <c r="E22" s="21"/>
      <c r="F22" s="21" t="s">
        <v>26</v>
      </c>
      <c r="G22" s="21"/>
      <c r="H22" s="21"/>
      <c r="I22" s="21" t="s">
        <v>188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1580</v>
      </c>
      <c r="D23" s="18"/>
      <c r="E23" s="18"/>
      <c r="F23" s="18">
        <f>790+790</f>
        <v>1580</v>
      </c>
      <c r="G23" s="18"/>
      <c r="H23" s="18"/>
      <c r="I23" s="18">
        <f>790+790</f>
        <v>1580</v>
      </c>
      <c r="J23" s="18"/>
      <c r="K23" s="18"/>
    </row>
    <row r="24" ht="21.95" customHeight="1" spans="1:11">
      <c r="A24" s="24"/>
      <c r="B24" s="25" t="s">
        <v>29</v>
      </c>
      <c r="C24" s="18">
        <v>1630</v>
      </c>
      <c r="D24" s="18"/>
      <c r="E24" s="18"/>
      <c r="F24" s="18">
        <v>1600</v>
      </c>
      <c r="G24" s="18"/>
      <c r="H24" s="18"/>
      <c r="I24" s="18">
        <v>1600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22</v>
      </c>
      <c r="D25" s="18"/>
      <c r="E25" s="18"/>
      <c r="F25" s="18">
        <v>21</v>
      </c>
      <c r="G25" s="18"/>
      <c r="H25" s="18"/>
      <c r="I25" s="18">
        <v>21</v>
      </c>
      <c r="J25" s="18"/>
      <c r="K25" s="18"/>
    </row>
    <row r="26" ht="21.95" customHeight="1" spans="1:11">
      <c r="A26" s="19"/>
      <c r="B26" s="15" t="s">
        <v>32</v>
      </c>
      <c r="C26" s="18">
        <v>11</v>
      </c>
      <c r="D26" s="18"/>
      <c r="E26" s="18"/>
      <c r="F26" s="18">
        <v>11</v>
      </c>
      <c r="G26" s="18"/>
      <c r="H26" s="18"/>
      <c r="I26" s="18">
        <v>9</v>
      </c>
      <c r="J26" s="18"/>
      <c r="K26" s="18"/>
    </row>
    <row r="27" ht="21.95" customHeight="1" spans="1:11">
      <c r="A27" s="19"/>
      <c r="B27" s="15" t="s">
        <v>33</v>
      </c>
      <c r="C27" s="18">
        <v>18</v>
      </c>
      <c r="D27" s="18"/>
      <c r="E27" s="18"/>
      <c r="F27" s="18">
        <v>18</v>
      </c>
      <c r="G27" s="18"/>
      <c r="H27" s="18"/>
      <c r="I27" s="18">
        <v>18</v>
      </c>
      <c r="J27" s="18"/>
      <c r="K27" s="18"/>
    </row>
    <row r="28" ht="76.5" customHeight="1" spans="1:11">
      <c r="A28" s="26" t="s">
        <v>34</v>
      </c>
      <c r="B28" s="27"/>
      <c r="C28" s="28" t="s">
        <v>189</v>
      </c>
      <c r="D28" s="29"/>
      <c r="E28" s="66"/>
      <c r="F28" s="28" t="s">
        <v>190</v>
      </c>
      <c r="G28" s="29"/>
      <c r="H28" s="66"/>
      <c r="I28" s="28" t="s">
        <v>191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192</v>
      </c>
      <c r="D31" s="41"/>
      <c r="E31" s="69"/>
      <c r="F31" s="40" t="s">
        <v>193</v>
      </c>
      <c r="G31" s="41"/>
      <c r="H31" s="69"/>
      <c r="I31" s="40" t="s">
        <v>122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9.25</v>
      </c>
      <c r="F35" s="11">
        <v>9.28</v>
      </c>
      <c r="G35" s="11">
        <v>9.38</v>
      </c>
      <c r="H35" s="18">
        <v>9.31</v>
      </c>
      <c r="I35" s="11">
        <v>9.33</v>
      </c>
      <c r="J35" s="85">
        <v>9.34</v>
      </c>
    </row>
    <row r="36" ht="15.75" spans="1:10">
      <c r="A36" s="45"/>
      <c r="B36" s="43"/>
      <c r="C36" s="46" t="s">
        <v>48</v>
      </c>
      <c r="D36" s="46" t="s">
        <v>49</v>
      </c>
      <c r="E36" s="11">
        <v>6.72</v>
      </c>
      <c r="F36" s="11">
        <v>7.87</v>
      </c>
      <c r="G36" s="11">
        <v>6.5</v>
      </c>
      <c r="H36" s="18">
        <v>6.15</v>
      </c>
      <c r="I36" s="11">
        <v>5.87</v>
      </c>
      <c r="J36" s="85">
        <v>5.6</v>
      </c>
    </row>
    <row r="37" ht="18.75" spans="1:10">
      <c r="A37" s="45"/>
      <c r="B37" s="43"/>
      <c r="C37" s="47" t="s">
        <v>50</v>
      </c>
      <c r="D37" s="46" t="s">
        <v>51</v>
      </c>
      <c r="E37" s="11">
        <v>5.7</v>
      </c>
      <c r="F37" s="11">
        <v>8.36</v>
      </c>
      <c r="G37" s="95">
        <v>9.16</v>
      </c>
      <c r="H37" s="18">
        <v>10.8</v>
      </c>
      <c r="I37" s="11">
        <v>11.7</v>
      </c>
      <c r="J37" s="85">
        <v>10.8</v>
      </c>
    </row>
    <row r="38" ht="14.25" spans="1:10">
      <c r="A38" s="45"/>
      <c r="B38" s="43"/>
      <c r="C38" s="48" t="s">
        <v>52</v>
      </c>
      <c r="D38" s="46" t="s">
        <v>53</v>
      </c>
      <c r="E38" s="95">
        <v>16.1</v>
      </c>
      <c r="F38" s="95">
        <v>18.3</v>
      </c>
      <c r="G38" s="95">
        <v>14.1</v>
      </c>
      <c r="H38" s="96">
        <v>5.18</v>
      </c>
      <c r="I38" s="11">
        <v>6.36</v>
      </c>
      <c r="J38" s="85">
        <v>5.85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0.8</v>
      </c>
      <c r="F39" s="11">
        <v>0.8</v>
      </c>
      <c r="G39" s="11">
        <v>0.9</v>
      </c>
      <c r="H39" s="18">
        <v>1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10</v>
      </c>
      <c r="F40" s="11">
        <v>10</v>
      </c>
      <c r="G40" s="11">
        <v>9.79</v>
      </c>
      <c r="H40" s="18">
        <v>9.64</v>
      </c>
      <c r="I40" s="11">
        <v>9.8</v>
      </c>
      <c r="J40" s="85">
        <v>9.7</v>
      </c>
    </row>
    <row r="41" ht="15.75" spans="1:10">
      <c r="A41" s="45"/>
      <c r="B41" s="43"/>
      <c r="C41" s="46" t="s">
        <v>48</v>
      </c>
      <c r="D41" s="46" t="s">
        <v>56</v>
      </c>
      <c r="E41" s="11">
        <v>17.51</v>
      </c>
      <c r="F41" s="11">
        <v>16.56</v>
      </c>
      <c r="G41" s="11">
        <v>20.2</v>
      </c>
      <c r="H41" s="18">
        <v>20.1</v>
      </c>
      <c r="I41" s="11">
        <v>19</v>
      </c>
      <c r="J41" s="85">
        <v>21.4</v>
      </c>
    </row>
    <row r="42" ht="15.75" spans="1:10">
      <c r="A42" s="45"/>
      <c r="B42" s="43"/>
      <c r="C42" s="48" t="s">
        <v>57</v>
      </c>
      <c r="D42" s="47" t="s">
        <v>58</v>
      </c>
      <c r="E42" s="11">
        <v>4.12</v>
      </c>
      <c r="F42" s="11">
        <v>3.94</v>
      </c>
      <c r="G42" s="11">
        <v>3.86</v>
      </c>
      <c r="H42" s="18">
        <v>3.69</v>
      </c>
      <c r="I42" s="11">
        <v>3.98</v>
      </c>
      <c r="J42" s="85">
        <v>3.99</v>
      </c>
    </row>
    <row r="43" ht="15.75" spans="1:10">
      <c r="A43" s="45"/>
      <c r="B43" s="43"/>
      <c r="C43" s="48" t="s">
        <v>59</v>
      </c>
      <c r="D43" s="46" t="s">
        <v>60</v>
      </c>
      <c r="E43" s="11">
        <v>5.71</v>
      </c>
      <c r="F43" s="11">
        <v>6.06</v>
      </c>
      <c r="G43" s="11">
        <v>8.69</v>
      </c>
      <c r="H43" s="18" t="s">
        <v>194</v>
      </c>
      <c r="I43" s="11">
        <v>2.7</v>
      </c>
      <c r="J43" s="85">
        <v>2.85</v>
      </c>
    </row>
    <row r="44" ht="18.75" spans="1:10">
      <c r="A44" s="45"/>
      <c r="B44" s="43"/>
      <c r="C44" s="47" t="s">
        <v>50</v>
      </c>
      <c r="D44" s="46" t="s">
        <v>61</v>
      </c>
      <c r="E44" s="11">
        <v>525</v>
      </c>
      <c r="F44" s="11">
        <v>612</v>
      </c>
      <c r="G44" s="11">
        <v>580</v>
      </c>
      <c r="H44" s="18">
        <v>571</v>
      </c>
      <c r="I44" s="11">
        <v>667</v>
      </c>
      <c r="J44" s="85">
        <v>709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6.47</v>
      </c>
      <c r="F45" s="11">
        <v>6.79</v>
      </c>
      <c r="G45" s="11">
        <v>6.37</v>
      </c>
      <c r="H45" s="18">
        <v>6.35</v>
      </c>
      <c r="I45" s="11">
        <v>9.39</v>
      </c>
      <c r="J45" s="85">
        <v>8.4</v>
      </c>
    </row>
    <row r="46" ht="18.75" spans="1:10">
      <c r="A46" s="45"/>
      <c r="B46" s="43"/>
      <c r="C46" s="47" t="s">
        <v>50</v>
      </c>
      <c r="D46" s="46" t="s">
        <v>51</v>
      </c>
      <c r="E46" s="11">
        <v>2.18</v>
      </c>
      <c r="F46" s="11">
        <v>6.44</v>
      </c>
      <c r="G46" s="11">
        <v>5.83</v>
      </c>
      <c r="H46" s="18">
        <v>5.77</v>
      </c>
      <c r="I46" s="11">
        <v>6.32</v>
      </c>
      <c r="J46" s="85">
        <v>7.15</v>
      </c>
    </row>
    <row r="47" ht="14.25" spans="1:10">
      <c r="A47" s="45"/>
      <c r="B47" s="43"/>
      <c r="C47" s="48" t="s">
        <v>52</v>
      </c>
      <c r="D47" s="46" t="s">
        <v>65</v>
      </c>
      <c r="E47" s="11">
        <v>2.16</v>
      </c>
      <c r="F47" s="11">
        <v>3.32</v>
      </c>
      <c r="G47" s="11">
        <v>6.65</v>
      </c>
      <c r="H47" s="18">
        <v>3.5</v>
      </c>
      <c r="I47" s="11">
        <v>13.2</v>
      </c>
      <c r="J47" s="85">
        <v>6.2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8.5</v>
      </c>
      <c r="F48" s="11">
        <v>7.19</v>
      </c>
      <c r="G48" s="11">
        <v>5.75</v>
      </c>
      <c r="H48" s="18">
        <v>6.65</v>
      </c>
      <c r="I48" s="11">
        <v>5.94</v>
      </c>
      <c r="J48" s="85">
        <v>6.1</v>
      </c>
    </row>
    <row r="49" ht="18.75" spans="1:10">
      <c r="A49" s="45"/>
      <c r="B49" s="43"/>
      <c r="C49" s="47" t="s">
        <v>50</v>
      </c>
      <c r="D49" s="46" t="s">
        <v>51</v>
      </c>
      <c r="E49" s="11">
        <v>16.5</v>
      </c>
      <c r="F49" s="11">
        <v>16.2</v>
      </c>
      <c r="G49" s="11">
        <v>16</v>
      </c>
      <c r="H49" s="18">
        <v>17.1</v>
      </c>
      <c r="I49" s="11">
        <v>19.7</v>
      </c>
      <c r="J49" s="85">
        <v>20.7</v>
      </c>
    </row>
    <row r="50" ht="14.25" spans="1:10">
      <c r="A50" s="45"/>
      <c r="B50" s="43"/>
      <c r="C50" s="48" t="s">
        <v>52</v>
      </c>
      <c r="D50" s="46" t="s">
        <v>65</v>
      </c>
      <c r="E50" s="11">
        <v>4.79</v>
      </c>
      <c r="F50" s="11">
        <v>5.71</v>
      </c>
      <c r="G50" s="11">
        <v>8.35</v>
      </c>
      <c r="H50" s="18">
        <v>4.63</v>
      </c>
      <c r="I50" s="11">
        <v>4.54</v>
      </c>
      <c r="J50" s="85">
        <v>4.8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9.37</v>
      </c>
      <c r="F52" s="11">
        <v>9.42</v>
      </c>
      <c r="G52" s="11">
        <v>9.19</v>
      </c>
      <c r="H52" s="18">
        <v>9.16</v>
      </c>
      <c r="I52" s="11">
        <v>9.41</v>
      </c>
      <c r="J52" s="85">
        <v>9.4</v>
      </c>
    </row>
    <row r="53" ht="15.75" spans="1:10">
      <c r="A53" s="45"/>
      <c r="B53" s="43"/>
      <c r="C53" s="46" t="s">
        <v>48</v>
      </c>
      <c r="D53" s="46" t="s">
        <v>49</v>
      </c>
      <c r="E53" s="11">
        <v>6.18</v>
      </c>
      <c r="F53" s="11">
        <v>6.67</v>
      </c>
      <c r="G53" s="11">
        <v>6.83</v>
      </c>
      <c r="H53" s="18">
        <v>8.35</v>
      </c>
      <c r="I53" s="11">
        <v>5.92</v>
      </c>
      <c r="J53" s="85">
        <v>5.7</v>
      </c>
    </row>
    <row r="54" ht="18.75" spans="1:10">
      <c r="A54" s="45"/>
      <c r="B54" s="43"/>
      <c r="C54" s="47" t="s">
        <v>50</v>
      </c>
      <c r="D54" s="46" t="s">
        <v>51</v>
      </c>
      <c r="E54" s="11">
        <v>7.7</v>
      </c>
      <c r="F54" s="11">
        <v>6</v>
      </c>
      <c r="G54" s="11">
        <v>8.2</v>
      </c>
      <c r="H54" s="18">
        <v>6.63</v>
      </c>
      <c r="I54" s="11">
        <v>9.1</v>
      </c>
      <c r="J54" s="85">
        <v>8.2</v>
      </c>
    </row>
    <row r="55" ht="14.25" spans="1:10">
      <c r="A55" s="45"/>
      <c r="B55" s="49"/>
      <c r="C55" s="50" t="s">
        <v>52</v>
      </c>
      <c r="D55" s="46" t="s">
        <v>70</v>
      </c>
      <c r="E55" s="97">
        <v>3.38</v>
      </c>
      <c r="F55" s="97">
        <v>4.13</v>
      </c>
      <c r="G55" s="97">
        <v>7.99</v>
      </c>
      <c r="H55" s="18">
        <v>3.18</v>
      </c>
      <c r="I55" s="11">
        <v>16</v>
      </c>
      <c r="J55" s="85">
        <v>7</v>
      </c>
    </row>
    <row r="56" ht="14.25" spans="1:10">
      <c r="A56" s="51" t="s">
        <v>71</v>
      </c>
      <c r="B56" s="51" t="s">
        <v>72</v>
      </c>
      <c r="C56" s="52">
        <v>7.5</v>
      </c>
      <c r="D56" s="51" t="s">
        <v>44</v>
      </c>
      <c r="E56" s="52">
        <v>90</v>
      </c>
      <c r="F56" s="51" t="s">
        <v>73</v>
      </c>
      <c r="G56" s="52">
        <v>80</v>
      </c>
      <c r="H56" s="51" t="s">
        <v>74</v>
      </c>
      <c r="I56" s="52">
        <v>0.01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64.7</v>
      </c>
      <c r="C60" s="57"/>
      <c r="D60" s="94">
        <v>16.6</v>
      </c>
      <c r="E60" s="57"/>
      <c r="F60" s="57">
        <v>11.5</v>
      </c>
      <c r="G60" s="98"/>
      <c r="H60" s="57">
        <v>30.7</v>
      </c>
      <c r="I60" s="57"/>
      <c r="J60" s="85">
        <v>67.4</v>
      </c>
      <c r="K60" s="85"/>
      <c r="L60" s="85">
        <v>14.9</v>
      </c>
      <c r="M60" s="85"/>
    </row>
    <row r="61" ht="18.75" spans="1:13">
      <c r="A61" s="56" t="s">
        <v>79</v>
      </c>
      <c r="B61" s="57">
        <v>162</v>
      </c>
      <c r="C61" s="57"/>
      <c r="D61" s="94">
        <v>40.3</v>
      </c>
      <c r="E61" s="57"/>
      <c r="F61" s="57">
        <v>8.99</v>
      </c>
      <c r="G61" s="98"/>
      <c r="H61" s="57">
        <v>12.3</v>
      </c>
      <c r="I61" s="57"/>
      <c r="J61" s="85">
        <v>20</v>
      </c>
      <c r="K61" s="85"/>
      <c r="L61" s="85">
        <v>60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29.8</v>
      </c>
      <c r="D63" s="94"/>
      <c r="E63" s="57">
        <v>28</v>
      </c>
      <c r="F63" s="57"/>
      <c r="G63" s="98">
        <v>32.5</v>
      </c>
      <c r="H63" s="57"/>
      <c r="I63" s="57">
        <v>26.84</v>
      </c>
      <c r="J63" s="85"/>
      <c r="K63" s="85"/>
      <c r="M63" s="85"/>
    </row>
    <row r="64" ht="18.75" spans="1:13">
      <c r="A64" s="60" t="s">
        <v>81</v>
      </c>
      <c r="B64" s="57"/>
      <c r="C64" s="57">
        <v>11.9</v>
      </c>
      <c r="D64" s="94"/>
      <c r="E64" s="57">
        <v>11.7</v>
      </c>
      <c r="F64" s="57"/>
      <c r="G64" s="99">
        <v>14.93</v>
      </c>
      <c r="H64" s="57"/>
      <c r="I64" s="57">
        <v>12.7</v>
      </c>
      <c r="J64" s="85"/>
      <c r="K64" s="85">
        <v>12.51</v>
      </c>
      <c r="L64" s="85"/>
      <c r="M64" s="85">
        <v>14.5</v>
      </c>
    </row>
    <row r="65" ht="18.75" spans="1:13">
      <c r="A65" s="60" t="s">
        <v>82</v>
      </c>
      <c r="B65" s="57"/>
      <c r="C65" s="57"/>
      <c r="D65" s="94"/>
      <c r="E65" s="57"/>
      <c r="F65" s="57"/>
      <c r="G65" s="98"/>
      <c r="H65" s="57"/>
      <c r="I65" s="57"/>
      <c r="J65" s="85"/>
      <c r="K65" s="85">
        <v>46.09</v>
      </c>
      <c r="M65" s="85">
        <v>68.55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9.72</v>
      </c>
      <c r="C67" s="57">
        <v>5.31</v>
      </c>
      <c r="D67" s="94">
        <v>9.33</v>
      </c>
      <c r="E67" s="57">
        <v>5.7</v>
      </c>
      <c r="F67" s="57">
        <v>6.79</v>
      </c>
      <c r="G67" s="98">
        <v>4.41</v>
      </c>
      <c r="H67" s="57">
        <v>8.13</v>
      </c>
      <c r="I67" s="57">
        <v>5.48</v>
      </c>
      <c r="J67" s="85">
        <v>18.5</v>
      </c>
      <c r="K67" s="85">
        <v>6.5</v>
      </c>
      <c r="L67" s="85">
        <v>14</v>
      </c>
      <c r="M67" s="85">
        <v>6.32</v>
      </c>
    </row>
    <row r="68" ht="18.75" spans="1:13">
      <c r="A68" s="92" t="s">
        <v>84</v>
      </c>
      <c r="B68" s="100">
        <v>6.05</v>
      </c>
      <c r="C68" s="57">
        <v>9.92</v>
      </c>
      <c r="D68" s="94">
        <v>6.71</v>
      </c>
      <c r="E68" s="57">
        <v>12.6</v>
      </c>
      <c r="F68" s="57">
        <v>4.49</v>
      </c>
      <c r="G68" s="98">
        <v>14.15</v>
      </c>
      <c r="H68" s="57">
        <v>7.45</v>
      </c>
      <c r="I68" s="57">
        <v>16.79</v>
      </c>
      <c r="J68" s="85"/>
      <c r="K68" s="85"/>
      <c r="L68" s="85"/>
      <c r="M68" s="85"/>
    </row>
    <row r="69" ht="18.75" spans="1:13">
      <c r="A69" s="92" t="s">
        <v>85</v>
      </c>
      <c r="B69" s="100"/>
      <c r="C69" s="57"/>
      <c r="D69" s="94"/>
      <c r="E69" s="57"/>
      <c r="F69" s="57"/>
      <c r="G69" s="98"/>
      <c r="H69" s="57"/>
      <c r="I69" s="57"/>
      <c r="J69" s="85">
        <v>7.8</v>
      </c>
      <c r="K69" s="85">
        <v>8.44</v>
      </c>
      <c r="L69" s="85">
        <v>6.3</v>
      </c>
      <c r="M69" s="85">
        <v>7.87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1" t="s">
        <v>131</v>
      </c>
      <c r="G2" s="61"/>
      <c r="H2" s="61"/>
      <c r="I2" s="77" t="s">
        <v>132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30000</v>
      </c>
      <c r="D4" s="11"/>
      <c r="E4" s="11"/>
      <c r="F4" s="11">
        <v>30680</v>
      </c>
      <c r="G4" s="11"/>
      <c r="H4" s="11"/>
      <c r="I4" s="11">
        <v>31490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35732</v>
      </c>
      <c r="D5" s="11"/>
      <c r="E5" s="11"/>
      <c r="F5" s="11">
        <v>36400</v>
      </c>
      <c r="G5" s="11"/>
      <c r="H5" s="11"/>
      <c r="I5" s="11">
        <v>37280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C4-'13日'!I4</f>
        <v>700</v>
      </c>
      <c r="D6" s="13"/>
      <c r="E6" s="13"/>
      <c r="F6" s="63">
        <f>F4-C4</f>
        <v>680</v>
      </c>
      <c r="G6" s="64"/>
      <c r="H6" s="65"/>
      <c r="I6" s="63">
        <f>I4-F4</f>
        <v>810</v>
      </c>
      <c r="J6" s="64"/>
      <c r="K6" s="65"/>
      <c r="L6" s="81">
        <f>C6+F6+I6</f>
        <v>2190</v>
      </c>
      <c r="M6" s="81">
        <f>C7+F7+I7</f>
        <v>2280</v>
      </c>
    </row>
    <row r="7" ht="21.95" customHeight="1" spans="1:13">
      <c r="A7" s="9"/>
      <c r="B7" s="12" t="s">
        <v>8</v>
      </c>
      <c r="C7" s="13">
        <f>C5-'13日'!I5</f>
        <v>732</v>
      </c>
      <c r="D7" s="13"/>
      <c r="E7" s="13"/>
      <c r="F7" s="63">
        <f>F5-C5</f>
        <v>668</v>
      </c>
      <c r="G7" s="64"/>
      <c r="H7" s="65"/>
      <c r="I7" s="63">
        <f>I5-F5</f>
        <v>880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46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46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390</v>
      </c>
      <c r="D15" s="18">
        <v>360</v>
      </c>
      <c r="E15" s="18">
        <v>330</v>
      </c>
      <c r="F15" s="18">
        <v>330</v>
      </c>
      <c r="G15" s="18">
        <v>300</v>
      </c>
      <c r="H15" s="18">
        <v>270</v>
      </c>
      <c r="I15" s="18">
        <v>270</v>
      </c>
      <c r="J15" s="18">
        <v>500</v>
      </c>
      <c r="K15" s="18">
        <v>470</v>
      </c>
    </row>
    <row r="16" ht="39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140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450</v>
      </c>
      <c r="D21" s="18">
        <v>420</v>
      </c>
      <c r="E21" s="18">
        <v>340</v>
      </c>
      <c r="F21" s="18">
        <v>340</v>
      </c>
      <c r="G21" s="18">
        <v>520</v>
      </c>
      <c r="H21" s="18">
        <v>490</v>
      </c>
      <c r="I21" s="18">
        <v>490</v>
      </c>
      <c r="J21" s="18">
        <v>400</v>
      </c>
      <c r="K21" s="18">
        <v>320</v>
      </c>
    </row>
    <row r="22" ht="38.25" customHeight="1" spans="1:11">
      <c r="A22" s="14"/>
      <c r="B22" s="20" t="s">
        <v>25</v>
      </c>
      <c r="C22" s="21" t="s">
        <v>195</v>
      </c>
      <c r="D22" s="21"/>
      <c r="E22" s="21"/>
      <c r="F22" s="21" t="s">
        <v>196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790+790</f>
        <v>1580</v>
      </c>
      <c r="D23" s="18"/>
      <c r="E23" s="18"/>
      <c r="F23" s="18">
        <f>670+740</f>
        <v>1410</v>
      </c>
      <c r="G23" s="18"/>
      <c r="H23" s="18"/>
      <c r="I23" s="18">
        <v>1000</v>
      </c>
      <c r="J23" s="18"/>
      <c r="K23" s="18"/>
    </row>
    <row r="24" ht="21.95" customHeight="1" spans="1:11">
      <c r="A24" s="24"/>
      <c r="B24" s="25" t="s">
        <v>29</v>
      </c>
      <c r="C24" s="18">
        <v>1600</v>
      </c>
      <c r="D24" s="18"/>
      <c r="E24" s="18"/>
      <c r="F24" s="18">
        <f>810+760</f>
        <v>1570</v>
      </c>
      <c r="G24" s="18"/>
      <c r="H24" s="18"/>
      <c r="I24" s="18">
        <v>1350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21</v>
      </c>
      <c r="D25" s="18"/>
      <c r="E25" s="18"/>
      <c r="F25" s="18">
        <v>21</v>
      </c>
      <c r="G25" s="18"/>
      <c r="H25" s="18"/>
      <c r="I25" s="18">
        <v>20</v>
      </c>
      <c r="J25" s="18"/>
      <c r="K25" s="18"/>
    </row>
    <row r="26" ht="21.95" customHeight="1" spans="1:11">
      <c r="A26" s="19"/>
      <c r="B26" s="15" t="s">
        <v>32</v>
      </c>
      <c r="C26" s="18">
        <v>8</v>
      </c>
      <c r="D26" s="18"/>
      <c r="E26" s="18"/>
      <c r="F26" s="18">
        <v>26</v>
      </c>
      <c r="G26" s="18"/>
      <c r="H26" s="18"/>
      <c r="I26" s="18">
        <v>26</v>
      </c>
      <c r="J26" s="18"/>
      <c r="K26" s="18"/>
    </row>
    <row r="27" ht="21.95" customHeight="1" spans="1:11">
      <c r="A27" s="19"/>
      <c r="B27" s="15" t="s">
        <v>33</v>
      </c>
      <c r="C27" s="18">
        <v>18</v>
      </c>
      <c r="D27" s="18"/>
      <c r="E27" s="18"/>
      <c r="F27" s="18">
        <v>18</v>
      </c>
      <c r="G27" s="18"/>
      <c r="H27" s="18"/>
      <c r="I27" s="18">
        <v>18</v>
      </c>
      <c r="J27" s="18"/>
      <c r="K27" s="18"/>
    </row>
    <row r="28" ht="76.5" customHeight="1" spans="1:11">
      <c r="A28" s="26" t="s">
        <v>34</v>
      </c>
      <c r="B28" s="27"/>
      <c r="C28" s="28" t="s">
        <v>197</v>
      </c>
      <c r="D28" s="29"/>
      <c r="E28" s="66"/>
      <c r="F28" s="28" t="s">
        <v>198</v>
      </c>
      <c r="G28" s="29"/>
      <c r="H28" s="66"/>
      <c r="I28" s="28" t="s">
        <v>199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192</v>
      </c>
      <c r="D31" s="41"/>
      <c r="E31" s="69"/>
      <c r="F31" s="40" t="s">
        <v>200</v>
      </c>
      <c r="G31" s="41"/>
      <c r="H31" s="69"/>
      <c r="I31" s="40" t="s">
        <v>122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9.29</v>
      </c>
      <c r="F35" s="11">
        <v>9.26</v>
      </c>
      <c r="G35" s="11">
        <v>9.33</v>
      </c>
      <c r="H35" s="18">
        <v>9.24</v>
      </c>
      <c r="I35" s="11">
        <v>9.28</v>
      </c>
      <c r="J35" s="85">
        <v>9.3</v>
      </c>
    </row>
    <row r="36" ht="15.75" spans="1:10">
      <c r="A36" s="45"/>
      <c r="B36" s="43"/>
      <c r="C36" s="46" t="s">
        <v>48</v>
      </c>
      <c r="D36" s="46" t="s">
        <v>49</v>
      </c>
      <c r="E36" s="11">
        <v>6.44</v>
      </c>
      <c r="F36" s="11">
        <v>6.89</v>
      </c>
      <c r="G36" s="11">
        <v>6.57</v>
      </c>
      <c r="H36" s="18">
        <v>6.66</v>
      </c>
      <c r="I36" s="11">
        <v>5.8</v>
      </c>
      <c r="J36" s="85">
        <v>5.7</v>
      </c>
    </row>
    <row r="37" ht="18.75" spans="1:10">
      <c r="A37" s="45"/>
      <c r="B37" s="43"/>
      <c r="C37" s="47" t="s">
        <v>50</v>
      </c>
      <c r="D37" s="46" t="s">
        <v>51</v>
      </c>
      <c r="E37" s="11">
        <v>9.72</v>
      </c>
      <c r="F37" s="11">
        <v>9.61</v>
      </c>
      <c r="G37" s="95">
        <v>19.1</v>
      </c>
      <c r="H37" s="18">
        <v>9.81</v>
      </c>
      <c r="I37" s="11">
        <v>9.73</v>
      </c>
      <c r="J37" s="85">
        <v>8.55</v>
      </c>
    </row>
    <row r="38" ht="14.25" spans="1:10">
      <c r="A38" s="45"/>
      <c r="B38" s="43"/>
      <c r="C38" s="48" t="s">
        <v>52</v>
      </c>
      <c r="D38" s="46" t="s">
        <v>53</v>
      </c>
      <c r="E38" s="95">
        <v>5.83</v>
      </c>
      <c r="F38" s="95">
        <v>6.12</v>
      </c>
      <c r="G38" s="95">
        <v>12.3</v>
      </c>
      <c r="H38" s="96">
        <v>6.02</v>
      </c>
      <c r="I38" s="11">
        <v>5.76</v>
      </c>
      <c r="J38" s="85">
        <v>6.1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0.8</v>
      </c>
      <c r="F39" s="11">
        <v>0.8</v>
      </c>
      <c r="G39" s="11">
        <v>1</v>
      </c>
      <c r="H39" s="18">
        <v>0.9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9.75</v>
      </c>
      <c r="F40" s="11">
        <v>9.92</v>
      </c>
      <c r="G40" s="11">
        <v>9.91</v>
      </c>
      <c r="H40" s="18">
        <v>9.86</v>
      </c>
      <c r="I40" s="11">
        <v>9.96</v>
      </c>
      <c r="J40" s="85">
        <v>10</v>
      </c>
    </row>
    <row r="41" ht="15.75" spans="1:10">
      <c r="A41" s="45"/>
      <c r="B41" s="43"/>
      <c r="C41" s="46" t="s">
        <v>48</v>
      </c>
      <c r="D41" s="46" t="s">
        <v>56</v>
      </c>
      <c r="E41" s="11">
        <v>17.92</v>
      </c>
      <c r="F41" s="11">
        <v>16.88</v>
      </c>
      <c r="G41" s="11">
        <v>21.9</v>
      </c>
      <c r="H41" s="18">
        <v>23.8</v>
      </c>
      <c r="I41" s="11">
        <v>19.9</v>
      </c>
      <c r="J41" s="85">
        <v>21.2</v>
      </c>
    </row>
    <row r="42" ht="15.75" spans="1:10">
      <c r="A42" s="45"/>
      <c r="B42" s="43"/>
      <c r="C42" s="48" t="s">
        <v>57</v>
      </c>
      <c r="D42" s="47" t="s">
        <v>58</v>
      </c>
      <c r="E42" s="11">
        <v>4.07</v>
      </c>
      <c r="F42" s="11">
        <v>4.23</v>
      </c>
      <c r="G42" s="11">
        <v>4.18</v>
      </c>
      <c r="H42" s="18">
        <v>4.1</v>
      </c>
      <c r="I42" s="11">
        <v>3.95</v>
      </c>
      <c r="J42" s="85">
        <v>4.44</v>
      </c>
    </row>
    <row r="43" ht="15.75" spans="1:10">
      <c r="A43" s="45"/>
      <c r="B43" s="43"/>
      <c r="C43" s="48" t="s">
        <v>59</v>
      </c>
      <c r="D43" s="46" t="s">
        <v>60</v>
      </c>
      <c r="E43" s="11">
        <v>3.08</v>
      </c>
      <c r="F43" s="11">
        <v>3.89</v>
      </c>
      <c r="G43" s="11">
        <v>3.57</v>
      </c>
      <c r="H43" s="18">
        <v>3.23</v>
      </c>
      <c r="I43" s="11">
        <v>3.39</v>
      </c>
      <c r="J43" s="85">
        <v>3.5</v>
      </c>
    </row>
    <row r="44" ht="18.75" spans="1:10">
      <c r="A44" s="45"/>
      <c r="B44" s="43"/>
      <c r="C44" s="47" t="s">
        <v>50</v>
      </c>
      <c r="D44" s="46" t="s">
        <v>61</v>
      </c>
      <c r="E44" s="11">
        <v>700</v>
      </c>
      <c r="F44" s="11">
        <v>892</v>
      </c>
      <c r="G44" s="11">
        <v>900</v>
      </c>
      <c r="H44" s="18">
        <v>809</v>
      </c>
      <c r="I44" s="11">
        <v>803</v>
      </c>
      <c r="J44" s="85">
        <v>690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6.48</v>
      </c>
      <c r="F45" s="11">
        <v>6.64</v>
      </c>
      <c r="G45" s="11">
        <v>6.39</v>
      </c>
      <c r="H45" s="18">
        <v>9.21</v>
      </c>
      <c r="I45" s="11">
        <v>6</v>
      </c>
      <c r="J45" s="85">
        <v>5.7</v>
      </c>
    </row>
    <row r="46" ht="18.75" spans="1:10">
      <c r="A46" s="45"/>
      <c r="B46" s="43"/>
      <c r="C46" s="47" t="s">
        <v>50</v>
      </c>
      <c r="D46" s="46" t="s">
        <v>51</v>
      </c>
      <c r="E46" s="11">
        <v>6.96</v>
      </c>
      <c r="F46" s="11">
        <v>7.67</v>
      </c>
      <c r="G46" s="11">
        <v>17.5</v>
      </c>
      <c r="H46" s="18">
        <v>5.5</v>
      </c>
      <c r="I46" s="11">
        <v>6.18</v>
      </c>
      <c r="J46" s="85">
        <v>5.8</v>
      </c>
    </row>
    <row r="47" ht="14.25" spans="1:10">
      <c r="A47" s="45"/>
      <c r="B47" s="43"/>
      <c r="C47" s="48" t="s">
        <v>52</v>
      </c>
      <c r="D47" s="46" t="s">
        <v>65</v>
      </c>
      <c r="E47" s="11">
        <v>3.46</v>
      </c>
      <c r="F47" s="11">
        <v>3.81</v>
      </c>
      <c r="G47" s="11">
        <v>2.86</v>
      </c>
      <c r="H47" s="18">
        <v>4.71</v>
      </c>
      <c r="I47" s="11">
        <v>1.05</v>
      </c>
      <c r="J47" s="85">
        <v>2.1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9.19</v>
      </c>
      <c r="F48" s="11">
        <v>6.78</v>
      </c>
      <c r="G48" s="11">
        <v>5.47</v>
      </c>
      <c r="H48" s="18">
        <v>5.22</v>
      </c>
      <c r="I48" s="11">
        <v>5.6</v>
      </c>
      <c r="J48" s="85">
        <v>5.2</v>
      </c>
    </row>
    <row r="49" ht="18.75" spans="1:10">
      <c r="A49" s="45"/>
      <c r="B49" s="43"/>
      <c r="C49" s="47" t="s">
        <v>50</v>
      </c>
      <c r="D49" s="46" t="s">
        <v>51</v>
      </c>
      <c r="E49" s="11">
        <v>21.7</v>
      </c>
      <c r="F49" s="11">
        <v>20.8</v>
      </c>
      <c r="G49" s="11">
        <v>22.8</v>
      </c>
      <c r="H49" s="18">
        <v>17.7</v>
      </c>
      <c r="I49" s="11">
        <v>20.8</v>
      </c>
      <c r="J49" s="85">
        <v>20.7</v>
      </c>
    </row>
    <row r="50" ht="14.25" spans="1:10">
      <c r="A50" s="45"/>
      <c r="B50" s="43"/>
      <c r="C50" s="48" t="s">
        <v>52</v>
      </c>
      <c r="D50" s="46" t="s">
        <v>65</v>
      </c>
      <c r="E50" s="11">
        <v>8.11</v>
      </c>
      <c r="F50" s="11">
        <v>7.73</v>
      </c>
      <c r="G50" s="11">
        <v>3.17</v>
      </c>
      <c r="H50" s="18">
        <v>6.04</v>
      </c>
      <c r="I50" s="11">
        <v>3.24</v>
      </c>
      <c r="J50" s="85">
        <v>3.6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9.15</v>
      </c>
      <c r="F52" s="11">
        <v>9.17</v>
      </c>
      <c r="G52" s="11">
        <v>9.31</v>
      </c>
      <c r="H52" s="18">
        <v>9.18</v>
      </c>
      <c r="I52" s="11">
        <v>9.28</v>
      </c>
      <c r="J52" s="85">
        <v>9.29</v>
      </c>
    </row>
    <row r="53" ht="15.75" spans="1:10">
      <c r="A53" s="45"/>
      <c r="B53" s="43"/>
      <c r="C53" s="46" t="s">
        <v>48</v>
      </c>
      <c r="D53" s="46" t="s">
        <v>49</v>
      </c>
      <c r="E53" s="11">
        <v>5.9</v>
      </c>
      <c r="F53" s="11">
        <v>6.28</v>
      </c>
      <c r="G53" s="11">
        <v>5.18</v>
      </c>
      <c r="H53" s="18">
        <v>8.34</v>
      </c>
      <c r="I53" s="11">
        <v>5.23</v>
      </c>
      <c r="J53" s="85">
        <v>4.7</v>
      </c>
    </row>
    <row r="54" ht="18.75" spans="1:10">
      <c r="A54" s="45"/>
      <c r="B54" s="43"/>
      <c r="C54" s="47" t="s">
        <v>50</v>
      </c>
      <c r="D54" s="46" t="s">
        <v>51</v>
      </c>
      <c r="E54" s="11">
        <v>7.9</v>
      </c>
      <c r="F54" s="11">
        <v>7.2</v>
      </c>
      <c r="G54" s="11">
        <v>12.4</v>
      </c>
      <c r="H54" s="18">
        <v>12.1</v>
      </c>
      <c r="I54" s="11">
        <v>6.5</v>
      </c>
      <c r="J54" s="85">
        <v>6.2</v>
      </c>
    </row>
    <row r="55" ht="14.25" spans="1:10">
      <c r="A55" s="45"/>
      <c r="B55" s="49"/>
      <c r="C55" s="50" t="s">
        <v>52</v>
      </c>
      <c r="D55" s="46" t="s">
        <v>70</v>
      </c>
      <c r="E55" s="97">
        <v>5.99</v>
      </c>
      <c r="F55" s="97">
        <v>5.72</v>
      </c>
      <c r="G55" s="97">
        <v>8.32</v>
      </c>
      <c r="H55" s="18">
        <v>2.7</v>
      </c>
      <c r="I55" s="11">
        <v>1.2</v>
      </c>
      <c r="J55" s="85">
        <v>2.3</v>
      </c>
    </row>
    <row r="56" ht="14.25" spans="1:10">
      <c r="A56" s="51" t="s">
        <v>71</v>
      </c>
      <c r="B56" s="51" t="s">
        <v>72</v>
      </c>
      <c r="C56" s="52">
        <v>7.3</v>
      </c>
      <c r="D56" s="51" t="s">
        <v>44</v>
      </c>
      <c r="E56" s="52">
        <v>95</v>
      </c>
      <c r="F56" s="51" t="s">
        <v>73</v>
      </c>
      <c r="G56" s="52">
        <v>81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7.73</v>
      </c>
      <c r="C60" s="57"/>
      <c r="D60" s="94">
        <v>10.6</v>
      </c>
      <c r="E60" s="57"/>
      <c r="F60" s="57">
        <v>2.03</v>
      </c>
      <c r="G60" s="98"/>
      <c r="H60" s="57">
        <v>2.81</v>
      </c>
      <c r="I60" s="57"/>
      <c r="J60" s="85">
        <v>26.2</v>
      </c>
      <c r="K60" s="85"/>
      <c r="L60" s="85">
        <v>36</v>
      </c>
      <c r="M60" s="85"/>
    </row>
    <row r="61" ht="18.75" spans="1:13">
      <c r="A61" s="56" t="s">
        <v>79</v>
      </c>
      <c r="B61" s="57">
        <v>13.1</v>
      </c>
      <c r="C61" s="57"/>
      <c r="D61" s="94">
        <v>12.4</v>
      </c>
      <c r="E61" s="57"/>
      <c r="F61" s="57">
        <v>9.09</v>
      </c>
      <c r="G61" s="98"/>
      <c r="H61" s="57">
        <v>6.16</v>
      </c>
      <c r="I61" s="57"/>
      <c r="J61" s="85">
        <v>28.9</v>
      </c>
      <c r="K61" s="85"/>
      <c r="L61" s="85">
        <v>5.15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94"/>
      <c r="E63" s="57">
        <v>14.56</v>
      </c>
      <c r="F63" s="57"/>
      <c r="G63" s="98"/>
      <c r="H63" s="57"/>
      <c r="I63" s="57"/>
      <c r="J63" s="85"/>
      <c r="K63" s="85">
        <v>27.07</v>
      </c>
      <c r="M63" s="85">
        <v>32.03</v>
      </c>
    </row>
    <row r="64" ht="18.75" spans="1:13">
      <c r="A64" s="60" t="s">
        <v>81</v>
      </c>
      <c r="B64" s="57"/>
      <c r="C64" s="57">
        <v>14.87</v>
      </c>
      <c r="D64" s="94"/>
      <c r="E64" s="57"/>
      <c r="F64" s="57"/>
      <c r="G64" s="99">
        <v>26.08</v>
      </c>
      <c r="H64" s="57"/>
      <c r="I64" s="57">
        <v>20.98</v>
      </c>
      <c r="J64" s="85"/>
      <c r="K64" s="85"/>
      <c r="L64" s="85"/>
      <c r="M64" s="85"/>
    </row>
    <row r="65" ht="18.75" spans="1:13">
      <c r="A65" s="60" t="s">
        <v>82</v>
      </c>
      <c r="B65" s="57"/>
      <c r="C65" s="57">
        <v>50.65</v>
      </c>
      <c r="D65" s="94"/>
      <c r="E65" s="57">
        <v>50.01</v>
      </c>
      <c r="F65" s="57"/>
      <c r="G65" s="98">
        <v>49.13</v>
      </c>
      <c r="H65" s="57"/>
      <c r="I65" s="57">
        <v>51.44</v>
      </c>
      <c r="J65" s="85"/>
      <c r="K65" s="85">
        <v>52.4</v>
      </c>
      <c r="M65" s="85">
        <v>56.64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4.25</v>
      </c>
      <c r="C67" s="57">
        <v>6.55</v>
      </c>
      <c r="D67" s="94">
        <v>5.57</v>
      </c>
      <c r="E67" s="57">
        <v>6.63</v>
      </c>
      <c r="F67" s="57">
        <v>16.3</v>
      </c>
      <c r="G67" s="98">
        <v>5.93</v>
      </c>
      <c r="H67" s="57">
        <v>2.94</v>
      </c>
      <c r="I67" s="57">
        <v>6.71</v>
      </c>
      <c r="J67" s="85">
        <v>14.2</v>
      </c>
      <c r="K67" s="85">
        <v>6.24</v>
      </c>
      <c r="L67" s="85">
        <v>7.6</v>
      </c>
      <c r="M67" s="85">
        <v>6.06</v>
      </c>
    </row>
    <row r="68" ht="18.75" spans="1:13">
      <c r="A68" s="92" t="s">
        <v>84</v>
      </c>
      <c r="B68" s="100"/>
      <c r="C68" s="57"/>
      <c r="D68" s="94"/>
      <c r="E68" s="57"/>
      <c r="F68" s="57"/>
      <c r="G68" s="98"/>
      <c r="H68" s="57"/>
      <c r="I68" s="57"/>
      <c r="J68" s="85"/>
      <c r="K68" s="85"/>
      <c r="L68" s="85"/>
      <c r="M68" s="85"/>
    </row>
    <row r="69" ht="18.75" spans="1:13">
      <c r="A69" s="92" t="s">
        <v>85</v>
      </c>
      <c r="B69" s="100">
        <v>1.87</v>
      </c>
      <c r="C69" s="57">
        <v>7.83</v>
      </c>
      <c r="D69" s="94">
        <v>4.11</v>
      </c>
      <c r="E69" s="57">
        <v>7.25</v>
      </c>
      <c r="F69" s="57">
        <v>8.06</v>
      </c>
      <c r="G69" s="98">
        <v>7.02</v>
      </c>
      <c r="H69" s="57">
        <v>1.91</v>
      </c>
      <c r="I69" s="57">
        <v>7.95</v>
      </c>
      <c r="J69" s="85">
        <v>10.1</v>
      </c>
      <c r="K69" s="85">
        <v>7.3</v>
      </c>
      <c r="L69" s="85">
        <v>8.5</v>
      </c>
      <c r="M69" s="85">
        <v>7.05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1" workbookViewId="0">
      <selection activeCell="M33" sqref="M3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146</v>
      </c>
      <c r="D2" s="6"/>
      <c r="E2" s="6"/>
      <c r="F2" s="61" t="s">
        <v>147</v>
      </c>
      <c r="G2" s="61"/>
      <c r="H2" s="61"/>
      <c r="I2" s="77" t="s">
        <v>148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32240</v>
      </c>
      <c r="D4" s="11"/>
      <c r="E4" s="11"/>
      <c r="F4" s="11">
        <v>33020</v>
      </c>
      <c r="G4" s="11"/>
      <c r="H4" s="11"/>
      <c r="I4" s="11">
        <v>33658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38100</v>
      </c>
      <c r="D5" s="11"/>
      <c r="E5" s="11"/>
      <c r="F5" s="11">
        <v>39020</v>
      </c>
      <c r="G5" s="11"/>
      <c r="H5" s="11"/>
      <c r="I5" s="11">
        <v>39710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C4-'14日'!I4</f>
        <v>750</v>
      </c>
      <c r="D6" s="13"/>
      <c r="E6" s="13"/>
      <c r="F6" s="63">
        <f>F4-C4</f>
        <v>780</v>
      </c>
      <c r="G6" s="64"/>
      <c r="H6" s="65"/>
      <c r="I6" s="63">
        <f>I4-F4</f>
        <v>638</v>
      </c>
      <c r="J6" s="64"/>
      <c r="K6" s="65"/>
      <c r="L6" s="81">
        <f>C6+F6+I6</f>
        <v>2168</v>
      </c>
      <c r="M6" s="81">
        <f>C7+F7+I7</f>
        <v>2430</v>
      </c>
    </row>
    <row r="7" ht="21.95" customHeight="1" spans="1:13">
      <c r="A7" s="9"/>
      <c r="B7" s="12" t="s">
        <v>8</v>
      </c>
      <c r="C7" s="13">
        <f>C5-'14日'!I5</f>
        <v>820</v>
      </c>
      <c r="D7" s="13"/>
      <c r="E7" s="13"/>
      <c r="F7" s="63">
        <f>F5-C5</f>
        <v>920</v>
      </c>
      <c r="G7" s="64"/>
      <c r="H7" s="65"/>
      <c r="I7" s="63">
        <f>I5-F5</f>
        <v>690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470</v>
      </c>
      <c r="D15" s="18">
        <v>450</v>
      </c>
      <c r="E15" s="18">
        <v>430</v>
      </c>
      <c r="F15" s="18">
        <v>430</v>
      </c>
      <c r="G15" s="18">
        <v>400</v>
      </c>
      <c r="H15" s="18">
        <v>370</v>
      </c>
      <c r="I15" s="18">
        <v>370</v>
      </c>
      <c r="J15" s="18">
        <v>340</v>
      </c>
      <c r="K15" s="18">
        <v>310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320</v>
      </c>
      <c r="D21" s="18">
        <v>520</v>
      </c>
      <c r="E21" s="18">
        <v>430</v>
      </c>
      <c r="F21" s="18">
        <v>430</v>
      </c>
      <c r="G21" s="18">
        <v>250</v>
      </c>
      <c r="H21" s="18">
        <v>500</v>
      </c>
      <c r="I21" s="18">
        <v>500</v>
      </c>
      <c r="J21" s="18">
        <v>390</v>
      </c>
      <c r="K21" s="18">
        <v>320</v>
      </c>
    </row>
    <row r="22" ht="43.5" customHeight="1" spans="1:11">
      <c r="A22" s="14"/>
      <c r="B22" s="20" t="s">
        <v>25</v>
      </c>
      <c r="C22" s="21" t="s">
        <v>201</v>
      </c>
      <c r="D22" s="21"/>
      <c r="E22" s="21"/>
      <c r="F22" s="21" t="s">
        <v>202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50+750</f>
        <v>800</v>
      </c>
      <c r="D23" s="18"/>
      <c r="E23" s="18"/>
      <c r="F23" s="18">
        <f>380+390</f>
        <v>770</v>
      </c>
      <c r="G23" s="18"/>
      <c r="H23" s="18"/>
      <c r="I23" s="18">
        <v>2150</v>
      </c>
      <c r="J23" s="18"/>
      <c r="K23" s="18"/>
    </row>
    <row r="24" ht="21.95" customHeight="1" spans="1:11">
      <c r="A24" s="24"/>
      <c r="B24" s="25" t="s">
        <v>29</v>
      </c>
      <c r="C24" s="18">
        <f>690+660</f>
        <v>1350</v>
      </c>
      <c r="D24" s="18"/>
      <c r="E24" s="18"/>
      <c r="F24" s="18">
        <f>600+560</f>
        <v>1160</v>
      </c>
      <c r="G24" s="18"/>
      <c r="H24" s="18"/>
      <c r="I24" s="18">
        <v>900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20</v>
      </c>
      <c r="D25" s="18"/>
      <c r="E25" s="18"/>
      <c r="F25" s="18">
        <v>20</v>
      </c>
      <c r="G25" s="18"/>
      <c r="H25" s="18"/>
      <c r="I25" s="18">
        <v>20</v>
      </c>
      <c r="J25" s="18"/>
      <c r="K25" s="18"/>
    </row>
    <row r="26" ht="21.95" customHeight="1" spans="1:11">
      <c r="A26" s="19"/>
      <c r="B26" s="15" t="s">
        <v>32</v>
      </c>
      <c r="C26" s="18">
        <v>24</v>
      </c>
      <c r="D26" s="18"/>
      <c r="E26" s="18"/>
      <c r="F26" s="18">
        <v>22</v>
      </c>
      <c r="G26" s="18"/>
      <c r="H26" s="18"/>
      <c r="I26" s="18">
        <v>22</v>
      </c>
      <c r="J26" s="18"/>
      <c r="K26" s="18"/>
    </row>
    <row r="27" ht="21.95" customHeight="1" spans="1:11">
      <c r="A27" s="19"/>
      <c r="B27" s="15" t="s">
        <v>33</v>
      </c>
      <c r="C27" s="18">
        <v>18</v>
      </c>
      <c r="D27" s="18"/>
      <c r="E27" s="18"/>
      <c r="F27" s="18">
        <v>18</v>
      </c>
      <c r="G27" s="18"/>
      <c r="H27" s="18"/>
      <c r="I27" s="18">
        <v>18</v>
      </c>
      <c r="J27" s="18"/>
      <c r="K27" s="18"/>
    </row>
    <row r="28" ht="76.5" customHeight="1" spans="1:11">
      <c r="A28" s="26" t="s">
        <v>34</v>
      </c>
      <c r="B28" s="27"/>
      <c r="C28" s="28" t="s">
        <v>203</v>
      </c>
      <c r="D28" s="29"/>
      <c r="E28" s="66"/>
      <c r="F28" s="28" t="s">
        <v>204</v>
      </c>
      <c r="G28" s="29"/>
      <c r="H28" s="66"/>
      <c r="I28" s="28" t="s">
        <v>205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206</v>
      </c>
      <c r="D31" s="41"/>
      <c r="E31" s="69"/>
      <c r="F31" s="40" t="s">
        <v>207</v>
      </c>
      <c r="G31" s="41"/>
      <c r="H31" s="69"/>
      <c r="I31" s="40" t="s">
        <v>208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9.2</v>
      </c>
      <c r="F35" s="11">
        <v>9.09</v>
      </c>
      <c r="G35" s="11">
        <v>9.35</v>
      </c>
      <c r="H35" s="11">
        <v>9.2</v>
      </c>
      <c r="I35" s="11">
        <v>9.28</v>
      </c>
      <c r="J35" s="11">
        <v>9.21</v>
      </c>
    </row>
    <row r="36" ht="15.75" spans="1:10">
      <c r="A36" s="45"/>
      <c r="B36" s="43"/>
      <c r="C36" s="46" t="s">
        <v>48</v>
      </c>
      <c r="D36" s="46" t="s">
        <v>49</v>
      </c>
      <c r="E36" s="11">
        <v>5.62</v>
      </c>
      <c r="F36" s="11">
        <v>5.07</v>
      </c>
      <c r="G36" s="11">
        <v>6.49</v>
      </c>
      <c r="H36" s="11">
        <v>7.32</v>
      </c>
      <c r="I36" s="11">
        <v>5.97</v>
      </c>
      <c r="J36" s="11">
        <v>6.13</v>
      </c>
    </row>
    <row r="37" ht="18.75" spans="1:10">
      <c r="A37" s="45"/>
      <c r="B37" s="43"/>
      <c r="C37" s="47" t="s">
        <v>50</v>
      </c>
      <c r="D37" s="46" t="s">
        <v>51</v>
      </c>
      <c r="E37" s="11">
        <v>5.64</v>
      </c>
      <c r="F37" s="11">
        <v>7.7</v>
      </c>
      <c r="G37" s="11">
        <v>7.71</v>
      </c>
      <c r="H37" s="11">
        <v>10</v>
      </c>
      <c r="I37" s="11">
        <v>10.3</v>
      </c>
      <c r="J37" s="11">
        <v>11.6</v>
      </c>
    </row>
    <row r="38" ht="14.25" spans="1:10">
      <c r="A38" s="45"/>
      <c r="B38" s="43"/>
      <c r="C38" s="48" t="s">
        <v>52</v>
      </c>
      <c r="D38" s="46" t="s">
        <v>53</v>
      </c>
      <c r="E38" s="11">
        <v>9.19</v>
      </c>
      <c r="F38" s="11">
        <v>2.75</v>
      </c>
      <c r="G38" s="11">
        <v>12.8</v>
      </c>
      <c r="H38" s="11">
        <v>16.3</v>
      </c>
      <c r="I38" s="11">
        <v>5.47</v>
      </c>
      <c r="J38" s="11">
        <v>7.41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0.9</v>
      </c>
      <c r="H39" s="11">
        <v>1</v>
      </c>
      <c r="I39" s="11">
        <v>0.8</v>
      </c>
      <c r="J39" s="11">
        <v>0.8</v>
      </c>
    </row>
    <row r="40" ht="15.75" spans="1:10">
      <c r="A40" s="45"/>
      <c r="B40" s="43"/>
      <c r="C40" s="47" t="s">
        <v>46</v>
      </c>
      <c r="D40" s="47" t="s">
        <v>55</v>
      </c>
      <c r="E40" s="11">
        <v>9.9</v>
      </c>
      <c r="F40" s="11">
        <v>9.85</v>
      </c>
      <c r="G40" s="11">
        <v>9.89</v>
      </c>
      <c r="H40" s="11">
        <v>9.83</v>
      </c>
      <c r="I40" s="11">
        <v>9.88</v>
      </c>
      <c r="J40" s="11">
        <v>9.82</v>
      </c>
    </row>
    <row r="41" ht="15.75" spans="1:10">
      <c r="A41" s="45"/>
      <c r="B41" s="43"/>
      <c r="C41" s="46" t="s">
        <v>48</v>
      </c>
      <c r="D41" s="46" t="s">
        <v>56</v>
      </c>
      <c r="E41" s="11">
        <v>20.8</v>
      </c>
      <c r="F41" s="11">
        <v>22.1</v>
      </c>
      <c r="G41" s="11">
        <v>28.8</v>
      </c>
      <c r="H41" s="11">
        <v>26.9</v>
      </c>
      <c r="I41" s="11">
        <v>25.1</v>
      </c>
      <c r="J41" s="11">
        <v>24.3</v>
      </c>
    </row>
    <row r="42" ht="15.75" spans="1:10">
      <c r="A42" s="45"/>
      <c r="B42" s="43"/>
      <c r="C42" s="48" t="s">
        <v>57</v>
      </c>
      <c r="D42" s="47" t="s">
        <v>58</v>
      </c>
      <c r="E42" s="11">
        <v>4.5</v>
      </c>
      <c r="F42" s="11">
        <v>4.92</v>
      </c>
      <c r="G42" s="11">
        <v>6.54</v>
      </c>
      <c r="H42" s="11">
        <v>6.84</v>
      </c>
      <c r="I42" s="11">
        <v>7.02</v>
      </c>
      <c r="J42" s="11">
        <v>6.32</v>
      </c>
    </row>
    <row r="43" ht="15.75" spans="1:10">
      <c r="A43" s="45"/>
      <c r="B43" s="43"/>
      <c r="C43" s="48" t="s">
        <v>59</v>
      </c>
      <c r="D43" s="46" t="s">
        <v>60</v>
      </c>
      <c r="E43" s="11">
        <v>2.99</v>
      </c>
      <c r="F43" s="11">
        <v>4.85</v>
      </c>
      <c r="G43" s="11">
        <v>4.45</v>
      </c>
      <c r="H43" s="11">
        <v>4.09</v>
      </c>
      <c r="I43" s="11">
        <v>2.88</v>
      </c>
      <c r="J43" s="11">
        <v>4.31</v>
      </c>
    </row>
    <row r="44" ht="18.75" spans="1:10">
      <c r="A44" s="45"/>
      <c r="B44" s="43"/>
      <c r="C44" s="47" t="s">
        <v>50</v>
      </c>
      <c r="D44" s="46" t="s">
        <v>61</v>
      </c>
      <c r="E44" s="11">
        <v>610</v>
      </c>
      <c r="F44" s="11">
        <v>634</v>
      </c>
      <c r="G44" s="11">
        <v>730</v>
      </c>
      <c r="H44" s="11">
        <v>711</v>
      </c>
      <c r="I44" s="11">
        <v>569</v>
      </c>
      <c r="J44" s="11">
        <v>517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5.4</v>
      </c>
      <c r="F45" s="11">
        <v>6.09</v>
      </c>
      <c r="G45" s="11">
        <v>6.92</v>
      </c>
      <c r="H45" s="11">
        <v>6.92</v>
      </c>
      <c r="I45" s="11">
        <v>10.88</v>
      </c>
      <c r="J45" s="11">
        <v>7.99</v>
      </c>
    </row>
    <row r="46" ht="18.75" spans="1:10">
      <c r="A46" s="45"/>
      <c r="B46" s="43"/>
      <c r="C46" s="47" t="s">
        <v>50</v>
      </c>
      <c r="D46" s="46" t="s">
        <v>51</v>
      </c>
      <c r="E46" s="11">
        <v>2.82</v>
      </c>
      <c r="F46" s="11">
        <v>3.34</v>
      </c>
      <c r="G46" s="11">
        <v>4.36</v>
      </c>
      <c r="H46" s="11">
        <v>6.94</v>
      </c>
      <c r="I46" s="11">
        <v>3.67</v>
      </c>
      <c r="J46" s="11">
        <v>3.03</v>
      </c>
    </row>
    <row r="47" ht="14.25" spans="1:10">
      <c r="A47" s="45"/>
      <c r="B47" s="43"/>
      <c r="C47" s="48" t="s">
        <v>52</v>
      </c>
      <c r="D47" s="46" t="s">
        <v>65</v>
      </c>
      <c r="E47" s="11">
        <v>8.14</v>
      </c>
      <c r="F47" s="11">
        <v>6.19</v>
      </c>
      <c r="G47" s="11">
        <v>4.38</v>
      </c>
      <c r="H47" s="11">
        <v>5.11</v>
      </c>
      <c r="I47" s="11">
        <v>2.94</v>
      </c>
      <c r="J47" s="11">
        <v>4.13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5.25</v>
      </c>
      <c r="F48" s="11">
        <v>5.37</v>
      </c>
      <c r="G48" s="11">
        <v>6.35</v>
      </c>
      <c r="H48" s="11">
        <v>6.34</v>
      </c>
      <c r="I48" s="11">
        <v>5.7</v>
      </c>
      <c r="J48" s="11">
        <v>4.92</v>
      </c>
    </row>
    <row r="49" ht="18.75" spans="1:10">
      <c r="A49" s="45"/>
      <c r="B49" s="43"/>
      <c r="C49" s="47" t="s">
        <v>50</v>
      </c>
      <c r="D49" s="46" t="s">
        <v>51</v>
      </c>
      <c r="E49" s="11">
        <v>19.9</v>
      </c>
      <c r="F49" s="11">
        <v>18.7</v>
      </c>
      <c r="G49" s="11">
        <v>18.8</v>
      </c>
      <c r="H49" s="11">
        <v>18.4</v>
      </c>
      <c r="I49" s="11">
        <v>19.3</v>
      </c>
      <c r="J49" s="11">
        <v>14.8</v>
      </c>
    </row>
    <row r="50" ht="14.25" spans="1:10">
      <c r="A50" s="45"/>
      <c r="B50" s="43"/>
      <c r="C50" s="48" t="s">
        <v>52</v>
      </c>
      <c r="D50" s="46" t="s">
        <v>65</v>
      </c>
      <c r="E50" s="11">
        <v>16.3</v>
      </c>
      <c r="F50" s="11">
        <v>2.25</v>
      </c>
      <c r="G50" s="11">
        <v>5.22</v>
      </c>
      <c r="H50" s="11">
        <v>8.83</v>
      </c>
      <c r="I50" s="11">
        <v>3.44</v>
      </c>
      <c r="J50" s="11">
        <v>4.5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9.23</v>
      </c>
      <c r="F52" s="11">
        <v>9.16</v>
      </c>
      <c r="G52" s="11">
        <v>9.29</v>
      </c>
      <c r="H52" s="11">
        <v>9.07</v>
      </c>
      <c r="I52" s="11">
        <v>9.2</v>
      </c>
      <c r="J52" s="11">
        <v>9.12</v>
      </c>
    </row>
    <row r="53" ht="15.75" spans="1:10">
      <c r="A53" s="45"/>
      <c r="B53" s="43"/>
      <c r="C53" s="46" t="s">
        <v>48</v>
      </c>
      <c r="D53" s="46" t="s">
        <v>49</v>
      </c>
      <c r="E53" s="11">
        <v>5.2</v>
      </c>
      <c r="F53" s="11">
        <v>4.79</v>
      </c>
      <c r="G53" s="11">
        <v>8.8</v>
      </c>
      <c r="H53" s="11">
        <v>5.49</v>
      </c>
      <c r="I53" s="11">
        <v>6.46</v>
      </c>
      <c r="J53" s="11">
        <v>7.11</v>
      </c>
    </row>
    <row r="54" ht="18.75" spans="1:10">
      <c r="A54" s="45"/>
      <c r="B54" s="43"/>
      <c r="C54" s="47" t="s">
        <v>50</v>
      </c>
      <c r="D54" s="46" t="s">
        <v>51</v>
      </c>
      <c r="E54" s="11">
        <v>10</v>
      </c>
      <c r="F54" s="11">
        <v>8.51</v>
      </c>
      <c r="G54" s="11">
        <v>8.83</v>
      </c>
      <c r="H54" s="11">
        <v>12</v>
      </c>
      <c r="I54" s="11">
        <v>8.4</v>
      </c>
      <c r="J54" s="11">
        <v>7.9</v>
      </c>
    </row>
    <row r="55" ht="14.25" spans="1:10">
      <c r="A55" s="45"/>
      <c r="B55" s="49"/>
      <c r="C55" s="50" t="s">
        <v>52</v>
      </c>
      <c r="D55" s="46" t="s">
        <v>70</v>
      </c>
      <c r="E55" s="11">
        <v>1.47</v>
      </c>
      <c r="F55" s="11">
        <v>7.7</v>
      </c>
      <c r="G55" s="11">
        <v>4.75</v>
      </c>
      <c r="H55" s="11">
        <v>4.99</v>
      </c>
      <c r="I55" s="11">
        <v>3.92</v>
      </c>
      <c r="J55" s="11">
        <v>4.63</v>
      </c>
    </row>
    <row r="56" ht="14.25" spans="1:10">
      <c r="A56" s="51" t="s">
        <v>71</v>
      </c>
      <c r="B56" s="51" t="s">
        <v>72</v>
      </c>
      <c r="C56" s="52">
        <v>7.5</v>
      </c>
      <c r="D56" s="51" t="s">
        <v>44</v>
      </c>
      <c r="E56" s="52">
        <v>85</v>
      </c>
      <c r="F56" s="51" t="s">
        <v>73</v>
      </c>
      <c r="G56" s="52">
        <v>78</v>
      </c>
      <c r="H56" s="51" t="s">
        <v>74</v>
      </c>
      <c r="I56" s="52">
        <v>0.01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>
        <v>136</v>
      </c>
      <c r="M59" s="57"/>
    </row>
    <row r="60" ht="18.75" spans="1:13">
      <c r="A60" s="56" t="s">
        <v>78</v>
      </c>
      <c r="B60" s="57">
        <v>233</v>
      </c>
      <c r="C60" s="57"/>
      <c r="D60" s="57"/>
      <c r="E60" s="57"/>
      <c r="F60" s="57">
        <v>18.3</v>
      </c>
      <c r="G60" s="57"/>
      <c r="H60" s="57">
        <v>16.3</v>
      </c>
      <c r="I60" s="57"/>
      <c r="J60" s="57">
        <v>3.29</v>
      </c>
      <c r="K60" s="57"/>
      <c r="L60" s="57"/>
      <c r="M60" s="57"/>
    </row>
    <row r="61" ht="18.75" spans="1:13">
      <c r="A61" s="56" t="s">
        <v>79</v>
      </c>
      <c r="B61" s="57">
        <v>2.1</v>
      </c>
      <c r="C61" s="57"/>
      <c r="D61" s="57">
        <v>1.34</v>
      </c>
      <c r="E61" s="57"/>
      <c r="F61" s="57">
        <v>1.86</v>
      </c>
      <c r="G61" s="57"/>
      <c r="H61" s="57">
        <v>3.81</v>
      </c>
      <c r="I61" s="57"/>
      <c r="J61" s="57">
        <v>1.83</v>
      </c>
      <c r="K61" s="57"/>
      <c r="L61" s="57">
        <v>20.2</v>
      </c>
      <c r="M61" s="57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33.93</v>
      </c>
      <c r="D63" s="57"/>
      <c r="E63" s="57">
        <v>38.8</v>
      </c>
      <c r="F63" s="57"/>
      <c r="G63" s="57"/>
      <c r="H63" s="57"/>
      <c r="I63" s="57"/>
      <c r="J63" s="57"/>
      <c r="K63" s="57"/>
      <c r="L63" s="57"/>
      <c r="M63" s="57"/>
    </row>
    <row r="64" ht="18.75" spans="1:13">
      <c r="A64" s="60" t="s">
        <v>81</v>
      </c>
      <c r="B64" s="57"/>
      <c r="C64" s="57"/>
      <c r="D64" s="57"/>
      <c r="E64" s="57"/>
      <c r="F64" s="57"/>
      <c r="G64" s="57">
        <v>14</v>
      </c>
      <c r="H64" s="57"/>
      <c r="I64" s="57">
        <v>7.76</v>
      </c>
      <c r="J64" s="57"/>
      <c r="K64" s="57">
        <v>7.37</v>
      </c>
      <c r="L64" s="57"/>
      <c r="M64" s="57">
        <v>9.58</v>
      </c>
    </row>
    <row r="65" ht="18.75" spans="1:13">
      <c r="A65" s="60" t="s">
        <v>82</v>
      </c>
      <c r="B65" s="57"/>
      <c r="C65" s="57">
        <v>57.14</v>
      </c>
      <c r="D65" s="57"/>
      <c r="E65" s="57">
        <v>63.5</v>
      </c>
      <c r="F65" s="57"/>
      <c r="G65" s="57">
        <v>36.9</v>
      </c>
      <c r="H65" s="57"/>
      <c r="I65" s="57">
        <v>50.8</v>
      </c>
      <c r="J65" s="57"/>
      <c r="K65" s="57">
        <v>60.22</v>
      </c>
      <c r="L65" s="57"/>
      <c r="M65" s="57">
        <v>80.58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11.9</v>
      </c>
      <c r="C67" s="57">
        <v>5.97</v>
      </c>
      <c r="D67" s="57">
        <v>3.82</v>
      </c>
      <c r="E67" s="57">
        <v>5.63</v>
      </c>
      <c r="F67" s="57">
        <v>9.13</v>
      </c>
      <c r="G67" s="57">
        <v>6</v>
      </c>
      <c r="H67" s="57">
        <v>9.79</v>
      </c>
      <c r="I67" s="57">
        <v>5.79</v>
      </c>
      <c r="J67" s="57">
        <v>9.69</v>
      </c>
      <c r="K67" s="57">
        <v>6.35</v>
      </c>
      <c r="L67" s="57">
        <v>15.5</v>
      </c>
      <c r="M67" s="57">
        <v>6.49</v>
      </c>
    </row>
    <row r="68" ht="18.75" spans="1:13">
      <c r="A68" s="92" t="s">
        <v>84</v>
      </c>
      <c r="B68" s="57"/>
      <c r="C68" s="57"/>
      <c r="D68" s="57"/>
      <c r="E68" s="57"/>
      <c r="F68" s="57"/>
      <c r="G68" s="57"/>
      <c r="H68" s="57"/>
      <c r="I68" s="57"/>
      <c r="J68" s="57">
        <v>2.3</v>
      </c>
      <c r="K68" s="57">
        <v>11.29</v>
      </c>
      <c r="L68" s="57">
        <v>1.6</v>
      </c>
      <c r="M68" s="57">
        <v>29.6</v>
      </c>
    </row>
    <row r="69" ht="18.75" spans="1:13">
      <c r="A69" s="92" t="s">
        <v>85</v>
      </c>
      <c r="B69" s="57">
        <v>8.06</v>
      </c>
      <c r="C69" s="57">
        <v>7.1</v>
      </c>
      <c r="D69" s="57">
        <v>1.57</v>
      </c>
      <c r="E69" s="57">
        <v>7.32</v>
      </c>
      <c r="F69" s="57">
        <v>3.26</v>
      </c>
      <c r="G69" s="57">
        <v>6.96</v>
      </c>
      <c r="H69" s="57">
        <v>1.88</v>
      </c>
      <c r="I69" s="57">
        <v>7.17</v>
      </c>
      <c r="J69" s="57">
        <v>2.41</v>
      </c>
      <c r="K69" s="57">
        <v>7</v>
      </c>
      <c r="L69" s="57">
        <v>2.96</v>
      </c>
      <c r="M69" s="57">
        <v>7.79</v>
      </c>
    </row>
    <row r="70" ht="18.75" spans="1:13">
      <c r="A70" s="92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146</v>
      </c>
      <c r="D2" s="6"/>
      <c r="E2" s="6"/>
      <c r="F2" s="61" t="s">
        <v>147</v>
      </c>
      <c r="G2" s="61"/>
      <c r="H2" s="61"/>
      <c r="I2" s="77" t="s">
        <v>148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34300</v>
      </c>
      <c r="D4" s="11"/>
      <c r="E4" s="11"/>
      <c r="F4" s="11">
        <v>34824</v>
      </c>
      <c r="G4" s="11"/>
      <c r="H4" s="11"/>
      <c r="I4" s="11">
        <v>35493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40396</v>
      </c>
      <c r="D5" s="11"/>
      <c r="E5" s="11"/>
      <c r="F5" s="11">
        <v>41168</v>
      </c>
      <c r="G5" s="11"/>
      <c r="H5" s="11"/>
      <c r="I5" s="11">
        <v>41987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C4-'15日'!I4</f>
        <v>642</v>
      </c>
      <c r="D6" s="13"/>
      <c r="E6" s="13"/>
      <c r="F6" s="63">
        <f>F4-C4</f>
        <v>524</v>
      </c>
      <c r="G6" s="64"/>
      <c r="H6" s="65"/>
      <c r="I6" s="63">
        <f>I4-F4</f>
        <v>669</v>
      </c>
      <c r="J6" s="64"/>
      <c r="K6" s="65"/>
      <c r="L6" s="81">
        <f>C6+F6+I6</f>
        <v>1835</v>
      </c>
      <c r="M6" s="81">
        <f>C7+F7+I7</f>
        <v>2277</v>
      </c>
    </row>
    <row r="7" ht="21.95" customHeight="1" spans="1:13">
      <c r="A7" s="9"/>
      <c r="B7" s="12" t="s">
        <v>8</v>
      </c>
      <c r="C7" s="13">
        <f>C5-'15日'!I5</f>
        <v>686</v>
      </c>
      <c r="D7" s="13"/>
      <c r="E7" s="13"/>
      <c r="F7" s="63">
        <f>F5-C5</f>
        <v>772</v>
      </c>
      <c r="G7" s="64"/>
      <c r="H7" s="65"/>
      <c r="I7" s="63">
        <f>I5-F5</f>
        <v>819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46</v>
      </c>
      <c r="D9" s="11"/>
      <c r="E9" s="11"/>
      <c r="F9" s="11">
        <v>35</v>
      </c>
      <c r="G9" s="11"/>
      <c r="H9" s="11"/>
      <c r="I9" s="11">
        <v>50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43</v>
      </c>
      <c r="D10" s="11"/>
      <c r="E10" s="11"/>
      <c r="F10" s="11">
        <v>35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310</v>
      </c>
      <c r="D15" s="18">
        <v>270</v>
      </c>
      <c r="E15" s="18">
        <v>250</v>
      </c>
      <c r="F15" s="18">
        <v>250</v>
      </c>
      <c r="G15" s="18">
        <v>530</v>
      </c>
      <c r="H15" s="18">
        <v>500</v>
      </c>
      <c r="I15" s="18">
        <v>500</v>
      </c>
      <c r="J15" s="18">
        <v>470</v>
      </c>
      <c r="K15" s="18">
        <v>450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209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320</v>
      </c>
      <c r="D21" s="18">
        <v>510</v>
      </c>
      <c r="E21" s="18">
        <v>470</v>
      </c>
      <c r="F21" s="18">
        <v>470</v>
      </c>
      <c r="G21" s="18">
        <v>370</v>
      </c>
      <c r="H21" s="18">
        <v>270</v>
      </c>
      <c r="I21" s="18">
        <v>270</v>
      </c>
      <c r="J21" s="18">
        <v>500</v>
      </c>
      <c r="K21" s="18">
        <v>450</v>
      </c>
    </row>
    <row r="22" ht="30" customHeight="1" spans="1:11">
      <c r="A22" s="14"/>
      <c r="B22" s="20" t="s">
        <v>25</v>
      </c>
      <c r="C22" s="21" t="s">
        <v>210</v>
      </c>
      <c r="D22" s="21"/>
      <c r="E22" s="21"/>
      <c r="F22" s="21" t="s">
        <v>26</v>
      </c>
      <c r="G22" s="21"/>
      <c r="H22" s="21"/>
      <c r="I22" s="21" t="s">
        <v>211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2150</v>
      </c>
      <c r="D23" s="18"/>
      <c r="E23" s="18"/>
      <c r="F23" s="18">
        <f>960+1000</f>
        <v>1960</v>
      </c>
      <c r="G23" s="18"/>
      <c r="H23" s="18"/>
      <c r="I23" s="18">
        <v>1800</v>
      </c>
      <c r="J23" s="18"/>
      <c r="K23" s="18"/>
    </row>
    <row r="24" ht="21.95" customHeight="1" spans="1:11">
      <c r="A24" s="24"/>
      <c r="B24" s="25" t="s">
        <v>29</v>
      </c>
      <c r="C24" s="18">
        <v>900</v>
      </c>
      <c r="D24" s="18"/>
      <c r="E24" s="18"/>
      <c r="F24" s="18">
        <f>460+440</f>
        <v>900</v>
      </c>
      <c r="G24" s="18"/>
      <c r="H24" s="18"/>
      <c r="I24" s="18">
        <v>720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20</v>
      </c>
      <c r="D25" s="18"/>
      <c r="E25" s="18"/>
      <c r="F25" s="18">
        <v>19</v>
      </c>
      <c r="G25" s="18"/>
      <c r="H25" s="18"/>
      <c r="I25" s="18">
        <v>19</v>
      </c>
      <c r="J25" s="18"/>
      <c r="K25" s="18"/>
    </row>
    <row r="26" ht="21.95" customHeight="1" spans="1:11">
      <c r="A26" s="19"/>
      <c r="B26" s="15" t="s">
        <v>32</v>
      </c>
      <c r="C26" s="18">
        <v>20</v>
      </c>
      <c r="D26" s="18"/>
      <c r="E26" s="18"/>
      <c r="F26" s="18">
        <v>20</v>
      </c>
      <c r="G26" s="18"/>
      <c r="H26" s="18"/>
      <c r="I26" s="18">
        <v>18</v>
      </c>
      <c r="J26" s="18"/>
      <c r="K26" s="18"/>
    </row>
    <row r="27" ht="21.95" customHeight="1" spans="1:11">
      <c r="A27" s="19"/>
      <c r="B27" s="15" t="s">
        <v>33</v>
      </c>
      <c r="C27" s="18">
        <v>17</v>
      </c>
      <c r="D27" s="18"/>
      <c r="E27" s="18"/>
      <c r="F27" s="18">
        <v>17</v>
      </c>
      <c r="G27" s="18"/>
      <c r="H27" s="18"/>
      <c r="I27" s="18">
        <v>17</v>
      </c>
      <c r="J27" s="18"/>
      <c r="K27" s="18"/>
    </row>
    <row r="28" ht="76.5" customHeight="1" spans="1:11">
      <c r="A28" s="26" t="s">
        <v>34</v>
      </c>
      <c r="B28" s="27"/>
      <c r="C28" s="28" t="s">
        <v>212</v>
      </c>
      <c r="D28" s="29"/>
      <c r="E28" s="66"/>
      <c r="F28" s="28" t="s">
        <v>213</v>
      </c>
      <c r="G28" s="29"/>
      <c r="H28" s="66"/>
      <c r="I28" s="28" t="s">
        <v>214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206</v>
      </c>
      <c r="D31" s="41"/>
      <c r="E31" s="69"/>
      <c r="F31" s="40" t="s">
        <v>215</v>
      </c>
      <c r="G31" s="41"/>
      <c r="H31" s="69"/>
      <c r="I31" s="40" t="s">
        <v>208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/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9.12</v>
      </c>
      <c r="F35" s="11">
        <v>9.2</v>
      </c>
      <c r="G35" s="11">
        <v>9.27</v>
      </c>
      <c r="H35" s="11">
        <v>9.37</v>
      </c>
      <c r="I35" s="11"/>
      <c r="J35" s="11">
        <v>9.4</v>
      </c>
    </row>
    <row r="36" ht="15.75" spans="1:10">
      <c r="A36" s="45"/>
      <c r="B36" s="43"/>
      <c r="C36" s="46" t="s">
        <v>48</v>
      </c>
      <c r="D36" s="46" t="s">
        <v>49</v>
      </c>
      <c r="E36" s="11">
        <v>5.72</v>
      </c>
      <c r="F36" s="11">
        <v>5.77</v>
      </c>
      <c r="G36" s="11">
        <v>5.92</v>
      </c>
      <c r="H36" s="11">
        <v>6.05</v>
      </c>
      <c r="I36" s="11"/>
      <c r="J36" s="11">
        <v>6.44</v>
      </c>
    </row>
    <row r="37" ht="18.75" spans="1:10">
      <c r="A37" s="45"/>
      <c r="B37" s="43"/>
      <c r="C37" s="47" t="s">
        <v>50</v>
      </c>
      <c r="D37" s="46" t="s">
        <v>51</v>
      </c>
      <c r="E37" s="11">
        <v>16</v>
      </c>
      <c r="F37" s="11">
        <v>12.5</v>
      </c>
      <c r="G37" s="11">
        <v>13</v>
      </c>
      <c r="H37" s="11">
        <v>14.5</v>
      </c>
      <c r="I37" s="11"/>
      <c r="J37" s="11">
        <v>11.2</v>
      </c>
    </row>
    <row r="38" ht="14.25" spans="1:10">
      <c r="A38" s="45"/>
      <c r="B38" s="43"/>
      <c r="C38" s="48" t="s">
        <v>52</v>
      </c>
      <c r="D38" s="46" t="s">
        <v>53</v>
      </c>
      <c r="E38" s="11">
        <v>17.6</v>
      </c>
      <c r="F38" s="11">
        <v>15.2</v>
      </c>
      <c r="G38" s="11">
        <v>7.58</v>
      </c>
      <c r="H38" s="11">
        <v>9.1</v>
      </c>
      <c r="I38" s="11"/>
      <c r="J38" s="11">
        <v>1.58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0.9</v>
      </c>
      <c r="H39" s="11">
        <v>1</v>
      </c>
      <c r="I39" s="11"/>
      <c r="J39" s="11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9.58</v>
      </c>
      <c r="F40" s="11">
        <v>9.65</v>
      </c>
      <c r="G40" s="11">
        <v>9.78</v>
      </c>
      <c r="H40" s="11">
        <v>9.98</v>
      </c>
      <c r="I40" s="11"/>
      <c r="J40" s="11">
        <v>9.88</v>
      </c>
    </row>
    <row r="41" ht="15.75" spans="1:10">
      <c r="A41" s="45"/>
      <c r="B41" s="43"/>
      <c r="C41" s="46" t="s">
        <v>48</v>
      </c>
      <c r="D41" s="46" t="s">
        <v>56</v>
      </c>
      <c r="E41" s="11">
        <v>14.83</v>
      </c>
      <c r="F41" s="11">
        <v>25.9</v>
      </c>
      <c r="G41" s="11">
        <v>23.8</v>
      </c>
      <c r="H41" s="11">
        <v>23.7</v>
      </c>
      <c r="I41" s="11"/>
      <c r="J41" s="11">
        <v>31.4</v>
      </c>
    </row>
    <row r="42" ht="15.75" spans="1:10">
      <c r="A42" s="45"/>
      <c r="B42" s="43"/>
      <c r="C42" s="48" t="s">
        <v>57</v>
      </c>
      <c r="D42" s="47" t="s">
        <v>58</v>
      </c>
      <c r="E42" s="11">
        <v>5.83</v>
      </c>
      <c r="F42" s="11">
        <v>5.48</v>
      </c>
      <c r="G42" s="11">
        <v>6.97</v>
      </c>
      <c r="H42" s="11">
        <v>7.19</v>
      </c>
      <c r="I42" s="11"/>
      <c r="J42" s="11">
        <v>8.42</v>
      </c>
    </row>
    <row r="43" ht="15.75" spans="1:10">
      <c r="A43" s="45"/>
      <c r="B43" s="43"/>
      <c r="C43" s="48" t="s">
        <v>59</v>
      </c>
      <c r="D43" s="46" t="s">
        <v>60</v>
      </c>
      <c r="E43" s="11">
        <v>4.39</v>
      </c>
      <c r="F43" s="11">
        <v>5.41</v>
      </c>
      <c r="G43" s="11">
        <v>5.38</v>
      </c>
      <c r="H43" s="11">
        <v>5.24</v>
      </c>
      <c r="I43" s="11"/>
      <c r="J43" s="11">
        <v>7.46</v>
      </c>
    </row>
    <row r="44" ht="18.75" spans="1:10">
      <c r="A44" s="45"/>
      <c r="B44" s="43"/>
      <c r="C44" s="47" t="s">
        <v>50</v>
      </c>
      <c r="D44" s="46" t="s">
        <v>61</v>
      </c>
      <c r="E44" s="11">
        <v>585</v>
      </c>
      <c r="F44" s="11">
        <v>667</v>
      </c>
      <c r="G44" s="11">
        <v>755</v>
      </c>
      <c r="H44" s="11">
        <v>836</v>
      </c>
      <c r="I44" s="11"/>
      <c r="J44" s="11">
        <v>1244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5.4</v>
      </c>
      <c r="F45" s="11">
        <v>6.49</v>
      </c>
      <c r="G45" s="11">
        <v>5.56</v>
      </c>
      <c r="H45" s="11">
        <v>12.61</v>
      </c>
      <c r="I45" s="11"/>
      <c r="J45" s="11">
        <v>9.47</v>
      </c>
    </row>
    <row r="46" ht="18.75" spans="1:10">
      <c r="A46" s="45"/>
      <c r="B46" s="43"/>
      <c r="C46" s="47" t="s">
        <v>50</v>
      </c>
      <c r="D46" s="46" t="s">
        <v>51</v>
      </c>
      <c r="E46" s="11">
        <v>4.83</v>
      </c>
      <c r="F46" s="11">
        <v>4.23</v>
      </c>
      <c r="G46" s="11">
        <v>6.02</v>
      </c>
      <c r="H46" s="11">
        <v>9.33</v>
      </c>
      <c r="I46" s="11"/>
      <c r="J46" s="11">
        <v>6.85</v>
      </c>
    </row>
    <row r="47" ht="14.25" spans="1:10">
      <c r="A47" s="45"/>
      <c r="B47" s="43"/>
      <c r="C47" s="48" t="s">
        <v>52</v>
      </c>
      <c r="D47" s="46" t="s">
        <v>65</v>
      </c>
      <c r="E47" s="11">
        <v>7.7</v>
      </c>
      <c r="F47" s="11">
        <v>5.86</v>
      </c>
      <c r="G47" s="11">
        <v>1.41</v>
      </c>
      <c r="H47" s="11">
        <v>2.69</v>
      </c>
      <c r="I47" s="11"/>
      <c r="J47" s="11">
        <v>1.74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5.47</v>
      </c>
      <c r="F48" s="11">
        <v>5.69</v>
      </c>
      <c r="G48" s="11">
        <v>9.99</v>
      </c>
      <c r="H48" s="11">
        <v>10</v>
      </c>
      <c r="I48" s="11"/>
      <c r="J48" s="11">
        <v>9.74</v>
      </c>
    </row>
    <row r="49" ht="18.75" spans="1:10">
      <c r="A49" s="45"/>
      <c r="B49" s="43"/>
      <c r="C49" s="47" t="s">
        <v>50</v>
      </c>
      <c r="D49" s="46" t="s">
        <v>51</v>
      </c>
      <c r="E49" s="11">
        <v>18.1</v>
      </c>
      <c r="F49" s="11">
        <v>19</v>
      </c>
      <c r="G49" s="11">
        <v>18.1</v>
      </c>
      <c r="H49" s="11">
        <v>16.9</v>
      </c>
      <c r="I49" s="11"/>
      <c r="J49" s="11">
        <v>19.8</v>
      </c>
    </row>
    <row r="50" ht="14.25" spans="1:10">
      <c r="A50" s="45"/>
      <c r="B50" s="43"/>
      <c r="C50" s="48" t="s">
        <v>52</v>
      </c>
      <c r="D50" s="46" t="s">
        <v>65</v>
      </c>
      <c r="E50" s="11">
        <v>7.87</v>
      </c>
      <c r="F50" s="11">
        <v>7.61</v>
      </c>
      <c r="G50" s="11">
        <v>5.52</v>
      </c>
      <c r="H50" s="11">
        <v>8.46</v>
      </c>
      <c r="I50" s="11"/>
      <c r="J50" s="11">
        <v>2.35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9.11</v>
      </c>
      <c r="F52" s="11">
        <v>9.07</v>
      </c>
      <c r="G52" s="11">
        <v>9.33</v>
      </c>
      <c r="H52" s="11">
        <v>9.14</v>
      </c>
      <c r="I52" s="11">
        <v>9.18</v>
      </c>
      <c r="J52" s="11">
        <v>9.24</v>
      </c>
    </row>
    <row r="53" ht="15.75" spans="1:10">
      <c r="A53" s="45"/>
      <c r="B53" s="43"/>
      <c r="C53" s="46" t="s">
        <v>48</v>
      </c>
      <c r="D53" s="46" t="s">
        <v>49</v>
      </c>
      <c r="E53" s="11">
        <v>4.96</v>
      </c>
      <c r="F53" s="11">
        <v>5.67</v>
      </c>
      <c r="G53" s="11">
        <v>8.97</v>
      </c>
      <c r="H53" s="11">
        <v>6.46</v>
      </c>
      <c r="I53" s="11">
        <v>9.5</v>
      </c>
      <c r="J53" s="11">
        <v>8.17</v>
      </c>
    </row>
    <row r="54" ht="18.75" spans="1:10">
      <c r="A54" s="45"/>
      <c r="B54" s="43"/>
      <c r="C54" s="47" t="s">
        <v>50</v>
      </c>
      <c r="D54" s="46" t="s">
        <v>51</v>
      </c>
      <c r="E54" s="11">
        <v>8.4</v>
      </c>
      <c r="F54" s="11">
        <v>7.9</v>
      </c>
      <c r="G54" s="11">
        <v>16.9</v>
      </c>
      <c r="H54" s="11">
        <v>13.4</v>
      </c>
      <c r="I54" s="11">
        <v>15.2</v>
      </c>
      <c r="J54" s="11">
        <v>14.3</v>
      </c>
    </row>
    <row r="55" ht="14.25" spans="1:10">
      <c r="A55" s="45"/>
      <c r="B55" s="49"/>
      <c r="C55" s="50" t="s">
        <v>52</v>
      </c>
      <c r="D55" s="46" t="s">
        <v>70</v>
      </c>
      <c r="E55" s="11">
        <v>2.63</v>
      </c>
      <c r="F55" s="11">
        <v>4.71</v>
      </c>
      <c r="G55" s="11">
        <v>1.13</v>
      </c>
      <c r="H55" s="11">
        <v>1.38</v>
      </c>
      <c r="I55" s="11">
        <v>2.54</v>
      </c>
      <c r="J55" s="11">
        <v>1.89</v>
      </c>
    </row>
    <row r="56" ht="14.25" spans="1:10">
      <c r="A56" s="51" t="s">
        <v>71</v>
      </c>
      <c r="B56" s="51" t="s">
        <v>72</v>
      </c>
      <c r="C56" s="52">
        <v>8.2</v>
      </c>
      <c r="D56" s="51" t="s">
        <v>44</v>
      </c>
      <c r="E56" s="52">
        <v>81</v>
      </c>
      <c r="F56" s="51" t="s">
        <v>73</v>
      </c>
      <c r="G56" s="52">
        <v>79</v>
      </c>
      <c r="H56" s="51" t="s">
        <v>74</v>
      </c>
      <c r="I56" s="52">
        <v>0.01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57">
        <v>231</v>
      </c>
      <c r="E59" s="57"/>
      <c r="F59" s="57"/>
      <c r="G59" s="57"/>
      <c r="H59" s="57"/>
      <c r="I59" s="57"/>
      <c r="J59" s="57"/>
      <c r="K59" s="57"/>
      <c r="L59" s="57"/>
      <c r="M59" s="57"/>
    </row>
    <row r="60" ht="18.75" spans="1:13">
      <c r="A60" s="56" t="s">
        <v>78</v>
      </c>
      <c r="B60" s="57"/>
      <c r="C60" s="57"/>
      <c r="D60" s="57">
        <v>4.38</v>
      </c>
      <c r="E60" s="57"/>
      <c r="F60" s="57">
        <v>25.5</v>
      </c>
      <c r="G60" s="57"/>
      <c r="H60" s="57">
        <v>1.53</v>
      </c>
      <c r="I60" s="57"/>
      <c r="J60" s="57">
        <v>2.72</v>
      </c>
      <c r="K60" s="57"/>
      <c r="L60" s="57">
        <v>6.37</v>
      </c>
      <c r="M60" s="57"/>
    </row>
    <row r="61" ht="18.75" spans="1:13">
      <c r="A61" s="56" t="s">
        <v>79</v>
      </c>
      <c r="B61" s="57">
        <v>18.1</v>
      </c>
      <c r="C61" s="57"/>
      <c r="D61" s="57">
        <v>33.1</v>
      </c>
      <c r="E61" s="57"/>
      <c r="F61" s="57"/>
      <c r="G61" s="57"/>
      <c r="H61" s="57">
        <v>6.58</v>
      </c>
      <c r="I61" s="57"/>
      <c r="J61" s="57">
        <v>8.54</v>
      </c>
      <c r="K61" s="57"/>
      <c r="L61" s="57">
        <v>1.31</v>
      </c>
      <c r="M61" s="57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</row>
    <row r="64" ht="18.75" spans="1:13">
      <c r="A64" s="60" t="s">
        <v>81</v>
      </c>
      <c r="B64" s="57"/>
      <c r="C64" s="57">
        <v>22.77</v>
      </c>
      <c r="D64" s="57"/>
      <c r="E64" s="57">
        <v>10.24</v>
      </c>
      <c r="F64" s="57"/>
      <c r="G64" s="57">
        <v>22.23</v>
      </c>
      <c r="H64" s="57"/>
      <c r="I64" s="57">
        <v>26.53</v>
      </c>
      <c r="J64" s="57"/>
      <c r="K64" s="57">
        <v>10.8</v>
      </c>
      <c r="L64" s="57"/>
      <c r="M64" s="57">
        <v>27.69</v>
      </c>
    </row>
    <row r="65" ht="18.75" spans="1:13">
      <c r="A65" s="60" t="s">
        <v>82</v>
      </c>
      <c r="B65" s="57"/>
      <c r="C65" s="57">
        <v>83.81</v>
      </c>
      <c r="D65" s="57"/>
      <c r="E65" s="57">
        <v>84.93</v>
      </c>
      <c r="F65" s="57"/>
      <c r="G65" s="57">
        <v>67.78</v>
      </c>
      <c r="H65" s="57"/>
      <c r="I65" s="57">
        <v>72.02</v>
      </c>
      <c r="J65" s="57"/>
      <c r="K65" s="57">
        <v>72.7</v>
      </c>
      <c r="L65" s="57"/>
      <c r="M65" s="57">
        <v>15.89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10.6</v>
      </c>
      <c r="C67" s="57">
        <v>6.22</v>
      </c>
      <c r="D67" s="57">
        <v>10.3</v>
      </c>
      <c r="E67" s="57">
        <v>6.75</v>
      </c>
      <c r="F67" s="57">
        <v>5.81</v>
      </c>
      <c r="G67" s="57">
        <v>6.96</v>
      </c>
      <c r="H67" s="57">
        <v>16.3</v>
      </c>
      <c r="I67" s="57">
        <v>6.25</v>
      </c>
      <c r="J67" s="57">
        <v>6.32</v>
      </c>
      <c r="K67" s="57">
        <v>6.6</v>
      </c>
      <c r="L67" s="57">
        <v>5.47</v>
      </c>
      <c r="M67" s="57">
        <v>6.3</v>
      </c>
    </row>
    <row r="68" ht="18.75" spans="1:13">
      <c r="A68" s="92" t="s">
        <v>84</v>
      </c>
      <c r="B68" s="57">
        <v>4.25</v>
      </c>
      <c r="C68" s="57">
        <v>23</v>
      </c>
      <c r="D68" s="57">
        <v>2.65</v>
      </c>
      <c r="E68" s="57">
        <v>26.9</v>
      </c>
      <c r="F68" s="57">
        <v>3.67</v>
      </c>
      <c r="G68" s="57">
        <v>18.59</v>
      </c>
      <c r="H68" s="57">
        <v>6.69</v>
      </c>
      <c r="I68" s="57">
        <v>6.66</v>
      </c>
      <c r="J68" s="57">
        <v>6.52</v>
      </c>
      <c r="K68" s="57">
        <v>6.2</v>
      </c>
      <c r="L68" s="57">
        <v>3.71</v>
      </c>
      <c r="M68" s="57">
        <v>5.78</v>
      </c>
    </row>
    <row r="69" ht="18.75" spans="1:13">
      <c r="A69" s="92" t="s">
        <v>85</v>
      </c>
      <c r="B69" s="57">
        <v>3.54</v>
      </c>
      <c r="C69" s="57">
        <v>7.71</v>
      </c>
      <c r="D69" s="57">
        <v>10.1</v>
      </c>
      <c r="E69" s="57">
        <v>7.78</v>
      </c>
      <c r="F69" s="57">
        <v>1.79</v>
      </c>
      <c r="G69" s="57">
        <v>8.05</v>
      </c>
      <c r="H69" s="57">
        <v>2.99</v>
      </c>
      <c r="I69" s="57">
        <v>7.74</v>
      </c>
      <c r="J69" s="57">
        <v>2.29</v>
      </c>
      <c r="K69" s="57">
        <v>7.58</v>
      </c>
      <c r="L69" s="57"/>
      <c r="M69" s="57"/>
    </row>
    <row r="70" ht="18.75" spans="1:13">
      <c r="A70" s="92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F22" sqref="F22:H2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77" t="s">
        <v>89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36230</v>
      </c>
      <c r="D4" s="11"/>
      <c r="E4" s="11"/>
      <c r="F4" s="11">
        <v>36900</v>
      </c>
      <c r="G4" s="11"/>
      <c r="H4" s="11"/>
      <c r="I4" s="11">
        <v>37583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41830</v>
      </c>
      <c r="D5" s="11"/>
      <c r="E5" s="11"/>
      <c r="F5" s="11">
        <v>43580</v>
      </c>
      <c r="G5" s="11"/>
      <c r="H5" s="11"/>
      <c r="I5" s="11">
        <v>44232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C4-'16日'!I4</f>
        <v>737</v>
      </c>
      <c r="D6" s="13"/>
      <c r="E6" s="13"/>
      <c r="F6" s="63">
        <f>F4-C4</f>
        <v>670</v>
      </c>
      <c r="G6" s="64"/>
      <c r="H6" s="65"/>
      <c r="I6" s="63">
        <f>I4-F4</f>
        <v>683</v>
      </c>
      <c r="J6" s="64"/>
      <c r="K6" s="65"/>
      <c r="L6" s="81">
        <f>C6+F6+I6</f>
        <v>2090</v>
      </c>
      <c r="M6" s="81">
        <f>C7+F7+I7</f>
        <v>2245</v>
      </c>
    </row>
    <row r="7" ht="21.95" customHeight="1" spans="1:13">
      <c r="A7" s="9"/>
      <c r="B7" s="12" t="s">
        <v>8</v>
      </c>
      <c r="C7" s="13">
        <f>C5-'16日'!I5</f>
        <v>-157</v>
      </c>
      <c r="D7" s="13"/>
      <c r="E7" s="13"/>
      <c r="F7" s="63">
        <f>F5-C5</f>
        <v>1750</v>
      </c>
      <c r="G7" s="64"/>
      <c r="H7" s="65"/>
      <c r="I7" s="63">
        <f>I5-F5</f>
        <v>652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37</v>
      </c>
      <c r="D9" s="11"/>
      <c r="E9" s="11"/>
      <c r="F9" s="11">
        <v>51</v>
      </c>
      <c r="G9" s="11"/>
      <c r="H9" s="11"/>
      <c r="I9" s="11">
        <v>47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37</v>
      </c>
      <c r="D10" s="11"/>
      <c r="E10" s="11"/>
      <c r="F10" s="11">
        <v>51</v>
      </c>
      <c r="G10" s="11"/>
      <c r="H10" s="11"/>
      <c r="I10" s="11">
        <v>47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450</v>
      </c>
      <c r="D15" s="18">
        <v>420</v>
      </c>
      <c r="E15" s="18">
        <v>390</v>
      </c>
      <c r="F15" s="18">
        <v>390</v>
      </c>
      <c r="G15" s="18">
        <v>360</v>
      </c>
      <c r="H15" s="18">
        <v>330</v>
      </c>
      <c r="I15" s="18">
        <v>330</v>
      </c>
      <c r="J15" s="18">
        <v>300</v>
      </c>
      <c r="K15" s="18">
        <v>270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55</v>
      </c>
      <c r="J18" s="11">
        <v>55</v>
      </c>
      <c r="K18" s="11">
        <v>55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450</v>
      </c>
      <c r="D21" s="18">
        <v>380</v>
      </c>
      <c r="E21" s="18">
        <v>270</v>
      </c>
      <c r="F21" s="18">
        <v>270</v>
      </c>
      <c r="G21" s="18">
        <v>480</v>
      </c>
      <c r="H21" s="18">
        <v>400</v>
      </c>
      <c r="I21" s="18">
        <v>400</v>
      </c>
      <c r="J21" s="18">
        <v>310</v>
      </c>
      <c r="K21" s="18">
        <v>500</v>
      </c>
    </row>
    <row r="22" ht="62.25" customHeight="1" spans="1:11">
      <c r="A22" s="14"/>
      <c r="B22" s="20" t="s">
        <v>25</v>
      </c>
      <c r="C22" s="21" t="s">
        <v>26</v>
      </c>
      <c r="D22" s="21"/>
      <c r="E22" s="21"/>
      <c r="F22" s="21" t="s">
        <v>216</v>
      </c>
      <c r="G22" s="21"/>
      <c r="H22" s="21"/>
      <c r="I22" s="21" t="s">
        <v>217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1680</v>
      </c>
      <c r="D23" s="18"/>
      <c r="E23" s="18"/>
      <c r="F23" s="18">
        <v>1580</v>
      </c>
      <c r="G23" s="18"/>
      <c r="H23" s="18"/>
      <c r="I23" s="18">
        <v>1580</v>
      </c>
      <c r="J23" s="18"/>
      <c r="K23" s="18"/>
    </row>
    <row r="24" ht="21.95" customHeight="1" spans="1:11">
      <c r="A24" s="24"/>
      <c r="B24" s="25" t="s">
        <v>29</v>
      </c>
      <c r="C24" s="18">
        <v>560</v>
      </c>
      <c r="D24" s="18"/>
      <c r="E24" s="18"/>
      <c r="F24" s="18">
        <v>560</v>
      </c>
      <c r="G24" s="18"/>
      <c r="H24" s="18"/>
      <c r="I24" s="18">
        <v>560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19</v>
      </c>
      <c r="D25" s="18"/>
      <c r="E25" s="18"/>
      <c r="F25" s="18">
        <v>19</v>
      </c>
      <c r="G25" s="18"/>
      <c r="H25" s="18"/>
      <c r="I25" s="18">
        <v>19</v>
      </c>
      <c r="J25" s="18"/>
      <c r="K25" s="18"/>
    </row>
    <row r="26" ht="21.95" customHeight="1" spans="1:11">
      <c r="A26" s="19"/>
      <c r="B26" s="15" t="s">
        <v>32</v>
      </c>
      <c r="C26" s="18">
        <v>18</v>
      </c>
      <c r="D26" s="18"/>
      <c r="E26" s="18"/>
      <c r="F26" s="18">
        <v>18</v>
      </c>
      <c r="G26" s="18"/>
      <c r="H26" s="18"/>
      <c r="I26" s="18">
        <v>16</v>
      </c>
      <c r="J26" s="18"/>
      <c r="K26" s="18"/>
    </row>
    <row r="27" ht="21.95" customHeight="1" spans="1:11">
      <c r="A27" s="19"/>
      <c r="B27" s="15" t="s">
        <v>33</v>
      </c>
      <c r="C27" s="18">
        <v>17</v>
      </c>
      <c r="D27" s="18"/>
      <c r="E27" s="18"/>
      <c r="F27" s="18">
        <v>17</v>
      </c>
      <c r="G27" s="18"/>
      <c r="H27" s="18"/>
      <c r="I27" s="18">
        <v>17</v>
      </c>
      <c r="J27" s="18"/>
      <c r="K27" s="18"/>
    </row>
    <row r="28" ht="76.5" customHeight="1" spans="1:11">
      <c r="A28" s="26" t="s">
        <v>34</v>
      </c>
      <c r="B28" s="27"/>
      <c r="C28" s="28" t="s">
        <v>218</v>
      </c>
      <c r="D28" s="29"/>
      <c r="E28" s="66"/>
      <c r="F28" s="28" t="s">
        <v>219</v>
      </c>
      <c r="G28" s="29"/>
      <c r="H28" s="66"/>
      <c r="I28" s="28" t="s">
        <v>220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221</v>
      </c>
      <c r="D31" s="41"/>
      <c r="E31" s="69"/>
      <c r="F31" s="40" t="s">
        <v>105</v>
      </c>
      <c r="G31" s="41"/>
      <c r="H31" s="69"/>
      <c r="I31" s="40" t="s">
        <v>222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</v>
      </c>
      <c r="F35" s="11">
        <v>9.29</v>
      </c>
      <c r="G35" s="11">
        <v>9.18</v>
      </c>
      <c r="H35" s="18">
        <v>9.23</v>
      </c>
      <c r="I35" s="11">
        <v>9.15</v>
      </c>
      <c r="J35" s="85">
        <v>9.17</v>
      </c>
    </row>
    <row r="36" ht="15.75" spans="1:10">
      <c r="A36" s="45"/>
      <c r="B36" s="43"/>
      <c r="C36" s="46" t="s">
        <v>48</v>
      </c>
      <c r="D36" s="46" t="s">
        <v>49</v>
      </c>
      <c r="E36" s="11">
        <v>10.92</v>
      </c>
      <c r="F36" s="11">
        <v>6.34</v>
      </c>
      <c r="G36" s="11">
        <v>7.94</v>
      </c>
      <c r="H36" s="18">
        <v>8.04</v>
      </c>
      <c r="I36" s="11">
        <v>7.02</v>
      </c>
      <c r="J36" s="85">
        <v>6.81</v>
      </c>
    </row>
    <row r="37" ht="18.75" spans="1:10">
      <c r="A37" s="45"/>
      <c r="B37" s="43"/>
      <c r="C37" s="47" t="s">
        <v>50</v>
      </c>
      <c r="D37" s="46" t="s">
        <v>51</v>
      </c>
      <c r="E37" s="11">
        <v>9.36</v>
      </c>
      <c r="F37" s="11">
        <v>10.2</v>
      </c>
      <c r="G37" s="95">
        <v>13.9</v>
      </c>
      <c r="H37" s="18">
        <v>12.7</v>
      </c>
      <c r="I37" s="11">
        <v>8.14</v>
      </c>
      <c r="J37" s="85">
        <v>8.94</v>
      </c>
    </row>
    <row r="38" ht="14.25" spans="1:10">
      <c r="A38" s="45"/>
      <c r="B38" s="43"/>
      <c r="C38" s="48" t="s">
        <v>52</v>
      </c>
      <c r="D38" s="46" t="s">
        <v>53</v>
      </c>
      <c r="E38" s="95">
        <v>12.2</v>
      </c>
      <c r="F38" s="95">
        <v>18.3</v>
      </c>
      <c r="G38" s="95">
        <v>12.66</v>
      </c>
      <c r="H38" s="96">
        <v>10.91</v>
      </c>
      <c r="I38" s="11">
        <v>12.8</v>
      </c>
      <c r="J38" s="85">
        <v>13.9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1</v>
      </c>
      <c r="H39" s="18">
        <v>1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9.97</v>
      </c>
      <c r="F40" s="11">
        <v>9.82</v>
      </c>
      <c r="G40" s="11">
        <v>10</v>
      </c>
      <c r="H40" s="18">
        <v>9.98</v>
      </c>
      <c r="I40" s="11">
        <v>9.98</v>
      </c>
      <c r="J40" s="85">
        <v>9.96</v>
      </c>
    </row>
    <row r="41" ht="15.75" spans="1:10">
      <c r="A41" s="45"/>
      <c r="B41" s="43"/>
      <c r="C41" s="46" t="s">
        <v>48</v>
      </c>
      <c r="D41" s="46" t="s">
        <v>56</v>
      </c>
      <c r="E41" s="11">
        <v>26.7</v>
      </c>
      <c r="F41" s="11">
        <v>24.9</v>
      </c>
      <c r="G41" s="11">
        <v>21.7</v>
      </c>
      <c r="H41" s="18">
        <v>25.3</v>
      </c>
      <c r="I41" s="11">
        <v>22.9</v>
      </c>
      <c r="J41" s="85">
        <v>23.2</v>
      </c>
    </row>
    <row r="42" ht="15.75" spans="1:10">
      <c r="A42" s="45"/>
      <c r="B42" s="43"/>
      <c r="C42" s="48" t="s">
        <v>57</v>
      </c>
      <c r="D42" s="47" t="s">
        <v>58</v>
      </c>
      <c r="E42" s="11">
        <v>6.13</v>
      </c>
      <c r="F42" s="11">
        <v>5.63</v>
      </c>
      <c r="G42" s="11">
        <v>5.23</v>
      </c>
      <c r="H42" s="18">
        <v>5.21</v>
      </c>
      <c r="I42" s="11">
        <v>5.5</v>
      </c>
      <c r="J42" s="85">
        <v>5.78</v>
      </c>
    </row>
    <row r="43" ht="15.75" spans="1:10">
      <c r="A43" s="45"/>
      <c r="B43" s="43"/>
      <c r="C43" s="48" t="s">
        <v>59</v>
      </c>
      <c r="D43" s="46" t="s">
        <v>60</v>
      </c>
      <c r="E43" s="11">
        <v>7.15</v>
      </c>
      <c r="F43" s="11">
        <v>4.65</v>
      </c>
      <c r="G43" s="11">
        <v>6.72</v>
      </c>
      <c r="H43" s="18">
        <v>6.17</v>
      </c>
      <c r="I43" s="11">
        <v>4.58</v>
      </c>
      <c r="J43" s="85">
        <v>4.87</v>
      </c>
    </row>
    <row r="44" ht="18.75" spans="1:10">
      <c r="A44" s="45"/>
      <c r="B44" s="43"/>
      <c r="C44" s="47" t="s">
        <v>50</v>
      </c>
      <c r="D44" s="46" t="s">
        <v>61</v>
      </c>
      <c r="E44" s="11">
        <v>526</v>
      </c>
      <c r="F44" s="11">
        <v>662</v>
      </c>
      <c r="G44" s="11">
        <v>530</v>
      </c>
      <c r="H44" s="18">
        <v>520</v>
      </c>
      <c r="I44" s="11">
        <v>544</v>
      </c>
      <c r="J44" s="85">
        <v>617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8.54</v>
      </c>
      <c r="F45" s="11">
        <v>10.05</v>
      </c>
      <c r="G45" s="11">
        <v>7.18</v>
      </c>
      <c r="H45" s="18">
        <v>7.07</v>
      </c>
      <c r="I45" s="11">
        <v>7.51</v>
      </c>
      <c r="J45" s="85">
        <v>7.16</v>
      </c>
    </row>
    <row r="46" ht="18.75" spans="1:10">
      <c r="A46" s="45"/>
      <c r="B46" s="43"/>
      <c r="C46" s="47" t="s">
        <v>50</v>
      </c>
      <c r="D46" s="46" t="s">
        <v>51</v>
      </c>
      <c r="E46" s="11">
        <v>13.3</v>
      </c>
      <c r="F46" s="11">
        <v>4.37</v>
      </c>
      <c r="G46" s="11">
        <v>2.8</v>
      </c>
      <c r="H46" s="18">
        <v>3.1</v>
      </c>
      <c r="I46" s="11">
        <v>4.06</v>
      </c>
      <c r="J46" s="85">
        <v>4.84</v>
      </c>
    </row>
    <row r="47" ht="14.25" spans="1:10">
      <c r="A47" s="45"/>
      <c r="B47" s="43"/>
      <c r="C47" s="48" t="s">
        <v>52</v>
      </c>
      <c r="D47" s="46" t="s">
        <v>65</v>
      </c>
      <c r="E47" s="11">
        <v>2.74</v>
      </c>
      <c r="F47" s="11">
        <v>1.13</v>
      </c>
      <c r="G47" s="11">
        <v>4.33</v>
      </c>
      <c r="H47" s="18">
        <v>6.91</v>
      </c>
      <c r="I47" s="11">
        <v>4.15</v>
      </c>
      <c r="J47" s="85">
        <v>3.62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8.16</v>
      </c>
      <c r="F48" s="11">
        <v>15.08</v>
      </c>
      <c r="G48" s="11">
        <v>6.89</v>
      </c>
      <c r="H48" s="18">
        <v>6.56</v>
      </c>
      <c r="I48" s="11">
        <v>7.13</v>
      </c>
      <c r="J48" s="85">
        <v>7.88</v>
      </c>
    </row>
    <row r="49" ht="18.75" spans="1:10">
      <c r="A49" s="45"/>
      <c r="B49" s="43"/>
      <c r="C49" s="47" t="s">
        <v>50</v>
      </c>
      <c r="D49" s="46" t="s">
        <v>51</v>
      </c>
      <c r="E49" s="11">
        <v>19.3</v>
      </c>
      <c r="F49" s="11">
        <v>18.8</v>
      </c>
      <c r="G49" s="11">
        <v>17.9</v>
      </c>
      <c r="H49" s="18">
        <v>18.1</v>
      </c>
      <c r="I49" s="11">
        <v>14.4</v>
      </c>
      <c r="J49" s="85">
        <v>15.4</v>
      </c>
    </row>
    <row r="50" ht="14.25" spans="1:10">
      <c r="A50" s="45"/>
      <c r="B50" s="43"/>
      <c r="C50" s="48" t="s">
        <v>52</v>
      </c>
      <c r="D50" s="46" t="s">
        <v>65</v>
      </c>
      <c r="E50" s="11">
        <v>9.7</v>
      </c>
      <c r="F50" s="11">
        <v>7.33</v>
      </c>
      <c r="G50" s="11">
        <v>3.16</v>
      </c>
      <c r="H50" s="18">
        <v>4.05</v>
      </c>
      <c r="I50" s="11">
        <v>11.5</v>
      </c>
      <c r="J50" s="85">
        <v>6.52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9.33</v>
      </c>
      <c r="F52" s="11">
        <v>9.45</v>
      </c>
      <c r="G52" s="11">
        <v>9.41</v>
      </c>
      <c r="H52" s="18">
        <v>9.39</v>
      </c>
      <c r="I52" s="11">
        <v>9.3</v>
      </c>
      <c r="J52" s="85">
        <v>9.32</v>
      </c>
    </row>
    <row r="53" ht="15.75" spans="1:10">
      <c r="A53" s="45"/>
      <c r="B53" s="43"/>
      <c r="C53" s="46" t="s">
        <v>48</v>
      </c>
      <c r="D53" s="46" t="s">
        <v>49</v>
      </c>
      <c r="E53" s="11">
        <v>7.25</v>
      </c>
      <c r="F53" s="11">
        <v>7.92</v>
      </c>
      <c r="G53" s="11">
        <v>7.82</v>
      </c>
      <c r="H53" s="18">
        <v>8.06</v>
      </c>
      <c r="I53" s="11">
        <v>6.2</v>
      </c>
      <c r="J53" s="85">
        <v>6.73</v>
      </c>
    </row>
    <row r="54" ht="18.75" spans="1:10">
      <c r="A54" s="45"/>
      <c r="B54" s="43"/>
      <c r="C54" s="47" t="s">
        <v>50</v>
      </c>
      <c r="D54" s="46" t="s">
        <v>51</v>
      </c>
      <c r="E54" s="11">
        <v>13.8</v>
      </c>
      <c r="F54" s="11">
        <v>9.4</v>
      </c>
      <c r="G54" s="11">
        <v>5.7</v>
      </c>
      <c r="H54" s="18">
        <v>4.2</v>
      </c>
      <c r="I54" s="11">
        <v>7.1</v>
      </c>
      <c r="J54" s="85">
        <v>6.1</v>
      </c>
    </row>
    <row r="55" ht="14.25" spans="1:10">
      <c r="A55" s="45"/>
      <c r="B55" s="49"/>
      <c r="C55" s="50" t="s">
        <v>52</v>
      </c>
      <c r="D55" s="46" t="s">
        <v>70</v>
      </c>
      <c r="E55" s="97">
        <v>9.5</v>
      </c>
      <c r="F55" s="97">
        <v>10.8</v>
      </c>
      <c r="G55" s="97">
        <v>7.33</v>
      </c>
      <c r="H55" s="18">
        <v>6.31</v>
      </c>
      <c r="I55" s="11">
        <v>7.45</v>
      </c>
      <c r="J55" s="85">
        <v>5.31</v>
      </c>
    </row>
    <row r="56" ht="14.25" spans="1:10">
      <c r="A56" s="51" t="s">
        <v>71</v>
      </c>
      <c r="B56" s="51" t="s">
        <v>72</v>
      </c>
      <c r="C56" s="52">
        <v>8.23</v>
      </c>
      <c r="D56" s="51" t="s">
        <v>44</v>
      </c>
      <c r="E56" s="52">
        <v>85</v>
      </c>
      <c r="F56" s="51" t="s">
        <v>73</v>
      </c>
      <c r="G56" s="52">
        <v>74.1</v>
      </c>
      <c r="H56" s="51" t="s">
        <v>74</v>
      </c>
      <c r="I56" s="52">
        <v>0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118</v>
      </c>
      <c r="C60" s="57"/>
      <c r="D60" s="94"/>
      <c r="E60" s="57"/>
      <c r="F60" s="57">
        <v>2.03</v>
      </c>
      <c r="G60" s="98"/>
      <c r="H60" s="57">
        <v>4.31</v>
      </c>
      <c r="I60" s="57"/>
      <c r="J60" s="85">
        <v>3.57</v>
      </c>
      <c r="K60" s="85"/>
      <c r="L60" s="85">
        <v>5.21</v>
      </c>
      <c r="M60" s="85"/>
    </row>
    <row r="61" ht="18.75" spans="1:13">
      <c r="A61" s="56" t="s">
        <v>79</v>
      </c>
      <c r="B61" s="57">
        <v>22.2</v>
      </c>
      <c r="C61" s="57"/>
      <c r="D61" s="94">
        <v>4.29</v>
      </c>
      <c r="E61" s="57"/>
      <c r="F61" s="57">
        <v>26.5</v>
      </c>
      <c r="G61" s="98"/>
      <c r="H61" s="57">
        <v>198</v>
      </c>
      <c r="I61" s="57"/>
      <c r="J61" s="85">
        <v>9.48</v>
      </c>
      <c r="K61" s="85"/>
      <c r="L61" s="85">
        <v>10.25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26.07</v>
      </c>
      <c r="D63" s="94"/>
      <c r="E63" s="57">
        <v>39.75</v>
      </c>
      <c r="F63" s="57"/>
      <c r="G63" s="98">
        <v>25.9</v>
      </c>
      <c r="H63" s="57"/>
      <c r="I63" s="57">
        <v>29.7</v>
      </c>
      <c r="J63" s="85"/>
      <c r="K63" s="85">
        <v>26.12</v>
      </c>
      <c r="M63" s="85">
        <v>23.1</v>
      </c>
    </row>
    <row r="64" ht="18.75" spans="1:13">
      <c r="A64" s="60" t="s">
        <v>81</v>
      </c>
      <c r="B64" s="57"/>
      <c r="C64" s="57">
        <v>26.12</v>
      </c>
      <c r="D64" s="94"/>
      <c r="E64" s="57">
        <v>11.69</v>
      </c>
      <c r="F64" s="57"/>
      <c r="G64" s="99">
        <v>12.6</v>
      </c>
      <c r="H64" s="57"/>
      <c r="I64" s="57">
        <v>14.5</v>
      </c>
      <c r="J64" s="85"/>
      <c r="K64" s="85">
        <v>12.16</v>
      </c>
      <c r="L64" s="85"/>
      <c r="M64" s="85">
        <v>12.8</v>
      </c>
    </row>
    <row r="65" ht="18.75" spans="1:13">
      <c r="A65" s="60" t="s">
        <v>82</v>
      </c>
      <c r="B65" s="57"/>
      <c r="C65" s="57"/>
      <c r="D65" s="94"/>
      <c r="E65" s="57"/>
      <c r="F65" s="57"/>
      <c r="G65" s="98"/>
      <c r="H65" s="57"/>
      <c r="I65" s="57"/>
      <c r="J65" s="85"/>
      <c r="K65" s="85"/>
      <c r="M65" s="85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15.8</v>
      </c>
      <c r="C67" s="57">
        <v>6.49</v>
      </c>
      <c r="D67" s="94">
        <v>17.1</v>
      </c>
      <c r="E67" s="57">
        <v>6.2</v>
      </c>
      <c r="F67" s="57">
        <v>7.69</v>
      </c>
      <c r="G67" s="98">
        <v>6.9</v>
      </c>
      <c r="H67" s="57">
        <v>8.26</v>
      </c>
      <c r="I67" s="57">
        <v>6.6</v>
      </c>
      <c r="J67" s="85">
        <v>15</v>
      </c>
      <c r="K67" s="85">
        <v>5.27</v>
      </c>
      <c r="L67" s="85">
        <v>12.5</v>
      </c>
      <c r="M67" s="85">
        <v>6.04</v>
      </c>
    </row>
    <row r="68" ht="18.75" spans="1:13">
      <c r="A68" s="92" t="s">
        <v>84</v>
      </c>
      <c r="B68" s="100">
        <v>18.7</v>
      </c>
      <c r="C68" s="57">
        <v>5.69</v>
      </c>
      <c r="D68" s="94">
        <v>26.9</v>
      </c>
      <c r="E68" s="57">
        <v>5.77</v>
      </c>
      <c r="F68" s="57">
        <v>15.43</v>
      </c>
      <c r="G68" s="98">
        <v>5.8</v>
      </c>
      <c r="H68" s="57">
        <v>14.93</v>
      </c>
      <c r="I68" s="57">
        <v>5.7</v>
      </c>
      <c r="J68" s="85">
        <v>6.16</v>
      </c>
      <c r="K68" s="85">
        <v>5.69</v>
      </c>
      <c r="L68" s="85">
        <v>5.33</v>
      </c>
      <c r="M68" s="85">
        <v>5.7</v>
      </c>
    </row>
    <row r="69" ht="18.75" spans="1:13">
      <c r="A69" s="92" t="s">
        <v>85</v>
      </c>
      <c r="B69" s="100"/>
      <c r="C69" s="57"/>
      <c r="D69" s="94"/>
      <c r="E69" s="57"/>
      <c r="F69" s="57"/>
      <c r="G69" s="98"/>
      <c r="H69" s="57"/>
      <c r="I69" s="57"/>
      <c r="J69" s="85"/>
      <c r="K69" s="85"/>
      <c r="L69" s="85"/>
      <c r="M69" s="85"/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77" t="s">
        <v>89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38268</v>
      </c>
      <c r="D4" s="11"/>
      <c r="E4" s="11"/>
      <c r="F4" s="11">
        <v>38880</v>
      </c>
      <c r="G4" s="11"/>
      <c r="H4" s="11"/>
      <c r="I4" s="11">
        <v>39480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1560</v>
      </c>
      <c r="D5" s="11"/>
      <c r="E5" s="11"/>
      <c r="F5" s="11">
        <v>45570</v>
      </c>
      <c r="G5" s="11"/>
      <c r="H5" s="11"/>
      <c r="I5" s="11">
        <v>46320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C4-'17日'!I4</f>
        <v>685</v>
      </c>
      <c r="D6" s="13"/>
      <c r="E6" s="13"/>
      <c r="F6" s="63">
        <f>F4-C4</f>
        <v>612</v>
      </c>
      <c r="G6" s="64"/>
      <c r="H6" s="65"/>
      <c r="I6" s="63">
        <f>I4-F4</f>
        <v>600</v>
      </c>
      <c r="J6" s="64"/>
      <c r="K6" s="65"/>
      <c r="L6" s="81">
        <f>C6+F6+I6</f>
        <v>1897</v>
      </c>
      <c r="M6" s="81">
        <f>C7+F7+I7</f>
        <v>2088</v>
      </c>
    </row>
    <row r="7" ht="21.95" customHeight="1" spans="1:13">
      <c r="A7" s="9"/>
      <c r="B7" s="12" t="s">
        <v>8</v>
      </c>
      <c r="C7" s="13">
        <f>C5-'17日'!I5</f>
        <v>-42672</v>
      </c>
      <c r="D7" s="13"/>
      <c r="E7" s="13"/>
      <c r="F7" s="63">
        <f>F5-C5</f>
        <v>44010</v>
      </c>
      <c r="G7" s="64"/>
      <c r="H7" s="65"/>
      <c r="I7" s="63">
        <f>I5-F5</f>
        <v>750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45</v>
      </c>
      <c r="D9" s="11"/>
      <c r="E9" s="11"/>
      <c r="F9" s="11">
        <v>46</v>
      </c>
      <c r="G9" s="11"/>
      <c r="H9" s="11"/>
      <c r="I9" s="11">
        <v>47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45</v>
      </c>
      <c r="D10" s="11"/>
      <c r="E10" s="11"/>
      <c r="F10" s="11">
        <v>46</v>
      </c>
      <c r="G10" s="11"/>
      <c r="H10" s="11"/>
      <c r="I10" s="11">
        <v>46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270</v>
      </c>
      <c r="D15" s="18">
        <v>230</v>
      </c>
      <c r="E15" s="18">
        <v>500</v>
      </c>
      <c r="F15" s="18">
        <v>500</v>
      </c>
      <c r="G15" s="18">
        <v>490</v>
      </c>
      <c r="H15" s="18">
        <v>450</v>
      </c>
      <c r="I15" s="18">
        <v>450</v>
      </c>
      <c r="J15" s="18">
        <v>420</v>
      </c>
      <c r="K15" s="18">
        <v>390</v>
      </c>
    </row>
    <row r="16" ht="21.95" customHeight="1" spans="1:11">
      <c r="A16" s="19"/>
      <c r="B16" s="20" t="s">
        <v>20</v>
      </c>
      <c r="C16" s="21" t="s">
        <v>223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420</v>
      </c>
      <c r="E21" s="18">
        <v>340</v>
      </c>
      <c r="F21" s="18">
        <v>340</v>
      </c>
      <c r="G21" s="18">
        <v>520</v>
      </c>
      <c r="H21" s="18">
        <v>490</v>
      </c>
      <c r="I21" s="18">
        <v>490</v>
      </c>
      <c r="J21" s="18">
        <v>400</v>
      </c>
      <c r="K21" s="18">
        <v>320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224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1560</v>
      </c>
      <c r="D23" s="18"/>
      <c r="E23" s="18"/>
      <c r="F23" s="18">
        <f>700+660</f>
        <v>1360</v>
      </c>
      <c r="G23" s="18"/>
      <c r="H23" s="18"/>
      <c r="I23" s="18">
        <f>650+700</f>
        <v>1350</v>
      </c>
      <c r="J23" s="18"/>
      <c r="K23" s="18"/>
    </row>
    <row r="24" ht="21.95" customHeight="1" spans="1:11">
      <c r="A24" s="24"/>
      <c r="B24" s="25" t="s">
        <v>29</v>
      </c>
      <c r="C24" s="18">
        <v>390</v>
      </c>
      <c r="D24" s="18"/>
      <c r="E24" s="18"/>
      <c r="F24" s="18">
        <f>1350+960</f>
        <v>2310</v>
      </c>
      <c r="G24" s="18"/>
      <c r="H24" s="18"/>
      <c r="I24" s="18">
        <f>1110+1060</f>
        <v>2170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18</v>
      </c>
      <c r="D25" s="18"/>
      <c r="E25" s="18"/>
      <c r="F25" s="18">
        <v>18</v>
      </c>
      <c r="G25" s="18"/>
      <c r="H25" s="18"/>
      <c r="I25" s="18">
        <v>18</v>
      </c>
      <c r="J25" s="18"/>
      <c r="K25" s="18"/>
    </row>
    <row r="26" ht="21.95" customHeight="1" spans="1:11">
      <c r="A26" s="19"/>
      <c r="B26" s="15" t="s">
        <v>32</v>
      </c>
      <c r="C26" s="18">
        <v>16</v>
      </c>
      <c r="D26" s="18"/>
      <c r="E26" s="18"/>
      <c r="F26" s="18">
        <v>12</v>
      </c>
      <c r="G26" s="18"/>
      <c r="H26" s="18"/>
      <c r="I26" s="18">
        <v>12</v>
      </c>
      <c r="J26" s="18"/>
      <c r="K26" s="18"/>
    </row>
    <row r="27" ht="21.95" customHeight="1" spans="1:11">
      <c r="A27" s="19"/>
      <c r="B27" s="15" t="s">
        <v>33</v>
      </c>
      <c r="C27" s="18">
        <v>17</v>
      </c>
      <c r="D27" s="18"/>
      <c r="E27" s="18"/>
      <c r="F27" s="18">
        <v>17</v>
      </c>
      <c r="G27" s="18"/>
      <c r="H27" s="18"/>
      <c r="I27" s="18">
        <v>17</v>
      </c>
      <c r="J27" s="18"/>
      <c r="K27" s="18"/>
    </row>
    <row r="28" ht="76.5" customHeight="1" spans="1:11">
      <c r="A28" s="26" t="s">
        <v>34</v>
      </c>
      <c r="B28" s="27"/>
      <c r="C28" s="28" t="s">
        <v>225</v>
      </c>
      <c r="D28" s="29"/>
      <c r="E28" s="66"/>
      <c r="F28" s="28" t="s">
        <v>226</v>
      </c>
      <c r="G28" s="29"/>
      <c r="H28" s="66"/>
      <c r="I28" s="28" t="s">
        <v>227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221</v>
      </c>
      <c r="D31" s="41"/>
      <c r="E31" s="69"/>
      <c r="F31" s="40" t="s">
        <v>228</v>
      </c>
      <c r="G31" s="41"/>
      <c r="H31" s="69"/>
      <c r="I31" s="40" t="s">
        <v>229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9.46</v>
      </c>
      <c r="F35" s="11">
        <v>9.4</v>
      </c>
      <c r="G35" s="11">
        <v>9.42</v>
      </c>
      <c r="H35" s="18">
        <v>9.33</v>
      </c>
      <c r="I35" s="11">
        <v>9.45</v>
      </c>
      <c r="J35" s="85">
        <v>9.34</v>
      </c>
    </row>
    <row r="36" ht="15.75" spans="1:10">
      <c r="A36" s="45"/>
      <c r="B36" s="43"/>
      <c r="C36" s="46" t="s">
        <v>48</v>
      </c>
      <c r="D36" s="46" t="s">
        <v>49</v>
      </c>
      <c r="E36" s="11">
        <v>6.13</v>
      </c>
      <c r="F36" s="11">
        <v>15.18</v>
      </c>
      <c r="G36" s="11">
        <v>14.16</v>
      </c>
      <c r="H36" s="18">
        <v>6.76</v>
      </c>
      <c r="I36" s="11">
        <v>14.03</v>
      </c>
      <c r="J36" s="85">
        <v>12.26</v>
      </c>
    </row>
    <row r="37" ht="18.75" spans="1:10">
      <c r="A37" s="45"/>
      <c r="B37" s="43"/>
      <c r="C37" s="47" t="s">
        <v>50</v>
      </c>
      <c r="D37" s="46" t="s">
        <v>51</v>
      </c>
      <c r="E37" s="11">
        <v>9.23</v>
      </c>
      <c r="F37" s="11">
        <v>8.11</v>
      </c>
      <c r="G37" s="95">
        <v>6.39</v>
      </c>
      <c r="H37" s="18">
        <v>8.76</v>
      </c>
      <c r="I37" s="11">
        <v>7.91</v>
      </c>
      <c r="J37" s="85">
        <v>7.67</v>
      </c>
    </row>
    <row r="38" ht="14.25" spans="1:10">
      <c r="A38" s="45"/>
      <c r="B38" s="43"/>
      <c r="C38" s="48" t="s">
        <v>52</v>
      </c>
      <c r="D38" s="46" t="s">
        <v>53</v>
      </c>
      <c r="E38" s="95">
        <v>18.9</v>
      </c>
      <c r="F38" s="95">
        <v>20.2</v>
      </c>
      <c r="G38" s="95">
        <v>12.5</v>
      </c>
      <c r="H38" s="96">
        <v>12.1</v>
      </c>
      <c r="I38" s="11">
        <v>15.4</v>
      </c>
      <c r="J38" s="85">
        <v>13.1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</v>
      </c>
      <c r="H39" s="18">
        <v>0.5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9.89</v>
      </c>
      <c r="F40" s="11">
        <v>9.96</v>
      </c>
      <c r="G40" s="11">
        <v>10.08</v>
      </c>
      <c r="H40" s="18">
        <v>9.99</v>
      </c>
      <c r="I40" s="11">
        <v>10.14</v>
      </c>
      <c r="J40" s="85">
        <v>10.06</v>
      </c>
    </row>
    <row r="41" ht="15.75" spans="1:10">
      <c r="A41" s="45"/>
      <c r="B41" s="43"/>
      <c r="C41" s="46" t="s">
        <v>48</v>
      </c>
      <c r="D41" s="46" t="s">
        <v>56</v>
      </c>
      <c r="E41" s="11">
        <v>24.2</v>
      </c>
      <c r="F41" s="11">
        <v>24.5</v>
      </c>
      <c r="G41" s="11">
        <v>21.7</v>
      </c>
      <c r="H41" s="18">
        <v>24.6</v>
      </c>
      <c r="I41" s="11">
        <v>20.9</v>
      </c>
      <c r="J41" s="85">
        <v>20.2</v>
      </c>
    </row>
    <row r="42" ht="15.75" spans="1:10">
      <c r="A42" s="45"/>
      <c r="B42" s="43"/>
      <c r="C42" s="48" t="s">
        <v>57</v>
      </c>
      <c r="D42" s="47" t="s">
        <v>58</v>
      </c>
      <c r="E42" s="11">
        <v>4.78</v>
      </c>
      <c r="F42" s="11">
        <v>5.47</v>
      </c>
      <c r="G42" s="11">
        <v>5.38</v>
      </c>
      <c r="H42" s="18">
        <v>5.41</v>
      </c>
      <c r="I42" s="11">
        <v>5.4</v>
      </c>
      <c r="J42" s="85">
        <v>5.37</v>
      </c>
    </row>
    <row r="43" ht="15.75" spans="1:10">
      <c r="A43" s="45"/>
      <c r="B43" s="43"/>
      <c r="C43" s="48" t="s">
        <v>59</v>
      </c>
      <c r="D43" s="46" t="s">
        <v>60</v>
      </c>
      <c r="E43" s="11">
        <v>5.77</v>
      </c>
      <c r="F43" s="11">
        <v>5.36</v>
      </c>
      <c r="G43" s="11">
        <v>4.94</v>
      </c>
      <c r="H43" s="18">
        <v>5.09</v>
      </c>
      <c r="I43" s="11">
        <v>6.72</v>
      </c>
      <c r="J43" s="85">
        <v>6.92</v>
      </c>
    </row>
    <row r="44" ht="18.75" spans="1:10">
      <c r="A44" s="45"/>
      <c r="B44" s="43"/>
      <c r="C44" s="47" t="s">
        <v>50</v>
      </c>
      <c r="D44" s="46" t="s">
        <v>61</v>
      </c>
      <c r="E44" s="11">
        <v>545</v>
      </c>
      <c r="F44" s="11">
        <v>697</v>
      </c>
      <c r="G44" s="11">
        <v>418</v>
      </c>
      <c r="H44" s="18">
        <v>426</v>
      </c>
      <c r="I44" s="11">
        <v>474</v>
      </c>
      <c r="J44" s="85">
        <v>482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11.06</v>
      </c>
      <c r="F45" s="11">
        <v>8.47</v>
      </c>
      <c r="G45" s="11">
        <v>7.22</v>
      </c>
      <c r="H45" s="18">
        <v>7.79</v>
      </c>
      <c r="I45" s="11">
        <v>7.23</v>
      </c>
      <c r="J45" s="85">
        <v>7.76</v>
      </c>
    </row>
    <row r="46" ht="18.75" spans="1:10">
      <c r="A46" s="45"/>
      <c r="B46" s="43"/>
      <c r="C46" s="47" t="s">
        <v>50</v>
      </c>
      <c r="D46" s="46" t="s">
        <v>51</v>
      </c>
      <c r="E46" s="11">
        <v>4.06</v>
      </c>
      <c r="F46" s="11">
        <v>3.45</v>
      </c>
      <c r="G46" s="11">
        <v>7.52</v>
      </c>
      <c r="H46" s="18">
        <v>7.49</v>
      </c>
      <c r="I46" s="11">
        <v>4.18</v>
      </c>
      <c r="J46" s="85">
        <v>3.67</v>
      </c>
    </row>
    <row r="47" ht="14.25" spans="1:10">
      <c r="A47" s="45"/>
      <c r="B47" s="43"/>
      <c r="C47" s="48" t="s">
        <v>52</v>
      </c>
      <c r="D47" s="46" t="s">
        <v>65</v>
      </c>
      <c r="E47" s="11">
        <v>2.37</v>
      </c>
      <c r="F47" s="11">
        <v>5.87</v>
      </c>
      <c r="G47" s="11">
        <v>9.71</v>
      </c>
      <c r="H47" s="18">
        <v>5.84</v>
      </c>
      <c r="I47" s="11">
        <v>7.04</v>
      </c>
      <c r="J47" s="85">
        <v>0.24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5.93</v>
      </c>
      <c r="F48" s="11">
        <v>8.78</v>
      </c>
      <c r="G48" s="11">
        <v>9.96</v>
      </c>
      <c r="H48" s="18">
        <v>6.05</v>
      </c>
      <c r="I48" s="11">
        <v>6.64</v>
      </c>
      <c r="J48" s="85">
        <v>6.73</v>
      </c>
    </row>
    <row r="49" ht="18.75" spans="1:10">
      <c r="A49" s="45"/>
      <c r="B49" s="43"/>
      <c r="C49" s="47" t="s">
        <v>50</v>
      </c>
      <c r="D49" s="46" t="s">
        <v>51</v>
      </c>
      <c r="E49" s="11">
        <v>15.2</v>
      </c>
      <c r="F49" s="11">
        <v>16.4</v>
      </c>
      <c r="G49" s="11">
        <v>11.8</v>
      </c>
      <c r="H49" s="18">
        <v>13.5</v>
      </c>
      <c r="I49" s="11">
        <v>14.7</v>
      </c>
      <c r="J49" s="85">
        <v>17</v>
      </c>
    </row>
    <row r="50" ht="14.25" spans="1:10">
      <c r="A50" s="45"/>
      <c r="B50" s="43"/>
      <c r="C50" s="48" t="s">
        <v>52</v>
      </c>
      <c r="D50" s="46" t="s">
        <v>65</v>
      </c>
      <c r="E50" s="11">
        <v>15.6</v>
      </c>
      <c r="F50" s="11">
        <v>12.4</v>
      </c>
      <c r="G50" s="11">
        <v>3.3</v>
      </c>
      <c r="H50" s="18">
        <v>3.05</v>
      </c>
      <c r="I50" s="11">
        <v>7.04</v>
      </c>
      <c r="J50" s="85">
        <v>5.44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9.3</v>
      </c>
      <c r="F52" s="11">
        <v>9.48</v>
      </c>
      <c r="G52" s="11">
        <v>9.47</v>
      </c>
      <c r="H52" s="18">
        <v>9.31</v>
      </c>
      <c r="I52" s="11">
        <v>9.49</v>
      </c>
      <c r="J52" s="85">
        <v>9.36</v>
      </c>
    </row>
    <row r="53" ht="15.75" spans="1:10">
      <c r="A53" s="45"/>
      <c r="B53" s="43"/>
      <c r="C53" s="46" t="s">
        <v>48</v>
      </c>
      <c r="D53" s="46" t="s">
        <v>49</v>
      </c>
      <c r="E53" s="11">
        <v>11.16</v>
      </c>
      <c r="F53" s="11">
        <v>6.63</v>
      </c>
      <c r="G53" s="11">
        <v>7.06</v>
      </c>
      <c r="H53" s="18">
        <v>9.01</v>
      </c>
      <c r="I53" s="11">
        <v>6.56</v>
      </c>
      <c r="J53" s="85">
        <v>6.98</v>
      </c>
    </row>
    <row r="54" ht="18.75" spans="1:10">
      <c r="A54" s="45"/>
      <c r="B54" s="43"/>
      <c r="C54" s="47" t="s">
        <v>50</v>
      </c>
      <c r="D54" s="46" t="s">
        <v>51</v>
      </c>
      <c r="E54" s="11">
        <v>4.8</v>
      </c>
      <c r="F54" s="11">
        <v>9.7</v>
      </c>
      <c r="G54" s="11">
        <v>11.1</v>
      </c>
      <c r="H54" s="18">
        <v>11.2</v>
      </c>
      <c r="I54" s="11">
        <v>14.7</v>
      </c>
      <c r="J54" s="85">
        <v>15.1</v>
      </c>
    </row>
    <row r="55" ht="14.25" spans="1:10">
      <c r="A55" s="45"/>
      <c r="B55" s="49"/>
      <c r="C55" s="50" t="s">
        <v>52</v>
      </c>
      <c r="D55" s="46" t="s">
        <v>70</v>
      </c>
      <c r="E55" s="97">
        <v>12.7</v>
      </c>
      <c r="F55" s="97">
        <v>10.8</v>
      </c>
      <c r="G55" s="97">
        <v>5.32</v>
      </c>
      <c r="H55" s="18">
        <v>3.26</v>
      </c>
      <c r="I55" s="11">
        <v>3.88</v>
      </c>
      <c r="J55" s="85">
        <v>1.57</v>
      </c>
    </row>
    <row r="56" ht="14.25" spans="1:10">
      <c r="A56" s="51" t="s">
        <v>71</v>
      </c>
      <c r="B56" s="51" t="s">
        <v>72</v>
      </c>
      <c r="C56" s="52">
        <v>8.12</v>
      </c>
      <c r="D56" s="51" t="s">
        <v>44</v>
      </c>
      <c r="E56" s="52">
        <v>82</v>
      </c>
      <c r="F56" s="51" t="s">
        <v>73</v>
      </c>
      <c r="G56" s="52">
        <v>78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4.29</v>
      </c>
      <c r="C60" s="57"/>
      <c r="D60" s="94">
        <v>8.02</v>
      </c>
      <c r="E60" s="57"/>
      <c r="F60" s="57">
        <v>7.06</v>
      </c>
      <c r="G60" s="98"/>
      <c r="H60" s="57">
        <v>7.73</v>
      </c>
      <c r="I60" s="57"/>
      <c r="J60" s="85"/>
      <c r="K60" s="85"/>
      <c r="L60" s="85">
        <v>23.1</v>
      </c>
      <c r="M60" s="85"/>
    </row>
    <row r="61" ht="18.75" spans="1:13">
      <c r="A61" s="56" t="s">
        <v>79</v>
      </c>
      <c r="B61" s="57">
        <v>25.7</v>
      </c>
      <c r="C61" s="57"/>
      <c r="D61" s="94">
        <v>19.12</v>
      </c>
      <c r="E61" s="57"/>
      <c r="F61" s="57">
        <v>1.5</v>
      </c>
      <c r="G61" s="98"/>
      <c r="H61" s="57">
        <v>3.13</v>
      </c>
      <c r="I61" s="57"/>
      <c r="J61" s="85">
        <v>15.1</v>
      </c>
      <c r="K61" s="85"/>
      <c r="L61" s="85">
        <v>62.2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30.47</v>
      </c>
      <c r="D63" s="94"/>
      <c r="E63" s="57">
        <v>29.9</v>
      </c>
      <c r="F63" s="85"/>
      <c r="G63" s="57">
        <v>33.27</v>
      </c>
      <c r="H63" s="57"/>
      <c r="I63" s="54">
        <v>26.25</v>
      </c>
      <c r="J63" s="85"/>
      <c r="K63" s="85">
        <v>42.25</v>
      </c>
      <c r="M63" s="85">
        <v>31.5</v>
      </c>
    </row>
    <row r="64" ht="18.75" spans="1:13">
      <c r="A64" s="60" t="s">
        <v>81</v>
      </c>
      <c r="B64" s="57"/>
      <c r="C64" s="57"/>
      <c r="D64" s="94"/>
      <c r="E64" s="57"/>
      <c r="F64" s="85"/>
      <c r="G64" s="57"/>
      <c r="H64" s="57"/>
      <c r="I64" s="54"/>
      <c r="J64" s="85"/>
      <c r="K64" s="85"/>
      <c r="L64" s="85"/>
      <c r="M64" s="85"/>
    </row>
    <row r="65" ht="18.75" spans="1:13">
      <c r="A65" s="60" t="s">
        <v>82</v>
      </c>
      <c r="B65" s="57"/>
      <c r="C65" s="57">
        <v>74.5</v>
      </c>
      <c r="D65" s="94"/>
      <c r="E65" s="57">
        <v>75.53</v>
      </c>
      <c r="F65" s="85"/>
      <c r="G65" s="57">
        <v>71.03</v>
      </c>
      <c r="H65" s="57"/>
      <c r="I65" s="54">
        <v>46</v>
      </c>
      <c r="J65" s="85"/>
      <c r="K65" s="85">
        <v>77.41</v>
      </c>
      <c r="M65" s="85">
        <v>78.3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11.4</v>
      </c>
      <c r="C67" s="57">
        <v>6.13</v>
      </c>
      <c r="D67" s="94">
        <v>17.3</v>
      </c>
      <c r="E67" s="57">
        <v>6.54</v>
      </c>
      <c r="F67" s="57">
        <v>7.25</v>
      </c>
      <c r="G67" s="98">
        <v>6.89</v>
      </c>
      <c r="H67" s="57">
        <v>11.8</v>
      </c>
      <c r="I67" s="57">
        <v>6.45</v>
      </c>
      <c r="J67" s="85">
        <v>15.1</v>
      </c>
      <c r="K67" s="85">
        <v>6.2</v>
      </c>
      <c r="L67" s="85">
        <v>18.5</v>
      </c>
      <c r="M67" s="85">
        <v>6.31</v>
      </c>
    </row>
    <row r="68" ht="18.75" spans="1:13">
      <c r="A68" s="92" t="s">
        <v>84</v>
      </c>
      <c r="B68" s="100">
        <v>14.7</v>
      </c>
      <c r="C68" s="57">
        <v>5.37</v>
      </c>
      <c r="D68" s="94">
        <v>13.5</v>
      </c>
      <c r="E68" s="57">
        <v>6.24</v>
      </c>
      <c r="F68" s="57">
        <v>13.8</v>
      </c>
      <c r="G68" s="98">
        <v>6.27</v>
      </c>
      <c r="H68" s="57">
        <v>11.9</v>
      </c>
      <c r="I68" s="57">
        <v>6.21</v>
      </c>
      <c r="J68" s="85">
        <v>12.6</v>
      </c>
      <c r="K68" s="85">
        <v>5.48</v>
      </c>
      <c r="L68" s="85">
        <v>15.6</v>
      </c>
      <c r="M68" s="85">
        <v>5.77</v>
      </c>
    </row>
    <row r="69" ht="18.75" spans="1:13">
      <c r="A69" s="92" t="s">
        <v>85</v>
      </c>
      <c r="B69" s="100">
        <v>8.77</v>
      </c>
      <c r="C69" s="57">
        <v>7.36</v>
      </c>
      <c r="D69" s="94">
        <v>10.1</v>
      </c>
      <c r="E69" s="57">
        <v>7.24</v>
      </c>
      <c r="F69" s="57">
        <v>1.45</v>
      </c>
      <c r="G69" s="98">
        <v>7.57</v>
      </c>
      <c r="H69" s="57">
        <v>3.67</v>
      </c>
      <c r="I69" s="57">
        <v>7.18</v>
      </c>
      <c r="J69" s="85">
        <v>1.41</v>
      </c>
      <c r="K69" s="85">
        <v>6.58</v>
      </c>
      <c r="L69" s="85">
        <v>1.31</v>
      </c>
      <c r="M69" s="85">
        <v>7.27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M26" sqref="M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77" t="s">
        <v>89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950</v>
      </c>
      <c r="D4" s="11"/>
      <c r="E4" s="11"/>
      <c r="F4" s="11">
        <v>1211</v>
      </c>
      <c r="G4" s="11"/>
      <c r="H4" s="11"/>
      <c r="I4" s="11">
        <v>1550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942</v>
      </c>
      <c r="D5" s="11"/>
      <c r="E5" s="11"/>
      <c r="F5" s="11">
        <v>2100</v>
      </c>
      <c r="G5" s="11"/>
      <c r="H5" s="11"/>
      <c r="I5" s="11">
        <v>3220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</f>
        <v>950</v>
      </c>
      <c r="D6" s="13"/>
      <c r="E6" s="13"/>
      <c r="F6" s="63">
        <f>F4-C4</f>
        <v>261</v>
      </c>
      <c r="G6" s="64"/>
      <c r="H6" s="65"/>
      <c r="I6" s="63">
        <f>I4-F4</f>
        <v>339</v>
      </c>
      <c r="J6" s="64"/>
      <c r="K6" s="65"/>
      <c r="L6" s="81">
        <f>C6+F6+I6</f>
        <v>1550</v>
      </c>
      <c r="M6" s="81">
        <f>C7+F7+I7</f>
        <v>3220</v>
      </c>
    </row>
    <row r="7" ht="21.95" customHeight="1" spans="1:13">
      <c r="A7" s="9"/>
      <c r="B7" s="12" t="s">
        <v>8</v>
      </c>
      <c r="C7" s="13">
        <f>C5</f>
        <v>942</v>
      </c>
      <c r="D7" s="13"/>
      <c r="E7" s="13"/>
      <c r="F7" s="63">
        <f>F5-C5</f>
        <v>1158</v>
      </c>
      <c r="G7" s="64"/>
      <c r="H7" s="65"/>
      <c r="I7" s="63">
        <f>I5-F5</f>
        <v>1120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46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1</v>
      </c>
      <c r="G10" s="11"/>
      <c r="H10" s="11"/>
      <c r="I10" s="11">
        <v>31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420</v>
      </c>
      <c r="D15" s="18">
        <v>390</v>
      </c>
      <c r="E15" s="18">
        <v>360</v>
      </c>
      <c r="F15" s="18">
        <v>360</v>
      </c>
      <c r="G15" s="18">
        <v>330</v>
      </c>
      <c r="H15" s="18">
        <v>300</v>
      </c>
      <c r="I15" s="18">
        <v>300</v>
      </c>
      <c r="J15" s="18">
        <v>270</v>
      </c>
      <c r="K15" s="18">
        <v>520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94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95</v>
      </c>
      <c r="D17" s="11" t="s">
        <v>95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70</v>
      </c>
      <c r="D18" s="11">
        <v>70</v>
      </c>
      <c r="E18" s="11">
        <v>70</v>
      </c>
      <c r="F18" s="11">
        <v>70</v>
      </c>
      <c r="G18" s="11">
        <v>90</v>
      </c>
      <c r="H18" s="11">
        <v>90</v>
      </c>
      <c r="I18" s="11">
        <v>90</v>
      </c>
      <c r="J18" s="11">
        <v>90</v>
      </c>
      <c r="K18" s="11">
        <v>90</v>
      </c>
    </row>
    <row r="19" ht="21.95" customHeight="1" spans="1:11">
      <c r="A19" s="22"/>
      <c r="B19" s="23" t="s">
        <v>16</v>
      </c>
      <c r="C19" s="18" t="s">
        <v>96</v>
      </c>
      <c r="D19" s="18"/>
      <c r="E19" s="18"/>
      <c r="F19" s="18" t="s">
        <v>97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98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300</v>
      </c>
      <c r="D21" s="18">
        <v>480</v>
      </c>
      <c r="E21" s="18">
        <v>480</v>
      </c>
      <c r="F21" s="18">
        <v>480</v>
      </c>
      <c r="G21" s="18">
        <v>420</v>
      </c>
      <c r="H21" s="18">
        <v>360</v>
      </c>
      <c r="I21" s="18">
        <v>360</v>
      </c>
      <c r="J21" s="18">
        <v>280</v>
      </c>
      <c r="K21" s="18">
        <v>500</v>
      </c>
    </row>
    <row r="22" ht="30.75" customHeight="1" spans="1:11">
      <c r="A22" s="14"/>
      <c r="B22" s="20" t="s">
        <v>25</v>
      </c>
      <c r="C22" s="21" t="s">
        <v>99</v>
      </c>
      <c r="D22" s="21"/>
      <c r="E22" s="21"/>
      <c r="F22" s="21" t="s">
        <v>26</v>
      </c>
      <c r="G22" s="21"/>
      <c r="H22" s="21"/>
      <c r="I22" s="21" t="s">
        <v>100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2600</v>
      </c>
      <c r="D23" s="18"/>
      <c r="E23" s="18"/>
      <c r="F23" s="18">
        <v>2600</v>
      </c>
      <c r="G23" s="18"/>
      <c r="H23" s="18"/>
      <c r="I23" s="18">
        <v>2460</v>
      </c>
      <c r="J23" s="18"/>
      <c r="K23" s="18"/>
    </row>
    <row r="24" ht="21.95" customHeight="1" spans="1:11">
      <c r="A24" s="24"/>
      <c r="B24" s="25" t="s">
        <v>29</v>
      </c>
      <c r="C24" s="18">
        <v>1800</v>
      </c>
      <c r="D24" s="18"/>
      <c r="E24" s="18"/>
      <c r="F24" s="18">
        <v>3410</v>
      </c>
      <c r="G24" s="18"/>
      <c r="H24" s="18"/>
      <c r="I24" s="18">
        <v>3410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28</v>
      </c>
      <c r="D25" s="18"/>
      <c r="E25" s="18"/>
      <c r="F25" s="18">
        <v>28</v>
      </c>
      <c r="G25" s="18"/>
      <c r="H25" s="18"/>
      <c r="I25" s="18">
        <v>28</v>
      </c>
      <c r="J25" s="18"/>
      <c r="K25" s="18"/>
    </row>
    <row r="26" ht="21.95" customHeight="1" spans="1:11">
      <c r="A26" s="19"/>
      <c r="B26" s="15" t="s">
        <v>32</v>
      </c>
      <c r="C26" s="18">
        <v>49</v>
      </c>
      <c r="D26" s="18"/>
      <c r="E26" s="18"/>
      <c r="F26" s="18">
        <v>49</v>
      </c>
      <c r="G26" s="18"/>
      <c r="H26" s="18"/>
      <c r="I26" s="18">
        <v>47</v>
      </c>
      <c r="J26" s="18"/>
      <c r="K26" s="18"/>
    </row>
    <row r="27" ht="21.95" customHeight="1" spans="1:11">
      <c r="A27" s="19"/>
      <c r="B27" s="15" t="s">
        <v>33</v>
      </c>
      <c r="C27" s="18">
        <v>20</v>
      </c>
      <c r="D27" s="18"/>
      <c r="E27" s="18"/>
      <c r="F27" s="18">
        <v>20</v>
      </c>
      <c r="G27" s="18"/>
      <c r="H27" s="18"/>
      <c r="I27" s="18">
        <v>19</v>
      </c>
      <c r="J27" s="18"/>
      <c r="K27" s="18"/>
    </row>
    <row r="28" ht="76.5" customHeight="1" spans="1:11">
      <c r="A28" s="26" t="s">
        <v>34</v>
      </c>
      <c r="B28" s="27"/>
      <c r="C28" s="28" t="s">
        <v>101</v>
      </c>
      <c r="D28" s="29"/>
      <c r="E28" s="66"/>
      <c r="F28" s="102" t="s">
        <v>102</v>
      </c>
      <c r="G28" s="29"/>
      <c r="H28" s="66"/>
      <c r="I28" s="28" t="s">
        <v>103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104</v>
      </c>
      <c r="D31" s="41"/>
      <c r="E31" s="69"/>
      <c r="F31" s="40" t="s">
        <v>105</v>
      </c>
      <c r="G31" s="41"/>
      <c r="H31" s="69"/>
      <c r="I31" s="40" t="s">
        <v>106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>
        <v>9.4</v>
      </c>
      <c r="F35" s="11">
        <v>9.4</v>
      </c>
      <c r="G35" s="11">
        <v>9.34</v>
      </c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>
        <v>5.42</v>
      </c>
      <c r="F36" s="11">
        <v>5.5</v>
      </c>
      <c r="G36" s="11">
        <v>5.83</v>
      </c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>
        <v>14</v>
      </c>
      <c r="F37" s="11">
        <v>13.3</v>
      </c>
      <c r="G37" s="95">
        <v>12.1</v>
      </c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>
        <v>11</v>
      </c>
      <c r="F38" s="95">
        <v>9.7</v>
      </c>
      <c r="G38" s="95">
        <v>10.8</v>
      </c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1</v>
      </c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>
        <v>10</v>
      </c>
      <c r="F40" s="11">
        <v>10.1</v>
      </c>
      <c r="G40" s="11">
        <v>9.29</v>
      </c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>
        <v>23.2</v>
      </c>
      <c r="F41" s="11">
        <v>22.4</v>
      </c>
      <c r="G41" s="11">
        <v>13.84</v>
      </c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>
        <v>5.77</v>
      </c>
      <c r="F42" s="11">
        <v>6.62</v>
      </c>
      <c r="G42" s="11">
        <v>2.71</v>
      </c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>
        <v>8.17</v>
      </c>
      <c r="F43" s="11">
        <v>8.3</v>
      </c>
      <c r="G43" s="11">
        <v>3.42</v>
      </c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>
        <v>460</v>
      </c>
      <c r="F44" s="11">
        <v>412</v>
      </c>
      <c r="G44" s="11">
        <v>316</v>
      </c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8.13</v>
      </c>
      <c r="F45" s="11">
        <v>7.8</v>
      </c>
      <c r="G45" s="11">
        <v>5.69</v>
      </c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>
        <v>10.8</v>
      </c>
      <c r="F46" s="11">
        <v>9.68</v>
      </c>
      <c r="G46" s="11">
        <v>9.95</v>
      </c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>
        <v>6.8</v>
      </c>
      <c r="F47" s="11">
        <v>6.6</v>
      </c>
      <c r="G47" s="11">
        <v>7.39</v>
      </c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5.3</v>
      </c>
      <c r="F48" s="11">
        <v>5.7</v>
      </c>
      <c r="G48" s="11">
        <v>5.57</v>
      </c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>
        <v>17.8</v>
      </c>
      <c r="F49" s="11">
        <v>17.9</v>
      </c>
      <c r="G49" s="11">
        <v>17.2</v>
      </c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>
        <v>8.1</v>
      </c>
      <c r="F50" s="11">
        <v>7.6</v>
      </c>
      <c r="G50" s="11">
        <v>10.9</v>
      </c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/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>
        <v>9.54</v>
      </c>
      <c r="F52" s="11">
        <v>9.5</v>
      </c>
      <c r="G52" s="11">
        <v>9.41</v>
      </c>
      <c r="H52" s="18"/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>
        <v>6.67</v>
      </c>
      <c r="F53" s="11">
        <v>6.8</v>
      </c>
      <c r="G53" s="11">
        <v>6.21</v>
      </c>
      <c r="H53" s="18"/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>
        <v>8</v>
      </c>
      <c r="F54" s="11">
        <v>8.2</v>
      </c>
      <c r="G54" s="11">
        <v>5.5</v>
      </c>
      <c r="H54" s="18"/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>
        <v>3.5</v>
      </c>
      <c r="F55" s="97">
        <v>3.7</v>
      </c>
      <c r="G55" s="97">
        <v>7.02</v>
      </c>
      <c r="H55" s="18"/>
      <c r="I55" s="11"/>
      <c r="J55" s="85"/>
    </row>
    <row r="56" ht="14.25" spans="1:10">
      <c r="A56" s="51" t="s">
        <v>71</v>
      </c>
      <c r="B56" s="51" t="s">
        <v>72</v>
      </c>
      <c r="C56" s="52">
        <v>8</v>
      </c>
      <c r="D56" s="51" t="s">
        <v>44</v>
      </c>
      <c r="E56" s="52">
        <v>76.5</v>
      </c>
      <c r="F56" s="51" t="s">
        <v>73</v>
      </c>
      <c r="G56" s="52">
        <v>87</v>
      </c>
      <c r="H56" s="51" t="s">
        <v>74</v>
      </c>
      <c r="I56" s="52">
        <v>0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33</v>
      </c>
      <c r="C60" s="57"/>
      <c r="D60" s="94">
        <v>19.8</v>
      </c>
      <c r="E60" s="57"/>
      <c r="F60" s="57"/>
      <c r="G60" s="98"/>
      <c r="H60" s="57">
        <v>20.6</v>
      </c>
      <c r="I60" s="57"/>
      <c r="J60" s="85">
        <v>9.56</v>
      </c>
      <c r="K60" s="85"/>
      <c r="L60" s="85">
        <v>37.1</v>
      </c>
      <c r="M60" s="85"/>
    </row>
    <row r="61" ht="18.75" spans="1:13">
      <c r="A61" s="56" t="s">
        <v>79</v>
      </c>
      <c r="B61" s="57">
        <v>60.6</v>
      </c>
      <c r="C61" s="57"/>
      <c r="D61" s="94">
        <v>50</v>
      </c>
      <c r="E61" s="57"/>
      <c r="F61" s="57">
        <v>44.7</v>
      </c>
      <c r="G61" s="98"/>
      <c r="H61" s="57">
        <v>462</v>
      </c>
      <c r="I61" s="57"/>
      <c r="J61" s="85"/>
      <c r="K61" s="85"/>
      <c r="L61" s="85">
        <v>4.3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56.21</v>
      </c>
      <c r="D63" s="94"/>
      <c r="E63" s="57">
        <v>49.12</v>
      </c>
      <c r="F63" s="57"/>
      <c r="G63" s="98">
        <v>51.12</v>
      </c>
      <c r="H63" s="57"/>
      <c r="I63" s="57">
        <v>16.8</v>
      </c>
      <c r="J63" s="85"/>
      <c r="K63" s="85">
        <v>55.71</v>
      </c>
      <c r="M63" s="85">
        <v>51.41</v>
      </c>
    </row>
    <row r="64" ht="18.75" spans="1:13">
      <c r="A64" s="60" t="s">
        <v>81</v>
      </c>
      <c r="B64" s="57"/>
      <c r="C64" s="57">
        <v>61.68</v>
      </c>
      <c r="D64" s="94"/>
      <c r="E64" s="57">
        <v>58</v>
      </c>
      <c r="F64" s="57"/>
      <c r="G64" s="99">
        <v>56.67</v>
      </c>
      <c r="H64" s="57"/>
      <c r="I64" s="57">
        <v>18.8</v>
      </c>
      <c r="J64" s="85"/>
      <c r="K64" s="85"/>
      <c r="L64" s="85"/>
      <c r="M64" s="85"/>
    </row>
    <row r="65" ht="18.75" spans="1:13">
      <c r="A65" s="60" t="s">
        <v>82</v>
      </c>
      <c r="B65" s="57"/>
      <c r="C65" s="57"/>
      <c r="D65" s="94"/>
      <c r="E65" s="57"/>
      <c r="F65" s="57"/>
      <c r="G65" s="98"/>
      <c r="H65" s="57"/>
      <c r="I65" s="57"/>
      <c r="J65" s="85"/>
      <c r="K65" s="85">
        <v>52.07</v>
      </c>
      <c r="M65" s="85">
        <v>54.46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25</v>
      </c>
      <c r="C67" s="57">
        <v>7.84</v>
      </c>
      <c r="D67" s="94">
        <v>23</v>
      </c>
      <c r="E67" s="57">
        <v>8.13</v>
      </c>
      <c r="F67" s="57">
        <v>15.6</v>
      </c>
      <c r="G67" s="98">
        <v>8.84</v>
      </c>
      <c r="H67" s="57">
        <v>9.27</v>
      </c>
      <c r="I67" s="57">
        <v>8.4</v>
      </c>
      <c r="J67" s="85">
        <v>7.73</v>
      </c>
      <c r="K67" s="85">
        <v>8.45</v>
      </c>
      <c r="L67" s="85">
        <v>6.28</v>
      </c>
      <c r="M67" s="85">
        <v>8.66</v>
      </c>
    </row>
    <row r="68" ht="18.75" spans="1:13">
      <c r="A68" s="92" t="s">
        <v>84</v>
      </c>
      <c r="B68" s="100">
        <v>4.1</v>
      </c>
      <c r="C68" s="57">
        <v>7.43</v>
      </c>
      <c r="D68" s="94">
        <v>4.6</v>
      </c>
      <c r="E68" s="57">
        <v>7.78</v>
      </c>
      <c r="F68" s="57">
        <v>1.59</v>
      </c>
      <c r="G68" s="98">
        <v>12.88</v>
      </c>
      <c r="H68" s="57">
        <v>8.22</v>
      </c>
      <c r="I68" s="57">
        <v>8.5</v>
      </c>
      <c r="J68" s="85">
        <v>4.69</v>
      </c>
      <c r="K68" s="85">
        <v>8.12</v>
      </c>
      <c r="L68" s="85">
        <v>5.09</v>
      </c>
      <c r="M68" s="85">
        <v>8.51</v>
      </c>
    </row>
    <row r="69" ht="18.75" spans="1:13">
      <c r="A69" s="92" t="s">
        <v>85</v>
      </c>
      <c r="B69" s="100"/>
      <c r="C69" s="57"/>
      <c r="D69" s="94"/>
      <c r="E69" s="57"/>
      <c r="F69" s="57"/>
      <c r="G69" s="98"/>
      <c r="H69" s="57"/>
      <c r="I69" s="57"/>
      <c r="J69" s="85"/>
      <c r="K69" s="85"/>
      <c r="L69" s="85">
        <v>2.36</v>
      </c>
      <c r="M69" s="85">
        <v>10.16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I17" sqref="I17:K1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112</v>
      </c>
      <c r="D2" s="6"/>
      <c r="E2" s="6"/>
      <c r="F2" s="61" t="s">
        <v>113</v>
      </c>
      <c r="G2" s="61"/>
      <c r="H2" s="61"/>
      <c r="I2" s="77" t="s">
        <v>114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40155</v>
      </c>
      <c r="D4" s="11"/>
      <c r="E4" s="11"/>
      <c r="F4" s="11">
        <v>40620</v>
      </c>
      <c r="G4" s="11"/>
      <c r="H4" s="11"/>
      <c r="I4" s="11">
        <v>40798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46950</v>
      </c>
      <c r="D5" s="11"/>
      <c r="E5" s="11"/>
      <c r="F5" s="11">
        <v>47947</v>
      </c>
      <c r="G5" s="11"/>
      <c r="H5" s="11"/>
      <c r="I5" s="11">
        <v>48700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C4-'18日'!I4</f>
        <v>675</v>
      </c>
      <c r="D6" s="13"/>
      <c r="E6" s="13"/>
      <c r="F6" s="63">
        <f>F4-C4</f>
        <v>465</v>
      </c>
      <c r="G6" s="64"/>
      <c r="H6" s="65"/>
      <c r="I6" s="63">
        <f>I4-F4</f>
        <v>178</v>
      </c>
      <c r="J6" s="64"/>
      <c r="K6" s="65"/>
      <c r="L6" s="81">
        <f>C6+F6+I6</f>
        <v>1318</v>
      </c>
      <c r="M6" s="81">
        <f>C7+F7+I7</f>
        <v>2380</v>
      </c>
    </row>
    <row r="7" ht="21.95" customHeight="1" spans="1:13">
      <c r="A7" s="9"/>
      <c r="B7" s="12" t="s">
        <v>8</v>
      </c>
      <c r="C7" s="13">
        <f>C5-'18日'!I5</f>
        <v>630</v>
      </c>
      <c r="D7" s="13"/>
      <c r="E7" s="13"/>
      <c r="F7" s="63">
        <f>F5-C5</f>
        <v>997</v>
      </c>
      <c r="G7" s="64"/>
      <c r="H7" s="65"/>
      <c r="I7" s="63">
        <f>I5-F5</f>
        <v>753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49</v>
      </c>
      <c r="D9" s="11"/>
      <c r="E9" s="11"/>
      <c r="F9" s="11">
        <v>45</v>
      </c>
      <c r="G9" s="11"/>
      <c r="H9" s="11"/>
      <c r="I9" s="11">
        <v>51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49</v>
      </c>
      <c r="D10" s="11"/>
      <c r="E10" s="11"/>
      <c r="F10" s="11">
        <v>14</v>
      </c>
      <c r="G10" s="11"/>
      <c r="H10" s="11"/>
      <c r="I10" s="11">
        <v>51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390</v>
      </c>
      <c r="D15" s="18">
        <v>360</v>
      </c>
      <c r="E15" s="18">
        <v>330</v>
      </c>
      <c r="F15" s="18">
        <v>330</v>
      </c>
      <c r="G15" s="18">
        <v>300</v>
      </c>
      <c r="H15" s="18">
        <v>270</v>
      </c>
      <c r="I15" s="18">
        <v>270</v>
      </c>
      <c r="J15" s="18">
        <v>240</v>
      </c>
      <c r="K15" s="18">
        <v>490</v>
      </c>
    </row>
    <row r="16" ht="33.7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230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320</v>
      </c>
      <c r="D21" s="18">
        <v>230</v>
      </c>
      <c r="E21" s="18">
        <v>500</v>
      </c>
      <c r="F21" s="18">
        <v>500</v>
      </c>
      <c r="G21" s="18">
        <v>470</v>
      </c>
      <c r="H21" s="18">
        <v>320</v>
      </c>
      <c r="I21" s="18">
        <v>320</v>
      </c>
      <c r="J21" s="18">
        <v>480</v>
      </c>
      <c r="K21" s="18">
        <v>400</v>
      </c>
    </row>
    <row r="22" ht="30.75" customHeight="1" spans="1:11">
      <c r="A22" s="14"/>
      <c r="B22" s="20" t="s">
        <v>25</v>
      </c>
      <c r="C22" s="21" t="s">
        <v>231</v>
      </c>
      <c r="D22" s="21"/>
      <c r="E22" s="21"/>
      <c r="F22" s="21" t="s">
        <v>26</v>
      </c>
      <c r="G22" s="21"/>
      <c r="H22" s="21"/>
      <c r="I22" s="21" t="s">
        <v>232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650+700</f>
        <v>1350</v>
      </c>
      <c r="D23" s="18"/>
      <c r="E23" s="18"/>
      <c r="F23" s="18">
        <f>600+590</f>
        <v>1190</v>
      </c>
      <c r="G23" s="18"/>
      <c r="H23" s="18"/>
      <c r="I23" s="18">
        <v>1020</v>
      </c>
      <c r="J23" s="18"/>
      <c r="K23" s="18"/>
    </row>
    <row r="24" ht="21.95" customHeight="1" spans="1:11">
      <c r="A24" s="24"/>
      <c r="B24" s="25" t="s">
        <v>29</v>
      </c>
      <c r="C24" s="18">
        <f>1110+1060</f>
        <v>2170</v>
      </c>
      <c r="D24" s="18"/>
      <c r="E24" s="18"/>
      <c r="F24" s="18">
        <f>1110+1060</f>
        <v>2170</v>
      </c>
      <c r="G24" s="18"/>
      <c r="H24" s="18"/>
      <c r="I24" s="18">
        <v>2000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18</v>
      </c>
      <c r="D25" s="18"/>
      <c r="E25" s="18"/>
      <c r="F25" s="18">
        <v>18</v>
      </c>
      <c r="G25" s="18"/>
      <c r="H25" s="18"/>
      <c r="I25" s="18">
        <v>18</v>
      </c>
      <c r="J25" s="18"/>
      <c r="K25" s="18"/>
    </row>
    <row r="26" ht="21.95" customHeight="1" spans="1:11">
      <c r="A26" s="19"/>
      <c r="B26" s="15" t="s">
        <v>32</v>
      </c>
      <c r="C26" s="18">
        <v>10</v>
      </c>
      <c r="D26" s="18"/>
      <c r="E26" s="18"/>
      <c r="F26" s="18">
        <v>10</v>
      </c>
      <c r="G26" s="18"/>
      <c r="H26" s="18"/>
      <c r="I26" s="18">
        <v>8</v>
      </c>
      <c r="J26" s="18"/>
      <c r="K26" s="18"/>
    </row>
    <row r="27" ht="21.95" customHeight="1" spans="1:11">
      <c r="A27" s="19"/>
      <c r="B27" s="15" t="s">
        <v>33</v>
      </c>
      <c r="C27" s="18">
        <v>17</v>
      </c>
      <c r="D27" s="18"/>
      <c r="E27" s="18"/>
      <c r="F27" s="18">
        <v>17</v>
      </c>
      <c r="G27" s="18"/>
      <c r="H27" s="18"/>
      <c r="I27" s="18">
        <v>17</v>
      </c>
      <c r="J27" s="18"/>
      <c r="K27" s="18"/>
    </row>
    <row r="28" ht="76.5" customHeight="1" spans="1:11">
      <c r="A28" s="26" t="s">
        <v>34</v>
      </c>
      <c r="B28" s="27"/>
      <c r="C28" s="28" t="s">
        <v>233</v>
      </c>
      <c r="D28" s="29"/>
      <c r="E28" s="66"/>
      <c r="F28" s="28" t="s">
        <v>234</v>
      </c>
      <c r="G28" s="29"/>
      <c r="H28" s="66"/>
      <c r="I28" s="28" t="s">
        <v>235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121</v>
      </c>
      <c r="D31" s="41"/>
      <c r="E31" s="69"/>
      <c r="F31" s="40" t="s">
        <v>236</v>
      </c>
      <c r="G31" s="41"/>
      <c r="H31" s="69"/>
      <c r="I31" s="40" t="s">
        <v>105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>
        <v>9.48</v>
      </c>
      <c r="F35" s="11">
        <v>9.4</v>
      </c>
      <c r="G35" s="11">
        <v>9.38</v>
      </c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>
        <v>6.11</v>
      </c>
      <c r="F36" s="11">
        <v>6.97</v>
      </c>
      <c r="G36" s="11">
        <v>5.42</v>
      </c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>
        <v>6.92</v>
      </c>
      <c r="F37" s="11">
        <v>5.84</v>
      </c>
      <c r="G37" s="95">
        <v>4.18</v>
      </c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>
        <v>10.4</v>
      </c>
      <c r="F38" s="95">
        <v>7.42</v>
      </c>
      <c r="G38" s="95">
        <v>8.47</v>
      </c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</v>
      </c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>
        <v>10.02</v>
      </c>
      <c r="F40" s="11">
        <v>10</v>
      </c>
      <c r="G40" s="11">
        <v>10.09</v>
      </c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>
        <v>24.5</v>
      </c>
      <c r="F41" s="11">
        <v>25.1</v>
      </c>
      <c r="G41" s="11">
        <v>24.8</v>
      </c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>
        <v>5.36</v>
      </c>
      <c r="F42" s="11">
        <v>5.4</v>
      </c>
      <c r="G42" s="11">
        <v>5.18</v>
      </c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>
        <v>5.26</v>
      </c>
      <c r="F43" s="11">
        <v>6.41</v>
      </c>
      <c r="G43" s="11">
        <v>6.52</v>
      </c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>
        <v>471</v>
      </c>
      <c r="F44" s="11">
        <v>473</v>
      </c>
      <c r="G44" s="11">
        <v>377</v>
      </c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10.23</v>
      </c>
      <c r="F45" s="11">
        <v>9.44</v>
      </c>
      <c r="G45" s="11">
        <v>7.3</v>
      </c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>
        <v>2.56</v>
      </c>
      <c r="F46" s="11">
        <v>1.07</v>
      </c>
      <c r="G46" s="11">
        <v>1.72</v>
      </c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>
        <v>2.16</v>
      </c>
      <c r="F47" s="11">
        <v>4.96</v>
      </c>
      <c r="G47" s="11">
        <v>6.59</v>
      </c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6.54</v>
      </c>
      <c r="F48" s="11">
        <v>5.92</v>
      </c>
      <c r="G48" s="11">
        <v>5.93</v>
      </c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>
        <v>15</v>
      </c>
      <c r="F49" s="11">
        <v>15.1</v>
      </c>
      <c r="G49" s="11">
        <v>13.9</v>
      </c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>
        <v>5.99</v>
      </c>
      <c r="F50" s="11">
        <v>4.57</v>
      </c>
      <c r="G50" s="11">
        <v>8.95</v>
      </c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>
        <v>9.33</v>
      </c>
      <c r="F52" s="11">
        <v>9.32</v>
      </c>
      <c r="G52" s="11">
        <v>9.29</v>
      </c>
      <c r="H52" s="18">
        <v>9.24</v>
      </c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>
        <v>7.25</v>
      </c>
      <c r="F53" s="11">
        <v>7.11</v>
      </c>
      <c r="G53" s="11">
        <v>6.32</v>
      </c>
      <c r="H53" s="18">
        <v>7.56</v>
      </c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>
        <v>8.9</v>
      </c>
      <c r="F54" s="11">
        <v>9.5</v>
      </c>
      <c r="G54" s="11">
        <v>10.9</v>
      </c>
      <c r="H54" s="18">
        <v>11</v>
      </c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>
        <v>3.17</v>
      </c>
      <c r="F55" s="97">
        <v>4.36</v>
      </c>
      <c r="G55" s="97">
        <v>8.18</v>
      </c>
      <c r="H55" s="18">
        <v>6.12</v>
      </c>
      <c r="I55" s="11"/>
      <c r="J55" s="85"/>
    </row>
    <row r="56" ht="14.25" spans="1:10">
      <c r="A56" s="51" t="s">
        <v>71</v>
      </c>
      <c r="B56" s="51" t="s">
        <v>72</v>
      </c>
      <c r="C56" s="52">
        <v>7.9</v>
      </c>
      <c r="D56" s="51" t="s">
        <v>44</v>
      </c>
      <c r="E56" s="52">
        <v>89</v>
      </c>
      <c r="F56" s="51" t="s">
        <v>73</v>
      </c>
      <c r="G56" s="52">
        <v>80</v>
      </c>
      <c r="H56" s="51" t="s">
        <v>74</v>
      </c>
      <c r="I56" s="52">
        <v>0.01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5.55</v>
      </c>
      <c r="C60" s="57"/>
      <c r="D60" s="94">
        <v>28.1</v>
      </c>
      <c r="E60" s="57"/>
      <c r="F60" s="57">
        <v>8.65</v>
      </c>
      <c r="G60" s="98"/>
      <c r="H60" s="57">
        <v>11.6</v>
      </c>
      <c r="I60" s="57"/>
      <c r="J60" s="85">
        <v>5.76</v>
      </c>
      <c r="K60" s="85"/>
      <c r="L60" s="85">
        <v>19</v>
      </c>
      <c r="M60" s="85"/>
    </row>
    <row r="61" ht="18.75" spans="1:13">
      <c r="A61" s="56" t="s">
        <v>79</v>
      </c>
      <c r="B61" s="57">
        <v>5.02</v>
      </c>
      <c r="C61" s="57"/>
      <c r="D61" s="94">
        <v>13.7</v>
      </c>
      <c r="E61" s="57"/>
      <c r="F61" s="57">
        <v>17.5</v>
      </c>
      <c r="G61" s="98"/>
      <c r="H61" s="57">
        <v>6.02</v>
      </c>
      <c r="I61" s="57"/>
      <c r="J61" s="85">
        <v>3.88</v>
      </c>
      <c r="K61" s="85"/>
      <c r="L61" s="85">
        <v>9.57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30.56</v>
      </c>
      <c r="D63" s="94"/>
      <c r="E63" s="57">
        <v>35.87</v>
      </c>
      <c r="F63" s="57">
        <v>32.56</v>
      </c>
      <c r="G63" s="98"/>
      <c r="H63" s="57"/>
      <c r="I63" s="57">
        <v>32.62</v>
      </c>
      <c r="J63" s="85"/>
      <c r="K63" s="85">
        <v>32.9</v>
      </c>
      <c r="M63" s="85"/>
    </row>
    <row r="64" ht="18.75" spans="1:13">
      <c r="A64" s="60" t="s">
        <v>81</v>
      </c>
      <c r="B64" s="57"/>
      <c r="C64" s="57"/>
      <c r="D64" s="94"/>
      <c r="E64" s="57"/>
      <c r="F64" s="57"/>
      <c r="G64" s="99"/>
      <c r="H64" s="57"/>
      <c r="I64" s="57"/>
      <c r="J64" s="85"/>
      <c r="K64" s="85"/>
      <c r="L64" s="85"/>
      <c r="M64" s="85">
        <v>22.5</v>
      </c>
    </row>
    <row r="65" ht="18.75" spans="1:13">
      <c r="A65" s="60" t="s">
        <v>82</v>
      </c>
      <c r="B65" s="57"/>
      <c r="C65" s="57">
        <v>85.47</v>
      </c>
      <c r="D65" s="94"/>
      <c r="E65" s="57">
        <v>86.09</v>
      </c>
      <c r="F65" s="57">
        <v>86.07</v>
      </c>
      <c r="G65" s="98"/>
      <c r="H65" s="57"/>
      <c r="I65" s="57">
        <v>59.5</v>
      </c>
      <c r="J65" s="85"/>
      <c r="K65" s="85">
        <v>26.6</v>
      </c>
      <c r="M65" s="85">
        <v>23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10.9</v>
      </c>
      <c r="C67" s="57">
        <v>6.68</v>
      </c>
      <c r="D67" s="94">
        <v>18.3</v>
      </c>
      <c r="E67" s="57">
        <v>6.53</v>
      </c>
      <c r="F67" s="57">
        <v>12.4</v>
      </c>
      <c r="G67" s="98">
        <v>6.69</v>
      </c>
      <c r="H67" s="57">
        <v>15.2</v>
      </c>
      <c r="I67" s="57">
        <v>6.6</v>
      </c>
      <c r="J67" s="85">
        <v>7.29</v>
      </c>
      <c r="K67" s="85">
        <v>6.7</v>
      </c>
      <c r="L67" s="85">
        <v>8.06</v>
      </c>
      <c r="M67" s="85">
        <v>6.8</v>
      </c>
    </row>
    <row r="68" ht="18.75" spans="1:13">
      <c r="A68" s="92" t="s">
        <v>84</v>
      </c>
      <c r="B68" s="100">
        <v>16.8</v>
      </c>
      <c r="C68" s="57">
        <v>5.93</v>
      </c>
      <c r="D68" s="94">
        <v>16.5</v>
      </c>
      <c r="E68" s="57">
        <v>5.88</v>
      </c>
      <c r="F68" s="57">
        <v>13.5</v>
      </c>
      <c r="G68" s="98">
        <v>5.94</v>
      </c>
      <c r="H68" s="57">
        <v>5.35</v>
      </c>
      <c r="I68" s="57">
        <v>5.85</v>
      </c>
      <c r="J68" s="85">
        <v>13.16</v>
      </c>
      <c r="K68" s="85">
        <v>6.1</v>
      </c>
      <c r="L68" s="85">
        <v>12.64</v>
      </c>
      <c r="M68" s="85">
        <v>5.7</v>
      </c>
    </row>
    <row r="69" ht="18.75" spans="1:13">
      <c r="A69" s="92" t="s">
        <v>85</v>
      </c>
      <c r="B69" s="100">
        <v>3.77</v>
      </c>
      <c r="C69" s="57">
        <v>7.54</v>
      </c>
      <c r="D69" s="94">
        <v>6.41</v>
      </c>
      <c r="E69" s="57">
        <v>7.32</v>
      </c>
      <c r="F69" s="57">
        <v>6.83</v>
      </c>
      <c r="G69" s="98">
        <v>7.19</v>
      </c>
      <c r="H69" s="57">
        <v>2.34</v>
      </c>
      <c r="I69" s="57">
        <v>7.3</v>
      </c>
      <c r="J69" s="85">
        <v>6.33</v>
      </c>
      <c r="K69" s="85">
        <v>7.1</v>
      </c>
      <c r="L69" s="85">
        <v>7.93</v>
      </c>
      <c r="M69" s="85">
        <v>7.3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112</v>
      </c>
      <c r="D2" s="6"/>
      <c r="E2" s="6"/>
      <c r="F2" s="61" t="s">
        <v>113</v>
      </c>
      <c r="G2" s="61"/>
      <c r="H2" s="61"/>
      <c r="I2" s="77" t="s">
        <v>237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41520</v>
      </c>
      <c r="D4" s="11"/>
      <c r="E4" s="11"/>
      <c r="F4" s="11">
        <v>42604</v>
      </c>
      <c r="G4" s="11"/>
      <c r="H4" s="11"/>
      <c r="I4" s="11">
        <v>43400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49500</v>
      </c>
      <c r="D5" s="11"/>
      <c r="E5" s="11"/>
      <c r="F5" s="11">
        <v>50126</v>
      </c>
      <c r="G5" s="11"/>
      <c r="H5" s="11"/>
      <c r="I5" s="11">
        <v>50650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C4-'19日'!I4</f>
        <v>722</v>
      </c>
      <c r="D6" s="13"/>
      <c r="E6" s="13"/>
      <c r="F6" s="63">
        <f>F4-C4</f>
        <v>1084</v>
      </c>
      <c r="G6" s="64"/>
      <c r="H6" s="65"/>
      <c r="I6" s="63">
        <f>I4-F4</f>
        <v>796</v>
      </c>
      <c r="J6" s="64"/>
      <c r="K6" s="65"/>
      <c r="L6" s="81">
        <f>C6+F6+I6</f>
        <v>2602</v>
      </c>
      <c r="M6" s="81">
        <f>C7+F7+I7</f>
        <v>1950</v>
      </c>
    </row>
    <row r="7" ht="21.95" customHeight="1" spans="1:13">
      <c r="A7" s="9"/>
      <c r="B7" s="12" t="s">
        <v>8</v>
      </c>
      <c r="C7" s="13">
        <f>C5-'19日'!I5</f>
        <v>800</v>
      </c>
      <c r="D7" s="13"/>
      <c r="E7" s="13"/>
      <c r="F7" s="63">
        <f>F5-C5</f>
        <v>626</v>
      </c>
      <c r="G7" s="64"/>
      <c r="H7" s="65"/>
      <c r="I7" s="63">
        <f>I5-F5</f>
        <v>524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47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32</v>
      </c>
      <c r="D10" s="11"/>
      <c r="E10" s="11"/>
      <c r="F10" s="11">
        <v>47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238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490</v>
      </c>
      <c r="D15" s="18">
        <v>460</v>
      </c>
      <c r="E15" s="18">
        <v>430</v>
      </c>
      <c r="F15" s="18">
        <v>430</v>
      </c>
      <c r="G15" s="18">
        <v>400</v>
      </c>
      <c r="H15" s="18">
        <v>380</v>
      </c>
      <c r="I15" s="18">
        <v>380</v>
      </c>
      <c r="J15" s="18">
        <v>350</v>
      </c>
      <c r="K15" s="18">
        <v>320</v>
      </c>
    </row>
    <row r="16" ht="30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90</v>
      </c>
      <c r="K18" s="11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239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400</v>
      </c>
      <c r="D21" s="18">
        <v>330</v>
      </c>
      <c r="E21" s="18">
        <v>270</v>
      </c>
      <c r="F21" s="18">
        <v>270</v>
      </c>
      <c r="G21" s="18">
        <v>230</v>
      </c>
      <c r="H21" s="18">
        <v>500</v>
      </c>
      <c r="I21" s="18">
        <v>490</v>
      </c>
      <c r="J21" s="18">
        <v>380</v>
      </c>
      <c r="K21" s="18">
        <v>300</v>
      </c>
    </row>
    <row r="22" ht="34.5" customHeight="1" spans="1:11">
      <c r="A22" s="14"/>
      <c r="B22" s="20" t="s">
        <v>25</v>
      </c>
      <c r="C22" s="21" t="s">
        <v>26</v>
      </c>
      <c r="D22" s="21"/>
      <c r="E22" s="21"/>
      <c r="F22" s="21" t="s">
        <v>240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850</v>
      </c>
      <c r="D23" s="18"/>
      <c r="E23" s="18"/>
      <c r="F23" s="18">
        <v>850</v>
      </c>
      <c r="G23" s="18"/>
      <c r="H23" s="18"/>
      <c r="I23" s="18">
        <v>2700</v>
      </c>
      <c r="J23" s="18"/>
      <c r="K23" s="18"/>
    </row>
    <row r="24" ht="21.95" customHeight="1" spans="1:11">
      <c r="A24" s="24"/>
      <c r="B24" s="25" t="s">
        <v>29</v>
      </c>
      <c r="C24" s="18">
        <v>1800</v>
      </c>
      <c r="D24" s="18"/>
      <c r="E24" s="18"/>
      <c r="F24" s="18">
        <v>1800</v>
      </c>
      <c r="G24" s="18"/>
      <c r="H24" s="18"/>
      <c r="I24" s="18">
        <v>1800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18</v>
      </c>
      <c r="D25" s="18"/>
      <c r="E25" s="18"/>
      <c r="F25" s="18">
        <v>18</v>
      </c>
      <c r="G25" s="18"/>
      <c r="H25" s="18"/>
      <c r="I25" s="18">
        <v>18</v>
      </c>
      <c r="J25" s="18"/>
      <c r="K25" s="18"/>
    </row>
    <row r="26" ht="21.95" customHeight="1" spans="1:11">
      <c r="A26" s="19"/>
      <c r="B26" s="15" t="s">
        <v>32</v>
      </c>
      <c r="C26" s="18">
        <v>28</v>
      </c>
      <c r="D26" s="18"/>
      <c r="E26" s="18"/>
      <c r="F26" s="18">
        <v>26</v>
      </c>
      <c r="G26" s="18"/>
      <c r="H26" s="18"/>
      <c r="I26" s="18">
        <v>25</v>
      </c>
      <c r="J26" s="18"/>
      <c r="K26" s="18"/>
    </row>
    <row r="27" ht="21.95" customHeight="1" spans="1:11">
      <c r="A27" s="19"/>
      <c r="B27" s="15" t="s">
        <v>33</v>
      </c>
      <c r="C27" s="18">
        <v>17</v>
      </c>
      <c r="D27" s="18"/>
      <c r="E27" s="18"/>
      <c r="F27" s="18">
        <v>17</v>
      </c>
      <c r="G27" s="18"/>
      <c r="H27" s="18"/>
      <c r="I27" s="18">
        <v>17</v>
      </c>
      <c r="J27" s="18"/>
      <c r="K27" s="18"/>
    </row>
    <row r="28" ht="76.5" customHeight="1" spans="1:11">
      <c r="A28" s="26" t="s">
        <v>34</v>
      </c>
      <c r="B28" s="27"/>
      <c r="C28" s="28" t="s">
        <v>241</v>
      </c>
      <c r="D28" s="29"/>
      <c r="E28" s="66"/>
      <c r="F28" s="28" t="s">
        <v>119</v>
      </c>
      <c r="G28" s="29"/>
      <c r="H28" s="66"/>
      <c r="I28" s="28" t="s">
        <v>108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208</v>
      </c>
      <c r="D31" s="41"/>
      <c r="E31" s="69"/>
      <c r="F31" s="40" t="s">
        <v>185</v>
      </c>
      <c r="G31" s="41"/>
      <c r="H31" s="69"/>
      <c r="I31" s="40" t="s">
        <v>168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>
        <v>9.02</v>
      </c>
      <c r="J35" s="85">
        <v>9.15</v>
      </c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>
        <v>5.75</v>
      </c>
      <c r="J36" s="85">
        <v>5.6</v>
      </c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/>
      <c r="H37" s="18"/>
      <c r="I37" s="11">
        <v>10.9</v>
      </c>
      <c r="J37" s="85">
        <v>10.6</v>
      </c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/>
      <c r="H38" s="96"/>
      <c r="I38" s="11">
        <v>19.4</v>
      </c>
      <c r="J38" s="85">
        <v>18.75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>
        <v>0.5</v>
      </c>
      <c r="J39" s="85">
        <v>0.5</v>
      </c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>
        <v>9.72</v>
      </c>
      <c r="J40" s="85">
        <v>9.6</v>
      </c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>
        <v>24.9</v>
      </c>
      <c r="J41" s="85">
        <v>25.85</v>
      </c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>
        <v>4.39</v>
      </c>
      <c r="J42" s="85">
        <v>4.69</v>
      </c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>
        <v>4.95</v>
      </c>
      <c r="J43" s="85">
        <v>5.94</v>
      </c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>
        <v>700</v>
      </c>
      <c r="J44" s="85">
        <v>650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>
        <v>7.33</v>
      </c>
      <c r="J45" s="85">
        <v>4.81</v>
      </c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>
        <v>13.2</v>
      </c>
      <c r="J46" s="85">
        <v>12</v>
      </c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>
        <v>5.08</v>
      </c>
      <c r="J47" s="85">
        <v>8.72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>
        <v>6.13</v>
      </c>
      <c r="J48" s="85">
        <v>5.54</v>
      </c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>
        <v>19</v>
      </c>
      <c r="J49" s="85">
        <v>18.3</v>
      </c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>
        <v>6.71</v>
      </c>
      <c r="J50" s="85">
        <v>2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>
        <v>9.28</v>
      </c>
      <c r="J52" s="85">
        <v>9.08</v>
      </c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>
        <v>5.12</v>
      </c>
      <c r="J53" s="85">
        <v>6.26</v>
      </c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>
        <v>8.6</v>
      </c>
      <c r="J54" s="85">
        <v>15.9</v>
      </c>
    </row>
    <row r="55" ht="14.25" spans="1:10">
      <c r="A55" s="45"/>
      <c r="B55" s="49"/>
      <c r="C55" s="50" t="s">
        <v>52</v>
      </c>
      <c r="D55" s="46" t="s">
        <v>70</v>
      </c>
      <c r="E55" s="97"/>
      <c r="F55" s="97"/>
      <c r="G55" s="97"/>
      <c r="H55" s="18"/>
      <c r="I55" s="11">
        <v>8.52</v>
      </c>
      <c r="J55" s="85">
        <v>3.4</v>
      </c>
    </row>
    <row r="56" ht="14.25" spans="1:10">
      <c r="A56" s="51" t="s">
        <v>71</v>
      </c>
      <c r="B56" s="51" t="s">
        <v>72</v>
      </c>
      <c r="C56" s="52">
        <v>7.5</v>
      </c>
      <c r="D56" s="51" t="s">
        <v>44</v>
      </c>
      <c r="E56" s="52">
        <v>86</v>
      </c>
      <c r="F56" s="51" t="s">
        <v>73</v>
      </c>
      <c r="G56" s="52">
        <v>78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>
        <v>16.1</v>
      </c>
      <c r="E59" s="57"/>
      <c r="F59" s="57">
        <v>26</v>
      </c>
      <c r="G59" s="98"/>
      <c r="H59" s="57">
        <v>19.2</v>
      </c>
      <c r="I59" s="57"/>
      <c r="J59" s="85">
        <v>9.62</v>
      </c>
      <c r="K59" s="85"/>
      <c r="L59" s="85">
        <v>8.78</v>
      </c>
      <c r="M59" s="85"/>
    </row>
    <row r="60" ht="18.75" spans="1:13">
      <c r="A60" s="56" t="s">
        <v>78</v>
      </c>
      <c r="B60" s="57">
        <v>7.7</v>
      </c>
      <c r="C60" s="57"/>
      <c r="D60" s="94">
        <v>10.9</v>
      </c>
      <c r="E60" s="57"/>
      <c r="F60" s="57">
        <v>5.19</v>
      </c>
      <c r="G60" s="98"/>
      <c r="H60" s="57">
        <v>4.7</v>
      </c>
      <c r="I60" s="57"/>
      <c r="J60" s="85">
        <v>2.83</v>
      </c>
      <c r="K60" s="85"/>
      <c r="L60" s="85">
        <v>5.41</v>
      </c>
      <c r="M60" s="85"/>
    </row>
    <row r="61" ht="18.75" spans="1:13">
      <c r="A61" s="56" t="s">
        <v>79</v>
      </c>
      <c r="B61" s="57">
        <v>9.67</v>
      </c>
      <c r="C61" s="57"/>
      <c r="D61" s="94">
        <v>385</v>
      </c>
      <c r="E61" s="57"/>
      <c r="F61" s="57"/>
      <c r="G61" s="98"/>
      <c r="H61" s="57"/>
      <c r="I61" s="57"/>
      <c r="J61" s="85"/>
      <c r="K61" s="85"/>
      <c r="L61" s="85"/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40.94</v>
      </c>
      <c r="D63" s="94"/>
      <c r="E63" s="57">
        <v>33.27</v>
      </c>
      <c r="F63" s="57"/>
      <c r="G63" s="98">
        <v>33.24</v>
      </c>
      <c r="H63" s="57"/>
      <c r="I63" s="57">
        <v>26.73</v>
      </c>
      <c r="J63" s="85"/>
      <c r="K63" s="85">
        <v>66.3</v>
      </c>
      <c r="M63" s="85">
        <v>55.8</v>
      </c>
    </row>
    <row r="64" ht="18.75" spans="1:13">
      <c r="A64" s="60" t="s">
        <v>81</v>
      </c>
      <c r="B64" s="57"/>
      <c r="C64" s="57">
        <v>8.52</v>
      </c>
      <c r="D64" s="94"/>
      <c r="E64" s="57">
        <v>9.88</v>
      </c>
      <c r="F64" s="57"/>
      <c r="G64" s="98">
        <v>9</v>
      </c>
      <c r="H64" s="57"/>
      <c r="I64" s="57">
        <v>9.2</v>
      </c>
      <c r="J64" s="85"/>
      <c r="K64" s="85">
        <v>38.7</v>
      </c>
      <c r="L64" s="85"/>
      <c r="M64" s="85">
        <v>14.4</v>
      </c>
    </row>
    <row r="65" ht="18.75" spans="1:13">
      <c r="A65" s="60" t="s">
        <v>82</v>
      </c>
      <c r="B65" s="57"/>
      <c r="C65" s="57"/>
      <c r="D65" s="94"/>
      <c r="E65" s="57"/>
      <c r="F65" s="57"/>
      <c r="G65" s="98"/>
      <c r="H65" s="57"/>
      <c r="I65" s="57"/>
      <c r="J65" s="85"/>
      <c r="K65" s="85"/>
      <c r="M65" s="85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10.4</v>
      </c>
      <c r="C67" s="57">
        <v>7.16</v>
      </c>
      <c r="D67" s="94">
        <v>12.2</v>
      </c>
      <c r="E67" s="57">
        <v>7.61</v>
      </c>
      <c r="F67" s="57">
        <v>11.6</v>
      </c>
      <c r="G67" s="98">
        <v>9.73</v>
      </c>
      <c r="H67" s="57">
        <v>6.37</v>
      </c>
      <c r="I67" s="57">
        <v>8.73</v>
      </c>
      <c r="J67" s="85">
        <v>17.36</v>
      </c>
      <c r="K67" s="85">
        <v>10.6</v>
      </c>
      <c r="L67" s="85">
        <v>19.41</v>
      </c>
      <c r="M67" s="85">
        <v>10</v>
      </c>
    </row>
    <row r="68" ht="18.75" spans="1:13">
      <c r="A68" s="92" t="s">
        <v>84</v>
      </c>
      <c r="B68" s="100">
        <v>14.6</v>
      </c>
      <c r="C68" s="57">
        <v>5.41</v>
      </c>
      <c r="D68" s="94">
        <v>9.9</v>
      </c>
      <c r="E68" s="57">
        <v>5.95</v>
      </c>
      <c r="F68" s="57">
        <v>8.34</v>
      </c>
      <c r="G68" s="98">
        <v>5.88</v>
      </c>
      <c r="H68" s="57">
        <v>8.69</v>
      </c>
      <c r="I68" s="57">
        <v>5.92</v>
      </c>
      <c r="J68" s="85">
        <v>18.2</v>
      </c>
      <c r="K68" s="85">
        <v>16.3</v>
      </c>
      <c r="L68" s="85">
        <v>16.6</v>
      </c>
      <c r="M68" s="85">
        <v>5.6</v>
      </c>
    </row>
    <row r="69" ht="18.75" spans="1:13">
      <c r="A69" s="92" t="s">
        <v>85</v>
      </c>
      <c r="B69" s="100"/>
      <c r="C69" s="57"/>
      <c r="D69" s="94"/>
      <c r="E69" s="57"/>
      <c r="F69" s="57"/>
      <c r="G69" s="98"/>
      <c r="H69" s="57"/>
      <c r="I69" s="57"/>
      <c r="J69" s="85"/>
      <c r="K69" s="85"/>
      <c r="L69" s="85"/>
      <c r="M69" s="85"/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M28" sqref="M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1" t="s">
        <v>131</v>
      </c>
      <c r="G2" s="61"/>
      <c r="H2" s="61"/>
      <c r="I2" s="77" t="s">
        <v>132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44155</v>
      </c>
      <c r="D4" s="11"/>
      <c r="E4" s="11"/>
      <c r="F4" s="11">
        <v>44935</v>
      </c>
      <c r="G4" s="11"/>
      <c r="H4" s="11"/>
      <c r="I4" s="11">
        <v>45730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51288</v>
      </c>
      <c r="D5" s="11"/>
      <c r="E5" s="11"/>
      <c r="F5" s="11">
        <v>51850</v>
      </c>
      <c r="G5" s="11"/>
      <c r="H5" s="11"/>
      <c r="I5" s="11">
        <v>52950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C4-'20日'!I4</f>
        <v>755</v>
      </c>
      <c r="D6" s="13"/>
      <c r="E6" s="13"/>
      <c r="F6" s="63">
        <f>F4-C4</f>
        <v>780</v>
      </c>
      <c r="G6" s="64"/>
      <c r="H6" s="65"/>
      <c r="I6" s="63">
        <f>I4-F4</f>
        <v>795</v>
      </c>
      <c r="J6" s="64"/>
      <c r="K6" s="65"/>
      <c r="L6" s="81">
        <f>C6+F6+I6</f>
        <v>2330</v>
      </c>
      <c r="M6" s="81">
        <f>C7+F7+I7</f>
        <v>2300</v>
      </c>
    </row>
    <row r="7" ht="21.95" customHeight="1" spans="1:13">
      <c r="A7" s="9"/>
      <c r="B7" s="12" t="s">
        <v>8</v>
      </c>
      <c r="C7" s="13">
        <f>C5-'20日'!I5</f>
        <v>638</v>
      </c>
      <c r="D7" s="13"/>
      <c r="E7" s="13"/>
      <c r="F7" s="63">
        <f>F5-C5</f>
        <v>562</v>
      </c>
      <c r="G7" s="64"/>
      <c r="H7" s="65"/>
      <c r="I7" s="63">
        <f>I5-F5</f>
        <v>1100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320</v>
      </c>
      <c r="D15" s="18">
        <v>290</v>
      </c>
      <c r="E15" s="18">
        <v>250</v>
      </c>
      <c r="F15" s="18">
        <v>250</v>
      </c>
      <c r="G15" s="18">
        <v>190</v>
      </c>
      <c r="H15" s="18">
        <v>480</v>
      </c>
      <c r="I15" s="18">
        <v>480</v>
      </c>
      <c r="J15" s="18">
        <v>450</v>
      </c>
      <c r="K15" s="18">
        <v>420</v>
      </c>
    </row>
    <row r="16" ht="30" customHeight="1" spans="1:11">
      <c r="A16" s="19"/>
      <c r="B16" s="20" t="s">
        <v>20</v>
      </c>
      <c r="C16" s="21" t="s">
        <v>21</v>
      </c>
      <c r="D16" s="21"/>
      <c r="E16" s="21"/>
      <c r="F16" s="21" t="s">
        <v>242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90</v>
      </c>
      <c r="E18" s="11">
        <v>90</v>
      </c>
      <c r="F18" s="11">
        <v>80</v>
      </c>
      <c r="G18" s="11">
        <v>90</v>
      </c>
      <c r="H18" s="11">
        <v>90</v>
      </c>
      <c r="I18" s="11">
        <v>80</v>
      </c>
      <c r="J18" s="11">
        <v>90</v>
      </c>
      <c r="K18" s="11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300</v>
      </c>
      <c r="D21" s="18">
        <v>500</v>
      </c>
      <c r="E21" s="18">
        <v>430</v>
      </c>
      <c r="F21" s="18">
        <v>430</v>
      </c>
      <c r="G21" s="18">
        <v>250</v>
      </c>
      <c r="H21" s="18">
        <v>500</v>
      </c>
      <c r="I21" s="18">
        <v>500</v>
      </c>
      <c r="J21" s="18">
        <v>400</v>
      </c>
      <c r="K21" s="18">
        <v>310</v>
      </c>
    </row>
    <row r="22" ht="27" spans="1:11">
      <c r="A22" s="14"/>
      <c r="B22" s="20" t="s">
        <v>25</v>
      </c>
      <c r="C22" s="21" t="s">
        <v>26</v>
      </c>
      <c r="D22" s="21"/>
      <c r="E22" s="21"/>
      <c r="F22" s="21" t="s">
        <v>243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2700</v>
      </c>
      <c r="D23" s="18"/>
      <c r="E23" s="18"/>
      <c r="F23" s="18">
        <v>2700</v>
      </c>
      <c r="G23" s="18"/>
      <c r="H23" s="18"/>
      <c r="I23" s="18">
        <v>2700</v>
      </c>
      <c r="J23" s="18"/>
      <c r="K23" s="18"/>
    </row>
    <row r="24" ht="21.95" customHeight="1" spans="1:11">
      <c r="A24" s="24"/>
      <c r="B24" s="25" t="s">
        <v>29</v>
      </c>
      <c r="C24" s="18">
        <v>1800</v>
      </c>
      <c r="D24" s="18"/>
      <c r="E24" s="18"/>
      <c r="F24" s="18">
        <v>1730</v>
      </c>
      <c r="G24" s="18"/>
      <c r="H24" s="18"/>
      <c r="I24" s="18">
        <v>1730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18</v>
      </c>
      <c r="D25" s="18"/>
      <c r="E25" s="18"/>
      <c r="F25" s="18">
        <v>17</v>
      </c>
      <c r="G25" s="18"/>
      <c r="H25" s="18"/>
      <c r="I25" s="18">
        <v>17</v>
      </c>
      <c r="J25" s="18"/>
      <c r="K25" s="18"/>
    </row>
    <row r="26" ht="21.95" customHeight="1" spans="1:11">
      <c r="A26" s="19"/>
      <c r="B26" s="15" t="s">
        <v>32</v>
      </c>
      <c r="C26" s="18">
        <v>23</v>
      </c>
      <c r="D26" s="18"/>
      <c r="E26" s="18"/>
      <c r="F26" s="18" t="s">
        <v>244</v>
      </c>
      <c r="G26" s="18"/>
      <c r="H26" s="18"/>
      <c r="I26" s="18">
        <v>262</v>
      </c>
      <c r="J26" s="18"/>
      <c r="K26" s="18"/>
    </row>
    <row r="27" ht="21.95" customHeight="1" spans="1:11">
      <c r="A27" s="19"/>
      <c r="B27" s="15" t="s">
        <v>33</v>
      </c>
      <c r="C27" s="18">
        <v>17</v>
      </c>
      <c r="D27" s="18"/>
      <c r="E27" s="18"/>
      <c r="F27" s="18">
        <v>17</v>
      </c>
      <c r="G27" s="18"/>
      <c r="H27" s="18"/>
      <c r="I27" s="18">
        <v>17</v>
      </c>
      <c r="J27" s="18"/>
      <c r="K27" s="18"/>
    </row>
    <row r="28" ht="76.5" customHeight="1" spans="1:11">
      <c r="A28" s="26" t="s">
        <v>34</v>
      </c>
      <c r="B28" s="27"/>
      <c r="C28" s="28" t="s">
        <v>245</v>
      </c>
      <c r="D28" s="29"/>
      <c r="E28" s="66"/>
      <c r="F28" s="28" t="s">
        <v>246</v>
      </c>
      <c r="G28" s="29"/>
      <c r="H28" s="66"/>
      <c r="I28" s="28" t="s">
        <v>247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138</v>
      </c>
      <c r="D31" s="41"/>
      <c r="E31" s="69"/>
      <c r="F31" s="40" t="s">
        <v>248</v>
      </c>
      <c r="G31" s="41"/>
      <c r="H31" s="69"/>
      <c r="I31" s="40" t="s">
        <v>249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9.35</v>
      </c>
      <c r="F35" s="11">
        <v>9.2</v>
      </c>
      <c r="G35" s="11">
        <v>9.14</v>
      </c>
      <c r="H35" s="18">
        <v>9.15</v>
      </c>
      <c r="I35" s="11">
        <v>9.26</v>
      </c>
      <c r="J35" s="85">
        <v>9.26</v>
      </c>
    </row>
    <row r="36" ht="15.75" spans="1:10">
      <c r="A36" s="45"/>
      <c r="B36" s="43"/>
      <c r="C36" s="46" t="s">
        <v>48</v>
      </c>
      <c r="D36" s="46" t="s">
        <v>49</v>
      </c>
      <c r="E36" s="11">
        <v>7.29</v>
      </c>
      <c r="F36" s="11">
        <v>8.69</v>
      </c>
      <c r="G36" s="11">
        <v>5.96</v>
      </c>
      <c r="H36" s="18">
        <v>5.59</v>
      </c>
      <c r="I36" s="11">
        <v>6.1</v>
      </c>
      <c r="J36" s="85">
        <v>5.8</v>
      </c>
    </row>
    <row r="37" ht="18.75" spans="1:10">
      <c r="A37" s="45"/>
      <c r="B37" s="43"/>
      <c r="C37" s="47" t="s">
        <v>50</v>
      </c>
      <c r="D37" s="46" t="s">
        <v>51</v>
      </c>
      <c r="E37" s="11">
        <v>10.4</v>
      </c>
      <c r="F37" s="11">
        <v>10.4</v>
      </c>
      <c r="G37" s="95">
        <v>11.2</v>
      </c>
      <c r="H37" s="18">
        <v>17.3</v>
      </c>
      <c r="I37" s="11">
        <v>17.2</v>
      </c>
      <c r="J37" s="85">
        <v>16</v>
      </c>
    </row>
    <row r="38" ht="14.25" spans="1:10">
      <c r="A38" s="45"/>
      <c r="B38" s="43"/>
      <c r="C38" s="48" t="s">
        <v>52</v>
      </c>
      <c r="D38" s="46" t="s">
        <v>53</v>
      </c>
      <c r="E38" s="95">
        <v>8.69</v>
      </c>
      <c r="F38" s="95">
        <v>9.18</v>
      </c>
      <c r="G38" s="95">
        <v>4.41</v>
      </c>
      <c r="H38" s="96">
        <v>15.1</v>
      </c>
      <c r="I38" s="11">
        <v>11.7</v>
      </c>
      <c r="J38" s="85">
        <v>7.3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</v>
      </c>
      <c r="H39" s="18">
        <v>0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9.45</v>
      </c>
      <c r="F40" s="11">
        <v>9.71</v>
      </c>
      <c r="G40" s="11">
        <v>9.67</v>
      </c>
      <c r="H40" s="18">
        <v>9.63</v>
      </c>
      <c r="I40" s="11">
        <v>9.72</v>
      </c>
      <c r="J40" s="85">
        <v>9.75</v>
      </c>
    </row>
    <row r="41" ht="15.75" spans="1:10">
      <c r="A41" s="45"/>
      <c r="B41" s="43"/>
      <c r="C41" s="46" t="s">
        <v>48</v>
      </c>
      <c r="D41" s="46" t="s">
        <v>56</v>
      </c>
      <c r="E41" s="11">
        <v>28.9</v>
      </c>
      <c r="F41" s="11">
        <v>29.4</v>
      </c>
      <c r="G41" s="11">
        <v>24.4</v>
      </c>
      <c r="H41" s="18">
        <v>20.3</v>
      </c>
      <c r="I41" s="11">
        <v>23.5</v>
      </c>
      <c r="J41" s="85">
        <v>22.4</v>
      </c>
    </row>
    <row r="42" ht="15.75" spans="1:10">
      <c r="A42" s="45"/>
      <c r="B42" s="43"/>
      <c r="C42" s="48" t="s">
        <v>57</v>
      </c>
      <c r="D42" s="47" t="s">
        <v>58</v>
      </c>
      <c r="E42" s="11">
        <v>5.15</v>
      </c>
      <c r="F42" s="11">
        <v>5.12</v>
      </c>
      <c r="G42" s="11">
        <v>4.77</v>
      </c>
      <c r="H42" s="18">
        <v>4.63</v>
      </c>
      <c r="I42" s="11">
        <v>4.45</v>
      </c>
      <c r="J42" s="85">
        <v>4.51</v>
      </c>
    </row>
    <row r="43" ht="15.75" spans="1:10">
      <c r="A43" s="45"/>
      <c r="B43" s="43"/>
      <c r="C43" s="48" t="s">
        <v>59</v>
      </c>
      <c r="D43" s="46" t="s">
        <v>60</v>
      </c>
      <c r="E43" s="11">
        <v>6.25</v>
      </c>
      <c r="F43" s="11">
        <v>8.05</v>
      </c>
      <c r="G43" s="11">
        <v>7.04</v>
      </c>
      <c r="H43" s="18">
        <v>6.7</v>
      </c>
      <c r="I43" s="11">
        <v>5.1</v>
      </c>
      <c r="J43" s="85">
        <v>5.2</v>
      </c>
    </row>
    <row r="44" ht="18.75" spans="1:10">
      <c r="A44" s="45"/>
      <c r="B44" s="43"/>
      <c r="C44" s="47" t="s">
        <v>50</v>
      </c>
      <c r="D44" s="46" t="s">
        <v>61</v>
      </c>
      <c r="E44" s="11">
        <v>205</v>
      </c>
      <c r="F44" s="11">
        <v>66.5</v>
      </c>
      <c r="G44" s="11">
        <v>343</v>
      </c>
      <c r="H44" s="18">
        <v>417</v>
      </c>
      <c r="I44" s="11">
        <v>345</v>
      </c>
      <c r="J44" s="85">
        <v>410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6.78</v>
      </c>
      <c r="F45" s="11">
        <v>6.17</v>
      </c>
      <c r="G45" s="11">
        <v>5.45</v>
      </c>
      <c r="H45" s="18">
        <v>5.71</v>
      </c>
      <c r="I45" s="11">
        <v>5.38</v>
      </c>
      <c r="J45" s="85">
        <v>5.3</v>
      </c>
    </row>
    <row r="46" ht="18.75" spans="1:10">
      <c r="A46" s="45"/>
      <c r="B46" s="43"/>
      <c r="C46" s="47" t="s">
        <v>50</v>
      </c>
      <c r="D46" s="46" t="s">
        <v>51</v>
      </c>
      <c r="E46" s="11">
        <v>9.65</v>
      </c>
      <c r="F46" s="11">
        <v>8.67</v>
      </c>
      <c r="G46" s="11">
        <v>7.99</v>
      </c>
      <c r="H46" s="18">
        <v>13.2</v>
      </c>
      <c r="I46" s="11">
        <v>13.5</v>
      </c>
      <c r="J46" s="85">
        <v>11.5</v>
      </c>
    </row>
    <row r="47" ht="14.25" spans="1:10">
      <c r="A47" s="45"/>
      <c r="B47" s="43"/>
      <c r="C47" s="48" t="s">
        <v>52</v>
      </c>
      <c r="D47" s="46" t="s">
        <v>65</v>
      </c>
      <c r="E47" s="11">
        <v>3.53</v>
      </c>
      <c r="F47" s="11">
        <v>4.36</v>
      </c>
      <c r="G47" s="11">
        <v>7.58</v>
      </c>
      <c r="H47" s="18">
        <v>8.63</v>
      </c>
      <c r="I47" s="11">
        <v>1.46</v>
      </c>
      <c r="J47" s="85">
        <v>1.7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6.17</v>
      </c>
      <c r="F48" s="11">
        <v>7.19</v>
      </c>
      <c r="G48" s="11">
        <v>6.37</v>
      </c>
      <c r="H48" s="18">
        <v>6.07</v>
      </c>
      <c r="I48" s="11">
        <v>5.76</v>
      </c>
      <c r="J48" s="85">
        <v>5.5</v>
      </c>
    </row>
    <row r="49" ht="18.75" spans="1:10">
      <c r="A49" s="45"/>
      <c r="B49" s="43"/>
      <c r="C49" s="47" t="s">
        <v>50</v>
      </c>
      <c r="D49" s="46" t="s">
        <v>51</v>
      </c>
      <c r="E49" s="11">
        <v>7.8</v>
      </c>
      <c r="F49" s="11">
        <v>22.4</v>
      </c>
      <c r="G49" s="11">
        <v>17.7</v>
      </c>
      <c r="H49" s="18">
        <v>19.5</v>
      </c>
      <c r="I49" s="11">
        <v>22.2</v>
      </c>
      <c r="J49" s="85">
        <v>19.2</v>
      </c>
    </row>
    <row r="50" ht="14.25" spans="1:10">
      <c r="A50" s="45"/>
      <c r="B50" s="43"/>
      <c r="C50" s="48" t="s">
        <v>52</v>
      </c>
      <c r="D50" s="46" t="s">
        <v>65</v>
      </c>
      <c r="E50" s="11">
        <v>5.04</v>
      </c>
      <c r="F50" s="11">
        <v>4.21</v>
      </c>
      <c r="G50" s="11">
        <v>6.52</v>
      </c>
      <c r="H50" s="18">
        <v>7.13</v>
      </c>
      <c r="I50" s="11">
        <v>2.45</v>
      </c>
      <c r="J50" s="85">
        <v>2.7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9.3</v>
      </c>
      <c r="F52" s="11">
        <v>9.19</v>
      </c>
      <c r="G52" s="11">
        <v>9.19</v>
      </c>
      <c r="H52" s="18">
        <v>9.22</v>
      </c>
      <c r="I52" s="11">
        <v>9.21</v>
      </c>
      <c r="J52" s="85">
        <v>9.2</v>
      </c>
    </row>
    <row r="53" ht="15.75" spans="1:10">
      <c r="A53" s="45"/>
      <c r="B53" s="43"/>
      <c r="C53" s="46" t="s">
        <v>48</v>
      </c>
      <c r="D53" s="46" t="s">
        <v>49</v>
      </c>
      <c r="E53" s="11">
        <v>7.08</v>
      </c>
      <c r="F53" s="11">
        <v>6.27</v>
      </c>
      <c r="G53" s="11">
        <v>5.36</v>
      </c>
      <c r="H53" s="18">
        <v>6.43</v>
      </c>
      <c r="I53" s="11">
        <v>5.61</v>
      </c>
      <c r="J53" s="85">
        <v>5.3</v>
      </c>
    </row>
    <row r="54" ht="18.75" spans="1:10">
      <c r="A54" s="45"/>
      <c r="B54" s="43"/>
      <c r="C54" s="47" t="s">
        <v>50</v>
      </c>
      <c r="D54" s="46" t="s">
        <v>51</v>
      </c>
      <c r="E54" s="11">
        <v>9</v>
      </c>
      <c r="F54" s="11">
        <v>8.9</v>
      </c>
      <c r="G54" s="11">
        <v>8.7</v>
      </c>
      <c r="H54" s="18">
        <v>17</v>
      </c>
      <c r="I54" s="11">
        <v>15</v>
      </c>
      <c r="J54" s="85">
        <v>14</v>
      </c>
    </row>
    <row r="55" ht="14.25" spans="1:10">
      <c r="A55" s="45"/>
      <c r="B55" s="49"/>
      <c r="C55" s="50" t="s">
        <v>52</v>
      </c>
      <c r="D55" s="46" t="s">
        <v>70</v>
      </c>
      <c r="E55" s="97">
        <v>4.47</v>
      </c>
      <c r="F55" s="97">
        <v>6.12</v>
      </c>
      <c r="G55" s="97">
        <v>7.42</v>
      </c>
      <c r="H55" s="18">
        <v>5.08</v>
      </c>
      <c r="I55" s="11">
        <v>1.67</v>
      </c>
      <c r="J55" s="85">
        <v>1.8</v>
      </c>
    </row>
    <row r="56" ht="14.25" spans="1:10">
      <c r="A56" s="51" t="s">
        <v>71</v>
      </c>
      <c r="B56" s="51" t="s">
        <v>72</v>
      </c>
      <c r="C56" s="52">
        <v>8.2</v>
      </c>
      <c r="D56" s="51" t="s">
        <v>44</v>
      </c>
      <c r="E56" s="52">
        <v>78</v>
      </c>
      <c r="F56" s="51" t="s">
        <v>73</v>
      </c>
      <c r="G56" s="52">
        <v>85</v>
      </c>
      <c r="H56" s="51" t="s">
        <v>74</v>
      </c>
      <c r="I56" s="52">
        <v>0.01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>
        <v>20.5</v>
      </c>
      <c r="C59" s="57"/>
      <c r="D59" s="57">
        <v>15.3</v>
      </c>
      <c r="E59" s="57"/>
      <c r="F59" s="57">
        <v>15.1</v>
      </c>
      <c r="G59" s="98"/>
      <c r="H59" s="57">
        <v>20.2</v>
      </c>
      <c r="I59" s="57"/>
      <c r="J59" s="85">
        <v>18</v>
      </c>
      <c r="K59" s="85"/>
      <c r="L59" s="85">
        <v>15</v>
      </c>
      <c r="M59" s="85"/>
    </row>
    <row r="60" ht="18.75" spans="1:13">
      <c r="A60" s="56" t="s">
        <v>78</v>
      </c>
      <c r="B60" s="57">
        <v>9.29</v>
      </c>
      <c r="C60" s="57"/>
      <c r="D60" s="57">
        <v>11.9</v>
      </c>
      <c r="E60" s="57"/>
      <c r="F60" s="57">
        <v>4.55</v>
      </c>
      <c r="G60" s="98"/>
      <c r="H60" s="57">
        <v>7.67</v>
      </c>
      <c r="I60" s="57"/>
      <c r="J60" s="85">
        <v>14.6</v>
      </c>
      <c r="K60" s="85"/>
      <c r="L60" s="85">
        <v>22</v>
      </c>
      <c r="M60" s="85"/>
    </row>
    <row r="61" ht="18.75" spans="1:13">
      <c r="A61" s="56" t="s">
        <v>79</v>
      </c>
      <c r="B61" s="57"/>
      <c r="C61" s="57"/>
      <c r="D61" s="94"/>
      <c r="E61" s="57"/>
      <c r="F61" s="57"/>
      <c r="G61" s="98"/>
      <c r="H61" s="57"/>
      <c r="I61" s="57"/>
      <c r="J61" s="85"/>
      <c r="K61" s="85"/>
      <c r="L61" s="85"/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48.1</v>
      </c>
      <c r="D63" s="94"/>
      <c r="E63" s="57">
        <v>11.2</v>
      </c>
      <c r="F63" s="57"/>
      <c r="G63" s="98">
        <v>44.43</v>
      </c>
      <c r="H63" s="57"/>
      <c r="I63" s="57">
        <v>41</v>
      </c>
      <c r="J63" s="85"/>
      <c r="K63" s="85">
        <v>63.32</v>
      </c>
      <c r="M63" s="85">
        <v>63.38</v>
      </c>
    </row>
    <row r="64" ht="18.75" spans="1:13">
      <c r="A64" s="60" t="s">
        <v>81</v>
      </c>
      <c r="B64" s="57"/>
      <c r="C64" s="57">
        <v>8.5</v>
      </c>
      <c r="D64" s="94"/>
      <c r="E64" s="57">
        <v>9.4</v>
      </c>
      <c r="F64" s="57"/>
      <c r="G64" s="99">
        <v>21.5</v>
      </c>
      <c r="H64" s="57"/>
      <c r="I64" s="57">
        <v>17</v>
      </c>
      <c r="J64" s="85"/>
      <c r="K64" s="85"/>
      <c r="L64" s="85"/>
      <c r="M64" s="85">
        <v>15</v>
      </c>
    </row>
    <row r="65" ht="18.75" spans="1:13">
      <c r="A65" s="60" t="s">
        <v>82</v>
      </c>
      <c r="B65" s="57"/>
      <c r="C65" s="57"/>
      <c r="D65" s="94"/>
      <c r="E65" s="57"/>
      <c r="F65" s="57"/>
      <c r="G65" s="98"/>
      <c r="H65" s="57"/>
      <c r="I65" s="57"/>
      <c r="J65" s="85"/>
      <c r="K65" s="85">
        <v>85.85</v>
      </c>
      <c r="M65" s="85">
        <v>86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18.05</v>
      </c>
      <c r="C67" s="57">
        <v>9.1</v>
      </c>
      <c r="D67" s="94">
        <v>16.8</v>
      </c>
      <c r="E67" s="57">
        <v>10.6</v>
      </c>
      <c r="F67" s="57">
        <v>13.7</v>
      </c>
      <c r="G67" s="98">
        <v>13.93</v>
      </c>
      <c r="H67" s="57">
        <v>18.3</v>
      </c>
      <c r="I67" s="57">
        <v>11.18</v>
      </c>
      <c r="J67" s="85">
        <v>14.1</v>
      </c>
      <c r="K67" s="85">
        <v>10.76</v>
      </c>
      <c r="L67" s="85">
        <v>13</v>
      </c>
      <c r="M67" s="85">
        <v>16.45</v>
      </c>
    </row>
    <row r="68" ht="18.75" spans="1:13">
      <c r="A68" s="92" t="s">
        <v>84</v>
      </c>
      <c r="B68" s="100">
        <v>17.07</v>
      </c>
      <c r="C68" s="57">
        <v>9.09</v>
      </c>
      <c r="D68" s="94">
        <v>19.2</v>
      </c>
      <c r="E68" s="57">
        <v>8.6</v>
      </c>
      <c r="F68" s="57">
        <v>18.1</v>
      </c>
      <c r="G68" s="98">
        <v>6.15</v>
      </c>
      <c r="H68" s="57">
        <v>3.42</v>
      </c>
      <c r="I68" s="57">
        <v>12.42</v>
      </c>
      <c r="J68" s="85">
        <v>14.5</v>
      </c>
      <c r="K68" s="85">
        <v>5.88</v>
      </c>
      <c r="L68" s="85">
        <v>14</v>
      </c>
      <c r="M68" s="85">
        <v>5.46</v>
      </c>
    </row>
    <row r="69" ht="18.75" spans="1:13">
      <c r="A69" s="92" t="s">
        <v>85</v>
      </c>
      <c r="B69" s="100"/>
      <c r="C69" s="57"/>
      <c r="D69" s="94"/>
      <c r="E69" s="57"/>
      <c r="F69" s="57"/>
      <c r="G69" s="98"/>
      <c r="H69" s="57"/>
      <c r="I69" s="57"/>
      <c r="J69" s="85">
        <v>5.21</v>
      </c>
      <c r="K69" s="85">
        <v>7.87</v>
      </c>
      <c r="L69" s="85">
        <v>4.8</v>
      </c>
      <c r="M69" s="85">
        <v>7.12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1" workbookViewId="0">
      <selection activeCell="C25" sqref="C25:K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1" t="s">
        <v>131</v>
      </c>
      <c r="G2" s="61"/>
      <c r="H2" s="61"/>
      <c r="I2" s="77" t="s">
        <v>132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46650</v>
      </c>
      <c r="D4" s="11"/>
      <c r="E4" s="11"/>
      <c r="F4" s="11">
        <v>47371</v>
      </c>
      <c r="G4" s="11"/>
      <c r="H4" s="11"/>
      <c r="I4" s="11">
        <v>48100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53500</v>
      </c>
      <c r="D5" s="11"/>
      <c r="E5" s="11"/>
      <c r="F5" s="11">
        <v>54250</v>
      </c>
      <c r="G5" s="11"/>
      <c r="H5" s="11"/>
      <c r="I5" s="11">
        <v>55080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C4-'21日'!I4</f>
        <v>920</v>
      </c>
      <c r="D6" s="13"/>
      <c r="E6" s="13"/>
      <c r="F6" s="63">
        <f>F4-C4</f>
        <v>721</v>
      </c>
      <c r="G6" s="64"/>
      <c r="H6" s="65"/>
      <c r="I6" s="63">
        <f>I4-F4</f>
        <v>729</v>
      </c>
      <c r="J6" s="64"/>
      <c r="K6" s="65"/>
      <c r="L6" s="81">
        <f>C6+F6+I6</f>
        <v>2370</v>
      </c>
      <c r="M6" s="81">
        <f>C7+F7+I7</f>
        <v>2130</v>
      </c>
    </row>
    <row r="7" ht="21.95" customHeight="1" spans="1:13">
      <c r="A7" s="9"/>
      <c r="B7" s="12" t="s">
        <v>8</v>
      </c>
      <c r="C7" s="13">
        <f>C5-'21日'!I5</f>
        <v>550</v>
      </c>
      <c r="D7" s="13"/>
      <c r="E7" s="13"/>
      <c r="F7" s="63">
        <f>F5-C5</f>
        <v>750</v>
      </c>
      <c r="G7" s="64"/>
      <c r="H7" s="65"/>
      <c r="I7" s="63">
        <f>I5-F5</f>
        <v>830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35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47</v>
      </c>
      <c r="D10" s="11"/>
      <c r="E10" s="11"/>
      <c r="F10" s="11">
        <v>11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>
        <v>65</v>
      </c>
      <c r="G12" s="11">
        <v>65</v>
      </c>
      <c r="H12" s="11">
        <v>65</v>
      </c>
      <c r="I12" s="11">
        <v>65</v>
      </c>
      <c r="J12" s="11">
        <v>65</v>
      </c>
      <c r="K12" s="11">
        <v>65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420</v>
      </c>
      <c r="D15" s="18">
        <v>380</v>
      </c>
      <c r="E15" s="18">
        <v>340</v>
      </c>
      <c r="F15" s="18">
        <v>340</v>
      </c>
      <c r="G15" s="18">
        <v>300</v>
      </c>
      <c r="H15" s="18">
        <v>270</v>
      </c>
      <c r="I15" s="18">
        <v>270</v>
      </c>
      <c r="J15" s="11">
        <v>250</v>
      </c>
      <c r="K15" s="11">
        <v>240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90</v>
      </c>
      <c r="E18" s="11">
        <v>90</v>
      </c>
      <c r="F18" s="11">
        <v>80</v>
      </c>
      <c r="G18" s="11">
        <v>90</v>
      </c>
      <c r="H18" s="11">
        <v>90</v>
      </c>
      <c r="I18" s="11">
        <v>90</v>
      </c>
      <c r="J18" s="11">
        <v>90</v>
      </c>
      <c r="K18" s="11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310</v>
      </c>
      <c r="D21" s="18">
        <v>520</v>
      </c>
      <c r="E21" s="18">
        <v>460</v>
      </c>
      <c r="F21" s="18">
        <v>460</v>
      </c>
      <c r="G21" s="18">
        <v>360</v>
      </c>
      <c r="H21" s="18">
        <v>270</v>
      </c>
      <c r="I21" s="18">
        <v>270</v>
      </c>
      <c r="J21" s="11">
        <v>240</v>
      </c>
      <c r="K21" s="11">
        <v>200</v>
      </c>
    </row>
    <row r="22" ht="21.95" customHeight="1" spans="1:11">
      <c r="A22" s="14"/>
      <c r="B22" s="20" t="s">
        <v>25</v>
      </c>
      <c r="C22" s="21" t="s">
        <v>250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2560</v>
      </c>
      <c r="D23" s="18"/>
      <c r="E23" s="18"/>
      <c r="F23" s="18">
        <v>2560</v>
      </c>
      <c r="G23" s="18"/>
      <c r="H23" s="18"/>
      <c r="I23" s="18">
        <v>2560</v>
      </c>
      <c r="J23" s="18"/>
      <c r="K23" s="18"/>
    </row>
    <row r="24" ht="21.95" customHeight="1" spans="1:11">
      <c r="A24" s="24"/>
      <c r="B24" s="25" t="s">
        <v>29</v>
      </c>
      <c r="C24" s="18">
        <v>1730</v>
      </c>
      <c r="D24" s="18"/>
      <c r="E24" s="18"/>
      <c r="F24" s="18">
        <v>1730</v>
      </c>
      <c r="G24" s="18"/>
      <c r="H24" s="18"/>
      <c r="I24" s="18">
        <v>1730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17</v>
      </c>
      <c r="D25" s="18"/>
      <c r="E25" s="18"/>
      <c r="F25" s="18">
        <v>17</v>
      </c>
      <c r="G25" s="18"/>
      <c r="H25" s="18"/>
      <c r="I25" s="18">
        <v>17</v>
      </c>
      <c r="J25" s="18"/>
      <c r="K25" s="18"/>
    </row>
    <row r="26" ht="21.95" customHeight="1" spans="1:11">
      <c r="A26" s="19"/>
      <c r="B26" s="15" t="s">
        <v>32</v>
      </c>
      <c r="C26" s="18">
        <v>260</v>
      </c>
      <c r="D26" s="18"/>
      <c r="E26" s="18"/>
      <c r="F26" s="18">
        <v>260</v>
      </c>
      <c r="G26" s="18"/>
      <c r="H26" s="18"/>
      <c r="I26" s="18">
        <v>260</v>
      </c>
      <c r="J26" s="18"/>
      <c r="K26" s="18"/>
    </row>
    <row r="27" ht="21.95" customHeight="1" spans="1:11">
      <c r="A27" s="19"/>
      <c r="B27" s="15" t="s">
        <v>33</v>
      </c>
      <c r="C27" s="18">
        <v>17</v>
      </c>
      <c r="D27" s="18"/>
      <c r="E27" s="18"/>
      <c r="F27" s="18">
        <v>17</v>
      </c>
      <c r="G27" s="18"/>
      <c r="H27" s="18"/>
      <c r="I27" s="18">
        <v>17</v>
      </c>
      <c r="J27" s="18"/>
      <c r="K27" s="18"/>
    </row>
    <row r="28" ht="76.5" customHeight="1" spans="1:11">
      <c r="A28" s="26" t="s">
        <v>34</v>
      </c>
      <c r="B28" s="27"/>
      <c r="C28" s="28" t="s">
        <v>251</v>
      </c>
      <c r="D28" s="29"/>
      <c r="E28" s="66"/>
      <c r="F28" s="28" t="s">
        <v>252</v>
      </c>
      <c r="G28" s="29"/>
      <c r="H28" s="66"/>
      <c r="I28" s="28" t="s">
        <v>197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253</v>
      </c>
      <c r="D31" s="41"/>
      <c r="E31" s="69"/>
      <c r="F31" s="40" t="s">
        <v>200</v>
      </c>
      <c r="G31" s="41"/>
      <c r="H31" s="69"/>
      <c r="I31" s="40" t="s">
        <v>254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>
        <v>9.26</v>
      </c>
      <c r="F35" s="11">
        <v>9.34</v>
      </c>
      <c r="G35" s="11">
        <v>9.39</v>
      </c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>
        <v>8.37</v>
      </c>
      <c r="F36" s="11">
        <v>7.58</v>
      </c>
      <c r="G36" s="11">
        <v>5.43</v>
      </c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>
        <v>12.6</v>
      </c>
      <c r="F37" s="11">
        <v>15.6</v>
      </c>
      <c r="G37" s="95">
        <v>16.3</v>
      </c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>
        <v>5.34</v>
      </c>
      <c r="F38" s="95">
        <v>4.02</v>
      </c>
      <c r="G38" s="95">
        <v>7.8</v>
      </c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0.8</v>
      </c>
      <c r="F39" s="11">
        <v>0.8</v>
      </c>
      <c r="G39" s="11">
        <v>0</v>
      </c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>
        <v>9.79</v>
      </c>
      <c r="F40" s="11">
        <v>9.81</v>
      </c>
      <c r="G40" s="11">
        <v>9.81</v>
      </c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>
        <v>23.5</v>
      </c>
      <c r="F41" s="11">
        <v>22.1</v>
      </c>
      <c r="G41" s="11">
        <v>22.6</v>
      </c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>
        <v>4.49</v>
      </c>
      <c r="F42" s="11">
        <v>4.5</v>
      </c>
      <c r="G42" s="11">
        <v>4.61</v>
      </c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>
        <v>5.25</v>
      </c>
      <c r="F43" s="11">
        <v>6.5</v>
      </c>
      <c r="G43" s="11">
        <v>5.37</v>
      </c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>
        <v>274</v>
      </c>
      <c r="F44" s="11">
        <v>196</v>
      </c>
      <c r="G44" s="11">
        <v>593</v>
      </c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6.01</v>
      </c>
      <c r="F45" s="11">
        <v>6.53</v>
      </c>
      <c r="G45" s="11">
        <v>5.87</v>
      </c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>
        <v>10.8</v>
      </c>
      <c r="F46" s="11">
        <v>10.3</v>
      </c>
      <c r="G46" s="11">
        <v>10.7</v>
      </c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>
        <v>5.27</v>
      </c>
      <c r="F47" s="11">
        <v>5.3</v>
      </c>
      <c r="G47" s="11">
        <v>8.79</v>
      </c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6.36</v>
      </c>
      <c r="F48" s="11">
        <v>6.59</v>
      </c>
      <c r="G48" s="11">
        <v>6.05</v>
      </c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>
        <v>17.6</v>
      </c>
      <c r="F49" s="11">
        <v>16.4</v>
      </c>
      <c r="G49" s="11">
        <v>18.5</v>
      </c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>
        <v>8.48</v>
      </c>
      <c r="F50" s="11">
        <v>6.29</v>
      </c>
      <c r="G50" s="11">
        <v>7.31</v>
      </c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/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>
        <v>9.23</v>
      </c>
      <c r="F52" s="11">
        <v>9.29</v>
      </c>
      <c r="G52" s="11">
        <v>9.2</v>
      </c>
      <c r="H52" s="18"/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>
        <v>6.89</v>
      </c>
      <c r="F53" s="11">
        <v>5.91</v>
      </c>
      <c r="G53" s="11">
        <v>5.81</v>
      </c>
      <c r="H53" s="18"/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>
        <v>13.1</v>
      </c>
      <c r="F54" s="11">
        <v>8.1</v>
      </c>
      <c r="G54" s="11">
        <v>12</v>
      </c>
      <c r="H54" s="18"/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>
        <v>8.52</v>
      </c>
      <c r="F55" s="97">
        <v>7.24</v>
      </c>
      <c r="G55" s="97">
        <v>9.89</v>
      </c>
      <c r="H55" s="18"/>
      <c r="I55" s="11"/>
      <c r="J55" s="85"/>
    </row>
    <row r="56" ht="14.25" spans="1:10">
      <c r="A56" s="51" t="s">
        <v>71</v>
      </c>
      <c r="B56" s="51" t="s">
        <v>72</v>
      </c>
      <c r="C56" s="52">
        <v>7.5</v>
      </c>
      <c r="D56" s="51" t="s">
        <v>44</v>
      </c>
      <c r="E56" s="52">
        <v>86</v>
      </c>
      <c r="F56" s="51" t="s">
        <v>73</v>
      </c>
      <c r="G56" s="52">
        <v>77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>
        <v>47.1</v>
      </c>
      <c r="C59" s="57"/>
      <c r="D59" s="94">
        <v>54.5</v>
      </c>
      <c r="E59" s="57"/>
      <c r="F59" s="57">
        <v>25.1</v>
      </c>
      <c r="G59" s="98"/>
      <c r="H59" s="57">
        <v>6.15</v>
      </c>
      <c r="I59" s="57"/>
      <c r="J59" s="85">
        <v>8.03</v>
      </c>
      <c r="K59" s="85"/>
      <c r="L59" s="85">
        <v>33.2</v>
      </c>
      <c r="M59" s="85"/>
    </row>
    <row r="60" ht="18.75" spans="1:13">
      <c r="A60" s="56" t="s">
        <v>78</v>
      </c>
      <c r="B60" s="57">
        <v>16</v>
      </c>
      <c r="C60" s="57"/>
      <c r="D60" s="94">
        <v>210</v>
      </c>
      <c r="E60" s="57"/>
      <c r="F60" s="57"/>
      <c r="G60" s="98"/>
      <c r="H60" s="57"/>
      <c r="I60" s="57"/>
      <c r="J60" s="85"/>
      <c r="K60" s="85"/>
      <c r="L60" s="85"/>
      <c r="M60" s="85"/>
    </row>
    <row r="61" ht="18.75" spans="1:13">
      <c r="A61" s="56" t="s">
        <v>79</v>
      </c>
      <c r="B61" s="57"/>
      <c r="C61" s="57"/>
      <c r="D61" s="94"/>
      <c r="E61" s="57"/>
      <c r="F61" s="57">
        <v>12.1</v>
      </c>
      <c r="G61" s="98"/>
      <c r="H61" s="57">
        <v>4</v>
      </c>
      <c r="I61" s="57"/>
      <c r="J61" s="85">
        <v>13.5</v>
      </c>
      <c r="K61" s="85"/>
      <c r="L61" s="85">
        <v>50.7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37.8</v>
      </c>
      <c r="D63" s="94"/>
      <c r="E63" s="57">
        <v>13.3</v>
      </c>
      <c r="F63" s="57"/>
      <c r="G63" s="98">
        <v>35.81</v>
      </c>
      <c r="H63" s="57"/>
      <c r="I63" s="57">
        <v>70.59</v>
      </c>
      <c r="J63" s="85"/>
      <c r="K63" s="85">
        <v>18.1</v>
      </c>
      <c r="M63" s="85">
        <v>6.4</v>
      </c>
    </row>
    <row r="64" ht="18.75" spans="1:13">
      <c r="A64" s="60" t="s">
        <v>81</v>
      </c>
      <c r="B64" s="57"/>
      <c r="C64" s="57">
        <v>11.7</v>
      </c>
      <c r="D64" s="94"/>
      <c r="E64" s="57">
        <v>7.8</v>
      </c>
      <c r="F64" s="57"/>
      <c r="G64" s="99">
        <v>26.71</v>
      </c>
      <c r="H64" s="57"/>
      <c r="I64" s="57">
        <v>54.36</v>
      </c>
      <c r="J64" s="85"/>
      <c r="K64" s="85">
        <v>26</v>
      </c>
      <c r="L64" s="85"/>
      <c r="M64" s="85"/>
    </row>
    <row r="65" ht="18.75" spans="1:13">
      <c r="A65" s="60" t="s">
        <v>82</v>
      </c>
      <c r="B65" s="57"/>
      <c r="C65" s="57">
        <v>26.2</v>
      </c>
      <c r="D65" s="94"/>
      <c r="E65" s="57">
        <v>23.6</v>
      </c>
      <c r="F65" s="57"/>
      <c r="G65" s="98">
        <v>84</v>
      </c>
      <c r="H65" s="57"/>
      <c r="I65" s="57">
        <v>79.12</v>
      </c>
      <c r="J65" s="85"/>
      <c r="K65" s="85">
        <v>59.6</v>
      </c>
      <c r="M65" s="85">
        <v>10.5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17.8</v>
      </c>
      <c r="C67" s="57">
        <v>15.05</v>
      </c>
      <c r="D67" s="94">
        <v>15.8</v>
      </c>
      <c r="E67" s="57">
        <v>15.09</v>
      </c>
      <c r="F67" s="57">
        <v>10.5</v>
      </c>
      <c r="G67" s="98">
        <v>16.56</v>
      </c>
      <c r="H67" s="57">
        <v>9.72</v>
      </c>
      <c r="I67" s="57">
        <v>17.56</v>
      </c>
      <c r="J67" s="85">
        <v>3.6</v>
      </c>
      <c r="K67" s="85">
        <v>15.7</v>
      </c>
      <c r="L67" s="85">
        <v>6.6</v>
      </c>
      <c r="M67" s="85">
        <v>18.5</v>
      </c>
    </row>
    <row r="68" ht="18.75" spans="1:13">
      <c r="A68" s="92" t="s">
        <v>84</v>
      </c>
      <c r="B68" s="100">
        <v>8.09</v>
      </c>
      <c r="C68" s="57">
        <v>6.3</v>
      </c>
      <c r="D68" s="94">
        <v>7.84</v>
      </c>
      <c r="E68" s="57">
        <v>5.79</v>
      </c>
      <c r="F68" s="57">
        <v>6.64</v>
      </c>
      <c r="G68" s="98">
        <v>6.01</v>
      </c>
      <c r="H68" s="57">
        <v>5.25</v>
      </c>
      <c r="I68" s="57">
        <v>6.04</v>
      </c>
      <c r="J68" s="85">
        <v>2.9</v>
      </c>
      <c r="K68" s="85">
        <v>6.1</v>
      </c>
      <c r="L68" s="85">
        <v>4.5</v>
      </c>
      <c r="M68" s="85">
        <v>7.4</v>
      </c>
    </row>
    <row r="69" ht="18.75" spans="1:13">
      <c r="A69" s="92" t="s">
        <v>85</v>
      </c>
      <c r="B69" s="100">
        <v>2.16</v>
      </c>
      <c r="C69" s="57">
        <v>7.86</v>
      </c>
      <c r="D69" s="94">
        <v>1.73</v>
      </c>
      <c r="E69" s="57">
        <v>7.79</v>
      </c>
      <c r="F69" s="57">
        <v>2.39</v>
      </c>
      <c r="G69" s="98">
        <v>7.97</v>
      </c>
      <c r="H69" s="57">
        <v>3.4</v>
      </c>
      <c r="I69" s="57">
        <v>7.99</v>
      </c>
      <c r="J69" s="85">
        <v>5.4</v>
      </c>
      <c r="K69" s="85">
        <v>7.3</v>
      </c>
      <c r="L69" s="85">
        <v>3.9</v>
      </c>
      <c r="M69" s="85">
        <v>5.7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146</v>
      </c>
      <c r="D2" s="6"/>
      <c r="E2" s="6"/>
      <c r="F2" s="61" t="s">
        <v>147</v>
      </c>
      <c r="G2" s="61"/>
      <c r="H2" s="61"/>
      <c r="I2" s="77" t="s">
        <v>148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48706</v>
      </c>
      <c r="D4" s="11"/>
      <c r="E4" s="11"/>
      <c r="F4" s="11">
        <v>49186</v>
      </c>
      <c r="G4" s="11"/>
      <c r="H4" s="11"/>
      <c r="I4" s="11">
        <v>49186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55725</v>
      </c>
      <c r="D5" s="11"/>
      <c r="E5" s="11"/>
      <c r="F5" s="11">
        <v>56571</v>
      </c>
      <c r="G5" s="11"/>
      <c r="H5" s="11"/>
      <c r="I5" s="11">
        <v>57450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C4-'22日'!I4</f>
        <v>606</v>
      </c>
      <c r="D6" s="13"/>
      <c r="E6" s="13"/>
      <c r="F6" s="63">
        <f>F4-C4</f>
        <v>480</v>
      </c>
      <c r="G6" s="64"/>
      <c r="H6" s="65"/>
      <c r="I6" s="63">
        <f>I4-F4</f>
        <v>0</v>
      </c>
      <c r="J6" s="64"/>
      <c r="K6" s="65"/>
      <c r="L6" s="81">
        <f>C6+F6+I6</f>
        <v>1086</v>
      </c>
      <c r="M6" s="81">
        <f>C7+F7+I7</f>
        <v>2370</v>
      </c>
    </row>
    <row r="7" ht="21.95" customHeight="1" spans="1:13">
      <c r="A7" s="9"/>
      <c r="B7" s="12" t="s">
        <v>8</v>
      </c>
      <c r="C7" s="13">
        <f>C5-'22日'!I5</f>
        <v>645</v>
      </c>
      <c r="D7" s="13"/>
      <c r="E7" s="13"/>
      <c r="F7" s="63">
        <f>F5-C5</f>
        <v>846</v>
      </c>
      <c r="G7" s="64"/>
      <c r="H7" s="65"/>
      <c r="I7" s="63">
        <f>I5-F5</f>
        <v>879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255</v>
      </c>
      <c r="G11" s="11" t="s">
        <v>255</v>
      </c>
      <c r="H11" s="11" t="s">
        <v>255</v>
      </c>
      <c r="I11" s="11" t="s">
        <v>255</v>
      </c>
      <c r="J11" s="11" t="s">
        <v>255</v>
      </c>
      <c r="K11" s="11" t="s">
        <v>255</v>
      </c>
    </row>
    <row r="12" ht="21.95" customHeight="1" spans="1:11">
      <c r="A12" s="16"/>
      <c r="B12" s="17" t="s">
        <v>15</v>
      </c>
      <c r="C12" s="11">
        <v>65</v>
      </c>
      <c r="D12" s="11">
        <v>65</v>
      </c>
      <c r="E12" s="11">
        <v>65</v>
      </c>
      <c r="F12" s="11" t="s">
        <v>255</v>
      </c>
      <c r="G12" s="11" t="s">
        <v>255</v>
      </c>
      <c r="H12" s="11" t="s">
        <v>255</v>
      </c>
      <c r="I12" s="11" t="s">
        <v>255</v>
      </c>
      <c r="J12" s="11" t="s">
        <v>255</v>
      </c>
      <c r="K12" s="11" t="s">
        <v>255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240</v>
      </c>
      <c r="D15" s="18">
        <v>480</v>
      </c>
      <c r="E15" s="18">
        <v>450</v>
      </c>
      <c r="F15" s="18">
        <v>450</v>
      </c>
      <c r="G15" s="18">
        <v>360</v>
      </c>
      <c r="H15" s="18">
        <v>360</v>
      </c>
      <c r="I15" s="18">
        <v>360</v>
      </c>
      <c r="J15" s="18">
        <v>360</v>
      </c>
      <c r="K15" s="18">
        <v>360</v>
      </c>
    </row>
    <row r="16" ht="46.5" customHeight="1" spans="1:11">
      <c r="A16" s="19"/>
      <c r="B16" s="20" t="s">
        <v>20</v>
      </c>
      <c r="C16" s="21" t="s">
        <v>256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255</v>
      </c>
      <c r="G17" s="11" t="s">
        <v>255</v>
      </c>
      <c r="H17" s="11" t="s">
        <v>255</v>
      </c>
      <c r="I17" s="11" t="s">
        <v>255</v>
      </c>
      <c r="J17" s="11" t="s">
        <v>255</v>
      </c>
      <c r="K17" s="11" t="s">
        <v>255</v>
      </c>
    </row>
    <row r="18" ht="21.95" customHeight="1" spans="1:11">
      <c r="A18" s="22"/>
      <c r="B18" s="23" t="s">
        <v>15</v>
      </c>
      <c r="C18" s="11">
        <v>90</v>
      </c>
      <c r="D18" s="11">
        <v>90</v>
      </c>
      <c r="E18" s="11">
        <v>90</v>
      </c>
      <c r="F18" s="11" t="s">
        <v>255</v>
      </c>
      <c r="G18" s="11" t="s">
        <v>255</v>
      </c>
      <c r="H18" s="11" t="s">
        <v>255</v>
      </c>
      <c r="I18" s="11" t="s">
        <v>255</v>
      </c>
      <c r="J18" s="11" t="s">
        <v>255</v>
      </c>
      <c r="K18" s="11" t="s">
        <v>255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200</v>
      </c>
      <c r="D21" s="18">
        <v>420</v>
      </c>
      <c r="E21" s="18">
        <v>350</v>
      </c>
      <c r="F21" s="18">
        <v>350</v>
      </c>
      <c r="G21" s="18">
        <v>200</v>
      </c>
      <c r="H21" s="18">
        <v>200</v>
      </c>
      <c r="I21" s="18">
        <v>200</v>
      </c>
      <c r="J21" s="18">
        <v>200</v>
      </c>
      <c r="K21" s="18">
        <v>200</v>
      </c>
    </row>
    <row r="22" ht="53.25" customHeight="1" spans="1:11">
      <c r="A22" s="14"/>
      <c r="B22" s="20" t="s">
        <v>25</v>
      </c>
      <c r="C22" s="21" t="s">
        <v>257</v>
      </c>
      <c r="D22" s="21"/>
      <c r="E22" s="21"/>
      <c r="F22" s="21" t="s">
        <v>258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1210+1250</f>
        <v>2460</v>
      </c>
      <c r="D23" s="18"/>
      <c r="E23" s="18"/>
      <c r="F23" s="18">
        <f>1200+1210</f>
        <v>2410</v>
      </c>
      <c r="G23" s="18"/>
      <c r="H23" s="18"/>
      <c r="I23" s="18">
        <v>2250</v>
      </c>
      <c r="J23" s="18"/>
      <c r="K23" s="18"/>
    </row>
    <row r="24" ht="21.95" customHeight="1" spans="1:11">
      <c r="A24" s="24"/>
      <c r="B24" s="25" t="s">
        <v>29</v>
      </c>
      <c r="C24" s="18">
        <v>1730</v>
      </c>
      <c r="D24" s="18"/>
      <c r="E24" s="18"/>
      <c r="F24" s="18">
        <f>830+800</f>
        <v>1630</v>
      </c>
      <c r="G24" s="18"/>
      <c r="H24" s="18"/>
      <c r="I24" s="18">
        <v>1450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17</v>
      </c>
      <c r="D25" s="18"/>
      <c r="E25" s="18"/>
      <c r="F25" s="18">
        <v>17</v>
      </c>
      <c r="G25" s="18"/>
      <c r="H25" s="18"/>
      <c r="I25" s="18">
        <v>17</v>
      </c>
      <c r="J25" s="18"/>
      <c r="K25" s="18"/>
    </row>
    <row r="26" ht="21.95" customHeight="1" spans="1:11">
      <c r="A26" s="19"/>
      <c r="B26" s="15" t="s">
        <v>32</v>
      </c>
      <c r="C26" s="18">
        <v>258</v>
      </c>
      <c r="D26" s="18"/>
      <c r="E26" s="18"/>
      <c r="F26" s="18">
        <v>256</v>
      </c>
      <c r="G26" s="18"/>
      <c r="H26" s="18"/>
      <c r="I26" s="18">
        <v>256</v>
      </c>
      <c r="J26" s="18"/>
      <c r="K26" s="18"/>
    </row>
    <row r="27" ht="21.95" customHeight="1" spans="1:11">
      <c r="A27" s="19"/>
      <c r="B27" s="15" t="s">
        <v>33</v>
      </c>
      <c r="C27" s="18">
        <v>16</v>
      </c>
      <c r="D27" s="18"/>
      <c r="E27" s="18"/>
      <c r="F27" s="18">
        <v>15</v>
      </c>
      <c r="G27" s="18"/>
      <c r="H27" s="18"/>
      <c r="I27" s="18">
        <v>15</v>
      </c>
      <c r="J27" s="18"/>
      <c r="K27" s="18"/>
    </row>
    <row r="28" ht="76.5" customHeight="1" spans="1:11">
      <c r="A28" s="26" t="s">
        <v>34</v>
      </c>
      <c r="B28" s="27"/>
      <c r="C28" s="28" t="s">
        <v>259</v>
      </c>
      <c r="D28" s="29"/>
      <c r="E28" s="66"/>
      <c r="F28" s="28" t="s">
        <v>260</v>
      </c>
      <c r="G28" s="29"/>
      <c r="H28" s="66"/>
      <c r="I28" s="28" t="s">
        <v>261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206</v>
      </c>
      <c r="D31" s="41"/>
      <c r="E31" s="69"/>
      <c r="F31" s="40" t="s">
        <v>262</v>
      </c>
      <c r="G31" s="41"/>
      <c r="H31" s="69"/>
      <c r="I31" s="40" t="s">
        <v>121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/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/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/>
      <c r="F55" s="97"/>
      <c r="G55" s="97"/>
      <c r="H55" s="18"/>
      <c r="I55" s="11"/>
      <c r="J55" s="85"/>
    </row>
    <row r="56" ht="14.25" spans="1:10">
      <c r="A56" s="51" t="s">
        <v>71</v>
      </c>
      <c r="B56" s="51" t="s">
        <v>72</v>
      </c>
      <c r="C56" s="52">
        <v>8.1</v>
      </c>
      <c r="D56" s="51" t="s">
        <v>44</v>
      </c>
      <c r="E56" s="52">
        <v>82</v>
      </c>
      <c r="F56" s="51" t="s">
        <v>73</v>
      </c>
      <c r="G56" s="52">
        <v>80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>
        <v>35.5</v>
      </c>
      <c r="C59" s="57"/>
      <c r="D59" s="57">
        <v>11.6</v>
      </c>
      <c r="E59" s="57"/>
      <c r="F59" s="57"/>
      <c r="G59" s="57"/>
      <c r="H59" s="57"/>
      <c r="I59" s="57"/>
      <c r="J59" s="57">
        <v>66.2</v>
      </c>
      <c r="K59" s="57"/>
      <c r="L59" s="57">
        <v>62.7</v>
      </c>
      <c r="M59" s="57"/>
    </row>
    <row r="60" ht="18.75" spans="1:13">
      <c r="A60" s="56" t="s">
        <v>78</v>
      </c>
      <c r="B60" s="57"/>
      <c r="C60" s="57"/>
      <c r="D60" s="57">
        <v>34.6</v>
      </c>
      <c r="E60" s="57"/>
      <c r="F60" s="57">
        <v>52.1</v>
      </c>
      <c r="G60" s="57"/>
      <c r="H60" s="57">
        <v>87.5</v>
      </c>
      <c r="I60" s="57"/>
      <c r="J60" s="57">
        <v>7.62</v>
      </c>
      <c r="K60" s="57"/>
      <c r="L60" s="57">
        <v>5.75</v>
      </c>
      <c r="M60" s="57"/>
    </row>
    <row r="61" ht="18.75" spans="1:13">
      <c r="A61" s="56" t="s">
        <v>79</v>
      </c>
      <c r="B61" s="57">
        <v>206</v>
      </c>
      <c r="C61" s="57"/>
      <c r="D61" s="57"/>
      <c r="E61" s="57"/>
      <c r="F61" s="57">
        <v>58.9</v>
      </c>
      <c r="G61" s="57"/>
      <c r="H61" s="57">
        <v>40</v>
      </c>
      <c r="I61" s="57"/>
      <c r="J61" s="57"/>
      <c r="K61" s="57"/>
      <c r="L61" s="57"/>
      <c r="M61" s="57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>
        <v>32.64</v>
      </c>
      <c r="C63" s="57"/>
      <c r="D63" s="57"/>
      <c r="E63" s="57">
        <v>28.89</v>
      </c>
      <c r="F63" s="57"/>
      <c r="G63" s="57">
        <v>22.12</v>
      </c>
      <c r="H63" s="57"/>
      <c r="I63" s="57">
        <v>30.34</v>
      </c>
      <c r="J63" s="57"/>
      <c r="K63" s="57"/>
      <c r="L63" s="57"/>
      <c r="M63" s="57"/>
    </row>
    <row r="64" ht="18.75" spans="1:13">
      <c r="A64" s="60" t="s">
        <v>81</v>
      </c>
      <c r="B64" s="57">
        <v>36.66</v>
      </c>
      <c r="C64" s="57"/>
      <c r="D64" s="57"/>
      <c r="E64" s="57"/>
      <c r="F64" s="57"/>
      <c r="G64" s="57"/>
      <c r="H64" s="57"/>
      <c r="I64" s="57"/>
      <c r="J64" s="57"/>
      <c r="K64" s="57">
        <v>11.16</v>
      </c>
      <c r="L64" s="57"/>
      <c r="M64" s="57">
        <v>62.7</v>
      </c>
    </row>
    <row r="65" ht="18.75" spans="1:13">
      <c r="A65" s="60" t="s">
        <v>82</v>
      </c>
      <c r="B65" s="57">
        <v>60.75</v>
      </c>
      <c r="C65" s="57"/>
      <c r="D65" s="57"/>
      <c r="E65" s="57">
        <v>62.1</v>
      </c>
      <c r="F65" s="57"/>
      <c r="G65" s="57">
        <v>60.8</v>
      </c>
      <c r="H65" s="57"/>
      <c r="I65" s="57">
        <v>54.16</v>
      </c>
      <c r="J65" s="57"/>
      <c r="K65" s="57">
        <v>45.38</v>
      </c>
      <c r="L65" s="57"/>
      <c r="M65" s="57">
        <v>5.75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8.2</v>
      </c>
      <c r="C67" s="57">
        <v>17.69</v>
      </c>
      <c r="D67" s="57">
        <v>2.06</v>
      </c>
      <c r="E67" s="57">
        <v>17.8</v>
      </c>
      <c r="F67" s="57">
        <v>19.8</v>
      </c>
      <c r="G67" s="57">
        <v>14.35</v>
      </c>
      <c r="H67" s="57">
        <v>18.8</v>
      </c>
      <c r="I67" s="57">
        <v>18.11</v>
      </c>
      <c r="J67" s="57"/>
      <c r="K67" s="57"/>
      <c r="L67" s="57"/>
      <c r="M67" s="57"/>
    </row>
    <row r="68" ht="18.75" spans="1:13">
      <c r="A68" s="92" t="s">
        <v>84</v>
      </c>
      <c r="B68" s="57">
        <v>7.53</v>
      </c>
      <c r="C68" s="57">
        <v>6.45</v>
      </c>
      <c r="D68" s="57">
        <v>3.74</v>
      </c>
      <c r="E68" s="57">
        <v>6.59</v>
      </c>
      <c r="F68" s="57">
        <v>13.5</v>
      </c>
      <c r="G68" s="57">
        <v>6.67</v>
      </c>
      <c r="H68" s="57">
        <v>12.1</v>
      </c>
      <c r="I68" s="57">
        <v>6.34</v>
      </c>
      <c r="J68" s="57">
        <v>15.3</v>
      </c>
      <c r="K68" s="57">
        <v>6.83</v>
      </c>
      <c r="L68" s="57">
        <v>18.3</v>
      </c>
      <c r="M68" s="57">
        <v>7.52</v>
      </c>
    </row>
    <row r="69" ht="18.75" spans="1:13">
      <c r="A69" s="92" t="s">
        <v>85</v>
      </c>
      <c r="B69" s="57">
        <v>6.06</v>
      </c>
      <c r="C69" s="57">
        <v>7.61</v>
      </c>
      <c r="D69" s="57">
        <v>1.8</v>
      </c>
      <c r="E69" s="57">
        <v>8.04</v>
      </c>
      <c r="F69" s="57">
        <v>5.09</v>
      </c>
      <c r="G69" s="57">
        <v>7.71</v>
      </c>
      <c r="H69" s="57">
        <v>3.84</v>
      </c>
      <c r="I69" s="57">
        <v>7.71</v>
      </c>
      <c r="J69" s="57">
        <v>6.37</v>
      </c>
      <c r="K69" s="57">
        <v>7.46</v>
      </c>
      <c r="L69" s="57">
        <v>5.26</v>
      </c>
      <c r="M69" s="57">
        <v>8.39</v>
      </c>
    </row>
    <row r="70" ht="18.75" spans="1:13">
      <c r="A70" s="92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146</v>
      </c>
      <c r="D2" s="6"/>
      <c r="E2" s="6"/>
      <c r="F2" s="61" t="s">
        <v>147</v>
      </c>
      <c r="G2" s="61"/>
      <c r="H2" s="61"/>
      <c r="I2" s="77" t="s">
        <v>148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49186</v>
      </c>
      <c r="D4" s="11"/>
      <c r="E4" s="11"/>
      <c r="F4" s="11">
        <v>49186</v>
      </c>
      <c r="G4" s="11"/>
      <c r="H4" s="11"/>
      <c r="I4" s="11">
        <v>49463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58360</v>
      </c>
      <c r="D5" s="11"/>
      <c r="E5" s="11"/>
      <c r="F5" s="11">
        <v>59053</v>
      </c>
      <c r="G5" s="11"/>
      <c r="H5" s="11"/>
      <c r="I5" s="11">
        <v>60080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C4-'23日'!I4</f>
        <v>0</v>
      </c>
      <c r="D6" s="13"/>
      <c r="E6" s="13"/>
      <c r="F6" s="63">
        <f>F4-C4</f>
        <v>0</v>
      </c>
      <c r="G6" s="64"/>
      <c r="H6" s="65"/>
      <c r="I6" s="63">
        <f>I4-F4</f>
        <v>277</v>
      </c>
      <c r="J6" s="64"/>
      <c r="K6" s="65"/>
      <c r="L6" s="81">
        <f>C6+F6+I6</f>
        <v>277</v>
      </c>
      <c r="M6" s="81">
        <f>C7+F7+I7</f>
        <v>2630</v>
      </c>
    </row>
    <row r="7" ht="21.95" customHeight="1" spans="1:13">
      <c r="A7" s="9"/>
      <c r="B7" s="12" t="s">
        <v>8</v>
      </c>
      <c r="C7" s="13">
        <f>C5-'23日'!I5</f>
        <v>910</v>
      </c>
      <c r="D7" s="13"/>
      <c r="E7" s="13"/>
      <c r="F7" s="63">
        <f>F5-C5</f>
        <v>693</v>
      </c>
      <c r="G7" s="64"/>
      <c r="H7" s="65"/>
      <c r="I7" s="63">
        <f>I5-F5</f>
        <v>1027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44</v>
      </c>
      <c r="D9" s="11"/>
      <c r="E9" s="11"/>
      <c r="F9" s="11">
        <v>45</v>
      </c>
      <c r="G9" s="11"/>
      <c r="H9" s="11"/>
      <c r="I9" s="11">
        <v>47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255</v>
      </c>
      <c r="D11" s="11" t="s">
        <v>255</v>
      </c>
      <c r="E11" s="11" t="s">
        <v>255</v>
      </c>
      <c r="F11" s="11" t="s">
        <v>255</v>
      </c>
      <c r="G11" s="11" t="s">
        <v>255</v>
      </c>
      <c r="H11" s="11" t="s">
        <v>255</v>
      </c>
      <c r="I11" s="11" t="s">
        <v>255</v>
      </c>
      <c r="J11" s="11" t="s">
        <v>255</v>
      </c>
      <c r="K11" s="11" t="s">
        <v>255</v>
      </c>
    </row>
    <row r="12" ht="21.95" customHeight="1" spans="1:11">
      <c r="A12" s="16"/>
      <c r="B12" s="17" t="s">
        <v>15</v>
      </c>
      <c r="C12" s="11" t="s">
        <v>255</v>
      </c>
      <c r="D12" s="11" t="s">
        <v>255</v>
      </c>
      <c r="E12" s="11" t="s">
        <v>255</v>
      </c>
      <c r="F12" s="11" t="s">
        <v>255</v>
      </c>
      <c r="G12" s="11" t="s">
        <v>255</v>
      </c>
      <c r="H12" s="11" t="s">
        <v>255</v>
      </c>
      <c r="I12" s="11" t="s">
        <v>255</v>
      </c>
      <c r="J12" s="11" t="s">
        <v>255</v>
      </c>
      <c r="K12" s="11" t="s">
        <v>255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360</v>
      </c>
      <c r="D15" s="18">
        <v>360</v>
      </c>
      <c r="E15" s="18">
        <v>360</v>
      </c>
      <c r="F15" s="18">
        <v>360</v>
      </c>
      <c r="G15" s="18">
        <v>360</v>
      </c>
      <c r="H15" s="18">
        <v>360</v>
      </c>
      <c r="I15" s="18">
        <v>360</v>
      </c>
      <c r="J15" s="18">
        <v>360</v>
      </c>
      <c r="K15" s="18">
        <v>360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255</v>
      </c>
      <c r="D17" s="11" t="s">
        <v>255</v>
      </c>
      <c r="E17" s="11" t="s">
        <v>255</v>
      </c>
      <c r="F17" s="11" t="s">
        <v>255</v>
      </c>
      <c r="G17" s="11" t="s">
        <v>255</v>
      </c>
      <c r="H17" s="11" t="s">
        <v>255</v>
      </c>
      <c r="I17" s="11" t="s">
        <v>255</v>
      </c>
      <c r="J17" s="11" t="s">
        <v>255</v>
      </c>
      <c r="K17" s="11" t="s">
        <v>255</v>
      </c>
    </row>
    <row r="18" ht="21.95" customHeight="1" spans="1:11">
      <c r="A18" s="22"/>
      <c r="B18" s="23" t="s">
        <v>15</v>
      </c>
      <c r="C18" s="11" t="s">
        <v>255</v>
      </c>
      <c r="D18" s="11" t="s">
        <v>255</v>
      </c>
      <c r="E18" s="11" t="s">
        <v>255</v>
      </c>
      <c r="F18" s="11" t="s">
        <v>255</v>
      </c>
      <c r="G18" s="11" t="s">
        <v>255</v>
      </c>
      <c r="H18" s="11" t="s">
        <v>255</v>
      </c>
      <c r="I18" s="11" t="s">
        <v>255</v>
      </c>
      <c r="J18" s="11" t="s">
        <v>255</v>
      </c>
      <c r="K18" s="11" t="s">
        <v>255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200</v>
      </c>
      <c r="D21" s="18">
        <v>200</v>
      </c>
      <c r="E21" s="18">
        <v>200</v>
      </c>
      <c r="F21" s="18">
        <v>200</v>
      </c>
      <c r="G21" s="18">
        <v>200</v>
      </c>
      <c r="H21" s="18">
        <v>200</v>
      </c>
      <c r="I21" s="18">
        <v>200</v>
      </c>
      <c r="J21" s="18">
        <v>200</v>
      </c>
      <c r="K21" s="18">
        <v>200</v>
      </c>
    </row>
    <row r="22" ht="40.5" customHeight="1" spans="1:11">
      <c r="A22" s="14"/>
      <c r="B22" s="20" t="s">
        <v>25</v>
      </c>
      <c r="C22" s="21" t="s">
        <v>26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1060+1100</f>
        <v>2160</v>
      </c>
      <c r="D23" s="18"/>
      <c r="E23" s="18"/>
      <c r="F23" s="18">
        <f>1070+1090</f>
        <v>2160</v>
      </c>
      <c r="G23" s="18"/>
      <c r="H23" s="18"/>
      <c r="I23" s="18">
        <v>2000</v>
      </c>
      <c r="J23" s="18"/>
      <c r="K23" s="18"/>
    </row>
    <row r="24" ht="21.95" customHeight="1" spans="1:11">
      <c r="A24" s="24"/>
      <c r="B24" s="25" t="s">
        <v>29</v>
      </c>
      <c r="C24" s="18">
        <v>1450</v>
      </c>
      <c r="D24" s="18"/>
      <c r="E24" s="18"/>
      <c r="F24" s="18">
        <v>1450</v>
      </c>
      <c r="G24" s="18"/>
      <c r="H24" s="18"/>
      <c r="I24" s="18">
        <v>1400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17</v>
      </c>
      <c r="D25" s="18"/>
      <c r="E25" s="18"/>
      <c r="F25" s="18">
        <v>17</v>
      </c>
      <c r="G25" s="18"/>
      <c r="H25" s="18"/>
      <c r="I25" s="18">
        <v>17</v>
      </c>
      <c r="J25" s="18"/>
      <c r="K25" s="18"/>
    </row>
    <row r="26" ht="21.95" customHeight="1" spans="1:11">
      <c r="A26" s="19"/>
      <c r="B26" s="15" t="s">
        <v>32</v>
      </c>
      <c r="C26" s="18">
        <v>256</v>
      </c>
      <c r="D26" s="18"/>
      <c r="E26" s="18"/>
      <c r="F26" s="18">
        <v>256</v>
      </c>
      <c r="G26" s="18"/>
      <c r="H26" s="18"/>
      <c r="I26" s="18">
        <v>256</v>
      </c>
      <c r="J26" s="18"/>
      <c r="K26" s="18"/>
    </row>
    <row r="27" ht="21.95" customHeight="1" spans="1:11">
      <c r="A27" s="19"/>
      <c r="B27" s="15" t="s">
        <v>33</v>
      </c>
      <c r="C27" s="18">
        <v>15</v>
      </c>
      <c r="D27" s="18"/>
      <c r="E27" s="18"/>
      <c r="F27" s="18">
        <v>15</v>
      </c>
      <c r="G27" s="18"/>
      <c r="H27" s="18"/>
      <c r="I27" s="18">
        <v>15</v>
      </c>
      <c r="J27" s="18"/>
      <c r="K27" s="18"/>
    </row>
    <row r="28" ht="76.5" customHeight="1" spans="1:11">
      <c r="A28" s="26" t="s">
        <v>34</v>
      </c>
      <c r="B28" s="27"/>
      <c r="C28" s="28" t="s">
        <v>263</v>
      </c>
      <c r="D28" s="29"/>
      <c r="E28" s="66"/>
      <c r="F28" s="28" t="s">
        <v>264</v>
      </c>
      <c r="G28" s="29"/>
      <c r="H28" s="66"/>
      <c r="I28" s="28" t="s">
        <v>265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206</v>
      </c>
      <c r="D31" s="41"/>
      <c r="E31" s="69"/>
      <c r="F31" s="40" t="s">
        <v>262</v>
      </c>
      <c r="G31" s="41"/>
      <c r="H31" s="69"/>
      <c r="I31" s="40" t="s">
        <v>121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/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/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/>
      <c r="F55" s="97"/>
      <c r="G55" s="97"/>
      <c r="H55" s="18"/>
      <c r="I55" s="11"/>
      <c r="J55" s="85"/>
    </row>
    <row r="56" ht="14.25" spans="1:10">
      <c r="A56" s="51" t="s">
        <v>71</v>
      </c>
      <c r="B56" s="51" t="s">
        <v>72</v>
      </c>
      <c r="C56" s="52">
        <v>8.1</v>
      </c>
      <c r="D56" s="51" t="s">
        <v>44</v>
      </c>
      <c r="E56" s="52">
        <v>82</v>
      </c>
      <c r="F56" s="51" t="s">
        <v>73</v>
      </c>
      <c r="G56" s="52">
        <v>79</v>
      </c>
      <c r="H56" s="51" t="s">
        <v>74</v>
      </c>
      <c r="I56" s="52">
        <v>0.01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>
        <v>222</v>
      </c>
      <c r="C59" s="57"/>
      <c r="D59" s="57"/>
      <c r="E59" s="57"/>
      <c r="F59" s="57"/>
      <c r="G59" s="57"/>
      <c r="H59" s="57"/>
      <c r="I59" s="57"/>
      <c r="J59" s="57"/>
      <c r="K59" s="57"/>
      <c r="L59" s="85">
        <v>54.7</v>
      </c>
      <c r="M59" s="85"/>
    </row>
    <row r="60" ht="18.75" spans="1:13">
      <c r="A60" s="56" t="s">
        <v>78</v>
      </c>
      <c r="B60" s="57">
        <v>34.8</v>
      </c>
      <c r="C60" s="57"/>
      <c r="D60" s="57">
        <v>42.7</v>
      </c>
      <c r="E60" s="57"/>
      <c r="F60" s="57">
        <v>49.7</v>
      </c>
      <c r="G60" s="57"/>
      <c r="H60" s="57">
        <v>58.9</v>
      </c>
      <c r="I60" s="57"/>
      <c r="J60" s="57">
        <v>8.25</v>
      </c>
      <c r="K60" s="57"/>
      <c r="L60" s="85"/>
      <c r="M60" s="85"/>
    </row>
    <row r="61" ht="18.75" spans="1:13">
      <c r="A61" s="56" t="s">
        <v>79</v>
      </c>
      <c r="B61" s="57"/>
      <c r="C61" s="57"/>
      <c r="D61" s="57">
        <v>6.84</v>
      </c>
      <c r="E61" s="57"/>
      <c r="F61" s="57">
        <v>9.7</v>
      </c>
      <c r="G61" s="57"/>
      <c r="H61" s="57">
        <v>14.8</v>
      </c>
      <c r="I61" s="57"/>
      <c r="J61" s="57">
        <v>5.31</v>
      </c>
      <c r="K61" s="57"/>
      <c r="L61" s="85">
        <v>15.4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>
        <v>24.59</v>
      </c>
    </row>
    <row r="64" ht="18.75" spans="1:13">
      <c r="A64" s="60" t="s">
        <v>81</v>
      </c>
      <c r="B64" s="57"/>
      <c r="C64" s="57">
        <v>12.35</v>
      </c>
      <c r="D64" s="57"/>
      <c r="E64" s="57">
        <v>8.89</v>
      </c>
      <c r="F64" s="57"/>
      <c r="G64" s="57">
        <v>8.24</v>
      </c>
      <c r="H64" s="57"/>
      <c r="I64" s="57">
        <v>11.47</v>
      </c>
      <c r="J64" s="57"/>
      <c r="K64" s="57">
        <v>11.4</v>
      </c>
      <c r="L64" s="57"/>
      <c r="M64" s="57">
        <v>5.5</v>
      </c>
    </row>
    <row r="65" ht="18.75" spans="1:13">
      <c r="A65" s="60" t="s">
        <v>82</v>
      </c>
      <c r="B65" s="57"/>
      <c r="C65" s="57">
        <v>53.12</v>
      </c>
      <c r="D65" s="57"/>
      <c r="E65" s="57">
        <v>61.66</v>
      </c>
      <c r="F65" s="57"/>
      <c r="G65" s="57">
        <v>60.85</v>
      </c>
      <c r="H65" s="57"/>
      <c r="I65" s="57">
        <v>61</v>
      </c>
      <c r="J65" s="57"/>
      <c r="K65" s="57">
        <v>68.07</v>
      </c>
      <c r="L65" s="57"/>
      <c r="M65" s="57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15.4</v>
      </c>
      <c r="C67" s="57">
        <v>6.17</v>
      </c>
      <c r="D67" s="57">
        <v>6.65</v>
      </c>
      <c r="E67" s="57">
        <v>6.27</v>
      </c>
      <c r="F67" s="57">
        <v>18.9</v>
      </c>
      <c r="G67" s="57">
        <v>6.28</v>
      </c>
      <c r="H67" s="57">
        <v>16.9</v>
      </c>
      <c r="I67" s="57">
        <v>6.26</v>
      </c>
      <c r="J67" s="57">
        <v>4.55</v>
      </c>
      <c r="K67" s="57">
        <v>6.04</v>
      </c>
      <c r="L67" s="57">
        <v>12.1</v>
      </c>
      <c r="M67" s="57">
        <v>5.34</v>
      </c>
    </row>
    <row r="68" ht="18.75" spans="1:13">
      <c r="A68" s="92" t="s">
        <v>84</v>
      </c>
      <c r="B68" s="57">
        <v>4.74</v>
      </c>
      <c r="C68" s="57">
        <v>5.77</v>
      </c>
      <c r="D68" s="57">
        <v>5.18</v>
      </c>
      <c r="E68" s="57">
        <v>6.2</v>
      </c>
      <c r="F68" s="57">
        <v>18.4</v>
      </c>
      <c r="G68" s="57">
        <v>6.24</v>
      </c>
      <c r="H68" s="57">
        <v>12.8</v>
      </c>
      <c r="I68" s="57">
        <v>6.37</v>
      </c>
      <c r="J68" s="57">
        <v>9.23</v>
      </c>
      <c r="K68" s="57">
        <v>6.03</v>
      </c>
      <c r="L68" s="57">
        <v>18.7</v>
      </c>
      <c r="M68" s="57">
        <v>7.81</v>
      </c>
    </row>
    <row r="69" ht="18.75" spans="1:13">
      <c r="A69" s="92" t="s">
        <v>85</v>
      </c>
      <c r="B69" s="57">
        <v>1.29</v>
      </c>
      <c r="C69" s="57">
        <v>7.59</v>
      </c>
      <c r="D69" s="57">
        <v>2.96</v>
      </c>
      <c r="E69" s="57">
        <v>8.01</v>
      </c>
      <c r="F69" s="57">
        <v>2.04</v>
      </c>
      <c r="G69" s="57">
        <v>8.02</v>
      </c>
      <c r="H69" s="57">
        <v>1.98</v>
      </c>
      <c r="I69" s="57">
        <v>8.15</v>
      </c>
      <c r="J69" s="57">
        <v>5.17</v>
      </c>
      <c r="K69" s="57">
        <v>7.73</v>
      </c>
      <c r="L69" s="57">
        <v>6.69</v>
      </c>
      <c r="M69" s="57">
        <v>8.68</v>
      </c>
    </row>
    <row r="70" ht="18.75" spans="1:13">
      <c r="A70" s="92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F31" sqref="F31:H3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77" t="s">
        <v>89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41595</v>
      </c>
      <c r="D4" s="11"/>
      <c r="E4" s="11"/>
      <c r="F4" s="11">
        <v>49994</v>
      </c>
      <c r="G4" s="11"/>
      <c r="H4" s="11"/>
      <c r="I4" s="11">
        <v>50446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61386</v>
      </c>
      <c r="D5" s="11"/>
      <c r="E5" s="11"/>
      <c r="F5" s="11">
        <v>62180</v>
      </c>
      <c r="G5" s="11"/>
      <c r="H5" s="11"/>
      <c r="I5" s="11">
        <v>62971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C4-'24日'!I4</f>
        <v>-7868</v>
      </c>
      <c r="D6" s="13"/>
      <c r="E6" s="13"/>
      <c r="F6" s="63">
        <f>F4-C4</f>
        <v>8399</v>
      </c>
      <c r="G6" s="64"/>
      <c r="H6" s="65"/>
      <c r="I6" s="63">
        <f>I4-F4</f>
        <v>452</v>
      </c>
      <c r="J6" s="64"/>
      <c r="K6" s="65"/>
      <c r="L6" s="81">
        <f>C6+F6+I6</f>
        <v>983</v>
      </c>
      <c r="M6" s="81">
        <f>C7+F7+I7</f>
        <v>2891</v>
      </c>
    </row>
    <row r="7" ht="21.95" customHeight="1" spans="1:13">
      <c r="A7" s="9"/>
      <c r="B7" s="12" t="s">
        <v>8</v>
      </c>
      <c r="C7" s="13">
        <f>C5-'24日'!I5</f>
        <v>1306</v>
      </c>
      <c r="D7" s="13"/>
      <c r="E7" s="13"/>
      <c r="F7" s="63">
        <f>F5-C5</f>
        <v>794</v>
      </c>
      <c r="G7" s="64"/>
      <c r="H7" s="65"/>
      <c r="I7" s="63">
        <f>I5-F5</f>
        <v>791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41</v>
      </c>
      <c r="D9" s="11"/>
      <c r="E9" s="11"/>
      <c r="F9" s="11">
        <v>48</v>
      </c>
      <c r="G9" s="11"/>
      <c r="H9" s="11"/>
      <c r="I9" s="11">
        <v>47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255</v>
      </c>
      <c r="D11" s="11" t="s">
        <v>255</v>
      </c>
      <c r="E11" s="11" t="s">
        <v>255</v>
      </c>
      <c r="F11" s="11" t="s">
        <v>255</v>
      </c>
      <c r="G11" s="11" t="s">
        <v>255</v>
      </c>
      <c r="H11" s="11" t="s">
        <v>255</v>
      </c>
      <c r="I11" s="11" t="s">
        <v>255</v>
      </c>
      <c r="J11" s="11" t="s">
        <v>255</v>
      </c>
      <c r="K11" s="11" t="s">
        <v>255</v>
      </c>
    </row>
    <row r="12" ht="21.95" customHeight="1" spans="1:11">
      <c r="A12" s="16"/>
      <c r="B12" s="17" t="s">
        <v>15</v>
      </c>
      <c r="C12" s="11" t="s">
        <v>255</v>
      </c>
      <c r="D12" s="11" t="s">
        <v>255</v>
      </c>
      <c r="E12" s="11" t="s">
        <v>255</v>
      </c>
      <c r="F12" s="11" t="s">
        <v>255</v>
      </c>
      <c r="G12" s="11" t="s">
        <v>255</v>
      </c>
      <c r="H12" s="11" t="s">
        <v>255</v>
      </c>
      <c r="I12" s="11" t="s">
        <v>255</v>
      </c>
      <c r="J12" s="11" t="s">
        <v>255</v>
      </c>
      <c r="K12" s="11" t="s">
        <v>255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360</v>
      </c>
      <c r="D15" s="18">
        <v>360</v>
      </c>
      <c r="E15" s="18">
        <v>360</v>
      </c>
      <c r="F15" s="18">
        <v>360</v>
      </c>
      <c r="G15" s="18">
        <v>360</v>
      </c>
      <c r="H15" s="18">
        <v>360</v>
      </c>
      <c r="I15" s="18">
        <v>360</v>
      </c>
      <c r="J15" s="18">
        <v>360</v>
      </c>
      <c r="K15" s="18">
        <v>360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255</v>
      </c>
      <c r="D17" s="11" t="s">
        <v>255</v>
      </c>
      <c r="E17" s="11" t="s">
        <v>255</v>
      </c>
      <c r="F17" s="11" t="s">
        <v>255</v>
      </c>
      <c r="G17" s="11" t="s">
        <v>255</v>
      </c>
      <c r="H17" s="11" t="s">
        <v>255</v>
      </c>
      <c r="I17" s="11" t="s">
        <v>255</v>
      </c>
      <c r="J17" s="11" t="s">
        <v>255</v>
      </c>
      <c r="K17" s="11" t="s">
        <v>255</v>
      </c>
    </row>
    <row r="18" ht="21.95" customHeight="1" spans="1:11">
      <c r="A18" s="22"/>
      <c r="B18" s="23" t="s">
        <v>15</v>
      </c>
      <c r="C18" s="11" t="s">
        <v>255</v>
      </c>
      <c r="D18" s="11" t="s">
        <v>255</v>
      </c>
      <c r="E18" s="11" t="s">
        <v>255</v>
      </c>
      <c r="F18" s="11" t="s">
        <v>255</v>
      </c>
      <c r="G18" s="11" t="s">
        <v>255</v>
      </c>
      <c r="H18" s="11" t="s">
        <v>255</v>
      </c>
      <c r="I18" s="11" t="s">
        <v>255</v>
      </c>
      <c r="J18" s="11" t="s">
        <v>255</v>
      </c>
      <c r="K18" s="11" t="s">
        <v>255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200</v>
      </c>
      <c r="D21" s="18">
        <v>200</v>
      </c>
      <c r="E21" s="18">
        <v>200</v>
      </c>
      <c r="F21" s="18">
        <v>200</v>
      </c>
      <c r="G21" s="18">
        <v>200</v>
      </c>
      <c r="H21" s="18">
        <v>530</v>
      </c>
      <c r="I21" s="18">
        <v>530</v>
      </c>
      <c r="J21" s="18">
        <v>530</v>
      </c>
      <c r="K21" s="18">
        <v>530</v>
      </c>
    </row>
    <row r="22" ht="21.95" customHeight="1" spans="1:11">
      <c r="A22" s="14"/>
      <c r="B22" s="20" t="s">
        <v>25</v>
      </c>
      <c r="C22" s="21" t="s">
        <v>26</v>
      </c>
      <c r="D22" s="21"/>
      <c r="E22" s="21"/>
      <c r="F22" s="21" t="s">
        <v>266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1970</v>
      </c>
      <c r="D23" s="18"/>
      <c r="E23" s="18"/>
      <c r="F23" s="18">
        <v>1830</v>
      </c>
      <c r="G23" s="18"/>
      <c r="H23" s="18"/>
      <c r="I23" s="18">
        <f>830+860</f>
        <v>1690</v>
      </c>
      <c r="J23" s="18"/>
      <c r="K23" s="18"/>
    </row>
    <row r="24" ht="21.95" customHeight="1" spans="1:11">
      <c r="A24" s="24"/>
      <c r="B24" s="25" t="s">
        <v>29</v>
      </c>
      <c r="C24" s="18">
        <v>1230</v>
      </c>
      <c r="D24" s="18"/>
      <c r="E24" s="18"/>
      <c r="F24" s="18">
        <v>1050</v>
      </c>
      <c r="G24" s="18"/>
      <c r="H24" s="18"/>
      <c r="I24" s="18">
        <f>540+510</f>
        <v>1050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17</v>
      </c>
      <c r="D25" s="18"/>
      <c r="E25" s="18"/>
      <c r="F25" s="18">
        <v>17</v>
      </c>
      <c r="G25" s="18"/>
      <c r="H25" s="18"/>
      <c r="I25" s="18">
        <v>17</v>
      </c>
      <c r="J25" s="18"/>
      <c r="K25" s="18"/>
    </row>
    <row r="26" ht="21.95" customHeight="1" spans="1:11">
      <c r="A26" s="19"/>
      <c r="B26" s="15" t="s">
        <v>32</v>
      </c>
      <c r="C26" s="18">
        <v>256</v>
      </c>
      <c r="D26" s="18"/>
      <c r="E26" s="18"/>
      <c r="F26" s="18">
        <v>256</v>
      </c>
      <c r="G26" s="18"/>
      <c r="H26" s="18"/>
      <c r="I26" s="18">
        <v>256</v>
      </c>
      <c r="J26" s="18"/>
      <c r="K26" s="18"/>
    </row>
    <row r="27" ht="21.95" customHeight="1" spans="1:11">
      <c r="A27" s="19"/>
      <c r="B27" s="15" t="s">
        <v>33</v>
      </c>
      <c r="C27" s="18">
        <v>15</v>
      </c>
      <c r="D27" s="18"/>
      <c r="E27" s="18"/>
      <c r="F27" s="18">
        <v>15</v>
      </c>
      <c r="G27" s="18"/>
      <c r="H27" s="18"/>
      <c r="I27" s="18">
        <v>15</v>
      </c>
      <c r="J27" s="18"/>
      <c r="K27" s="18"/>
    </row>
    <row r="28" ht="76.5" customHeight="1" spans="1:11">
      <c r="A28" s="26" t="s">
        <v>34</v>
      </c>
      <c r="B28" s="27"/>
      <c r="C28" s="28" t="s">
        <v>267</v>
      </c>
      <c r="D28" s="29"/>
      <c r="E28" s="66"/>
      <c r="F28" s="28" t="s">
        <v>268</v>
      </c>
      <c r="G28" s="29"/>
      <c r="H28" s="66"/>
      <c r="I28" s="28" t="s">
        <v>269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270</v>
      </c>
      <c r="D31" s="41"/>
      <c r="E31" s="69"/>
      <c r="F31" s="40" t="s">
        <v>271</v>
      </c>
      <c r="G31" s="41"/>
      <c r="H31" s="69"/>
      <c r="I31" s="40" t="s">
        <v>262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/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/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/>
      <c r="F55" s="97"/>
      <c r="G55" s="97"/>
      <c r="H55" s="18"/>
      <c r="I55" s="11"/>
      <c r="J55" s="85"/>
    </row>
    <row r="56" ht="14.25" spans="1:10">
      <c r="A56" s="51" t="s">
        <v>71</v>
      </c>
      <c r="B56" s="51" t="s">
        <v>72</v>
      </c>
      <c r="C56" s="52">
        <v>8.06</v>
      </c>
      <c r="D56" s="51" t="s">
        <v>44</v>
      </c>
      <c r="E56" s="52">
        <v>78</v>
      </c>
      <c r="F56" s="51" t="s">
        <v>73</v>
      </c>
      <c r="G56" s="52">
        <v>72.25</v>
      </c>
      <c r="H56" s="51" t="s">
        <v>74</v>
      </c>
      <c r="I56" s="52">
        <v>0.15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>
        <v>149</v>
      </c>
      <c r="C59" s="57"/>
      <c r="D59" s="57"/>
      <c r="E59" s="57"/>
      <c r="F59" s="57"/>
      <c r="G59" s="57"/>
      <c r="H59" s="57">
        <v>38.8</v>
      </c>
      <c r="I59" s="57"/>
      <c r="J59" s="57">
        <v>12.3</v>
      </c>
      <c r="K59" s="57"/>
      <c r="L59" s="57">
        <v>35.4</v>
      </c>
      <c r="M59" s="57"/>
    </row>
    <row r="60" ht="18.75" spans="1:13">
      <c r="A60" s="56" t="s">
        <v>78</v>
      </c>
      <c r="B60" s="57"/>
      <c r="C60" s="57"/>
      <c r="D60" s="57">
        <v>8.16</v>
      </c>
      <c r="E60" s="57"/>
      <c r="F60" s="57">
        <v>512</v>
      </c>
      <c r="G60" s="57"/>
      <c r="H60" s="57"/>
      <c r="I60" s="57"/>
      <c r="J60" s="57"/>
      <c r="K60" s="57"/>
      <c r="L60" s="57"/>
      <c r="M60" s="57"/>
    </row>
    <row r="61" ht="18.75" spans="1:13">
      <c r="A61" s="56" t="s">
        <v>79</v>
      </c>
      <c r="B61" s="57">
        <v>22.6</v>
      </c>
      <c r="C61" s="57"/>
      <c r="D61" s="57">
        <v>27.8</v>
      </c>
      <c r="E61" s="57"/>
      <c r="F61" s="57">
        <v>16.3</v>
      </c>
      <c r="G61" s="57"/>
      <c r="H61" s="57">
        <v>22.4</v>
      </c>
      <c r="I61" s="57"/>
      <c r="J61" s="57">
        <v>41.2</v>
      </c>
      <c r="K61" s="57"/>
      <c r="L61" s="57">
        <v>84.5</v>
      </c>
      <c r="M61" s="57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12</v>
      </c>
      <c r="D63" s="57"/>
      <c r="E63" s="57">
        <v>30.45</v>
      </c>
      <c r="F63" s="57"/>
      <c r="G63" s="57">
        <v>24.75</v>
      </c>
      <c r="H63" s="57"/>
      <c r="I63" s="57"/>
      <c r="J63" s="57"/>
      <c r="K63" s="57"/>
      <c r="L63" s="57"/>
      <c r="M63" s="57"/>
    </row>
    <row r="64" ht="18.75" spans="1:13">
      <c r="A64" s="60" t="s">
        <v>81</v>
      </c>
      <c r="B64" s="57"/>
      <c r="C64" s="57">
        <v>6.41</v>
      </c>
      <c r="D64" s="57"/>
      <c r="E64" s="57">
        <v>10.08</v>
      </c>
      <c r="F64" s="57"/>
      <c r="G64" s="57">
        <v>0.61</v>
      </c>
      <c r="H64" s="57"/>
      <c r="I64" s="57">
        <v>1.98</v>
      </c>
      <c r="J64" s="57"/>
      <c r="K64" s="57">
        <v>10.89</v>
      </c>
      <c r="L64" s="57"/>
      <c r="M64" s="57">
        <v>0.29</v>
      </c>
    </row>
    <row r="65" ht="18.75" spans="1:13">
      <c r="A65" s="60" t="s">
        <v>82</v>
      </c>
      <c r="B65" s="57"/>
      <c r="C65" s="57"/>
      <c r="D65" s="57"/>
      <c r="E65" s="57"/>
      <c r="F65" s="57"/>
      <c r="G65" s="57"/>
      <c r="H65" s="57"/>
      <c r="I65" s="57">
        <v>16.69</v>
      </c>
      <c r="J65" s="57"/>
      <c r="K65" s="57">
        <v>16.99</v>
      </c>
      <c r="L65" s="57"/>
      <c r="M65" s="57">
        <v>17.09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17.2</v>
      </c>
      <c r="C67" s="57">
        <v>5.38</v>
      </c>
      <c r="D67" s="57">
        <v>16.7</v>
      </c>
      <c r="E67" s="57">
        <v>5.56</v>
      </c>
      <c r="F67" s="57">
        <v>14.4</v>
      </c>
      <c r="G67" s="57">
        <v>6.15</v>
      </c>
      <c r="H67" s="57">
        <v>19.4</v>
      </c>
      <c r="I67" s="57">
        <v>6.01</v>
      </c>
      <c r="J67" s="57">
        <v>15.4</v>
      </c>
      <c r="K67" s="57">
        <v>5.97</v>
      </c>
      <c r="L67" s="57">
        <v>19.4</v>
      </c>
      <c r="M67" s="57">
        <v>5.58</v>
      </c>
    </row>
    <row r="68" ht="18.75" spans="1:13">
      <c r="A68" s="92" t="s">
        <v>84</v>
      </c>
      <c r="B68" s="57">
        <v>15.8</v>
      </c>
      <c r="C68" s="57">
        <v>5.78</v>
      </c>
      <c r="D68" s="57">
        <v>17.4</v>
      </c>
      <c r="E68" s="57">
        <v>5.58</v>
      </c>
      <c r="F68" s="57">
        <v>9.49</v>
      </c>
      <c r="G68" s="57">
        <v>6.08</v>
      </c>
      <c r="H68" s="57">
        <v>10.9</v>
      </c>
      <c r="I68" s="57">
        <v>6.01</v>
      </c>
      <c r="J68" s="57">
        <v>14.1</v>
      </c>
      <c r="K68" s="57">
        <v>6.12</v>
      </c>
      <c r="L68" s="57">
        <v>17.2</v>
      </c>
      <c r="M68" s="57">
        <v>5.78</v>
      </c>
    </row>
    <row r="69" ht="18.75" spans="1:13">
      <c r="A69" s="92" t="s">
        <v>85</v>
      </c>
      <c r="B69" s="57"/>
      <c r="C69" s="57"/>
      <c r="D69" s="57"/>
      <c r="E69" s="57"/>
      <c r="F69" s="57"/>
      <c r="G69" s="57"/>
      <c r="H69" s="57">
        <v>1.59</v>
      </c>
      <c r="I69" s="57">
        <v>7.65</v>
      </c>
      <c r="J69" s="57">
        <v>2.76</v>
      </c>
      <c r="K69" s="57">
        <v>7.61</v>
      </c>
      <c r="L69" s="57">
        <v>3.31</v>
      </c>
      <c r="M69" s="57">
        <v>8.1</v>
      </c>
    </row>
    <row r="70" ht="18.75" spans="1:13">
      <c r="A70" s="92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77" t="s">
        <v>89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51077</v>
      </c>
      <c r="D4" s="11"/>
      <c r="E4" s="11"/>
      <c r="F4" s="11">
        <v>51525</v>
      </c>
      <c r="G4" s="11"/>
      <c r="H4" s="11"/>
      <c r="I4" s="11">
        <v>52034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64191</v>
      </c>
      <c r="D5" s="11"/>
      <c r="E5" s="11"/>
      <c r="F5" s="11">
        <v>65410</v>
      </c>
      <c r="G5" s="11"/>
      <c r="H5" s="11"/>
      <c r="I5" s="11">
        <v>66432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C4-'25日'!I4</f>
        <v>631</v>
      </c>
      <c r="D6" s="13"/>
      <c r="E6" s="13"/>
      <c r="F6" s="63">
        <f>F4-C4</f>
        <v>448</v>
      </c>
      <c r="G6" s="64"/>
      <c r="H6" s="65"/>
      <c r="I6" s="63">
        <f>I4-F4</f>
        <v>509</v>
      </c>
      <c r="J6" s="64"/>
      <c r="K6" s="65"/>
      <c r="L6" s="81">
        <f>C6+F6+I6</f>
        <v>1588</v>
      </c>
      <c r="M6" s="81">
        <f>C7+F7+I7</f>
        <v>3461</v>
      </c>
    </row>
    <row r="7" ht="21.95" customHeight="1" spans="1:13">
      <c r="A7" s="9"/>
      <c r="B7" s="12" t="s">
        <v>8</v>
      </c>
      <c r="C7" s="13">
        <f>C5-'25日'!I5</f>
        <v>1220</v>
      </c>
      <c r="D7" s="13"/>
      <c r="E7" s="13"/>
      <c r="F7" s="63">
        <f>F5-C5</f>
        <v>1219</v>
      </c>
      <c r="G7" s="64"/>
      <c r="H7" s="65"/>
      <c r="I7" s="63">
        <f>I5-F5</f>
        <v>1022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49</v>
      </c>
      <c r="D9" s="11"/>
      <c r="E9" s="11"/>
      <c r="F9" s="11">
        <v>46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1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255</v>
      </c>
      <c r="D11" s="11" t="s">
        <v>255</v>
      </c>
      <c r="E11" s="11" t="s">
        <v>255</v>
      </c>
      <c r="F11" s="11" t="s">
        <v>255</v>
      </c>
      <c r="G11" s="11" t="s">
        <v>255</v>
      </c>
      <c r="H11" s="11" t="s">
        <v>255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 t="s">
        <v>255</v>
      </c>
      <c r="D12" s="11" t="s">
        <v>255</v>
      </c>
      <c r="E12" s="11" t="s">
        <v>255</v>
      </c>
      <c r="F12" s="11" t="s">
        <v>255</v>
      </c>
      <c r="G12" s="11" t="s">
        <v>255</v>
      </c>
      <c r="H12" s="11" t="s">
        <v>255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360</v>
      </c>
      <c r="D15" s="18">
        <v>360</v>
      </c>
      <c r="E15" s="18">
        <v>360</v>
      </c>
      <c r="F15" s="18">
        <v>360</v>
      </c>
      <c r="G15" s="18">
        <v>360</v>
      </c>
      <c r="H15" s="18">
        <v>360</v>
      </c>
      <c r="I15" s="18">
        <v>360</v>
      </c>
      <c r="J15" s="18">
        <v>330</v>
      </c>
      <c r="K15" s="18">
        <v>300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255</v>
      </c>
      <c r="D17" s="11" t="s">
        <v>255</v>
      </c>
      <c r="E17" s="11" t="s">
        <v>255</v>
      </c>
      <c r="F17" s="11" t="s">
        <v>255</v>
      </c>
      <c r="G17" s="11" t="s">
        <v>255</v>
      </c>
      <c r="H17" s="11" t="s">
        <v>255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 t="s">
        <v>255</v>
      </c>
      <c r="D18" s="11" t="s">
        <v>255</v>
      </c>
      <c r="E18" s="11" t="s">
        <v>255</v>
      </c>
      <c r="F18" s="11" t="s">
        <v>255</v>
      </c>
      <c r="G18" s="11" t="s">
        <v>255</v>
      </c>
      <c r="H18" s="11" t="s">
        <v>255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530</v>
      </c>
      <c r="D21" s="18">
        <v>530</v>
      </c>
      <c r="E21" s="18">
        <v>530</v>
      </c>
      <c r="F21" s="18">
        <v>530</v>
      </c>
      <c r="G21" s="18">
        <v>530</v>
      </c>
      <c r="H21" s="18">
        <v>530</v>
      </c>
      <c r="I21" s="18">
        <v>530</v>
      </c>
      <c r="J21" s="18">
        <v>420</v>
      </c>
      <c r="K21" s="18">
        <v>310</v>
      </c>
    </row>
    <row r="22" ht="46.5" customHeight="1" spans="1:11">
      <c r="A22" s="14"/>
      <c r="B22" s="20" t="s">
        <v>25</v>
      </c>
      <c r="C22" s="21" t="s">
        <v>26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830+860</f>
        <v>1690</v>
      </c>
      <c r="D23" s="18"/>
      <c r="E23" s="18"/>
      <c r="F23" s="18">
        <v>1690</v>
      </c>
      <c r="G23" s="18"/>
      <c r="H23" s="18"/>
      <c r="I23" s="18">
        <f>750+800</f>
        <v>1550</v>
      </c>
      <c r="J23" s="18"/>
      <c r="K23" s="18"/>
    </row>
    <row r="24" ht="21.95" customHeight="1" spans="1:11">
      <c r="A24" s="24"/>
      <c r="B24" s="25" t="s">
        <v>29</v>
      </c>
      <c r="C24" s="18">
        <f>540+510</f>
        <v>1050</v>
      </c>
      <c r="D24" s="18"/>
      <c r="E24" s="18"/>
      <c r="F24" s="18">
        <v>900</v>
      </c>
      <c r="G24" s="18"/>
      <c r="H24" s="18"/>
      <c r="I24" s="18">
        <f>470+430</f>
        <v>900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17</v>
      </c>
      <c r="D25" s="18"/>
      <c r="E25" s="18"/>
      <c r="F25" s="18">
        <v>17</v>
      </c>
      <c r="G25" s="18"/>
      <c r="H25" s="18"/>
      <c r="I25" s="18">
        <v>17</v>
      </c>
      <c r="J25" s="18"/>
      <c r="K25" s="18"/>
    </row>
    <row r="26" ht="21.95" customHeight="1" spans="1:11">
      <c r="A26" s="19"/>
      <c r="B26" s="15" t="s">
        <v>32</v>
      </c>
      <c r="C26" s="18">
        <v>256</v>
      </c>
      <c r="D26" s="18"/>
      <c r="E26" s="18"/>
      <c r="F26" s="18">
        <v>256</v>
      </c>
      <c r="G26" s="18"/>
      <c r="H26" s="18"/>
      <c r="I26" s="18">
        <v>256</v>
      </c>
      <c r="J26" s="18"/>
      <c r="K26" s="18"/>
    </row>
    <row r="27" ht="21.95" customHeight="1" spans="1:11">
      <c r="A27" s="19"/>
      <c r="B27" s="15" t="s">
        <v>33</v>
      </c>
      <c r="C27" s="18">
        <v>15</v>
      </c>
      <c r="D27" s="18"/>
      <c r="E27" s="18"/>
      <c r="F27" s="18">
        <v>15</v>
      </c>
      <c r="G27" s="18"/>
      <c r="H27" s="18"/>
      <c r="I27" s="18">
        <v>15</v>
      </c>
      <c r="J27" s="18"/>
      <c r="K27" s="18"/>
    </row>
    <row r="28" ht="76.5" customHeight="1" spans="1:11">
      <c r="A28" s="26" t="s">
        <v>34</v>
      </c>
      <c r="B28" s="27"/>
      <c r="C28" s="28" t="s">
        <v>272</v>
      </c>
      <c r="D28" s="29"/>
      <c r="E28" s="66"/>
      <c r="F28" s="102" t="s">
        <v>273</v>
      </c>
      <c r="G28" s="29"/>
      <c r="H28" s="66"/>
      <c r="I28" s="28" t="s">
        <v>274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275</v>
      </c>
      <c r="D31" s="41"/>
      <c r="E31" s="69"/>
      <c r="F31" s="40" t="s">
        <v>276</v>
      </c>
      <c r="G31" s="41"/>
      <c r="H31" s="69"/>
      <c r="I31" s="40" t="s">
        <v>277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/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/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/>
      <c r="F55" s="97"/>
      <c r="G55" s="97"/>
      <c r="H55" s="18"/>
      <c r="I55" s="11"/>
      <c r="J55" s="85"/>
    </row>
    <row r="56" ht="14.25" spans="1:10">
      <c r="A56" s="51" t="s">
        <v>71</v>
      </c>
      <c r="B56" s="51" t="s">
        <v>72</v>
      </c>
      <c r="C56" s="52">
        <v>8.1</v>
      </c>
      <c r="D56" s="51" t="s">
        <v>44</v>
      </c>
      <c r="E56" s="52">
        <v>78</v>
      </c>
      <c r="F56" s="51" t="s">
        <v>73</v>
      </c>
      <c r="G56" s="52">
        <v>72.24</v>
      </c>
      <c r="H56" s="51" t="s">
        <v>74</v>
      </c>
      <c r="I56" s="52">
        <v>0.12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>
        <v>46.2</v>
      </c>
      <c r="C59" s="57"/>
      <c r="D59" s="94">
        <v>54.4</v>
      </c>
      <c r="E59" s="57"/>
      <c r="F59" s="57">
        <v>26.5</v>
      </c>
      <c r="G59" s="98"/>
      <c r="H59" s="57">
        <v>54.2</v>
      </c>
      <c r="I59" s="57"/>
      <c r="J59" s="85">
        <v>38.4</v>
      </c>
      <c r="K59" s="85"/>
      <c r="L59" s="85"/>
      <c r="M59" s="85"/>
    </row>
    <row r="60" ht="18.75" spans="1:13">
      <c r="A60" s="56" t="s">
        <v>78</v>
      </c>
      <c r="B60" s="57">
        <v>6.82</v>
      </c>
      <c r="C60" s="57"/>
      <c r="D60" s="94">
        <v>6.41</v>
      </c>
      <c r="E60" s="57"/>
      <c r="F60" s="57">
        <v>18.5</v>
      </c>
      <c r="G60" s="98"/>
      <c r="H60" s="57">
        <v>4.85</v>
      </c>
      <c r="I60" s="57"/>
      <c r="J60" s="85">
        <v>26.2</v>
      </c>
      <c r="K60" s="85"/>
      <c r="L60" s="85">
        <v>38.4</v>
      </c>
      <c r="M60" s="85"/>
    </row>
    <row r="61" ht="18.75" spans="1:13">
      <c r="A61" s="56" t="s">
        <v>79</v>
      </c>
      <c r="B61" s="57"/>
      <c r="C61" s="57"/>
      <c r="D61" s="94"/>
      <c r="E61" s="57"/>
      <c r="F61" s="57"/>
      <c r="G61" s="98"/>
      <c r="H61" s="57"/>
      <c r="I61" s="57"/>
      <c r="J61" s="85"/>
      <c r="K61" s="85"/>
      <c r="L61" s="85">
        <v>28.2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94"/>
      <c r="E63" s="57"/>
      <c r="F63" s="57"/>
      <c r="G63" s="98"/>
      <c r="H63" s="57"/>
      <c r="I63" s="57"/>
      <c r="J63" s="85"/>
      <c r="K63" s="85">
        <v>24.1</v>
      </c>
      <c r="M63" s="85">
        <v>19.47</v>
      </c>
    </row>
    <row r="64" ht="18.75" spans="1:13">
      <c r="A64" s="60" t="s">
        <v>81</v>
      </c>
      <c r="B64" s="57"/>
      <c r="C64" s="57">
        <v>11.1</v>
      </c>
      <c r="D64" s="94"/>
      <c r="E64" s="57">
        <v>11.9</v>
      </c>
      <c r="F64" s="57"/>
      <c r="G64" s="99">
        <v>12.7</v>
      </c>
      <c r="H64" s="57"/>
      <c r="I64" s="57">
        <v>8.6</v>
      </c>
      <c r="J64" s="85"/>
      <c r="K64" s="85"/>
      <c r="L64" s="85"/>
      <c r="M64" s="85"/>
    </row>
    <row r="65" ht="18.75" spans="1:13">
      <c r="A65" s="60" t="s">
        <v>82</v>
      </c>
      <c r="B65" s="57"/>
      <c r="C65" s="57">
        <v>17.47</v>
      </c>
      <c r="D65" s="94"/>
      <c r="E65" s="57">
        <v>20.05</v>
      </c>
      <c r="F65" s="57"/>
      <c r="G65" s="98">
        <v>21.6</v>
      </c>
      <c r="H65" s="57"/>
      <c r="I65" s="57">
        <v>11.3</v>
      </c>
      <c r="J65" s="85"/>
      <c r="K65" s="85">
        <v>25.13</v>
      </c>
      <c r="M65" s="85">
        <v>25.77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17.7</v>
      </c>
      <c r="C67" s="57">
        <v>5.7</v>
      </c>
      <c r="D67" s="94">
        <v>19.7</v>
      </c>
      <c r="E67" s="57">
        <v>5.84</v>
      </c>
      <c r="F67" s="57">
        <v>11.6</v>
      </c>
      <c r="G67" s="98">
        <v>6</v>
      </c>
      <c r="H67" s="57">
        <v>12.5</v>
      </c>
      <c r="I67" s="57">
        <v>6.1</v>
      </c>
      <c r="J67" s="85">
        <v>9.98</v>
      </c>
      <c r="K67" s="85">
        <v>6.05</v>
      </c>
      <c r="L67" s="85">
        <v>16.3</v>
      </c>
      <c r="M67" s="85">
        <v>5.96</v>
      </c>
    </row>
    <row r="68" ht="18.75" spans="1:13">
      <c r="A68" s="92" t="s">
        <v>84</v>
      </c>
      <c r="B68" s="100">
        <v>18.6</v>
      </c>
      <c r="C68" s="57">
        <v>5.97</v>
      </c>
      <c r="D68" s="94">
        <v>6.59</v>
      </c>
      <c r="E68" s="57">
        <v>5.18</v>
      </c>
      <c r="F68" s="57">
        <v>14.4</v>
      </c>
      <c r="G68" s="98">
        <v>5.9</v>
      </c>
      <c r="H68" s="57">
        <v>8.53</v>
      </c>
      <c r="I68" s="57">
        <v>5.9</v>
      </c>
      <c r="J68" s="85">
        <v>12.5</v>
      </c>
      <c r="K68" s="85">
        <v>5.74</v>
      </c>
      <c r="L68" s="85">
        <v>19.7</v>
      </c>
      <c r="M68" s="85">
        <v>6.23</v>
      </c>
    </row>
    <row r="69" ht="18.75" spans="1:13">
      <c r="A69" s="92" t="s">
        <v>85</v>
      </c>
      <c r="B69" s="100">
        <v>3.71</v>
      </c>
      <c r="C69" s="57">
        <v>8.04</v>
      </c>
      <c r="D69" s="94">
        <v>9.4</v>
      </c>
      <c r="E69" s="57">
        <v>7.42</v>
      </c>
      <c r="F69" s="57">
        <v>3.85</v>
      </c>
      <c r="G69" s="98">
        <v>7.9</v>
      </c>
      <c r="H69" s="57">
        <v>3.24</v>
      </c>
      <c r="I69" s="57">
        <v>7.5</v>
      </c>
      <c r="J69" s="85">
        <v>1.24</v>
      </c>
      <c r="K69" s="85">
        <v>7.7</v>
      </c>
      <c r="L69" s="85">
        <v>15.1</v>
      </c>
      <c r="M69" s="85">
        <v>8.18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112</v>
      </c>
      <c r="D2" s="6"/>
      <c r="E2" s="6"/>
      <c r="F2" s="61" t="s">
        <v>113</v>
      </c>
      <c r="G2" s="61"/>
      <c r="H2" s="61"/>
      <c r="I2" s="77" t="s">
        <v>114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52650</v>
      </c>
      <c r="D4" s="11"/>
      <c r="E4" s="11"/>
      <c r="F4" s="11">
        <v>53383</v>
      </c>
      <c r="G4" s="11"/>
      <c r="H4" s="11"/>
      <c r="I4" s="11">
        <v>53850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67500</v>
      </c>
      <c r="D5" s="11"/>
      <c r="E5" s="11"/>
      <c r="F5" s="11">
        <v>68596</v>
      </c>
      <c r="G5" s="11"/>
      <c r="H5" s="11"/>
      <c r="I5" s="11">
        <v>69670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C4-'26日'!I4</f>
        <v>616</v>
      </c>
      <c r="D6" s="13"/>
      <c r="E6" s="13"/>
      <c r="F6" s="63">
        <f>F4-C4</f>
        <v>733</v>
      </c>
      <c r="G6" s="64"/>
      <c r="H6" s="65"/>
      <c r="I6" s="63">
        <f>I4-F4</f>
        <v>467</v>
      </c>
      <c r="J6" s="64"/>
      <c r="K6" s="65"/>
      <c r="L6" s="81">
        <f>C6+F6+I6</f>
        <v>1816</v>
      </c>
      <c r="M6" s="81">
        <f>C7+F7+I7</f>
        <v>3238</v>
      </c>
    </row>
    <row r="7" ht="21.95" customHeight="1" spans="1:13">
      <c r="A7" s="9"/>
      <c r="B7" s="12" t="s">
        <v>8</v>
      </c>
      <c r="C7" s="13">
        <f>C5-'26日'!I5</f>
        <v>1068</v>
      </c>
      <c r="D7" s="13"/>
      <c r="E7" s="13"/>
      <c r="F7" s="63">
        <f>F5-C5</f>
        <v>1096</v>
      </c>
      <c r="G7" s="64"/>
      <c r="H7" s="65"/>
      <c r="I7" s="63">
        <f>I5-F5</f>
        <v>1074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45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</v>
      </c>
      <c r="D10" s="11"/>
      <c r="E10" s="11"/>
      <c r="F10" s="11">
        <v>18</v>
      </c>
      <c r="G10" s="11"/>
      <c r="H10" s="11"/>
      <c r="I10" s="11">
        <v>3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300</v>
      </c>
      <c r="D15" s="18">
        <v>270</v>
      </c>
      <c r="E15" s="18">
        <v>500</v>
      </c>
      <c r="F15" s="18">
        <v>500</v>
      </c>
      <c r="G15" s="18">
        <v>470</v>
      </c>
      <c r="H15" s="18">
        <v>440</v>
      </c>
      <c r="I15" s="18">
        <v>440</v>
      </c>
      <c r="J15" s="18">
        <v>410</v>
      </c>
      <c r="K15" s="18">
        <v>370</v>
      </c>
    </row>
    <row r="16" ht="47.25" customHeight="1" spans="1:11">
      <c r="A16" s="19"/>
      <c r="B16" s="20" t="s">
        <v>20</v>
      </c>
      <c r="C16" s="21" t="s">
        <v>278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310</v>
      </c>
      <c r="D21" s="18">
        <v>220</v>
      </c>
      <c r="E21" s="18">
        <v>500</v>
      </c>
      <c r="F21" s="18">
        <v>500</v>
      </c>
      <c r="G21" s="18">
        <v>420</v>
      </c>
      <c r="H21" s="18">
        <v>300</v>
      </c>
      <c r="I21" s="18">
        <v>300</v>
      </c>
      <c r="J21" s="18">
        <v>480</v>
      </c>
      <c r="K21" s="18">
        <v>400</v>
      </c>
    </row>
    <row r="22" ht="38.25" customHeight="1" spans="1:11">
      <c r="A22" s="14"/>
      <c r="B22" s="20" t="s">
        <v>25</v>
      </c>
      <c r="C22" s="21" t="s">
        <v>279</v>
      </c>
      <c r="D22" s="21"/>
      <c r="E22" s="21"/>
      <c r="F22" s="21" t="s">
        <v>26</v>
      </c>
      <c r="G22" s="21"/>
      <c r="H22" s="21"/>
      <c r="I22" s="21" t="s">
        <v>280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750+800</f>
        <v>1550</v>
      </c>
      <c r="D23" s="18"/>
      <c r="E23" s="18"/>
      <c r="F23" s="18">
        <f>750+800</f>
        <v>1550</v>
      </c>
      <c r="G23" s="18"/>
      <c r="H23" s="18"/>
      <c r="I23" s="18">
        <v>1350</v>
      </c>
      <c r="J23" s="18"/>
      <c r="K23" s="18"/>
    </row>
    <row r="24" ht="21.95" customHeight="1" spans="1:11">
      <c r="A24" s="24"/>
      <c r="B24" s="25" t="s">
        <v>29</v>
      </c>
      <c r="C24" s="18">
        <f>470+430</f>
        <v>900</v>
      </c>
      <c r="D24" s="18"/>
      <c r="E24" s="18"/>
      <c r="F24" s="18">
        <f>470+430</f>
        <v>900</v>
      </c>
      <c r="G24" s="18"/>
      <c r="H24" s="18"/>
      <c r="I24" s="18">
        <v>750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16</v>
      </c>
      <c r="D25" s="18"/>
      <c r="E25" s="18"/>
      <c r="F25" s="18">
        <v>16</v>
      </c>
      <c r="G25" s="18"/>
      <c r="H25" s="18"/>
      <c r="I25" s="18">
        <v>16</v>
      </c>
      <c r="J25" s="18"/>
      <c r="K25" s="18"/>
    </row>
    <row r="26" ht="21.95" customHeight="1" spans="1:11">
      <c r="A26" s="19"/>
      <c r="B26" s="15" t="s">
        <v>32</v>
      </c>
      <c r="C26" s="18">
        <v>254</v>
      </c>
      <c r="D26" s="18"/>
      <c r="E26" s="18"/>
      <c r="F26" s="18">
        <v>254</v>
      </c>
      <c r="G26" s="18"/>
      <c r="H26" s="18"/>
      <c r="I26" s="18">
        <v>252</v>
      </c>
      <c r="J26" s="18"/>
      <c r="K26" s="18"/>
    </row>
    <row r="27" ht="21.95" customHeight="1" spans="1:11">
      <c r="A27" s="19"/>
      <c r="B27" s="15" t="s">
        <v>33</v>
      </c>
      <c r="C27" s="18">
        <v>15</v>
      </c>
      <c r="D27" s="18"/>
      <c r="E27" s="18"/>
      <c r="F27" s="18">
        <v>15</v>
      </c>
      <c r="G27" s="18"/>
      <c r="H27" s="18"/>
      <c r="I27" s="18">
        <v>15</v>
      </c>
      <c r="J27" s="18"/>
      <c r="K27" s="18"/>
    </row>
    <row r="28" ht="76.5" customHeight="1" spans="1:11">
      <c r="A28" s="26" t="s">
        <v>34</v>
      </c>
      <c r="B28" s="27"/>
      <c r="C28" s="28"/>
      <c r="D28" s="29"/>
      <c r="E28" s="66"/>
      <c r="F28" s="28" t="s">
        <v>190</v>
      </c>
      <c r="G28" s="29"/>
      <c r="H28" s="66"/>
      <c r="I28" s="28" t="s">
        <v>281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121</v>
      </c>
      <c r="D31" s="41"/>
      <c r="E31" s="69"/>
      <c r="F31" s="40" t="s">
        <v>282</v>
      </c>
      <c r="G31" s="41"/>
      <c r="H31" s="69"/>
      <c r="I31" s="40" t="s">
        <v>105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/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/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/>
      <c r="F55" s="97"/>
      <c r="G55" s="97"/>
      <c r="H55" s="18"/>
      <c r="I55" s="11"/>
      <c r="J55" s="85"/>
    </row>
    <row r="56" ht="14.25" spans="1:10">
      <c r="A56" s="51" t="s">
        <v>71</v>
      </c>
      <c r="B56" s="51" t="s">
        <v>72</v>
      </c>
      <c r="C56" s="52">
        <v>7.41</v>
      </c>
      <c r="D56" s="51" t="s">
        <v>44</v>
      </c>
      <c r="E56" s="52">
        <v>86</v>
      </c>
      <c r="F56" s="51" t="s">
        <v>73</v>
      </c>
      <c r="G56" s="52">
        <v>78</v>
      </c>
      <c r="H56" s="51" t="s">
        <v>74</v>
      </c>
      <c r="I56" s="52">
        <v>0.3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5.9</v>
      </c>
      <c r="C60" s="57"/>
      <c r="D60" s="94">
        <v>1.75</v>
      </c>
      <c r="E60" s="57"/>
      <c r="F60" s="57">
        <v>41.7</v>
      </c>
      <c r="G60" s="98"/>
      <c r="H60" s="57">
        <v>27.4</v>
      </c>
      <c r="I60" s="57"/>
      <c r="J60" s="85">
        <v>10.4</v>
      </c>
      <c r="K60" s="85"/>
      <c r="L60" s="85">
        <v>23.7</v>
      </c>
      <c r="M60" s="85"/>
    </row>
    <row r="61" ht="18.75" spans="1:13">
      <c r="A61" s="56" t="s">
        <v>79</v>
      </c>
      <c r="B61" s="57">
        <v>0.23</v>
      </c>
      <c r="C61" s="57"/>
      <c r="D61" s="94">
        <v>0.71</v>
      </c>
      <c r="E61" s="57"/>
      <c r="F61" s="57">
        <v>16.6</v>
      </c>
      <c r="G61" s="98"/>
      <c r="H61" s="57">
        <v>13.8</v>
      </c>
      <c r="I61" s="57"/>
      <c r="J61" s="85">
        <v>1.69</v>
      </c>
      <c r="K61" s="85"/>
      <c r="L61" s="85">
        <v>8.7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25.17</v>
      </c>
      <c r="D63" s="94"/>
      <c r="E63" s="57">
        <v>34.37</v>
      </c>
      <c r="F63" s="57"/>
      <c r="G63" s="98">
        <v>20.02</v>
      </c>
      <c r="H63" s="57"/>
      <c r="I63" s="57">
        <v>31.2</v>
      </c>
      <c r="J63" s="85"/>
      <c r="K63" s="85">
        <v>31.8</v>
      </c>
      <c r="M63" s="85">
        <v>40.3</v>
      </c>
    </row>
    <row r="64" ht="18.75" spans="1:13">
      <c r="A64" s="60" t="s">
        <v>81</v>
      </c>
      <c r="B64" s="57"/>
      <c r="C64" s="57"/>
      <c r="D64" s="94"/>
      <c r="E64" s="57"/>
      <c r="F64" s="57"/>
      <c r="G64" s="99"/>
      <c r="H64" s="57"/>
      <c r="I64" s="57"/>
      <c r="J64" s="85"/>
      <c r="K64" s="85"/>
      <c r="L64" s="85"/>
      <c r="M64" s="85">
        <v>22.6</v>
      </c>
    </row>
    <row r="65" ht="18.75" spans="1:13">
      <c r="A65" s="60" t="s">
        <v>82</v>
      </c>
      <c r="B65" s="57"/>
      <c r="C65" s="57">
        <v>13.31</v>
      </c>
      <c r="D65" s="94"/>
      <c r="E65" s="57">
        <v>27.16</v>
      </c>
      <c r="F65" s="57"/>
      <c r="G65" s="98">
        <v>14.66</v>
      </c>
      <c r="H65" s="57"/>
      <c r="I65" s="57">
        <v>23.55</v>
      </c>
      <c r="J65" s="85"/>
      <c r="K65" s="85">
        <v>26.8</v>
      </c>
      <c r="M65" s="85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5.96</v>
      </c>
      <c r="C67" s="57">
        <v>5.89</v>
      </c>
      <c r="D67" s="94">
        <v>6.47</v>
      </c>
      <c r="E67" s="57">
        <v>5.94</v>
      </c>
      <c r="F67" s="57">
        <v>18.7</v>
      </c>
      <c r="G67" s="98">
        <v>6.06</v>
      </c>
      <c r="H67" s="57">
        <v>19.1</v>
      </c>
      <c r="I67" s="57">
        <v>6.1</v>
      </c>
      <c r="J67" s="85">
        <v>8.86</v>
      </c>
      <c r="K67" s="85">
        <v>6</v>
      </c>
      <c r="L67" s="85">
        <v>9.33</v>
      </c>
      <c r="M67" s="85">
        <v>6</v>
      </c>
    </row>
    <row r="68" ht="18.75" spans="1:13">
      <c r="A68" s="92" t="s">
        <v>84</v>
      </c>
      <c r="B68" s="100">
        <v>7.44</v>
      </c>
      <c r="C68" s="57">
        <v>8.39</v>
      </c>
      <c r="D68" s="94">
        <v>9.02</v>
      </c>
      <c r="E68" s="57">
        <v>6.25</v>
      </c>
      <c r="F68" s="57">
        <v>14.6</v>
      </c>
      <c r="G68" s="98">
        <v>6.14</v>
      </c>
      <c r="H68" s="57">
        <v>10</v>
      </c>
      <c r="I68" s="57">
        <v>6.07</v>
      </c>
      <c r="J68" s="85">
        <v>15.72</v>
      </c>
      <c r="K68" s="85">
        <v>5.9</v>
      </c>
      <c r="L68" s="85">
        <v>12.61</v>
      </c>
      <c r="M68" s="85">
        <v>5.8</v>
      </c>
    </row>
    <row r="69" ht="18.75" spans="1:13">
      <c r="A69" s="92" t="s">
        <v>85</v>
      </c>
      <c r="B69" s="100">
        <v>2.94</v>
      </c>
      <c r="C69" s="57">
        <v>8.97</v>
      </c>
      <c r="D69" s="94">
        <v>8.64</v>
      </c>
      <c r="E69" s="57">
        <v>8.07</v>
      </c>
      <c r="F69" s="57">
        <v>6.55</v>
      </c>
      <c r="G69" s="98">
        <v>8.28</v>
      </c>
      <c r="H69" s="57">
        <v>3.32</v>
      </c>
      <c r="I69" s="57">
        <v>8.5</v>
      </c>
      <c r="J69" s="85">
        <v>7.93</v>
      </c>
      <c r="K69" s="85">
        <v>13.2</v>
      </c>
      <c r="L69" s="85"/>
      <c r="M69" s="85"/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M64" sqref="M6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112</v>
      </c>
      <c r="D2" s="6"/>
      <c r="E2" s="6"/>
      <c r="F2" s="61" t="s">
        <v>113</v>
      </c>
      <c r="G2" s="61"/>
      <c r="H2" s="61"/>
      <c r="I2" s="77" t="s">
        <v>114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54600</v>
      </c>
      <c r="D4" s="11"/>
      <c r="E4" s="11"/>
      <c r="F4" s="11">
        <v>55410</v>
      </c>
      <c r="G4" s="11"/>
      <c r="H4" s="11"/>
      <c r="I4" s="11">
        <v>56120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70850</v>
      </c>
      <c r="D5" s="11"/>
      <c r="E5" s="11"/>
      <c r="F5" s="11">
        <v>71950</v>
      </c>
      <c r="G5" s="11"/>
      <c r="H5" s="11"/>
      <c r="I5" s="11">
        <v>73100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C4-'27日'!I4</f>
        <v>750</v>
      </c>
      <c r="D6" s="13"/>
      <c r="E6" s="13"/>
      <c r="F6" s="63">
        <f>F4-C4</f>
        <v>810</v>
      </c>
      <c r="G6" s="64"/>
      <c r="H6" s="65"/>
      <c r="I6" s="63">
        <f>I4-F4</f>
        <v>710</v>
      </c>
      <c r="J6" s="64"/>
      <c r="K6" s="65"/>
      <c r="L6" s="81">
        <f>C6+F6+I6</f>
        <v>2270</v>
      </c>
      <c r="M6" s="81">
        <f>C7+F7+I7</f>
        <v>3430</v>
      </c>
    </row>
    <row r="7" ht="21.95" customHeight="1" spans="1:13">
      <c r="A7" s="9"/>
      <c r="B7" s="12" t="s">
        <v>8</v>
      </c>
      <c r="C7" s="13">
        <f>C5-'27日'!I5</f>
        <v>1180</v>
      </c>
      <c r="D7" s="13"/>
      <c r="E7" s="13"/>
      <c r="F7" s="63">
        <f>F5-C5</f>
        <v>1100</v>
      </c>
      <c r="G7" s="64"/>
      <c r="H7" s="65"/>
      <c r="I7" s="63">
        <f>I5-F5</f>
        <v>1150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46</v>
      </c>
      <c r="G9" s="11"/>
      <c r="H9" s="11"/>
      <c r="I9" s="11">
        <v>49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23</v>
      </c>
      <c r="D10" s="11"/>
      <c r="E10" s="11"/>
      <c r="F10" s="11">
        <v>14</v>
      </c>
      <c r="G10" s="11"/>
      <c r="H10" s="11"/>
      <c r="I10" s="11">
        <v>3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370</v>
      </c>
      <c r="D15" s="18">
        <v>320</v>
      </c>
      <c r="E15" s="18">
        <v>270</v>
      </c>
      <c r="F15" s="18">
        <v>270</v>
      </c>
      <c r="G15" s="18">
        <v>500</v>
      </c>
      <c r="H15" s="18">
        <v>480</v>
      </c>
      <c r="I15" s="18">
        <v>480</v>
      </c>
      <c r="J15" s="18">
        <v>450</v>
      </c>
      <c r="K15" s="18">
        <v>420</v>
      </c>
    </row>
    <row r="16" ht="30" customHeight="1" spans="1:11">
      <c r="A16" s="19"/>
      <c r="B16" s="20" t="s">
        <v>20</v>
      </c>
      <c r="C16" s="21" t="s">
        <v>21</v>
      </c>
      <c r="D16" s="21"/>
      <c r="E16" s="21"/>
      <c r="F16" s="21" t="s">
        <v>283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400</v>
      </c>
      <c r="D21" s="18">
        <v>320</v>
      </c>
      <c r="E21" s="18">
        <v>260</v>
      </c>
      <c r="F21" s="18">
        <v>260</v>
      </c>
      <c r="G21" s="18">
        <v>500</v>
      </c>
      <c r="H21" s="18">
        <v>470</v>
      </c>
      <c r="I21" s="18">
        <v>460</v>
      </c>
      <c r="J21" s="18">
        <v>370</v>
      </c>
      <c r="K21" s="18">
        <v>500</v>
      </c>
    </row>
    <row r="22" ht="50.25" customHeight="1" spans="1:11">
      <c r="A22" s="14"/>
      <c r="B22" s="20" t="s">
        <v>25</v>
      </c>
      <c r="C22" s="21" t="s">
        <v>26</v>
      </c>
      <c r="D22" s="21"/>
      <c r="E22" s="21"/>
      <c r="F22" s="21" t="s">
        <v>284</v>
      </c>
      <c r="G22" s="21"/>
      <c r="H22" s="21"/>
      <c r="I22" s="21" t="s">
        <v>285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1350</v>
      </c>
      <c r="D23" s="18"/>
      <c r="E23" s="18"/>
      <c r="F23" s="18">
        <v>1250</v>
      </c>
      <c r="G23" s="18"/>
      <c r="H23" s="18"/>
      <c r="I23" s="18">
        <v>1250</v>
      </c>
      <c r="J23" s="18"/>
      <c r="K23" s="18"/>
    </row>
    <row r="24" ht="21.95" customHeight="1" spans="1:11">
      <c r="A24" s="24"/>
      <c r="B24" s="25" t="s">
        <v>29</v>
      </c>
      <c r="C24" s="18">
        <v>630</v>
      </c>
      <c r="D24" s="18"/>
      <c r="E24" s="18"/>
      <c r="F24" s="18">
        <v>2380</v>
      </c>
      <c r="G24" s="18"/>
      <c r="H24" s="18"/>
      <c r="I24" s="18">
        <v>2300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16</v>
      </c>
      <c r="D25" s="18"/>
      <c r="E25" s="18"/>
      <c r="F25" s="18">
        <v>15</v>
      </c>
      <c r="G25" s="18"/>
      <c r="H25" s="18"/>
      <c r="I25" s="18">
        <v>15</v>
      </c>
      <c r="J25" s="18"/>
      <c r="K25" s="18"/>
    </row>
    <row r="26" ht="21.95" customHeight="1" spans="1:11">
      <c r="A26" s="19"/>
      <c r="B26" s="15" t="s">
        <v>32</v>
      </c>
      <c r="C26" s="18">
        <v>252</v>
      </c>
      <c r="D26" s="18"/>
      <c r="E26" s="18"/>
      <c r="F26" s="18">
        <v>250</v>
      </c>
      <c r="G26" s="18"/>
      <c r="H26" s="18"/>
      <c r="I26" s="18">
        <v>248</v>
      </c>
      <c r="J26" s="18"/>
      <c r="K26" s="18"/>
    </row>
    <row r="27" ht="21.95" customHeight="1" spans="1:11">
      <c r="A27" s="19"/>
      <c r="B27" s="15" t="s">
        <v>33</v>
      </c>
      <c r="C27" s="18">
        <v>15</v>
      </c>
      <c r="D27" s="18"/>
      <c r="E27" s="18"/>
      <c r="F27" s="18">
        <v>15</v>
      </c>
      <c r="G27" s="18"/>
      <c r="H27" s="18"/>
      <c r="I27" s="18">
        <v>15</v>
      </c>
      <c r="J27" s="18"/>
      <c r="K27" s="18"/>
    </row>
    <row r="28" ht="76.5" customHeight="1" spans="1:11">
      <c r="A28" s="26" t="s">
        <v>34</v>
      </c>
      <c r="B28" s="27"/>
      <c r="C28" s="28" t="s">
        <v>286</v>
      </c>
      <c r="D28" s="29"/>
      <c r="E28" s="66"/>
      <c r="F28" s="28" t="s">
        <v>287</v>
      </c>
      <c r="G28" s="29"/>
      <c r="H28" s="66"/>
      <c r="I28" s="28" t="s">
        <v>288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289</v>
      </c>
      <c r="D31" s="41"/>
      <c r="E31" s="69"/>
      <c r="F31" s="40" t="s">
        <v>290</v>
      </c>
      <c r="G31" s="41"/>
      <c r="H31" s="69"/>
      <c r="I31" s="40" t="s">
        <v>168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/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/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/>
      <c r="H51" s="18"/>
      <c r="I51" s="11"/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/>
      <c r="H52" s="18"/>
      <c r="I52" s="11"/>
      <c r="J52" s="85">
        <v>9.26</v>
      </c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/>
      <c r="H53" s="18"/>
      <c r="I53" s="11"/>
      <c r="J53" s="85">
        <v>5.49</v>
      </c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/>
      <c r="H54" s="18"/>
      <c r="I54" s="11"/>
      <c r="J54" s="85">
        <v>14.8</v>
      </c>
    </row>
    <row r="55" ht="14.25" spans="1:10">
      <c r="A55" s="45"/>
      <c r="B55" s="49"/>
      <c r="C55" s="50" t="s">
        <v>52</v>
      </c>
      <c r="D55" s="46" t="s">
        <v>70</v>
      </c>
      <c r="E55" s="97"/>
      <c r="F55" s="97"/>
      <c r="G55" s="97"/>
      <c r="H55" s="18"/>
      <c r="I55" s="11"/>
      <c r="J55" s="85">
        <v>8.46</v>
      </c>
    </row>
    <row r="56" ht="14.25" spans="1:10">
      <c r="A56" s="51" t="s">
        <v>71</v>
      </c>
      <c r="B56" s="51" t="s">
        <v>72</v>
      </c>
      <c r="C56" s="52">
        <v>8.01</v>
      </c>
      <c r="D56" s="51" t="s">
        <v>44</v>
      </c>
      <c r="E56" s="52">
        <v>87</v>
      </c>
      <c r="F56" s="51" t="s">
        <v>73</v>
      </c>
      <c r="G56" s="52">
        <v>90</v>
      </c>
      <c r="H56" s="51" t="s">
        <v>74</v>
      </c>
      <c r="I56" s="52">
        <v>0.13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>
        <v>86.2</v>
      </c>
      <c r="C59" s="57"/>
      <c r="D59" s="94">
        <v>50.5</v>
      </c>
      <c r="E59" s="57"/>
      <c r="F59" s="57">
        <v>84</v>
      </c>
      <c r="G59" s="98"/>
      <c r="H59" s="57">
        <v>13.1</v>
      </c>
      <c r="I59" s="57"/>
      <c r="J59" s="85">
        <v>71.8</v>
      </c>
      <c r="K59" s="85"/>
      <c r="L59" s="85">
        <v>69.2</v>
      </c>
      <c r="M59" s="85"/>
    </row>
    <row r="60" ht="18.75" spans="1:13">
      <c r="A60" s="56" t="s">
        <v>78</v>
      </c>
      <c r="B60" s="57"/>
      <c r="C60" s="57"/>
      <c r="D60" s="94"/>
      <c r="E60" s="57"/>
      <c r="F60" s="57"/>
      <c r="G60" s="98"/>
      <c r="H60" s="57">
        <v>20.4</v>
      </c>
      <c r="I60" s="57"/>
      <c r="J60" s="85">
        <v>40.6</v>
      </c>
      <c r="K60" s="85"/>
      <c r="L60" s="85">
        <v>60.5</v>
      </c>
      <c r="M60" s="85"/>
    </row>
    <row r="61" ht="18.75" spans="1:13">
      <c r="A61" s="56" t="s">
        <v>79</v>
      </c>
      <c r="B61" s="57">
        <v>7.35</v>
      </c>
      <c r="C61" s="57"/>
      <c r="D61" s="94">
        <v>51</v>
      </c>
      <c r="E61" s="57"/>
      <c r="F61" s="57">
        <v>67</v>
      </c>
      <c r="G61" s="98"/>
      <c r="H61" s="57"/>
      <c r="I61" s="57"/>
      <c r="J61" s="85"/>
      <c r="K61" s="85"/>
      <c r="L61" s="85"/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30.09</v>
      </c>
      <c r="D63" s="94"/>
      <c r="E63" s="57">
        <v>31.04</v>
      </c>
      <c r="F63" s="57"/>
      <c r="G63" s="99">
        <v>31.17</v>
      </c>
      <c r="H63" s="57"/>
      <c r="I63" s="57">
        <v>55.64</v>
      </c>
      <c r="J63" s="85"/>
      <c r="K63" s="85">
        <v>95.7</v>
      </c>
      <c r="M63" s="85">
        <v>126</v>
      </c>
    </row>
    <row r="64" ht="18.75" spans="1:13">
      <c r="A64" s="60" t="s">
        <v>81</v>
      </c>
      <c r="B64" s="57"/>
      <c r="C64" s="57">
        <v>170</v>
      </c>
      <c r="D64" s="94"/>
      <c r="E64" s="57"/>
      <c r="F64" s="57"/>
      <c r="G64" s="99"/>
      <c r="H64" s="57"/>
      <c r="I64" s="57"/>
      <c r="J64" s="85"/>
      <c r="K64" s="85"/>
      <c r="L64" s="85"/>
      <c r="M64" s="85"/>
    </row>
    <row r="65" ht="18.75" spans="1:13">
      <c r="A65" s="60" t="s">
        <v>82</v>
      </c>
      <c r="B65" s="57"/>
      <c r="C65" s="57"/>
      <c r="D65" s="94"/>
      <c r="E65" s="57">
        <v>30.53</v>
      </c>
      <c r="F65" s="57"/>
      <c r="G65" s="98">
        <v>21.27</v>
      </c>
      <c r="H65" s="57"/>
      <c r="I65" s="57">
        <v>30.77</v>
      </c>
      <c r="J65" s="85"/>
      <c r="K65" s="85">
        <v>35.9</v>
      </c>
      <c r="M65" s="85">
        <v>25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17.7</v>
      </c>
      <c r="C67" s="57">
        <v>5.59</v>
      </c>
      <c r="D67" s="94">
        <v>16.61</v>
      </c>
      <c r="E67" s="57">
        <v>6.01</v>
      </c>
      <c r="F67" s="57">
        <v>14.7</v>
      </c>
      <c r="G67" s="98">
        <v>6.32</v>
      </c>
      <c r="H67" s="57">
        <v>10.9</v>
      </c>
      <c r="I67" s="57">
        <v>5.33</v>
      </c>
      <c r="J67" s="85">
        <v>17.38</v>
      </c>
      <c r="K67" s="85">
        <v>5.7</v>
      </c>
      <c r="L67" s="85">
        <v>15.72</v>
      </c>
      <c r="M67" s="85">
        <v>6.3</v>
      </c>
    </row>
    <row r="68" ht="18.75" spans="1:13">
      <c r="A68" s="92" t="s">
        <v>84</v>
      </c>
      <c r="B68" s="100">
        <v>11.2</v>
      </c>
      <c r="C68" s="57">
        <v>7.52</v>
      </c>
      <c r="D68" s="94">
        <v>15.2</v>
      </c>
      <c r="E68" s="57">
        <v>5.78</v>
      </c>
      <c r="F68" s="57">
        <v>13.6</v>
      </c>
      <c r="G68" s="98">
        <v>5.98</v>
      </c>
      <c r="H68" s="57">
        <v>17.9</v>
      </c>
      <c r="I68" s="57">
        <v>5.56</v>
      </c>
      <c r="J68" s="85">
        <v>19.6</v>
      </c>
      <c r="K68" s="85">
        <v>5.8</v>
      </c>
      <c r="L68" s="85">
        <v>18.3</v>
      </c>
      <c r="M68" s="85">
        <v>5.7</v>
      </c>
    </row>
    <row r="69" ht="18.75" spans="1:13">
      <c r="A69" s="92" t="s">
        <v>85</v>
      </c>
      <c r="B69" s="100"/>
      <c r="C69" s="57"/>
      <c r="D69" s="94">
        <v>6.4</v>
      </c>
      <c r="E69" s="57">
        <v>9.07</v>
      </c>
      <c r="F69" s="57">
        <v>10.4</v>
      </c>
      <c r="G69" s="98">
        <v>5.98</v>
      </c>
      <c r="H69" s="57">
        <v>9.77</v>
      </c>
      <c r="I69" s="57">
        <v>10.14</v>
      </c>
      <c r="J69" s="85">
        <v>7.85</v>
      </c>
      <c r="K69" s="85">
        <v>11.2</v>
      </c>
      <c r="L69" s="85">
        <v>7.41</v>
      </c>
      <c r="M69" s="85">
        <v>11.8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C25" sqref="C25:E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87</v>
      </c>
      <c r="D2" s="6"/>
      <c r="E2" s="6"/>
      <c r="F2" s="61" t="s">
        <v>88</v>
      </c>
      <c r="G2" s="61"/>
      <c r="H2" s="61"/>
      <c r="I2" s="77" t="s">
        <v>89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2440</v>
      </c>
      <c r="D4" s="11"/>
      <c r="E4" s="11"/>
      <c r="F4" s="11">
        <v>2647</v>
      </c>
      <c r="G4" s="11"/>
      <c r="H4" s="11"/>
      <c r="I4" s="11">
        <v>3451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4240</v>
      </c>
      <c r="D5" s="11"/>
      <c r="E5" s="11"/>
      <c r="F5" s="11">
        <v>5170</v>
      </c>
      <c r="G5" s="11"/>
      <c r="H5" s="11"/>
      <c r="I5" s="11">
        <v>6089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C4-'1日'!I4</f>
        <v>890</v>
      </c>
      <c r="D6" s="13"/>
      <c r="E6" s="13"/>
      <c r="F6" s="63">
        <f>F4-C4</f>
        <v>207</v>
      </c>
      <c r="G6" s="64"/>
      <c r="H6" s="65"/>
      <c r="I6" s="63">
        <f>I4-F4</f>
        <v>804</v>
      </c>
      <c r="J6" s="64"/>
      <c r="K6" s="65"/>
      <c r="L6" s="81">
        <f>C6+F6+I6</f>
        <v>1901</v>
      </c>
      <c r="M6" s="81">
        <f>C7+F7+I7</f>
        <v>2869</v>
      </c>
    </row>
    <row r="7" ht="21.95" customHeight="1" spans="1:13">
      <c r="A7" s="9"/>
      <c r="B7" s="12" t="s">
        <v>8</v>
      </c>
      <c r="C7" s="13">
        <f>C5-'1日'!I5</f>
        <v>1020</v>
      </c>
      <c r="D7" s="13"/>
      <c r="E7" s="13"/>
      <c r="F7" s="63">
        <f>F5-C5</f>
        <v>930</v>
      </c>
      <c r="G7" s="64"/>
      <c r="H7" s="65"/>
      <c r="I7" s="63">
        <f>I5-F5</f>
        <v>919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3</v>
      </c>
      <c r="G10" s="11"/>
      <c r="H10" s="11"/>
      <c r="I10" s="11">
        <v>34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1" t="s">
        <v>17</v>
      </c>
      <c r="G13" s="18"/>
      <c r="H13" s="18"/>
      <c r="I13" s="11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520</v>
      </c>
      <c r="D15" s="18">
        <v>490</v>
      </c>
      <c r="E15" s="18">
        <v>460</v>
      </c>
      <c r="F15" s="18">
        <v>460</v>
      </c>
      <c r="G15" s="18">
        <v>430</v>
      </c>
      <c r="H15" s="18">
        <v>410</v>
      </c>
      <c r="I15" s="18">
        <v>410</v>
      </c>
      <c r="J15" s="18">
        <v>380</v>
      </c>
      <c r="K15" s="18">
        <v>350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90</v>
      </c>
      <c r="D18" s="11">
        <v>90</v>
      </c>
      <c r="E18" s="11">
        <v>90</v>
      </c>
      <c r="F18" s="11">
        <v>90</v>
      </c>
      <c r="G18" s="11">
        <v>90</v>
      </c>
      <c r="H18" s="11">
        <v>90</v>
      </c>
      <c r="I18" s="11">
        <v>90</v>
      </c>
      <c r="J18" s="11">
        <v>90</v>
      </c>
      <c r="K18" s="11">
        <v>90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410</v>
      </c>
      <c r="E21" s="18">
        <v>320</v>
      </c>
      <c r="F21" s="18">
        <v>320</v>
      </c>
      <c r="G21" s="18">
        <v>500</v>
      </c>
      <c r="H21" s="18">
        <v>460</v>
      </c>
      <c r="I21" s="18">
        <v>460</v>
      </c>
      <c r="J21" s="18">
        <v>380</v>
      </c>
      <c r="K21" s="18">
        <v>270</v>
      </c>
    </row>
    <row r="22" ht="34.5" customHeight="1" spans="1:11">
      <c r="A22" s="14"/>
      <c r="B22" s="20" t="s">
        <v>25</v>
      </c>
      <c r="C22" s="21" t="s">
        <v>26</v>
      </c>
      <c r="D22" s="21"/>
      <c r="E22" s="21"/>
      <c r="F22" s="21" t="s">
        <v>107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2460</v>
      </c>
      <c r="D23" s="18"/>
      <c r="E23" s="18"/>
      <c r="F23" s="18">
        <v>2460</v>
      </c>
      <c r="G23" s="18"/>
      <c r="H23" s="18"/>
      <c r="I23" s="18">
        <v>2350</v>
      </c>
      <c r="J23" s="18"/>
      <c r="K23" s="18"/>
    </row>
    <row r="24" ht="21.95" customHeight="1" spans="1:11">
      <c r="A24" s="24"/>
      <c r="B24" s="25" t="s">
        <v>29</v>
      </c>
      <c r="C24" s="18">
        <v>3410</v>
      </c>
      <c r="D24" s="18"/>
      <c r="E24" s="18"/>
      <c r="F24" s="18">
        <v>3410</v>
      </c>
      <c r="G24" s="18"/>
      <c r="H24" s="18"/>
      <c r="I24" s="18">
        <v>3300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28</v>
      </c>
      <c r="D25" s="18"/>
      <c r="E25" s="18"/>
      <c r="F25" s="18">
        <v>28</v>
      </c>
      <c r="G25" s="18"/>
      <c r="H25" s="18"/>
      <c r="I25" s="18">
        <v>28</v>
      </c>
      <c r="J25" s="18"/>
      <c r="K25" s="18"/>
    </row>
    <row r="26" ht="21.95" customHeight="1" spans="1:11">
      <c r="A26" s="19"/>
      <c r="B26" s="15" t="s">
        <v>32</v>
      </c>
      <c r="C26" s="18">
        <v>47</v>
      </c>
      <c r="D26" s="18"/>
      <c r="E26" s="18"/>
      <c r="F26" s="18">
        <v>46</v>
      </c>
      <c r="G26" s="18"/>
      <c r="H26" s="18"/>
      <c r="I26" s="18">
        <v>46</v>
      </c>
      <c r="J26" s="18"/>
      <c r="K26" s="18"/>
    </row>
    <row r="27" ht="21.95" customHeight="1" spans="1:11">
      <c r="A27" s="19"/>
      <c r="B27" s="15" t="s">
        <v>33</v>
      </c>
      <c r="C27" s="18">
        <v>19</v>
      </c>
      <c r="D27" s="18"/>
      <c r="E27" s="18"/>
      <c r="F27" s="18">
        <v>19</v>
      </c>
      <c r="G27" s="18"/>
      <c r="H27" s="18"/>
      <c r="I27" s="18">
        <v>19</v>
      </c>
      <c r="J27" s="18"/>
      <c r="K27" s="18"/>
    </row>
    <row r="28" ht="76.5" customHeight="1" spans="1:11">
      <c r="A28" s="26" t="s">
        <v>34</v>
      </c>
      <c r="B28" s="27"/>
      <c r="C28" s="28" t="s">
        <v>108</v>
      </c>
      <c r="D28" s="29"/>
      <c r="E28" s="66"/>
      <c r="F28" s="28" t="s">
        <v>109</v>
      </c>
      <c r="G28" s="29"/>
      <c r="H28" s="66"/>
      <c r="I28" s="28" t="s">
        <v>110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111</v>
      </c>
      <c r="D31" s="41"/>
      <c r="E31" s="69"/>
      <c r="F31" s="40" t="s">
        <v>105</v>
      </c>
      <c r="G31" s="41"/>
      <c r="H31" s="69"/>
      <c r="I31" s="40" t="s">
        <v>106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>
        <v>0</v>
      </c>
      <c r="H34" s="11"/>
      <c r="I34" s="11"/>
      <c r="J34" s="85"/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>
        <v>9.05</v>
      </c>
      <c r="H35" s="18"/>
      <c r="I35" s="11"/>
      <c r="J35" s="85"/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>
        <v>8.55</v>
      </c>
      <c r="H36" s="18"/>
      <c r="I36" s="11"/>
      <c r="J36" s="85"/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>
        <v>15.6</v>
      </c>
      <c r="H37" s="18"/>
      <c r="I37" s="11"/>
      <c r="J37" s="85"/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>
        <v>6.41</v>
      </c>
      <c r="H38" s="96"/>
      <c r="I38" s="11"/>
      <c r="J38" s="85"/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>
        <v>1</v>
      </c>
      <c r="H39" s="18"/>
      <c r="I39" s="11"/>
      <c r="J39" s="85"/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>
        <v>10.16</v>
      </c>
      <c r="H40" s="18"/>
      <c r="I40" s="11"/>
      <c r="J40" s="85"/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>
        <v>24.7</v>
      </c>
      <c r="H41" s="18"/>
      <c r="I41" s="11"/>
      <c r="J41" s="85"/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>
        <v>2.71</v>
      </c>
      <c r="H42" s="18"/>
      <c r="I42" s="11"/>
      <c r="J42" s="85"/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>
        <v>6.58</v>
      </c>
      <c r="H43" s="18"/>
      <c r="I43" s="11"/>
      <c r="J43" s="85"/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>
        <v>350</v>
      </c>
      <c r="H44" s="18"/>
      <c r="I44" s="11"/>
      <c r="J44" s="85"/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>
        <v>4.77</v>
      </c>
      <c r="H45" s="18"/>
      <c r="I45" s="11"/>
      <c r="J45" s="85"/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>
        <v>5.1</v>
      </c>
      <c r="H46" s="18"/>
      <c r="I46" s="11"/>
      <c r="J46" s="85"/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>
        <v>5.66</v>
      </c>
      <c r="H47" s="18"/>
      <c r="I47" s="11"/>
      <c r="J47" s="85"/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>
        <v>5.92</v>
      </c>
      <c r="H48" s="18"/>
      <c r="I48" s="11"/>
      <c r="J48" s="85"/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>
        <v>12</v>
      </c>
      <c r="H49" s="18"/>
      <c r="I49" s="11"/>
      <c r="J49" s="85"/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>
        <v>4.73</v>
      </c>
      <c r="H50" s="18"/>
      <c r="I50" s="11"/>
      <c r="J50" s="85"/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/>
      <c r="G51" s="11">
        <v>0</v>
      </c>
      <c r="H51" s="18"/>
      <c r="I51" s="11"/>
      <c r="J51" s="85"/>
    </row>
    <row r="52" ht="15.75" spans="1:10">
      <c r="A52" s="45"/>
      <c r="B52" s="43"/>
      <c r="C52" s="47" t="s">
        <v>46</v>
      </c>
      <c r="D52" s="46" t="s">
        <v>69</v>
      </c>
      <c r="E52" s="11"/>
      <c r="F52" s="11"/>
      <c r="G52" s="11">
        <v>9</v>
      </c>
      <c r="H52" s="18"/>
      <c r="I52" s="11"/>
      <c r="J52" s="85"/>
    </row>
    <row r="53" ht="15.75" spans="1:10">
      <c r="A53" s="45"/>
      <c r="B53" s="43"/>
      <c r="C53" s="46" t="s">
        <v>48</v>
      </c>
      <c r="D53" s="46" t="s">
        <v>49</v>
      </c>
      <c r="E53" s="11"/>
      <c r="F53" s="11"/>
      <c r="G53" s="11">
        <v>7.82</v>
      </c>
      <c r="H53" s="18"/>
      <c r="I53" s="11"/>
      <c r="J53" s="85"/>
    </row>
    <row r="54" ht="18.75" spans="1:10">
      <c r="A54" s="45"/>
      <c r="B54" s="43"/>
      <c r="C54" s="47" t="s">
        <v>50</v>
      </c>
      <c r="D54" s="46" t="s">
        <v>51</v>
      </c>
      <c r="E54" s="11"/>
      <c r="F54" s="11"/>
      <c r="G54" s="11">
        <v>13.6</v>
      </c>
      <c r="H54" s="18"/>
      <c r="I54" s="11"/>
      <c r="J54" s="85"/>
    </row>
    <row r="55" ht="14.25" spans="1:10">
      <c r="A55" s="45"/>
      <c r="B55" s="49"/>
      <c r="C55" s="50" t="s">
        <v>52</v>
      </c>
      <c r="D55" s="46" t="s">
        <v>70</v>
      </c>
      <c r="E55" s="97"/>
      <c r="F55" s="97"/>
      <c r="G55" s="97">
        <v>7.81</v>
      </c>
      <c r="H55" s="18"/>
      <c r="I55" s="11"/>
      <c r="J55" s="85"/>
    </row>
    <row r="56" ht="14.25" spans="1:10">
      <c r="A56" s="51" t="s">
        <v>71</v>
      </c>
      <c r="B56" s="51" t="s">
        <v>72</v>
      </c>
      <c r="C56" s="52"/>
      <c r="D56" s="51" t="s">
        <v>44</v>
      </c>
      <c r="E56" s="52"/>
      <c r="F56" s="51" t="s">
        <v>73</v>
      </c>
      <c r="G56" s="52"/>
      <c r="H56" s="51" t="s">
        <v>74</v>
      </c>
      <c r="I56" s="52"/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10.7</v>
      </c>
      <c r="C60" s="57"/>
      <c r="D60" s="94">
        <v>7.73</v>
      </c>
      <c r="E60" s="57"/>
      <c r="F60" s="57">
        <v>70.1</v>
      </c>
      <c r="G60" s="98"/>
      <c r="H60" s="57">
        <v>19.1</v>
      </c>
      <c r="I60" s="57"/>
      <c r="J60" s="85">
        <v>6.83</v>
      </c>
      <c r="K60" s="85"/>
      <c r="L60" s="85"/>
      <c r="M60" s="85"/>
    </row>
    <row r="61" ht="18.75" spans="1:13">
      <c r="A61" s="56" t="s">
        <v>79</v>
      </c>
      <c r="B61" s="57">
        <v>4.04</v>
      </c>
      <c r="C61" s="57"/>
      <c r="D61" s="94">
        <v>1.42</v>
      </c>
      <c r="E61" s="57"/>
      <c r="F61" s="57">
        <v>2.28</v>
      </c>
      <c r="G61" s="98"/>
      <c r="H61" s="57">
        <v>2.15</v>
      </c>
      <c r="I61" s="57"/>
      <c r="J61" s="85">
        <v>2.93</v>
      </c>
      <c r="K61" s="85"/>
      <c r="L61" s="85">
        <v>0.73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61.48</v>
      </c>
      <c r="D63" s="94"/>
      <c r="E63" s="57">
        <v>57.65</v>
      </c>
      <c r="F63" s="57"/>
      <c r="G63" s="98">
        <v>41.9</v>
      </c>
      <c r="H63" s="57"/>
      <c r="I63" s="57">
        <v>20.9</v>
      </c>
      <c r="J63" s="85"/>
      <c r="K63" s="85">
        <v>64.6</v>
      </c>
      <c r="M63" s="85"/>
    </row>
    <row r="64" ht="18.75" spans="1:13">
      <c r="A64" s="60" t="s">
        <v>81</v>
      </c>
      <c r="B64" s="57"/>
      <c r="C64" s="57"/>
      <c r="D64" s="94"/>
      <c r="E64" s="57"/>
      <c r="F64" s="57"/>
      <c r="G64" s="99"/>
      <c r="H64" s="57"/>
      <c r="I64" s="57"/>
      <c r="J64" s="85"/>
      <c r="K64" s="85"/>
      <c r="L64" s="85"/>
      <c r="M64" s="85">
        <v>18.54</v>
      </c>
    </row>
    <row r="65" ht="18.75" spans="1:13">
      <c r="A65" s="60" t="s">
        <v>82</v>
      </c>
      <c r="B65" s="57"/>
      <c r="C65" s="57">
        <v>61</v>
      </c>
      <c r="D65" s="94"/>
      <c r="E65" s="57">
        <v>57.21</v>
      </c>
      <c r="F65" s="57"/>
      <c r="G65" s="98">
        <v>45.9</v>
      </c>
      <c r="H65" s="57"/>
      <c r="I65" s="57">
        <v>32.7</v>
      </c>
      <c r="J65" s="85"/>
      <c r="K65" s="85">
        <v>61.73</v>
      </c>
      <c r="M65" s="85">
        <v>61.73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17.2</v>
      </c>
      <c r="C67" s="57">
        <v>7.96</v>
      </c>
      <c r="D67" s="94">
        <v>15.3</v>
      </c>
      <c r="E67" s="57">
        <v>8.5</v>
      </c>
      <c r="F67" s="57">
        <v>0.87</v>
      </c>
      <c r="G67" s="98">
        <v>5</v>
      </c>
      <c r="H67" s="57">
        <v>10.81</v>
      </c>
      <c r="I67" s="57">
        <v>8.5</v>
      </c>
      <c r="J67" s="85">
        <v>8.61</v>
      </c>
      <c r="K67" s="85">
        <v>8.73</v>
      </c>
      <c r="L67" s="85">
        <v>6.67</v>
      </c>
      <c r="M67" s="85">
        <v>8.88</v>
      </c>
    </row>
    <row r="68" ht="18.75" spans="1:13">
      <c r="A68" s="92" t="s">
        <v>84</v>
      </c>
      <c r="B68" s="100">
        <v>5.66</v>
      </c>
      <c r="C68" s="57">
        <v>8.16</v>
      </c>
      <c r="D68" s="94">
        <v>6.2</v>
      </c>
      <c r="E68" s="57">
        <v>8.28</v>
      </c>
      <c r="F68" s="57">
        <v>3.63</v>
      </c>
      <c r="G68" s="98">
        <v>7.2</v>
      </c>
      <c r="H68" s="57">
        <v>12.6</v>
      </c>
      <c r="I68" s="57">
        <v>8.4</v>
      </c>
      <c r="J68" s="85">
        <v>3.74</v>
      </c>
      <c r="K68" s="85">
        <v>8.2</v>
      </c>
      <c r="L68" s="85">
        <v>4.32</v>
      </c>
      <c r="M68" s="85">
        <v>8.06</v>
      </c>
    </row>
    <row r="69" ht="18.75" spans="1:13">
      <c r="A69" s="92" t="s">
        <v>85</v>
      </c>
      <c r="B69" s="100">
        <v>9.1</v>
      </c>
      <c r="C69" s="57">
        <v>13.81</v>
      </c>
      <c r="D69" s="94">
        <v>7.4</v>
      </c>
      <c r="E69" s="57">
        <v>13.28</v>
      </c>
      <c r="F69" s="57">
        <v>4.26</v>
      </c>
      <c r="G69" s="98">
        <v>4.7</v>
      </c>
      <c r="H69" s="57">
        <v>8.96</v>
      </c>
      <c r="I69" s="57">
        <v>12.6</v>
      </c>
      <c r="J69" s="85">
        <v>4.97</v>
      </c>
      <c r="K69" s="85">
        <v>13.61</v>
      </c>
      <c r="L69" s="85">
        <v>3.82</v>
      </c>
      <c r="M69" s="85">
        <v>13.61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5" workbookViewId="0">
      <selection activeCell="F26" sqref="F26:H2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1" t="s">
        <v>131</v>
      </c>
      <c r="G2" s="61"/>
      <c r="H2" s="61"/>
      <c r="I2" s="77" t="s">
        <v>89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55560</v>
      </c>
      <c r="D4" s="11"/>
      <c r="E4" s="11"/>
      <c r="F4" s="11">
        <v>56214</v>
      </c>
      <c r="G4" s="11"/>
      <c r="H4" s="11"/>
      <c r="I4" s="11">
        <v>56950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74521</v>
      </c>
      <c r="D5" s="11"/>
      <c r="E5" s="11"/>
      <c r="F5" s="11">
        <v>75893</v>
      </c>
      <c r="G5" s="11"/>
      <c r="H5" s="11"/>
      <c r="I5" s="11">
        <v>76950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C4-'28日'!I4</f>
        <v>-560</v>
      </c>
      <c r="D6" s="13"/>
      <c r="E6" s="13"/>
      <c r="F6" s="63">
        <f>F4-C4</f>
        <v>654</v>
      </c>
      <c r="G6" s="64"/>
      <c r="H6" s="65"/>
      <c r="I6" s="63">
        <f>I4-F4</f>
        <v>736</v>
      </c>
      <c r="J6" s="64"/>
      <c r="K6" s="65"/>
      <c r="L6" s="81">
        <f>C6+F6+I6</f>
        <v>830</v>
      </c>
      <c r="M6" s="81">
        <f>C7+F7+I7</f>
        <v>3850</v>
      </c>
    </row>
    <row r="7" ht="21.95" customHeight="1" spans="1:13">
      <c r="A7" s="9"/>
      <c r="B7" s="12" t="s">
        <v>8</v>
      </c>
      <c r="C7" s="13">
        <f>C5-'28日'!I5</f>
        <v>1421</v>
      </c>
      <c r="D7" s="13"/>
      <c r="E7" s="13"/>
      <c r="F7" s="63">
        <f>F5-C5</f>
        <v>1372</v>
      </c>
      <c r="G7" s="64"/>
      <c r="H7" s="65"/>
      <c r="I7" s="63">
        <f>I5-F5</f>
        <v>1057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46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19</v>
      </c>
      <c r="D10" s="11"/>
      <c r="E10" s="11"/>
      <c r="F10" s="11">
        <v>42</v>
      </c>
      <c r="G10" s="11"/>
      <c r="H10" s="11"/>
      <c r="I10" s="11">
        <v>45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420</v>
      </c>
      <c r="D15" s="18">
        <v>380</v>
      </c>
      <c r="E15" s="18">
        <v>340</v>
      </c>
      <c r="F15" s="18">
        <v>340</v>
      </c>
      <c r="G15" s="18">
        <v>300</v>
      </c>
      <c r="H15" s="18">
        <v>270</v>
      </c>
      <c r="I15" s="18">
        <v>270</v>
      </c>
      <c r="J15" s="18">
        <v>510</v>
      </c>
      <c r="K15" s="18">
        <v>490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291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500</v>
      </c>
      <c r="D21" s="18">
        <v>410</v>
      </c>
      <c r="E21" s="18">
        <v>320</v>
      </c>
      <c r="F21" s="18">
        <v>320</v>
      </c>
      <c r="G21" s="18">
        <v>200</v>
      </c>
      <c r="H21" s="18">
        <v>500</v>
      </c>
      <c r="I21" s="18">
        <v>500</v>
      </c>
      <c r="J21" s="18">
        <v>420</v>
      </c>
      <c r="K21" s="18">
        <v>300</v>
      </c>
    </row>
    <row r="22" ht="40.5" customHeight="1" spans="1:11">
      <c r="A22" s="14"/>
      <c r="B22" s="20" t="s">
        <v>25</v>
      </c>
      <c r="C22" s="21" t="s">
        <v>26</v>
      </c>
      <c r="D22" s="21"/>
      <c r="E22" s="21"/>
      <c r="F22" s="21" t="s">
        <v>292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490+510</f>
        <v>1000</v>
      </c>
      <c r="D23" s="18"/>
      <c r="E23" s="18"/>
      <c r="F23" s="18">
        <f>490+510</f>
        <v>1000</v>
      </c>
      <c r="G23" s="18"/>
      <c r="H23" s="18"/>
      <c r="I23" s="18">
        <v>800</v>
      </c>
      <c r="J23" s="18"/>
      <c r="K23" s="18"/>
    </row>
    <row r="24" ht="21.95" customHeight="1" spans="1:11">
      <c r="A24" s="24"/>
      <c r="B24" s="25" t="s">
        <v>29</v>
      </c>
      <c r="C24" s="18">
        <f>1160+1140</f>
        <v>2300</v>
      </c>
      <c r="D24" s="18"/>
      <c r="E24" s="18"/>
      <c r="F24" s="18">
        <f>1160+1140</f>
        <v>2300</v>
      </c>
      <c r="G24" s="18"/>
      <c r="H24" s="18"/>
      <c r="I24" s="18">
        <v>2230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15</v>
      </c>
      <c r="D25" s="18"/>
      <c r="E25" s="18"/>
      <c r="F25" s="18">
        <v>15</v>
      </c>
      <c r="G25" s="18"/>
      <c r="H25" s="18"/>
      <c r="I25" s="18">
        <v>14</v>
      </c>
      <c r="J25" s="18"/>
      <c r="K25" s="18"/>
    </row>
    <row r="26" ht="21.95" customHeight="1" spans="1:11">
      <c r="A26" s="19"/>
      <c r="B26" s="15" t="s">
        <v>32</v>
      </c>
      <c r="C26" s="18">
        <v>248</v>
      </c>
      <c r="D26" s="18"/>
      <c r="E26" s="18"/>
      <c r="F26" s="18">
        <v>246</v>
      </c>
      <c r="G26" s="18"/>
      <c r="H26" s="18"/>
      <c r="I26" s="18">
        <v>246</v>
      </c>
      <c r="J26" s="18"/>
      <c r="K26" s="18"/>
    </row>
    <row r="27" ht="21.95" customHeight="1" spans="1:11">
      <c r="A27" s="19"/>
      <c r="B27" s="15" t="s">
        <v>33</v>
      </c>
      <c r="C27" s="18">
        <v>15</v>
      </c>
      <c r="D27" s="18"/>
      <c r="E27" s="18"/>
      <c r="F27" s="18">
        <v>15</v>
      </c>
      <c r="G27" s="18"/>
      <c r="H27" s="18"/>
      <c r="I27" s="18">
        <v>15</v>
      </c>
      <c r="J27" s="18"/>
      <c r="K27" s="18"/>
    </row>
    <row r="28" ht="76.5" customHeight="1" spans="1:11">
      <c r="A28" s="26" t="s">
        <v>34</v>
      </c>
      <c r="B28" s="27"/>
      <c r="C28" s="28" t="s">
        <v>293</v>
      </c>
      <c r="D28" s="29"/>
      <c r="E28" s="66"/>
      <c r="F28" s="28" t="s">
        <v>294</v>
      </c>
      <c r="G28" s="29"/>
      <c r="H28" s="66"/>
      <c r="I28" s="28" t="s">
        <v>295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296</v>
      </c>
      <c r="D31" s="41"/>
      <c r="E31" s="69"/>
      <c r="F31" s="40" t="s">
        <v>297</v>
      </c>
      <c r="G31" s="41"/>
      <c r="H31" s="69"/>
      <c r="I31" s="40" t="s">
        <v>282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/>
      <c r="G34" s="11"/>
      <c r="H34" s="11"/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/>
      <c r="F35" s="11"/>
      <c r="G35" s="11"/>
      <c r="H35" s="18"/>
      <c r="I35" s="11">
        <v>9.45</v>
      </c>
      <c r="J35" s="85">
        <v>9.27</v>
      </c>
    </row>
    <row r="36" ht="15.75" spans="1:10">
      <c r="A36" s="45"/>
      <c r="B36" s="43"/>
      <c r="C36" s="46" t="s">
        <v>48</v>
      </c>
      <c r="D36" s="46" t="s">
        <v>49</v>
      </c>
      <c r="E36" s="11"/>
      <c r="F36" s="11"/>
      <c r="G36" s="11"/>
      <c r="H36" s="18"/>
      <c r="I36" s="11">
        <v>7.75</v>
      </c>
      <c r="J36" s="85">
        <v>8.39</v>
      </c>
    </row>
    <row r="37" ht="18.75" spans="1:10">
      <c r="A37" s="45"/>
      <c r="B37" s="43"/>
      <c r="C37" s="47" t="s">
        <v>50</v>
      </c>
      <c r="D37" s="46" t="s">
        <v>51</v>
      </c>
      <c r="E37" s="11"/>
      <c r="F37" s="11"/>
      <c r="G37" s="95"/>
      <c r="H37" s="18"/>
      <c r="I37" s="11">
        <v>16</v>
      </c>
      <c r="J37" s="85">
        <v>16.5</v>
      </c>
    </row>
    <row r="38" ht="14.25" spans="1:10">
      <c r="A38" s="45"/>
      <c r="B38" s="43"/>
      <c r="C38" s="48" t="s">
        <v>52</v>
      </c>
      <c r="D38" s="46" t="s">
        <v>53</v>
      </c>
      <c r="E38" s="95"/>
      <c r="F38" s="95"/>
      <c r="G38" s="95"/>
      <c r="H38" s="96"/>
      <c r="I38" s="11">
        <v>11.3</v>
      </c>
      <c r="J38" s="85">
        <v>14.6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/>
      <c r="G39" s="11"/>
      <c r="H39" s="18"/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/>
      <c r="F40" s="11"/>
      <c r="G40" s="11"/>
      <c r="H40" s="18"/>
      <c r="I40" s="11">
        <v>9.7</v>
      </c>
      <c r="J40" s="85">
        <v>9.95</v>
      </c>
    </row>
    <row r="41" ht="15.75" spans="1:10">
      <c r="A41" s="45"/>
      <c r="B41" s="43"/>
      <c r="C41" s="46" t="s">
        <v>48</v>
      </c>
      <c r="D41" s="46" t="s">
        <v>56</v>
      </c>
      <c r="E41" s="11"/>
      <c r="F41" s="11"/>
      <c r="G41" s="11"/>
      <c r="H41" s="18"/>
      <c r="I41" s="11">
        <v>19.3</v>
      </c>
      <c r="J41" s="85">
        <v>25.2</v>
      </c>
    </row>
    <row r="42" ht="15.75" spans="1:10">
      <c r="A42" s="45"/>
      <c r="B42" s="43"/>
      <c r="C42" s="48" t="s">
        <v>57</v>
      </c>
      <c r="D42" s="47" t="s">
        <v>58</v>
      </c>
      <c r="E42" s="11"/>
      <c r="F42" s="11"/>
      <c r="G42" s="11"/>
      <c r="H42" s="18"/>
      <c r="I42" s="11">
        <v>3.97</v>
      </c>
      <c r="J42" s="85">
        <v>4.79</v>
      </c>
    </row>
    <row r="43" ht="15.75" spans="1:10">
      <c r="A43" s="45"/>
      <c r="B43" s="43"/>
      <c r="C43" s="48" t="s">
        <v>59</v>
      </c>
      <c r="D43" s="46" t="s">
        <v>60</v>
      </c>
      <c r="E43" s="11"/>
      <c r="F43" s="11"/>
      <c r="G43" s="11"/>
      <c r="H43" s="18"/>
      <c r="I43" s="11">
        <v>5.22</v>
      </c>
      <c r="J43" s="85">
        <v>8.23</v>
      </c>
    </row>
    <row r="44" ht="18.75" spans="1:10">
      <c r="A44" s="45"/>
      <c r="B44" s="43"/>
      <c r="C44" s="47" t="s">
        <v>50</v>
      </c>
      <c r="D44" s="46" t="s">
        <v>61</v>
      </c>
      <c r="E44" s="11"/>
      <c r="F44" s="11"/>
      <c r="G44" s="11"/>
      <c r="H44" s="18"/>
      <c r="I44" s="11">
        <v>267</v>
      </c>
      <c r="J44" s="85">
        <v>342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/>
      <c r="G45" s="11"/>
      <c r="H45" s="18"/>
      <c r="I45" s="11">
        <v>6.59</v>
      </c>
      <c r="J45" s="85">
        <v>6.83</v>
      </c>
    </row>
    <row r="46" ht="18.75" spans="1:10">
      <c r="A46" s="45"/>
      <c r="B46" s="43"/>
      <c r="C46" s="47" t="s">
        <v>50</v>
      </c>
      <c r="D46" s="46" t="s">
        <v>51</v>
      </c>
      <c r="E46" s="11"/>
      <c r="F46" s="11"/>
      <c r="G46" s="11"/>
      <c r="H46" s="18"/>
      <c r="I46" s="11">
        <v>7.45</v>
      </c>
      <c r="J46" s="85">
        <v>7.93</v>
      </c>
    </row>
    <row r="47" ht="14.25" spans="1:10">
      <c r="A47" s="45"/>
      <c r="B47" s="43"/>
      <c r="C47" s="48" t="s">
        <v>52</v>
      </c>
      <c r="D47" s="46" t="s">
        <v>65</v>
      </c>
      <c r="E47" s="11"/>
      <c r="F47" s="11"/>
      <c r="G47" s="11"/>
      <c r="H47" s="18"/>
      <c r="I47" s="11">
        <v>12.3</v>
      </c>
      <c r="J47" s="85">
        <v>14.1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/>
      <c r="G48" s="11"/>
      <c r="H48" s="18"/>
      <c r="I48" s="11">
        <v>7.31</v>
      </c>
      <c r="J48" s="85">
        <v>7.29</v>
      </c>
    </row>
    <row r="49" ht="18.75" spans="1:10">
      <c r="A49" s="45"/>
      <c r="B49" s="43"/>
      <c r="C49" s="47" t="s">
        <v>50</v>
      </c>
      <c r="D49" s="46" t="s">
        <v>51</v>
      </c>
      <c r="E49" s="11"/>
      <c r="F49" s="11"/>
      <c r="G49" s="11"/>
      <c r="H49" s="18"/>
      <c r="I49" s="11">
        <v>7.5</v>
      </c>
      <c r="J49" s="85">
        <v>9.18</v>
      </c>
    </row>
    <row r="50" ht="14.25" spans="1:10">
      <c r="A50" s="45"/>
      <c r="B50" s="43"/>
      <c r="C50" s="48" t="s">
        <v>52</v>
      </c>
      <c r="D50" s="46" t="s">
        <v>65</v>
      </c>
      <c r="E50" s="11"/>
      <c r="F50" s="11"/>
      <c r="G50" s="11"/>
      <c r="H50" s="18"/>
      <c r="I50" s="11">
        <v>13.5</v>
      </c>
      <c r="J50" s="85">
        <v>12.6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9.23</v>
      </c>
      <c r="F52" s="11">
        <v>9.27</v>
      </c>
      <c r="G52" s="11">
        <v>9.13</v>
      </c>
      <c r="H52" s="18">
        <v>9.15</v>
      </c>
      <c r="I52" s="11">
        <v>9.34</v>
      </c>
      <c r="J52" s="85">
        <v>9.24</v>
      </c>
    </row>
    <row r="53" ht="15.75" spans="1:10">
      <c r="A53" s="45"/>
      <c r="B53" s="43"/>
      <c r="C53" s="46" t="s">
        <v>48</v>
      </c>
      <c r="D53" s="46" t="s">
        <v>49</v>
      </c>
      <c r="E53" s="11">
        <v>18.12</v>
      </c>
      <c r="F53" s="11">
        <v>10.61</v>
      </c>
      <c r="G53" s="11">
        <v>7.99</v>
      </c>
      <c r="H53" s="18">
        <v>6.19</v>
      </c>
      <c r="I53" s="11">
        <v>6.34</v>
      </c>
      <c r="J53" s="85">
        <v>6.63</v>
      </c>
    </row>
    <row r="54" ht="18.75" spans="1:10">
      <c r="A54" s="45"/>
      <c r="B54" s="43"/>
      <c r="C54" s="47" t="s">
        <v>50</v>
      </c>
      <c r="D54" s="46" t="s">
        <v>51</v>
      </c>
      <c r="E54" s="11">
        <v>6.58</v>
      </c>
      <c r="F54" s="11">
        <v>7.88</v>
      </c>
      <c r="G54" s="11">
        <v>13</v>
      </c>
      <c r="H54" s="18">
        <v>13</v>
      </c>
      <c r="I54" s="11">
        <v>11.1</v>
      </c>
      <c r="J54" s="85">
        <v>15.2</v>
      </c>
    </row>
    <row r="55" ht="14.25" spans="1:10">
      <c r="A55" s="45"/>
      <c r="B55" s="49"/>
      <c r="C55" s="50" t="s">
        <v>52</v>
      </c>
      <c r="D55" s="46" t="s">
        <v>70</v>
      </c>
      <c r="E55" s="97">
        <v>9.8</v>
      </c>
      <c r="F55" s="97">
        <v>4.45</v>
      </c>
      <c r="G55" s="97">
        <v>7.42</v>
      </c>
      <c r="H55" s="18">
        <v>5.1</v>
      </c>
      <c r="I55" s="11">
        <v>12.9</v>
      </c>
      <c r="J55" s="85">
        <v>16.9</v>
      </c>
    </row>
    <row r="56" ht="14.25" spans="1:10">
      <c r="A56" s="51" t="s">
        <v>71</v>
      </c>
      <c r="B56" s="51" t="s">
        <v>72</v>
      </c>
      <c r="C56" s="52">
        <v>7.5</v>
      </c>
      <c r="D56" s="51" t="s">
        <v>44</v>
      </c>
      <c r="E56" s="52">
        <v>89</v>
      </c>
      <c r="F56" s="51" t="s">
        <v>73</v>
      </c>
      <c r="G56" s="52">
        <v>78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>
        <v>61.6</v>
      </c>
      <c r="C59" s="57"/>
      <c r="D59" s="94">
        <v>73.3</v>
      </c>
      <c r="E59" s="57"/>
      <c r="F59" s="57">
        <v>14.1</v>
      </c>
      <c r="G59" s="98"/>
      <c r="H59" s="57">
        <v>43.1</v>
      </c>
      <c r="I59" s="57"/>
      <c r="J59" s="85">
        <v>78.3</v>
      </c>
      <c r="K59" s="85"/>
      <c r="L59" s="85"/>
      <c r="M59" s="85"/>
    </row>
    <row r="60" ht="18.75" spans="1:13">
      <c r="A60" s="56" t="s">
        <v>78</v>
      </c>
      <c r="B60" s="57">
        <v>82</v>
      </c>
      <c r="C60" s="57"/>
      <c r="D60" s="94"/>
      <c r="E60" s="57"/>
      <c r="F60" s="57"/>
      <c r="G60" s="98"/>
      <c r="H60" s="57"/>
      <c r="I60" s="57"/>
      <c r="J60" s="85"/>
      <c r="K60" s="85"/>
      <c r="L60" s="85">
        <v>30.2</v>
      </c>
      <c r="M60" s="85"/>
    </row>
    <row r="61" ht="18.75" spans="1:13">
      <c r="A61" s="56" t="s">
        <v>79</v>
      </c>
      <c r="B61" s="57"/>
      <c r="C61" s="57"/>
      <c r="D61" s="94">
        <v>21.6</v>
      </c>
      <c r="E61" s="57"/>
      <c r="F61" s="57">
        <v>4.87</v>
      </c>
      <c r="G61" s="98"/>
      <c r="H61" s="57">
        <v>36.9</v>
      </c>
      <c r="I61" s="57"/>
      <c r="J61" s="85">
        <v>55.1</v>
      </c>
      <c r="K61" s="85"/>
      <c r="L61" s="85">
        <v>62.8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94"/>
      <c r="E63" s="57"/>
      <c r="F63" s="57"/>
      <c r="G63" s="57">
        <v>47</v>
      </c>
      <c r="H63" s="57"/>
      <c r="I63" s="57">
        <v>54.03</v>
      </c>
      <c r="J63" s="85"/>
      <c r="K63" s="85">
        <v>68.33</v>
      </c>
      <c r="L63" s="2">
        <v>26.91</v>
      </c>
      <c r="M63" s="85"/>
    </row>
    <row r="64" ht="18.75" spans="1:13">
      <c r="A64" s="60" t="s">
        <v>81</v>
      </c>
      <c r="B64" s="57"/>
      <c r="C64" s="57">
        <v>43.79</v>
      </c>
      <c r="D64" s="94"/>
      <c r="E64" s="57">
        <v>52.09</v>
      </c>
      <c r="F64" s="57"/>
      <c r="G64" s="99"/>
      <c r="H64" s="57"/>
      <c r="I64" s="57"/>
      <c r="J64" s="85"/>
      <c r="K64" s="85"/>
      <c r="L64" s="85">
        <v>48.8</v>
      </c>
      <c r="M64" s="85"/>
    </row>
    <row r="65" ht="18.75" spans="1:13">
      <c r="A65" s="60" t="s">
        <v>82</v>
      </c>
      <c r="B65" s="57"/>
      <c r="C65" s="57">
        <v>23.41</v>
      </c>
      <c r="D65" s="94"/>
      <c r="E65" s="57">
        <v>28.22</v>
      </c>
      <c r="F65" s="57">
        <v>36</v>
      </c>
      <c r="G65" s="101">
        <v>36</v>
      </c>
      <c r="H65" s="57"/>
      <c r="I65" s="57">
        <v>38.74</v>
      </c>
      <c r="J65" s="85"/>
      <c r="K65" s="85">
        <v>27.8</v>
      </c>
      <c r="M65" s="85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18.6</v>
      </c>
      <c r="C67" s="57">
        <v>6.22</v>
      </c>
      <c r="D67" s="94">
        <v>19.6</v>
      </c>
      <c r="E67" s="57">
        <v>5.97</v>
      </c>
      <c r="F67" s="57">
        <v>6.09</v>
      </c>
      <c r="G67" s="98">
        <v>15.27</v>
      </c>
      <c r="H67" s="57">
        <v>6.22</v>
      </c>
      <c r="I67" s="57">
        <v>5.75</v>
      </c>
      <c r="J67" s="85">
        <v>16.7</v>
      </c>
      <c r="K67" s="85">
        <v>6</v>
      </c>
      <c r="L67" s="85">
        <v>18.9</v>
      </c>
      <c r="M67" s="85">
        <v>5.7</v>
      </c>
    </row>
    <row r="68" ht="18.75" spans="1:13">
      <c r="A68" s="92" t="s">
        <v>84</v>
      </c>
      <c r="B68" s="100">
        <v>17.2</v>
      </c>
      <c r="C68" s="57">
        <v>5.68</v>
      </c>
      <c r="D68" s="94">
        <v>18.7</v>
      </c>
      <c r="E68" s="57">
        <v>5.78</v>
      </c>
      <c r="F68" s="57">
        <v>14.5</v>
      </c>
      <c r="G68" s="98">
        <v>5.77</v>
      </c>
      <c r="H68" s="57">
        <v>6.68</v>
      </c>
      <c r="I68" s="57">
        <v>5.54</v>
      </c>
      <c r="J68" s="85">
        <v>18</v>
      </c>
      <c r="K68" s="85">
        <v>5.91</v>
      </c>
      <c r="L68" s="85">
        <v>11.4</v>
      </c>
      <c r="M68" s="85">
        <v>6.12</v>
      </c>
    </row>
    <row r="69" ht="18.75" spans="1:13">
      <c r="A69" s="92" t="s">
        <v>85</v>
      </c>
      <c r="B69" s="100">
        <v>3.91</v>
      </c>
      <c r="C69" s="57">
        <v>13.21</v>
      </c>
      <c r="D69" s="94">
        <v>4.15</v>
      </c>
      <c r="E69" s="57">
        <v>12.26</v>
      </c>
      <c r="F69" s="57">
        <v>2.4</v>
      </c>
      <c r="G69" s="98">
        <v>13.9</v>
      </c>
      <c r="H69" s="57">
        <v>12.8</v>
      </c>
      <c r="I69" s="57">
        <v>10.8</v>
      </c>
      <c r="J69" s="85">
        <v>10.8</v>
      </c>
      <c r="K69" s="85">
        <v>19.03</v>
      </c>
      <c r="L69" s="85">
        <v>14.9</v>
      </c>
      <c r="M69" s="85">
        <v>19.41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J64" sqref="J6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1" t="s">
        <v>131</v>
      </c>
      <c r="G2" s="61"/>
      <c r="H2" s="61"/>
      <c r="I2" s="77" t="s">
        <v>132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57780</v>
      </c>
      <c r="D4" s="11"/>
      <c r="E4" s="11"/>
      <c r="F4" s="11">
        <v>58477</v>
      </c>
      <c r="G4" s="11"/>
      <c r="H4" s="11"/>
      <c r="I4" s="11">
        <v>59250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77750</v>
      </c>
      <c r="D5" s="11"/>
      <c r="E5" s="11"/>
      <c r="F5" s="11">
        <v>79000</v>
      </c>
      <c r="G5" s="11"/>
      <c r="H5" s="11"/>
      <c r="I5" s="11">
        <v>79900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C4-'29日'!I4</f>
        <v>830</v>
      </c>
      <c r="D6" s="13"/>
      <c r="E6" s="13"/>
      <c r="F6" s="63">
        <f>F4-C4</f>
        <v>697</v>
      </c>
      <c r="G6" s="64"/>
      <c r="H6" s="65"/>
      <c r="I6" s="63">
        <f>I4-F4</f>
        <v>773</v>
      </c>
      <c r="J6" s="64"/>
      <c r="K6" s="65"/>
      <c r="L6" s="81">
        <f>C6+F6+I6</f>
        <v>2300</v>
      </c>
      <c r="M6" s="81">
        <f>C7+F7+I7</f>
        <v>2950</v>
      </c>
    </row>
    <row r="7" ht="21.95" customHeight="1" spans="1:13">
      <c r="A7" s="9"/>
      <c r="B7" s="12" t="s">
        <v>8</v>
      </c>
      <c r="C7" s="13">
        <f>C5-'29日'!I5</f>
        <v>800</v>
      </c>
      <c r="D7" s="13"/>
      <c r="E7" s="13"/>
      <c r="F7" s="63">
        <f>F5-C5</f>
        <v>1250</v>
      </c>
      <c r="G7" s="64"/>
      <c r="H7" s="65"/>
      <c r="I7" s="63">
        <f>I5-F5</f>
        <v>900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46</v>
      </c>
      <c r="D9" s="11"/>
      <c r="E9" s="11"/>
      <c r="F9" s="11">
        <v>49</v>
      </c>
      <c r="G9" s="11"/>
      <c r="H9" s="11"/>
      <c r="I9" s="11">
        <v>47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46</v>
      </c>
      <c r="D10" s="11"/>
      <c r="E10" s="11"/>
      <c r="F10" s="11">
        <v>47</v>
      </c>
      <c r="G10" s="11"/>
      <c r="H10" s="11"/>
      <c r="I10" s="11">
        <v>42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490</v>
      </c>
      <c r="D15" s="18">
        <v>450</v>
      </c>
      <c r="E15" s="18">
        <v>420</v>
      </c>
      <c r="F15" s="18">
        <v>420</v>
      </c>
      <c r="G15" s="18">
        <v>390</v>
      </c>
      <c r="H15" s="18">
        <v>370</v>
      </c>
      <c r="I15" s="18">
        <v>370</v>
      </c>
      <c r="J15" s="18">
        <v>320</v>
      </c>
      <c r="K15" s="18">
        <v>270</v>
      </c>
    </row>
    <row r="16" ht="36.7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8">
        <v>80</v>
      </c>
      <c r="J18" s="18">
        <v>80</v>
      </c>
      <c r="K18" s="18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300</v>
      </c>
      <c r="D21" s="18">
        <v>500</v>
      </c>
      <c r="E21" s="18">
        <v>430</v>
      </c>
      <c r="F21" s="18">
        <v>430</v>
      </c>
      <c r="G21" s="18">
        <v>410</v>
      </c>
      <c r="H21" s="18">
        <v>390</v>
      </c>
      <c r="I21" s="18">
        <v>390</v>
      </c>
      <c r="J21" s="18">
        <v>370</v>
      </c>
      <c r="K21" s="18">
        <v>340</v>
      </c>
    </row>
    <row r="22" ht="34.5" customHeight="1" spans="1:11">
      <c r="A22" s="14"/>
      <c r="B22" s="20" t="s">
        <v>25</v>
      </c>
      <c r="C22" s="21" t="s">
        <v>298</v>
      </c>
      <c r="D22" s="21"/>
      <c r="E22" s="21"/>
      <c r="F22" s="21" t="s">
        <v>26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690</v>
      </c>
      <c r="D23" s="18"/>
      <c r="E23" s="18"/>
      <c r="F23" s="18">
        <v>2650</v>
      </c>
      <c r="G23" s="18"/>
      <c r="H23" s="18"/>
      <c r="I23" s="18">
        <v>2650</v>
      </c>
      <c r="J23" s="18"/>
      <c r="K23" s="18"/>
    </row>
    <row r="24" ht="21.95" customHeight="1" spans="1:11">
      <c r="A24" s="24"/>
      <c r="B24" s="25" t="s">
        <v>29</v>
      </c>
      <c r="C24" s="18">
        <v>2140</v>
      </c>
      <c r="D24" s="18"/>
      <c r="E24" s="18"/>
      <c r="F24" s="18">
        <v>2140</v>
      </c>
      <c r="G24" s="18"/>
      <c r="H24" s="18"/>
      <c r="I24" s="18">
        <v>2140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14</v>
      </c>
      <c r="D25" s="18"/>
      <c r="E25" s="18"/>
      <c r="F25" s="18">
        <v>14</v>
      </c>
      <c r="G25" s="18"/>
      <c r="H25" s="18"/>
      <c r="I25" s="18">
        <v>14</v>
      </c>
      <c r="J25" s="18"/>
      <c r="K25" s="18"/>
    </row>
    <row r="26" ht="21.95" customHeight="1" spans="1:11">
      <c r="A26" s="19"/>
      <c r="B26" s="15" t="s">
        <v>32</v>
      </c>
      <c r="C26" s="18">
        <v>244</v>
      </c>
      <c r="D26" s="18"/>
      <c r="E26" s="18"/>
      <c r="F26" s="18">
        <v>244</v>
      </c>
      <c r="G26" s="18"/>
      <c r="H26" s="18"/>
      <c r="I26" s="18">
        <v>244</v>
      </c>
      <c r="J26" s="18"/>
      <c r="K26" s="18"/>
    </row>
    <row r="27" ht="21.95" customHeight="1" spans="1:11">
      <c r="A27" s="19"/>
      <c r="B27" s="15" t="s">
        <v>33</v>
      </c>
      <c r="C27" s="18">
        <v>15</v>
      </c>
      <c r="D27" s="18"/>
      <c r="E27" s="18"/>
      <c r="F27" s="18">
        <v>15</v>
      </c>
      <c r="G27" s="18"/>
      <c r="H27" s="18"/>
      <c r="I27" s="18">
        <v>15</v>
      </c>
      <c r="J27" s="18"/>
      <c r="K27" s="18"/>
    </row>
    <row r="28" ht="76.5" customHeight="1" spans="1:11">
      <c r="A28" s="26" t="s">
        <v>34</v>
      </c>
      <c r="B28" s="27"/>
      <c r="C28" s="28" t="s">
        <v>299</v>
      </c>
      <c r="D28" s="29"/>
      <c r="E28" s="66"/>
      <c r="F28" s="28" t="s">
        <v>300</v>
      </c>
      <c r="G28" s="29"/>
      <c r="H28" s="66"/>
      <c r="I28" s="28" t="s">
        <v>301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222</v>
      </c>
      <c r="D31" s="41"/>
      <c r="E31" s="69"/>
      <c r="F31" s="40" t="s">
        <v>289</v>
      </c>
      <c r="G31" s="41"/>
      <c r="H31" s="69"/>
      <c r="I31" s="40" t="s">
        <v>290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9.16</v>
      </c>
      <c r="F35" s="11">
        <v>9.21</v>
      </c>
      <c r="G35" s="11">
        <v>9.32</v>
      </c>
      <c r="H35" s="18">
        <v>9.35</v>
      </c>
      <c r="I35" s="11">
        <v>9.15</v>
      </c>
      <c r="J35" s="85">
        <v>9.16</v>
      </c>
    </row>
    <row r="36" ht="15.75" spans="1:10">
      <c r="A36" s="45"/>
      <c r="B36" s="43"/>
      <c r="C36" s="46" t="s">
        <v>48</v>
      </c>
      <c r="D36" s="46" t="s">
        <v>49</v>
      </c>
      <c r="E36" s="11">
        <v>7.01</v>
      </c>
      <c r="F36" s="11">
        <v>6.83</v>
      </c>
      <c r="G36" s="11">
        <v>8.32</v>
      </c>
      <c r="H36" s="18">
        <v>7.46</v>
      </c>
      <c r="I36" s="11">
        <v>6.91</v>
      </c>
      <c r="J36" s="85">
        <v>6.75</v>
      </c>
    </row>
    <row r="37" ht="18.75" spans="1:10">
      <c r="A37" s="45"/>
      <c r="B37" s="43"/>
      <c r="C37" s="47" t="s">
        <v>50</v>
      </c>
      <c r="D37" s="46" t="s">
        <v>51</v>
      </c>
      <c r="E37" s="11">
        <v>14.1</v>
      </c>
      <c r="F37" s="11">
        <v>12.6</v>
      </c>
      <c r="G37" s="95">
        <v>11.2</v>
      </c>
      <c r="H37" s="18">
        <v>11</v>
      </c>
      <c r="I37" s="11">
        <v>10.5</v>
      </c>
      <c r="J37" s="85">
        <v>11.2</v>
      </c>
    </row>
    <row r="38" ht="14.25" spans="1:10">
      <c r="A38" s="45"/>
      <c r="B38" s="43"/>
      <c r="C38" s="48" t="s">
        <v>52</v>
      </c>
      <c r="D38" s="46" t="s">
        <v>53</v>
      </c>
      <c r="E38" s="95">
        <v>12.8</v>
      </c>
      <c r="F38" s="95">
        <v>13.3</v>
      </c>
      <c r="G38" s="95">
        <v>16.8</v>
      </c>
      <c r="H38" s="96">
        <v>9.6</v>
      </c>
      <c r="I38" s="11">
        <v>13.2</v>
      </c>
      <c r="J38" s="85">
        <v>12.5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0.9</v>
      </c>
      <c r="F39" s="11">
        <v>0.9</v>
      </c>
      <c r="G39" s="11">
        <v>0.8</v>
      </c>
      <c r="H39" s="18">
        <v>0.8</v>
      </c>
      <c r="I39" s="11">
        <v>0.8</v>
      </c>
      <c r="J39" s="85">
        <v>0.8</v>
      </c>
    </row>
    <row r="40" ht="15.75" spans="1:10">
      <c r="A40" s="45"/>
      <c r="B40" s="43"/>
      <c r="C40" s="47" t="s">
        <v>46</v>
      </c>
      <c r="D40" s="47" t="s">
        <v>55</v>
      </c>
      <c r="E40" s="11">
        <v>9.98</v>
      </c>
      <c r="F40" s="11">
        <v>9.92</v>
      </c>
      <c r="G40" s="11">
        <v>9.89</v>
      </c>
      <c r="H40" s="18">
        <v>9.87</v>
      </c>
      <c r="I40" s="11">
        <v>9.7</v>
      </c>
      <c r="J40" s="85">
        <v>9.73</v>
      </c>
    </row>
    <row r="41" ht="15.75" spans="1:10">
      <c r="A41" s="45"/>
      <c r="B41" s="43"/>
      <c r="C41" s="46" t="s">
        <v>48</v>
      </c>
      <c r="D41" s="46" t="s">
        <v>56</v>
      </c>
      <c r="E41" s="11">
        <v>19.8</v>
      </c>
      <c r="F41" s="11">
        <v>17.58</v>
      </c>
      <c r="G41" s="11">
        <v>22.6</v>
      </c>
      <c r="H41" s="18">
        <v>23.4</v>
      </c>
      <c r="I41" s="11">
        <v>15.49</v>
      </c>
      <c r="J41" s="85">
        <v>18.62</v>
      </c>
    </row>
    <row r="42" ht="15.75" spans="1:10">
      <c r="A42" s="45"/>
      <c r="B42" s="43"/>
      <c r="C42" s="48" t="s">
        <v>57</v>
      </c>
      <c r="D42" s="47" t="s">
        <v>58</v>
      </c>
      <c r="E42" s="11">
        <v>5.47</v>
      </c>
      <c r="F42" s="11">
        <v>5.2</v>
      </c>
      <c r="G42" s="11">
        <v>4.91</v>
      </c>
      <c r="H42" s="18">
        <v>4.06</v>
      </c>
      <c r="I42" s="11">
        <v>4.14</v>
      </c>
      <c r="J42" s="85">
        <v>3.65</v>
      </c>
    </row>
    <row r="43" ht="15.75" spans="1:10">
      <c r="A43" s="45"/>
      <c r="B43" s="43"/>
      <c r="C43" s="48" t="s">
        <v>59</v>
      </c>
      <c r="D43" s="46" t="s">
        <v>60</v>
      </c>
      <c r="E43" s="11">
        <v>6.51</v>
      </c>
      <c r="F43" s="11">
        <v>6.25</v>
      </c>
      <c r="G43" s="11">
        <v>9.58</v>
      </c>
      <c r="H43" s="18">
        <v>8.64</v>
      </c>
      <c r="I43" s="11">
        <v>7.63</v>
      </c>
      <c r="J43" s="85">
        <v>8.12</v>
      </c>
    </row>
    <row r="44" ht="18.75" spans="1:10">
      <c r="A44" s="45"/>
      <c r="B44" s="43"/>
      <c r="C44" s="47" t="s">
        <v>50</v>
      </c>
      <c r="D44" s="46" t="s">
        <v>61</v>
      </c>
      <c r="E44" s="11">
        <v>522</v>
      </c>
      <c r="F44" s="11">
        <v>553</v>
      </c>
      <c r="G44" s="11">
        <v>249</v>
      </c>
      <c r="H44" s="18">
        <v>560</v>
      </c>
      <c r="I44" s="11">
        <v>488</v>
      </c>
      <c r="J44" s="85">
        <v>360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6.9</v>
      </c>
      <c r="F45" s="11">
        <v>8.15</v>
      </c>
      <c r="G45" s="11">
        <v>7.12</v>
      </c>
      <c r="H45" s="18">
        <v>6.88</v>
      </c>
      <c r="I45" s="11">
        <v>7.36</v>
      </c>
      <c r="J45" s="85">
        <v>7.52</v>
      </c>
    </row>
    <row r="46" ht="18.75" spans="1:10">
      <c r="A46" s="45"/>
      <c r="B46" s="43"/>
      <c r="C46" s="47" t="s">
        <v>50</v>
      </c>
      <c r="D46" s="46" t="s">
        <v>51</v>
      </c>
      <c r="E46" s="11">
        <v>7.95</v>
      </c>
      <c r="F46" s="11">
        <v>8.49</v>
      </c>
      <c r="G46" s="11">
        <v>8.7</v>
      </c>
      <c r="H46" s="18">
        <v>8.05</v>
      </c>
      <c r="I46" s="11">
        <v>7.1</v>
      </c>
      <c r="J46" s="85">
        <v>7.6</v>
      </c>
    </row>
    <row r="47" ht="14.25" spans="1:10">
      <c r="A47" s="45"/>
      <c r="B47" s="43"/>
      <c r="C47" s="48" t="s">
        <v>52</v>
      </c>
      <c r="D47" s="46" t="s">
        <v>65</v>
      </c>
      <c r="E47" s="11">
        <v>13.2</v>
      </c>
      <c r="F47" s="11">
        <v>12.5</v>
      </c>
      <c r="G47" s="11">
        <v>14.9</v>
      </c>
      <c r="H47" s="18">
        <v>9.3</v>
      </c>
      <c r="I47" s="11">
        <v>8.2</v>
      </c>
      <c r="J47" s="85">
        <v>11.2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6.79</v>
      </c>
      <c r="F48" s="11">
        <v>8</v>
      </c>
      <c r="G48" s="11">
        <v>7.01</v>
      </c>
      <c r="H48" s="18">
        <v>6.94</v>
      </c>
      <c r="I48" s="11">
        <v>7.07</v>
      </c>
      <c r="J48" s="85">
        <v>7.05</v>
      </c>
    </row>
    <row r="49" ht="18.75" spans="1:10">
      <c r="A49" s="45"/>
      <c r="B49" s="43"/>
      <c r="C49" s="47" t="s">
        <v>50</v>
      </c>
      <c r="D49" s="46" t="s">
        <v>51</v>
      </c>
      <c r="E49" s="11">
        <v>55</v>
      </c>
      <c r="F49" s="11">
        <v>64</v>
      </c>
      <c r="G49" s="11">
        <v>59.2</v>
      </c>
      <c r="H49" s="18">
        <v>68.1</v>
      </c>
      <c r="I49" s="11">
        <v>54.8</v>
      </c>
      <c r="J49" s="85">
        <v>56.3</v>
      </c>
    </row>
    <row r="50" ht="14.25" spans="1:10">
      <c r="A50" s="45"/>
      <c r="B50" s="43"/>
      <c r="C50" s="48" t="s">
        <v>52</v>
      </c>
      <c r="D50" s="46" t="s">
        <v>65</v>
      </c>
      <c r="E50" s="11">
        <v>14.4</v>
      </c>
      <c r="F50" s="11">
        <v>13.9</v>
      </c>
      <c r="G50" s="11">
        <v>18.2</v>
      </c>
      <c r="H50" s="18">
        <v>8.4</v>
      </c>
      <c r="I50" s="11">
        <v>12</v>
      </c>
      <c r="J50" s="85">
        <v>14.2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9.42</v>
      </c>
      <c r="F52" s="11">
        <v>9.38</v>
      </c>
      <c r="G52" s="11">
        <v>9.43</v>
      </c>
      <c r="H52" s="18">
        <v>9.4</v>
      </c>
      <c r="I52" s="11">
        <v>9.41</v>
      </c>
      <c r="J52" s="85">
        <v>9.4</v>
      </c>
    </row>
    <row r="53" ht="15.75" spans="1:10">
      <c r="A53" s="45"/>
      <c r="B53" s="43"/>
      <c r="C53" s="46" t="s">
        <v>48</v>
      </c>
      <c r="D53" s="46" t="s">
        <v>49</v>
      </c>
      <c r="E53" s="11">
        <v>9.31</v>
      </c>
      <c r="F53" s="11">
        <v>5.8</v>
      </c>
      <c r="G53" s="11">
        <v>6.67</v>
      </c>
      <c r="H53" s="18">
        <v>7.02</v>
      </c>
      <c r="I53" s="11">
        <v>5.17</v>
      </c>
      <c r="J53" s="85">
        <v>7.02</v>
      </c>
    </row>
    <row r="54" ht="18.75" spans="1:10">
      <c r="A54" s="45"/>
      <c r="B54" s="43"/>
      <c r="C54" s="47" t="s">
        <v>50</v>
      </c>
      <c r="D54" s="46" t="s">
        <v>51</v>
      </c>
      <c r="E54" s="11">
        <v>12.1</v>
      </c>
      <c r="F54" s="11">
        <v>10.9</v>
      </c>
      <c r="G54" s="11">
        <v>8.7</v>
      </c>
      <c r="H54" s="18">
        <v>9.3</v>
      </c>
      <c r="I54" s="11">
        <v>13.2</v>
      </c>
      <c r="J54" s="85">
        <v>12.6</v>
      </c>
    </row>
    <row r="55" ht="14.25" spans="1:10">
      <c r="A55" s="45"/>
      <c r="B55" s="49"/>
      <c r="C55" s="50" t="s">
        <v>52</v>
      </c>
      <c r="D55" s="46" t="s">
        <v>70</v>
      </c>
      <c r="E55" s="97">
        <v>8.71</v>
      </c>
      <c r="F55" s="97">
        <v>8.25</v>
      </c>
      <c r="G55" s="97">
        <v>7.28</v>
      </c>
      <c r="H55" s="18">
        <v>6.24</v>
      </c>
      <c r="I55" s="11">
        <v>4.22</v>
      </c>
      <c r="J55" s="85">
        <v>4.96</v>
      </c>
    </row>
    <row r="56" ht="14.25" spans="1:10">
      <c r="A56" s="51" t="s">
        <v>71</v>
      </c>
      <c r="B56" s="51" t="s">
        <v>72</v>
      </c>
      <c r="C56" s="52">
        <v>8.24</v>
      </c>
      <c r="D56" s="51" t="s">
        <v>44</v>
      </c>
      <c r="E56" s="52">
        <v>82</v>
      </c>
      <c r="F56" s="51" t="s">
        <v>73</v>
      </c>
      <c r="G56" s="52">
        <v>78.04</v>
      </c>
      <c r="H56" s="51" t="s">
        <v>74</v>
      </c>
      <c r="I56" s="52">
        <v>0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>
        <v>76.5</v>
      </c>
      <c r="G59" s="98"/>
      <c r="H59" s="57">
        <v>12.5</v>
      </c>
      <c r="I59" s="57"/>
      <c r="J59" s="85">
        <v>78</v>
      </c>
      <c r="K59" s="85"/>
      <c r="L59" s="85">
        <v>89</v>
      </c>
      <c r="M59" s="85"/>
    </row>
    <row r="60" ht="18.75" spans="1:13">
      <c r="A60" s="56" t="s">
        <v>78</v>
      </c>
      <c r="B60" s="57">
        <v>20.5</v>
      </c>
      <c r="C60" s="57"/>
      <c r="D60" s="94">
        <v>1.41</v>
      </c>
      <c r="E60" s="57"/>
      <c r="F60" s="57">
        <v>54.6</v>
      </c>
      <c r="G60" s="98"/>
      <c r="H60" s="57">
        <v>23.4</v>
      </c>
      <c r="I60" s="57"/>
      <c r="J60" s="85">
        <v>32.4</v>
      </c>
      <c r="K60" s="85"/>
      <c r="L60" s="85">
        <v>34.2</v>
      </c>
      <c r="M60" s="85"/>
    </row>
    <row r="61" ht="18.75" spans="1:13">
      <c r="A61" s="56" t="s">
        <v>79</v>
      </c>
      <c r="B61" s="57">
        <v>91.3</v>
      </c>
      <c r="C61" s="57"/>
      <c r="D61" s="94">
        <v>183</v>
      </c>
      <c r="E61" s="57"/>
      <c r="F61" s="57"/>
      <c r="G61" s="98"/>
      <c r="H61" s="57"/>
      <c r="I61" s="57"/>
      <c r="J61" s="85"/>
      <c r="K61" s="85"/>
      <c r="L61" s="85"/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29.1</v>
      </c>
      <c r="D63" s="94"/>
      <c r="E63" s="57">
        <v>33</v>
      </c>
      <c r="F63" s="57"/>
      <c r="G63" s="98">
        <v>26.54</v>
      </c>
      <c r="H63" s="57"/>
      <c r="I63" s="57">
        <v>25.24</v>
      </c>
      <c r="J63" s="85"/>
      <c r="K63" s="85">
        <v>32.7</v>
      </c>
      <c r="M63" s="85">
        <v>31.9</v>
      </c>
    </row>
    <row r="64" ht="18.75" spans="1:13">
      <c r="A64" s="60" t="s">
        <v>81</v>
      </c>
      <c r="B64" s="57"/>
      <c r="C64" s="57">
        <v>58.7</v>
      </c>
      <c r="D64" s="94"/>
      <c r="E64" s="57">
        <v>60</v>
      </c>
      <c r="F64" s="57"/>
      <c r="G64" s="99">
        <v>60.88</v>
      </c>
      <c r="H64" s="57"/>
      <c r="I64" s="57">
        <v>49.85</v>
      </c>
      <c r="J64" s="85"/>
      <c r="K64" s="85">
        <v>49.5</v>
      </c>
      <c r="L64" s="85"/>
      <c r="M64" s="85">
        <v>58.6</v>
      </c>
    </row>
    <row r="65" ht="18.75" spans="1:13">
      <c r="A65" s="60" t="s">
        <v>82</v>
      </c>
      <c r="B65" s="57"/>
      <c r="C65" s="57"/>
      <c r="D65" s="94"/>
      <c r="E65" s="57"/>
      <c r="F65" s="57"/>
      <c r="G65" s="98"/>
      <c r="H65" s="57"/>
      <c r="I65" s="57"/>
      <c r="J65" s="85"/>
      <c r="K65" s="85"/>
      <c r="M65" s="85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15</v>
      </c>
      <c r="C67" s="57">
        <v>16.5</v>
      </c>
      <c r="D67" s="94">
        <v>16.3</v>
      </c>
      <c r="E67" s="57">
        <v>6.16</v>
      </c>
      <c r="F67" s="57">
        <v>13.3</v>
      </c>
      <c r="G67" s="98">
        <v>5.79</v>
      </c>
      <c r="H67" s="57">
        <v>13.5</v>
      </c>
      <c r="I67" s="57">
        <v>5.86</v>
      </c>
      <c r="J67" s="85">
        <v>13.2</v>
      </c>
      <c r="K67" s="85">
        <v>6</v>
      </c>
      <c r="L67" s="85">
        <v>12.6</v>
      </c>
      <c r="M67" s="85">
        <v>5.4</v>
      </c>
    </row>
    <row r="68" ht="18.75" spans="1:13">
      <c r="A68" s="92" t="s">
        <v>84</v>
      </c>
      <c r="B68" s="100">
        <v>6.31</v>
      </c>
      <c r="C68" s="57">
        <v>6</v>
      </c>
      <c r="D68" s="94">
        <v>7.29</v>
      </c>
      <c r="E68" s="57">
        <v>5.98</v>
      </c>
      <c r="F68" s="57">
        <v>13.1</v>
      </c>
      <c r="G68" s="98">
        <v>5.92</v>
      </c>
      <c r="H68" s="57">
        <v>14.6</v>
      </c>
      <c r="I68" s="57">
        <v>6.27</v>
      </c>
      <c r="J68" s="85">
        <v>11.1</v>
      </c>
      <c r="K68" s="85">
        <v>7.01</v>
      </c>
      <c r="L68" s="85">
        <v>14.5</v>
      </c>
      <c r="M68" s="85">
        <v>11.8</v>
      </c>
    </row>
    <row r="69" ht="18.75" spans="1:13">
      <c r="A69" s="92" t="s">
        <v>85</v>
      </c>
      <c r="B69" s="100"/>
      <c r="C69" s="57"/>
      <c r="D69" s="94"/>
      <c r="E69" s="57"/>
      <c r="F69" s="57"/>
      <c r="G69" s="98"/>
      <c r="H69" s="57"/>
      <c r="I69" s="57"/>
      <c r="J69" s="85"/>
      <c r="K69" s="85"/>
      <c r="L69" s="85"/>
      <c r="M69" s="85"/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146</v>
      </c>
      <c r="D2" s="6"/>
      <c r="E2" s="6"/>
      <c r="F2" s="61" t="s">
        <v>147</v>
      </c>
      <c r="G2" s="61"/>
      <c r="H2" s="61"/>
      <c r="I2" s="77" t="s">
        <v>148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59870</v>
      </c>
      <c r="D4" s="11"/>
      <c r="E4" s="11"/>
      <c r="F4" s="11">
        <v>60500</v>
      </c>
      <c r="G4" s="11"/>
      <c r="H4" s="11"/>
      <c r="I4" s="11">
        <v>61113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80935</v>
      </c>
      <c r="D5" s="11"/>
      <c r="E5" s="11"/>
      <c r="F5" s="11">
        <v>81900</v>
      </c>
      <c r="G5" s="11"/>
      <c r="H5" s="11"/>
      <c r="I5" s="11">
        <v>83100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C4-'30日'!I4</f>
        <v>620</v>
      </c>
      <c r="D6" s="13"/>
      <c r="E6" s="13"/>
      <c r="F6" s="63">
        <f>F4-C4</f>
        <v>630</v>
      </c>
      <c r="G6" s="64"/>
      <c r="H6" s="65"/>
      <c r="I6" s="63">
        <f>I4-F4</f>
        <v>613</v>
      </c>
      <c r="J6" s="64"/>
      <c r="K6" s="65"/>
      <c r="L6" s="81">
        <f>C6+F6+I6</f>
        <v>1863</v>
      </c>
      <c r="M6" s="81">
        <f>C7+F7+I7</f>
        <v>3200</v>
      </c>
    </row>
    <row r="7" ht="21.95" customHeight="1" spans="1:13">
      <c r="A7" s="9"/>
      <c r="B7" s="12" t="s">
        <v>8</v>
      </c>
      <c r="C7" s="13">
        <f>C5-'30日'!I5</f>
        <v>1035</v>
      </c>
      <c r="D7" s="13"/>
      <c r="E7" s="13"/>
      <c r="F7" s="63">
        <f>F5-C5</f>
        <v>965</v>
      </c>
      <c r="G7" s="64"/>
      <c r="H7" s="65"/>
      <c r="I7" s="63">
        <f>I5-F5</f>
        <v>1200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50</v>
      </c>
      <c r="D9" s="11"/>
      <c r="E9" s="11"/>
      <c r="F9" s="11">
        <v>49</v>
      </c>
      <c r="G9" s="11"/>
      <c r="H9" s="11"/>
      <c r="I9" s="11">
        <v>45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45</v>
      </c>
      <c r="D10" s="11"/>
      <c r="E10" s="11"/>
      <c r="F10" s="11">
        <v>45</v>
      </c>
      <c r="G10" s="11"/>
      <c r="H10" s="11"/>
      <c r="I10" s="11">
        <v>41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270</v>
      </c>
      <c r="D15" s="18">
        <v>240</v>
      </c>
      <c r="E15" s="18">
        <v>200</v>
      </c>
      <c r="F15" s="18">
        <v>530</v>
      </c>
      <c r="G15" s="18">
        <v>500</v>
      </c>
      <c r="H15" s="18">
        <v>480</v>
      </c>
      <c r="I15" s="18">
        <v>480</v>
      </c>
      <c r="J15" s="18">
        <v>440</v>
      </c>
      <c r="K15" s="18">
        <v>410</v>
      </c>
    </row>
    <row r="16" ht="28.5" customHeight="1" spans="1:11">
      <c r="A16" s="19"/>
      <c r="B16" s="20" t="s">
        <v>20</v>
      </c>
      <c r="C16" s="21" t="s">
        <v>21</v>
      </c>
      <c r="D16" s="21"/>
      <c r="E16" s="21"/>
      <c r="F16" s="21" t="s">
        <v>302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2"/>
      <c r="B18" s="23" t="s">
        <v>15</v>
      </c>
      <c r="C18" s="18">
        <v>80</v>
      </c>
      <c r="D18" s="18">
        <v>80</v>
      </c>
      <c r="E18" s="18">
        <v>80</v>
      </c>
      <c r="F18" s="18">
        <v>80</v>
      </c>
      <c r="G18" s="18">
        <v>80</v>
      </c>
      <c r="H18" s="18">
        <v>80</v>
      </c>
      <c r="I18" s="18">
        <v>80</v>
      </c>
      <c r="J18" s="18">
        <v>80</v>
      </c>
      <c r="K18" s="18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340</v>
      </c>
      <c r="D21" s="18">
        <v>250</v>
      </c>
      <c r="E21" s="18">
        <v>530</v>
      </c>
      <c r="F21" s="18">
        <v>530</v>
      </c>
      <c r="G21" s="18">
        <v>440</v>
      </c>
      <c r="H21" s="18">
        <v>350</v>
      </c>
      <c r="I21" s="18">
        <v>350</v>
      </c>
      <c r="J21" s="18">
        <v>500</v>
      </c>
      <c r="K21" s="18">
        <v>450</v>
      </c>
    </row>
    <row r="22" ht="36" customHeight="1" spans="1:11">
      <c r="A22" s="14"/>
      <c r="B22" s="20" t="s">
        <v>25</v>
      </c>
      <c r="C22" s="21" t="s">
        <v>303</v>
      </c>
      <c r="D22" s="21"/>
      <c r="E22" s="21"/>
      <c r="F22" s="21" t="s">
        <v>26</v>
      </c>
      <c r="G22" s="21"/>
      <c r="H22" s="21"/>
      <c r="I22" s="21" t="s">
        <v>304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f>1270+1300</f>
        <v>2570</v>
      </c>
      <c r="D23" s="18"/>
      <c r="E23" s="18"/>
      <c r="F23" s="18">
        <f>1290+1280</f>
        <v>2570</v>
      </c>
      <c r="G23" s="18"/>
      <c r="H23" s="18"/>
      <c r="I23" s="18">
        <v>2350</v>
      </c>
      <c r="J23" s="18"/>
      <c r="K23" s="18"/>
    </row>
    <row r="24" ht="21.95" customHeight="1" spans="1:11">
      <c r="A24" s="24"/>
      <c r="B24" s="25" t="s">
        <v>29</v>
      </c>
      <c r="C24" s="18">
        <v>2140</v>
      </c>
      <c r="D24" s="18"/>
      <c r="E24" s="18"/>
      <c r="F24" s="18">
        <f>1020+1000</f>
        <v>2020</v>
      </c>
      <c r="G24" s="18"/>
      <c r="H24" s="18"/>
      <c r="I24" s="18">
        <v>1950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14</v>
      </c>
      <c r="D25" s="18"/>
      <c r="E25" s="18"/>
      <c r="F25" s="18">
        <v>13</v>
      </c>
      <c r="G25" s="18"/>
      <c r="H25" s="18"/>
      <c r="I25" s="18">
        <v>13</v>
      </c>
      <c r="J25" s="18"/>
      <c r="K25" s="18"/>
    </row>
    <row r="26" ht="21.95" customHeight="1" spans="1:11">
      <c r="A26" s="19"/>
      <c r="B26" s="15" t="s">
        <v>32</v>
      </c>
      <c r="C26" s="18">
        <v>242</v>
      </c>
      <c r="D26" s="18"/>
      <c r="E26" s="18"/>
      <c r="F26" s="18">
        <v>242</v>
      </c>
      <c r="G26" s="18"/>
      <c r="H26" s="18"/>
      <c r="I26" s="18">
        <v>240</v>
      </c>
      <c r="J26" s="18"/>
      <c r="K26" s="18"/>
    </row>
    <row r="27" ht="21.95" customHeight="1" spans="1:11">
      <c r="A27" s="19"/>
      <c r="B27" s="15" t="s">
        <v>33</v>
      </c>
      <c r="C27" s="18">
        <v>15</v>
      </c>
      <c r="D27" s="18"/>
      <c r="E27" s="18"/>
      <c r="F27" s="18">
        <v>15</v>
      </c>
      <c r="G27" s="18"/>
      <c r="H27" s="18"/>
      <c r="I27" s="18">
        <v>15</v>
      </c>
      <c r="J27" s="18"/>
      <c r="K27" s="18"/>
    </row>
    <row r="28" ht="76.5" customHeight="1" spans="1:11">
      <c r="A28" s="26" t="s">
        <v>34</v>
      </c>
      <c r="B28" s="27"/>
      <c r="C28" s="28" t="s">
        <v>305</v>
      </c>
      <c r="D28" s="29"/>
      <c r="E28" s="66"/>
      <c r="F28" s="28" t="s">
        <v>306</v>
      </c>
      <c r="G28" s="29"/>
      <c r="H28" s="66"/>
      <c r="I28" s="28" t="s">
        <v>307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ht="20.25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customHeight="1" spans="1:11">
      <c r="A31" s="38" t="s">
        <v>35</v>
      </c>
      <c r="B31" s="39"/>
      <c r="C31" s="40" t="s">
        <v>308</v>
      </c>
      <c r="D31" s="41"/>
      <c r="E31" s="69"/>
      <c r="F31" s="40" t="s">
        <v>296</v>
      </c>
      <c r="G31" s="41"/>
      <c r="H31" s="69"/>
      <c r="I31" s="40" t="s">
        <v>289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9.27</v>
      </c>
      <c r="F35" s="11">
        <v>9.15</v>
      </c>
      <c r="G35" s="11">
        <v>9.09</v>
      </c>
      <c r="H35" s="11">
        <v>9.12</v>
      </c>
      <c r="I35" s="11">
        <v>9.08</v>
      </c>
      <c r="J35" s="11">
        <v>9.14</v>
      </c>
    </row>
    <row r="36" ht="15.75" spans="1:10">
      <c r="A36" s="45"/>
      <c r="B36" s="43"/>
      <c r="C36" s="46" t="s">
        <v>48</v>
      </c>
      <c r="D36" s="46" t="s">
        <v>49</v>
      </c>
      <c r="E36" s="11">
        <v>6.5</v>
      </c>
      <c r="F36" s="11">
        <v>7.07</v>
      </c>
      <c r="G36" s="11">
        <v>8.81</v>
      </c>
      <c r="H36" s="11">
        <v>8.61</v>
      </c>
      <c r="I36" s="11">
        <v>8.39</v>
      </c>
      <c r="J36" s="11">
        <v>7.47</v>
      </c>
    </row>
    <row r="37" ht="18.75" spans="1:10">
      <c r="A37" s="45"/>
      <c r="B37" s="43"/>
      <c r="C37" s="47" t="s">
        <v>50</v>
      </c>
      <c r="D37" s="46" t="s">
        <v>51</v>
      </c>
      <c r="E37" s="11">
        <v>10.7</v>
      </c>
      <c r="F37" s="11">
        <v>11.5</v>
      </c>
      <c r="G37" s="11">
        <v>18.9</v>
      </c>
      <c r="H37" s="11">
        <v>18</v>
      </c>
      <c r="I37" s="11">
        <v>17.7</v>
      </c>
      <c r="J37" s="11">
        <v>17</v>
      </c>
    </row>
    <row r="38" ht="14.25" spans="1:10">
      <c r="A38" s="45"/>
      <c r="B38" s="43"/>
      <c r="C38" s="48" t="s">
        <v>52</v>
      </c>
      <c r="D38" s="46" t="s">
        <v>53</v>
      </c>
      <c r="E38" s="11">
        <v>8.79</v>
      </c>
      <c r="F38" s="11">
        <v>18.6</v>
      </c>
      <c r="G38" s="11">
        <v>11.1</v>
      </c>
      <c r="H38" s="11">
        <v>15.8</v>
      </c>
      <c r="I38" s="11">
        <v>15.1</v>
      </c>
      <c r="J38" s="11">
        <v>12.6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1</v>
      </c>
      <c r="H39" s="11">
        <v>1</v>
      </c>
      <c r="I39" s="11">
        <v>0.8</v>
      </c>
      <c r="J39" s="11">
        <v>0.8</v>
      </c>
    </row>
    <row r="40" ht="15.75" spans="1:10">
      <c r="A40" s="45"/>
      <c r="B40" s="43"/>
      <c r="C40" s="47" t="s">
        <v>46</v>
      </c>
      <c r="D40" s="47" t="s">
        <v>55</v>
      </c>
      <c r="E40" s="11">
        <v>9.78</v>
      </c>
      <c r="F40" s="11">
        <v>9.61</v>
      </c>
      <c r="G40" s="11">
        <v>9.64</v>
      </c>
      <c r="H40" s="11">
        <v>9.59</v>
      </c>
      <c r="I40" s="11">
        <v>9.43</v>
      </c>
      <c r="J40" s="11">
        <v>9.68</v>
      </c>
    </row>
    <row r="41" ht="15.75" spans="1:10">
      <c r="A41" s="45"/>
      <c r="B41" s="43"/>
      <c r="C41" s="46" t="s">
        <v>48</v>
      </c>
      <c r="D41" s="46" t="s">
        <v>56</v>
      </c>
      <c r="E41" s="11">
        <v>16.44</v>
      </c>
      <c r="F41" s="11">
        <v>18.5</v>
      </c>
      <c r="G41" s="11">
        <v>17.66</v>
      </c>
      <c r="H41" s="11">
        <v>18.77</v>
      </c>
      <c r="I41" s="11">
        <v>17.55</v>
      </c>
      <c r="J41" s="11">
        <v>17.2</v>
      </c>
    </row>
    <row r="42" ht="15.75" spans="1:10">
      <c r="A42" s="45"/>
      <c r="B42" s="43"/>
      <c r="C42" s="48" t="s">
        <v>57</v>
      </c>
      <c r="D42" s="47" t="s">
        <v>58</v>
      </c>
      <c r="E42" s="11">
        <v>3.52</v>
      </c>
      <c r="F42" s="11">
        <v>3.43</v>
      </c>
      <c r="G42" s="11">
        <v>3.42</v>
      </c>
      <c r="H42" s="11">
        <v>3.6</v>
      </c>
      <c r="I42" s="11">
        <v>4.25</v>
      </c>
      <c r="J42" s="11">
        <v>4.26</v>
      </c>
    </row>
    <row r="43" ht="15.75" spans="1:10">
      <c r="A43" s="45"/>
      <c r="B43" s="43"/>
      <c r="C43" s="48" t="s">
        <v>59</v>
      </c>
      <c r="D43" s="46" t="s">
        <v>60</v>
      </c>
      <c r="E43" s="11">
        <v>5.12</v>
      </c>
      <c r="F43" s="11">
        <v>6.97</v>
      </c>
      <c r="G43" s="11">
        <v>7.72</v>
      </c>
      <c r="H43" s="11">
        <v>7.47</v>
      </c>
      <c r="I43" s="11">
        <v>7.13</v>
      </c>
      <c r="J43" s="11">
        <v>8.19</v>
      </c>
    </row>
    <row r="44" ht="18.75" spans="1:10">
      <c r="A44" s="45"/>
      <c r="B44" s="43"/>
      <c r="C44" s="47" t="s">
        <v>50</v>
      </c>
      <c r="D44" s="46" t="s">
        <v>61</v>
      </c>
      <c r="E44" s="11">
        <v>920</v>
      </c>
      <c r="F44" s="11">
        <v>820</v>
      </c>
      <c r="G44" s="11">
        <v>870</v>
      </c>
      <c r="H44" s="11">
        <v>361</v>
      </c>
      <c r="I44" s="11">
        <v>436</v>
      </c>
      <c r="J44" s="11">
        <v>194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6.01</v>
      </c>
      <c r="F45" s="11">
        <v>6.9</v>
      </c>
      <c r="G45" s="11">
        <v>7.7</v>
      </c>
      <c r="H45" s="11">
        <v>7.32</v>
      </c>
      <c r="I45" s="11">
        <v>11.43</v>
      </c>
      <c r="J45" s="11">
        <v>10.04</v>
      </c>
    </row>
    <row r="46" ht="18.75" spans="1:10">
      <c r="A46" s="45"/>
      <c r="B46" s="43"/>
      <c r="C46" s="47" t="s">
        <v>50</v>
      </c>
      <c r="D46" s="46" t="s">
        <v>51</v>
      </c>
      <c r="E46" s="11">
        <v>6.99</v>
      </c>
      <c r="F46" s="11">
        <v>6.93</v>
      </c>
      <c r="G46" s="11">
        <v>8.76</v>
      </c>
      <c r="H46" s="11">
        <v>8.36</v>
      </c>
      <c r="I46" s="11">
        <v>9.36</v>
      </c>
      <c r="J46" s="11">
        <v>8.61</v>
      </c>
    </row>
    <row r="47" ht="14.25" spans="1:10">
      <c r="A47" s="45"/>
      <c r="B47" s="43"/>
      <c r="C47" s="48" t="s">
        <v>52</v>
      </c>
      <c r="D47" s="46" t="s">
        <v>65</v>
      </c>
      <c r="E47" s="11">
        <v>9.88</v>
      </c>
      <c r="F47" s="11">
        <v>9.64</v>
      </c>
      <c r="G47" s="11">
        <v>4.17</v>
      </c>
      <c r="H47" s="11">
        <v>6.3</v>
      </c>
      <c r="I47" s="11">
        <v>9.6</v>
      </c>
      <c r="J47" s="11">
        <v>8.3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7.21</v>
      </c>
      <c r="F48" s="11">
        <v>8.12</v>
      </c>
      <c r="G48" s="11">
        <v>14.4</v>
      </c>
      <c r="H48" s="11">
        <v>15.37</v>
      </c>
      <c r="I48" s="11">
        <v>7.98</v>
      </c>
      <c r="J48" s="11">
        <v>8.14</v>
      </c>
    </row>
    <row r="49" ht="18.75" spans="1:10">
      <c r="A49" s="45"/>
      <c r="B49" s="43"/>
      <c r="C49" s="47" t="s">
        <v>50</v>
      </c>
      <c r="D49" s="46" t="s">
        <v>51</v>
      </c>
      <c r="E49" s="11">
        <v>42</v>
      </c>
      <c r="F49" s="11">
        <v>34</v>
      </c>
      <c r="G49" s="11">
        <v>11.6</v>
      </c>
      <c r="H49" s="11">
        <v>11.1</v>
      </c>
      <c r="I49" s="11">
        <v>45.5</v>
      </c>
      <c r="J49" s="11">
        <v>47.4</v>
      </c>
    </row>
    <row r="50" ht="14.25" spans="1:10">
      <c r="A50" s="45"/>
      <c r="B50" s="43"/>
      <c r="C50" s="48" t="s">
        <v>52</v>
      </c>
      <c r="D50" s="46" t="s">
        <v>65</v>
      </c>
      <c r="E50" s="11">
        <v>10</v>
      </c>
      <c r="F50" s="11">
        <v>17</v>
      </c>
      <c r="G50" s="11">
        <v>16.3</v>
      </c>
      <c r="H50" s="11">
        <v>6.7</v>
      </c>
      <c r="I50" s="11">
        <v>22.2</v>
      </c>
      <c r="J50" s="11">
        <v>18.9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9.3</v>
      </c>
      <c r="F52" s="11">
        <v>9.25</v>
      </c>
      <c r="G52" s="11">
        <v>9.3</v>
      </c>
      <c r="H52" s="11">
        <v>9.17</v>
      </c>
      <c r="I52" s="11">
        <v>9.3</v>
      </c>
      <c r="J52" s="11">
        <v>9.27</v>
      </c>
    </row>
    <row r="53" ht="15.75" spans="1:10">
      <c r="A53" s="45"/>
      <c r="B53" s="43"/>
      <c r="C53" s="46" t="s">
        <v>48</v>
      </c>
      <c r="D53" s="46" t="s">
        <v>49</v>
      </c>
      <c r="E53" s="11">
        <v>5.75</v>
      </c>
      <c r="F53" s="11">
        <v>5.6</v>
      </c>
      <c r="G53" s="11">
        <v>6.4</v>
      </c>
      <c r="H53" s="11">
        <v>6.37</v>
      </c>
      <c r="I53" s="11">
        <v>7.87</v>
      </c>
      <c r="J53" s="11">
        <v>6.89</v>
      </c>
    </row>
    <row r="54" ht="18.75" spans="1:10">
      <c r="A54" s="45"/>
      <c r="B54" s="43"/>
      <c r="C54" s="47" t="s">
        <v>50</v>
      </c>
      <c r="D54" s="46" t="s">
        <v>51</v>
      </c>
      <c r="E54" s="11">
        <v>14</v>
      </c>
      <c r="F54" s="11">
        <v>16</v>
      </c>
      <c r="G54" s="11">
        <v>18</v>
      </c>
      <c r="H54" s="11">
        <v>16</v>
      </c>
      <c r="I54" s="11">
        <v>12.4</v>
      </c>
      <c r="J54" s="11">
        <v>8.67</v>
      </c>
    </row>
    <row r="55" ht="14.25" spans="1:10">
      <c r="A55" s="45"/>
      <c r="B55" s="49"/>
      <c r="C55" s="50" t="s">
        <v>52</v>
      </c>
      <c r="D55" s="46" t="s">
        <v>70</v>
      </c>
      <c r="E55" s="11">
        <v>9.74</v>
      </c>
      <c r="F55" s="11">
        <v>8.64</v>
      </c>
      <c r="G55" s="11">
        <v>6.14</v>
      </c>
      <c r="H55" s="11">
        <v>4.85</v>
      </c>
      <c r="I55" s="11">
        <v>8.4</v>
      </c>
      <c r="J55" s="11">
        <v>9.1</v>
      </c>
    </row>
    <row r="56" ht="14.25" spans="1:10">
      <c r="A56" s="51" t="s">
        <v>71</v>
      </c>
      <c r="B56" s="51" t="s">
        <v>72</v>
      </c>
      <c r="C56" s="52">
        <v>8.1</v>
      </c>
      <c r="D56" s="51" t="s">
        <v>44</v>
      </c>
      <c r="E56" s="52">
        <v>82</v>
      </c>
      <c r="F56" s="51" t="s">
        <v>73</v>
      </c>
      <c r="G56" s="52">
        <v>78</v>
      </c>
      <c r="H56" s="51" t="s">
        <v>74</v>
      </c>
      <c r="I56" s="52">
        <v>0.12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>
        <v>219</v>
      </c>
      <c r="C59" s="57"/>
      <c r="D59" s="57"/>
      <c r="E59" s="57"/>
      <c r="F59" s="57"/>
      <c r="G59" s="57"/>
      <c r="H59" s="57"/>
      <c r="I59" s="57"/>
      <c r="J59" s="57"/>
      <c r="K59" s="57"/>
      <c r="L59" s="57">
        <v>56</v>
      </c>
      <c r="M59" s="57"/>
    </row>
    <row r="60" ht="18.75" spans="1:13">
      <c r="A60" s="56" t="s">
        <v>78</v>
      </c>
      <c r="B60" s="57">
        <v>19.3</v>
      </c>
      <c r="C60" s="57"/>
      <c r="D60" s="57">
        <v>6.79</v>
      </c>
      <c r="E60" s="57"/>
      <c r="F60" s="57">
        <v>10.5</v>
      </c>
      <c r="G60" s="57"/>
      <c r="H60" s="57">
        <v>18.8</v>
      </c>
      <c r="I60" s="57"/>
      <c r="J60" s="57"/>
      <c r="K60" s="57"/>
      <c r="L60" s="57"/>
      <c r="M60" s="57"/>
    </row>
    <row r="61" ht="18.75" spans="1:13">
      <c r="A61" s="56" t="s">
        <v>79</v>
      </c>
      <c r="B61" s="57"/>
      <c r="C61" s="57"/>
      <c r="D61" s="57">
        <v>10.1</v>
      </c>
      <c r="E61" s="57"/>
      <c r="F61" s="57">
        <v>7.53</v>
      </c>
      <c r="G61" s="57"/>
      <c r="H61" s="57">
        <v>24.9</v>
      </c>
      <c r="I61" s="57"/>
      <c r="J61" s="57">
        <v>9.54</v>
      </c>
      <c r="K61" s="57"/>
      <c r="L61" s="57">
        <v>24.1</v>
      </c>
      <c r="M61" s="57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44.68</v>
      </c>
      <c r="D63" s="57"/>
      <c r="E63" s="57">
        <v>27.95</v>
      </c>
      <c r="F63" s="57"/>
      <c r="G63" s="57">
        <v>31.4</v>
      </c>
      <c r="H63" s="57"/>
      <c r="I63" s="57">
        <v>37.47</v>
      </c>
      <c r="J63" s="57"/>
      <c r="K63" s="57">
        <v>49.56</v>
      </c>
      <c r="L63" s="57"/>
      <c r="M63" s="57">
        <v>71.56</v>
      </c>
    </row>
    <row r="64" ht="18.75" spans="1:13">
      <c r="A64" s="60" t="s">
        <v>81</v>
      </c>
      <c r="B64" s="57"/>
      <c r="C64" s="57">
        <v>68.42</v>
      </c>
      <c r="D64" s="57"/>
      <c r="E64" s="57"/>
      <c r="F64" s="57"/>
      <c r="G64" s="57"/>
      <c r="H64" s="57"/>
      <c r="I64" s="57"/>
      <c r="J64" s="57"/>
      <c r="K64" s="57"/>
      <c r="L64" s="57"/>
      <c r="M64" s="57">
        <v>35.22</v>
      </c>
    </row>
    <row r="65" ht="18.75" spans="1:13">
      <c r="A65" s="60" t="s">
        <v>82</v>
      </c>
      <c r="B65" s="57"/>
      <c r="C65" s="57"/>
      <c r="D65" s="57"/>
      <c r="E65" s="57">
        <v>42.42</v>
      </c>
      <c r="F65" s="57"/>
      <c r="G65" s="57">
        <v>46.41</v>
      </c>
      <c r="H65" s="57"/>
      <c r="I65" s="57">
        <v>47.1</v>
      </c>
      <c r="J65" s="57"/>
      <c r="K65" s="57">
        <v>50.25</v>
      </c>
      <c r="L65" s="57"/>
      <c r="M65" s="57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19.9</v>
      </c>
      <c r="C67" s="57">
        <v>6.71</v>
      </c>
      <c r="D67" s="57">
        <v>12</v>
      </c>
      <c r="E67" s="57">
        <v>16.41</v>
      </c>
      <c r="F67" s="57">
        <v>17.8</v>
      </c>
      <c r="G67" s="57">
        <v>12.75</v>
      </c>
      <c r="H67" s="57">
        <v>14.1</v>
      </c>
      <c r="I67" s="57">
        <v>6.21</v>
      </c>
      <c r="J67" s="57">
        <v>12.3</v>
      </c>
      <c r="K67" s="57">
        <v>6.34</v>
      </c>
      <c r="L67" s="57">
        <v>15.6</v>
      </c>
      <c r="M67" s="57">
        <v>6.63</v>
      </c>
    </row>
    <row r="68" ht="18.75" spans="1:13">
      <c r="A68" s="92" t="s">
        <v>84</v>
      </c>
      <c r="B68" s="57">
        <v>11.9</v>
      </c>
      <c r="C68" s="57">
        <v>5.59</v>
      </c>
      <c r="D68" s="57">
        <v>15.3</v>
      </c>
      <c r="E68" s="57">
        <v>16.51</v>
      </c>
      <c r="F68" s="57">
        <v>15.8</v>
      </c>
      <c r="G68" s="57">
        <v>16.36</v>
      </c>
      <c r="H68" s="57">
        <v>13.4</v>
      </c>
      <c r="I68" s="57">
        <v>6.59</v>
      </c>
      <c r="J68" s="57">
        <v>10.2</v>
      </c>
      <c r="K68" s="57">
        <v>15.01</v>
      </c>
      <c r="L68" s="57">
        <v>8.5</v>
      </c>
      <c r="M68" s="57">
        <v>5.63</v>
      </c>
    </row>
    <row r="69" ht="18.75" spans="1:13">
      <c r="A69" s="92" t="s">
        <v>85</v>
      </c>
      <c r="B69" s="57"/>
      <c r="C69" s="57"/>
      <c r="D69" s="57">
        <v>11.1</v>
      </c>
      <c r="E69" s="57">
        <v>17.77</v>
      </c>
      <c r="F69" s="57">
        <v>17.2</v>
      </c>
      <c r="G69" s="57">
        <v>16.25</v>
      </c>
      <c r="H69" s="57">
        <v>10</v>
      </c>
      <c r="I69" s="57">
        <v>12.92</v>
      </c>
      <c r="J69" s="57">
        <v>3.71</v>
      </c>
      <c r="K69" s="57">
        <v>13.27</v>
      </c>
      <c r="L69" s="57"/>
      <c r="M69" s="57"/>
    </row>
    <row r="70" ht="18.75" spans="1:13">
      <c r="A70" s="92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M30" sqref="M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112</v>
      </c>
      <c r="D2" s="6"/>
      <c r="E2" s="6"/>
      <c r="F2" s="61" t="s">
        <v>113</v>
      </c>
      <c r="G2" s="61"/>
      <c r="H2" s="61"/>
      <c r="I2" s="77" t="s">
        <v>114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3790</v>
      </c>
      <c r="D4" s="11"/>
      <c r="E4" s="11"/>
      <c r="F4" s="11">
        <v>4680</v>
      </c>
      <c r="G4" s="11"/>
      <c r="H4" s="11"/>
      <c r="I4" s="11">
        <v>5500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7100</v>
      </c>
      <c r="D5" s="11"/>
      <c r="E5" s="11"/>
      <c r="F5" s="11">
        <v>8170</v>
      </c>
      <c r="G5" s="11"/>
      <c r="H5" s="11"/>
      <c r="I5" s="11">
        <v>9380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C4-'2日'!I4</f>
        <v>339</v>
      </c>
      <c r="D6" s="13"/>
      <c r="E6" s="13"/>
      <c r="F6" s="63">
        <f>F4-C4</f>
        <v>890</v>
      </c>
      <c r="G6" s="64"/>
      <c r="H6" s="65"/>
      <c r="I6" s="63">
        <f>I4-F4</f>
        <v>820</v>
      </c>
      <c r="J6" s="64"/>
      <c r="K6" s="65"/>
      <c r="L6" s="81">
        <f>C6+F6+I6</f>
        <v>2049</v>
      </c>
      <c r="M6" s="81">
        <f>C7+F7+I7</f>
        <v>3291</v>
      </c>
    </row>
    <row r="7" ht="21.95" customHeight="1" spans="1:13">
      <c r="A7" s="9"/>
      <c r="B7" s="12" t="s">
        <v>8</v>
      </c>
      <c r="C7" s="13">
        <f>C5-'2日'!I5</f>
        <v>1011</v>
      </c>
      <c r="D7" s="13"/>
      <c r="E7" s="13"/>
      <c r="F7" s="63">
        <f>F5-C5</f>
        <v>1070</v>
      </c>
      <c r="G7" s="64"/>
      <c r="H7" s="65"/>
      <c r="I7" s="63">
        <f>I5-F5</f>
        <v>1210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48</v>
      </c>
      <c r="D9" s="11"/>
      <c r="E9" s="11"/>
      <c r="F9" s="11">
        <v>48</v>
      </c>
      <c r="G9" s="11"/>
      <c r="H9" s="11"/>
      <c r="I9" s="11">
        <v>46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48</v>
      </c>
      <c r="D10" s="11"/>
      <c r="E10" s="11"/>
      <c r="F10" s="11">
        <v>48</v>
      </c>
      <c r="G10" s="11"/>
      <c r="H10" s="11"/>
      <c r="I10" s="11">
        <v>45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350</v>
      </c>
      <c r="D15" s="18">
        <v>320</v>
      </c>
      <c r="E15" s="18">
        <v>290</v>
      </c>
      <c r="F15" s="18">
        <v>290</v>
      </c>
      <c r="G15" s="18">
        <v>550</v>
      </c>
      <c r="H15" s="18">
        <v>530</v>
      </c>
      <c r="I15" s="18">
        <v>530</v>
      </c>
      <c r="J15" s="18">
        <v>510</v>
      </c>
      <c r="K15" s="18">
        <v>480</v>
      </c>
    </row>
    <row r="16" ht="29.25" customHeight="1" spans="1:11">
      <c r="A16" s="19"/>
      <c r="B16" s="20" t="s">
        <v>20</v>
      </c>
      <c r="C16" s="21" t="s">
        <v>21</v>
      </c>
      <c r="D16" s="21"/>
      <c r="E16" s="21"/>
      <c r="F16" s="21" t="s">
        <v>115</v>
      </c>
      <c r="G16" s="21"/>
      <c r="H16" s="21"/>
      <c r="I16" s="21" t="s">
        <v>115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90</v>
      </c>
      <c r="D18" s="11">
        <v>90</v>
      </c>
      <c r="E18" s="11">
        <v>90</v>
      </c>
      <c r="F18" s="11">
        <v>90</v>
      </c>
      <c r="G18" s="11">
        <v>90</v>
      </c>
      <c r="H18" s="11">
        <v>90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116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270</v>
      </c>
      <c r="D21" s="18">
        <v>530</v>
      </c>
      <c r="E21" s="18">
        <v>480</v>
      </c>
      <c r="F21" s="18">
        <v>480</v>
      </c>
      <c r="G21" s="18">
        <v>380</v>
      </c>
      <c r="H21" s="18">
        <v>280</v>
      </c>
      <c r="I21" s="18">
        <v>280</v>
      </c>
      <c r="J21" s="18">
        <v>460</v>
      </c>
      <c r="K21" s="18">
        <v>400</v>
      </c>
    </row>
    <row r="22" ht="32.25" customHeight="1" spans="1:11">
      <c r="A22" s="14"/>
      <c r="B22" s="20" t="s">
        <v>25</v>
      </c>
      <c r="C22" s="21" t="s">
        <v>117</v>
      </c>
      <c r="D22" s="21"/>
      <c r="E22" s="21"/>
      <c r="F22" s="21" t="s">
        <v>26</v>
      </c>
      <c r="G22" s="21"/>
      <c r="H22" s="21"/>
      <c r="I22" s="21" t="s">
        <v>118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2460</v>
      </c>
      <c r="D23" s="18"/>
      <c r="E23" s="18"/>
      <c r="F23" s="18">
        <v>2460</v>
      </c>
      <c r="G23" s="18"/>
      <c r="H23" s="18"/>
      <c r="I23" s="18">
        <v>2250</v>
      </c>
      <c r="J23" s="18"/>
      <c r="K23" s="18"/>
    </row>
    <row r="24" ht="21.95" customHeight="1" spans="1:11">
      <c r="A24" s="24"/>
      <c r="B24" s="25" t="s">
        <v>29</v>
      </c>
      <c r="C24" s="18">
        <v>3300</v>
      </c>
      <c r="D24" s="18"/>
      <c r="E24" s="18"/>
      <c r="F24" s="18">
        <v>3300</v>
      </c>
      <c r="G24" s="18"/>
      <c r="H24" s="18"/>
      <c r="I24" s="18">
        <v>3220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28</v>
      </c>
      <c r="D25" s="18"/>
      <c r="E25" s="18"/>
      <c r="F25" s="18">
        <v>27</v>
      </c>
      <c r="G25" s="18"/>
      <c r="H25" s="18"/>
      <c r="I25" s="18">
        <v>27</v>
      </c>
      <c r="J25" s="18"/>
      <c r="K25" s="18"/>
    </row>
    <row r="26" ht="21.95" customHeight="1" spans="1:11">
      <c r="A26" s="19"/>
      <c r="B26" s="15" t="s">
        <v>32</v>
      </c>
      <c r="C26" s="18">
        <v>44</v>
      </c>
      <c r="D26" s="18"/>
      <c r="E26" s="18"/>
      <c r="F26" s="18">
        <v>44</v>
      </c>
      <c r="G26" s="18"/>
      <c r="H26" s="18"/>
      <c r="I26" s="18">
        <v>42</v>
      </c>
      <c r="J26" s="18"/>
      <c r="K26" s="18"/>
    </row>
    <row r="27" ht="21.95" customHeight="1" spans="1:11">
      <c r="A27" s="19"/>
      <c r="B27" s="15" t="s">
        <v>33</v>
      </c>
      <c r="C27" s="18">
        <v>19</v>
      </c>
      <c r="D27" s="18"/>
      <c r="E27" s="18"/>
      <c r="F27" s="18">
        <v>19</v>
      </c>
      <c r="G27" s="18"/>
      <c r="H27" s="18"/>
      <c r="I27" s="18">
        <v>19</v>
      </c>
      <c r="J27" s="18"/>
      <c r="K27" s="18"/>
    </row>
    <row r="28" ht="76.5" customHeight="1" spans="1:11">
      <c r="A28" s="26" t="s">
        <v>34</v>
      </c>
      <c r="B28" s="27"/>
      <c r="C28" s="28" t="s">
        <v>119</v>
      </c>
      <c r="D28" s="29"/>
      <c r="E28" s="66"/>
      <c r="F28" s="28"/>
      <c r="G28" s="29"/>
      <c r="H28" s="66"/>
      <c r="I28" s="28" t="s">
        <v>120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121</v>
      </c>
      <c r="D31" s="41"/>
      <c r="E31" s="69"/>
      <c r="F31" s="40" t="s">
        <v>122</v>
      </c>
      <c r="G31" s="41"/>
      <c r="H31" s="69"/>
      <c r="I31" s="40" t="s">
        <v>123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/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/>
      <c r="F35" s="11">
        <v>9.59</v>
      </c>
      <c r="G35" s="11">
        <v>9.47</v>
      </c>
      <c r="H35" s="18">
        <v>9.45</v>
      </c>
      <c r="I35" s="11">
        <v>9.13</v>
      </c>
      <c r="J35" s="85">
        <v>9.2</v>
      </c>
    </row>
    <row r="36" ht="15.75" spans="1:10">
      <c r="A36" s="45"/>
      <c r="B36" s="43"/>
      <c r="C36" s="46" t="s">
        <v>48</v>
      </c>
      <c r="D36" s="46" t="s">
        <v>49</v>
      </c>
      <c r="E36" s="11"/>
      <c r="F36" s="11">
        <v>5.75</v>
      </c>
      <c r="G36" s="11">
        <v>5.57</v>
      </c>
      <c r="H36" s="18">
        <v>5.4</v>
      </c>
      <c r="I36" s="11">
        <v>9.23</v>
      </c>
      <c r="J36" s="85">
        <v>7.96</v>
      </c>
    </row>
    <row r="37" ht="18.75" spans="1:10">
      <c r="A37" s="45"/>
      <c r="B37" s="43"/>
      <c r="C37" s="47" t="s">
        <v>50</v>
      </c>
      <c r="D37" s="46" t="s">
        <v>51</v>
      </c>
      <c r="E37" s="11"/>
      <c r="F37" s="11">
        <v>12.6</v>
      </c>
      <c r="G37" s="95">
        <v>11.8</v>
      </c>
      <c r="H37" s="18">
        <v>11.5</v>
      </c>
      <c r="I37" s="11">
        <v>13.7</v>
      </c>
      <c r="J37" s="85">
        <v>17.2</v>
      </c>
    </row>
    <row r="38" ht="14.25" spans="1:10">
      <c r="A38" s="45"/>
      <c r="B38" s="43"/>
      <c r="C38" s="48" t="s">
        <v>52</v>
      </c>
      <c r="D38" s="46" t="s">
        <v>53</v>
      </c>
      <c r="E38" s="95"/>
      <c r="F38" s="95">
        <v>9.6</v>
      </c>
      <c r="G38" s="95">
        <v>6.27</v>
      </c>
      <c r="H38" s="96">
        <v>5.7</v>
      </c>
      <c r="I38" s="11">
        <v>15.5</v>
      </c>
      <c r="J38" s="85">
        <v>16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/>
      <c r="F39" s="11">
        <v>0.8</v>
      </c>
      <c r="G39" s="11">
        <v>1</v>
      </c>
      <c r="H39" s="18">
        <v>1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/>
      <c r="F40" s="11">
        <v>10.04</v>
      </c>
      <c r="G40" s="11">
        <v>10.1</v>
      </c>
      <c r="H40" s="18">
        <v>10.1</v>
      </c>
      <c r="I40" s="11">
        <v>10</v>
      </c>
      <c r="J40" s="85">
        <v>10</v>
      </c>
    </row>
    <row r="41" ht="15.75" spans="1:10">
      <c r="A41" s="45"/>
      <c r="B41" s="43"/>
      <c r="C41" s="46" t="s">
        <v>48</v>
      </c>
      <c r="D41" s="46" t="s">
        <v>56</v>
      </c>
      <c r="E41" s="11"/>
      <c r="F41" s="11">
        <v>29.5</v>
      </c>
      <c r="G41" s="11">
        <v>21.5</v>
      </c>
      <c r="H41" s="18">
        <v>22.1</v>
      </c>
      <c r="I41" s="11">
        <v>23.4</v>
      </c>
      <c r="J41" s="85">
        <v>25</v>
      </c>
    </row>
    <row r="42" ht="15.75" spans="1:10">
      <c r="A42" s="45"/>
      <c r="B42" s="43"/>
      <c r="C42" s="48" t="s">
        <v>57</v>
      </c>
      <c r="D42" s="47" t="s">
        <v>58</v>
      </c>
      <c r="E42" s="11"/>
      <c r="F42" s="11">
        <v>6.43</v>
      </c>
      <c r="G42" s="11">
        <v>5.33</v>
      </c>
      <c r="H42" s="18">
        <v>5.13</v>
      </c>
      <c r="I42" s="11">
        <v>1.49</v>
      </c>
      <c r="J42" s="85">
        <v>2.7</v>
      </c>
    </row>
    <row r="43" ht="15.75" spans="1:10">
      <c r="A43" s="45"/>
      <c r="B43" s="43"/>
      <c r="C43" s="48" t="s">
        <v>59</v>
      </c>
      <c r="D43" s="46" t="s">
        <v>60</v>
      </c>
      <c r="E43" s="11"/>
      <c r="F43" s="11">
        <v>5.92</v>
      </c>
      <c r="G43" s="11">
        <v>7.25</v>
      </c>
      <c r="H43" s="18">
        <v>7.3</v>
      </c>
      <c r="I43" s="11">
        <v>6.52</v>
      </c>
      <c r="J43" s="85">
        <v>6.86</v>
      </c>
    </row>
    <row r="44" ht="18.75" spans="1:10">
      <c r="A44" s="45"/>
      <c r="B44" s="43"/>
      <c r="C44" s="47" t="s">
        <v>50</v>
      </c>
      <c r="D44" s="46" t="s">
        <v>61</v>
      </c>
      <c r="E44" s="11"/>
      <c r="F44" s="11">
        <v>504</v>
      </c>
      <c r="G44" s="11">
        <v>485</v>
      </c>
      <c r="H44" s="18">
        <v>420</v>
      </c>
      <c r="I44" s="11">
        <v>350</v>
      </c>
      <c r="J44" s="85">
        <v>360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/>
      <c r="F45" s="11">
        <v>9.09</v>
      </c>
      <c r="G45" s="11">
        <v>7</v>
      </c>
      <c r="H45" s="18">
        <v>5.9</v>
      </c>
      <c r="I45" s="11">
        <v>6.49</v>
      </c>
      <c r="J45" s="85">
        <v>6.77</v>
      </c>
    </row>
    <row r="46" ht="18.75" spans="1:10">
      <c r="A46" s="45"/>
      <c r="B46" s="43"/>
      <c r="C46" s="47" t="s">
        <v>50</v>
      </c>
      <c r="D46" s="46" t="s">
        <v>51</v>
      </c>
      <c r="E46" s="11"/>
      <c r="F46" s="11">
        <v>5.89</v>
      </c>
      <c r="G46" s="11">
        <v>4.65</v>
      </c>
      <c r="H46" s="18">
        <v>4.5</v>
      </c>
      <c r="I46" s="11">
        <v>3.1</v>
      </c>
      <c r="J46" s="85">
        <v>5.1</v>
      </c>
    </row>
    <row r="47" ht="14.25" spans="1:10">
      <c r="A47" s="45"/>
      <c r="B47" s="43"/>
      <c r="C47" s="48" t="s">
        <v>52</v>
      </c>
      <c r="D47" s="46" t="s">
        <v>65</v>
      </c>
      <c r="E47" s="11"/>
      <c r="F47" s="11">
        <v>9.79</v>
      </c>
      <c r="G47" s="11">
        <v>2.14</v>
      </c>
      <c r="H47" s="18">
        <v>2.2</v>
      </c>
      <c r="I47" s="11">
        <v>2.01</v>
      </c>
      <c r="J47" s="85">
        <v>1.02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/>
      <c r="F48" s="11">
        <v>7.05</v>
      </c>
      <c r="G48" s="11">
        <v>5.42</v>
      </c>
      <c r="H48" s="18">
        <v>5.4</v>
      </c>
      <c r="I48" s="11">
        <v>5.94</v>
      </c>
      <c r="J48" s="85">
        <v>6.09</v>
      </c>
    </row>
    <row r="49" ht="18.75" spans="1:10">
      <c r="A49" s="45"/>
      <c r="B49" s="43"/>
      <c r="C49" s="47" t="s">
        <v>50</v>
      </c>
      <c r="D49" s="46" t="s">
        <v>51</v>
      </c>
      <c r="E49" s="11"/>
      <c r="F49" s="11">
        <v>19</v>
      </c>
      <c r="G49" s="11">
        <v>15.8</v>
      </c>
      <c r="H49" s="18">
        <v>16.3</v>
      </c>
      <c r="I49" s="11">
        <v>12.8</v>
      </c>
      <c r="J49" s="85">
        <v>11.9</v>
      </c>
    </row>
    <row r="50" ht="14.25" spans="1:10">
      <c r="A50" s="45"/>
      <c r="B50" s="43"/>
      <c r="C50" s="48" t="s">
        <v>52</v>
      </c>
      <c r="D50" s="46" t="s">
        <v>65</v>
      </c>
      <c r="E50" s="11"/>
      <c r="F50" s="11">
        <v>6.3</v>
      </c>
      <c r="G50" s="11">
        <v>4.39</v>
      </c>
      <c r="H50" s="18">
        <v>4.6</v>
      </c>
      <c r="I50" s="11">
        <v>8.59</v>
      </c>
      <c r="J50" s="85">
        <v>7.62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/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/>
      <c r="F52" s="11">
        <v>9.42</v>
      </c>
      <c r="G52" s="11">
        <v>9.37</v>
      </c>
      <c r="H52" s="18">
        <v>9.36</v>
      </c>
      <c r="I52" s="11">
        <v>9.43</v>
      </c>
      <c r="J52" s="85">
        <v>9.45</v>
      </c>
    </row>
    <row r="53" ht="15.75" spans="1:10">
      <c r="A53" s="45"/>
      <c r="B53" s="43"/>
      <c r="C53" s="46" t="s">
        <v>48</v>
      </c>
      <c r="D53" s="46" t="s">
        <v>49</v>
      </c>
      <c r="E53" s="11"/>
      <c r="F53" s="11">
        <v>7.64</v>
      </c>
      <c r="G53" s="11">
        <v>6.61</v>
      </c>
      <c r="H53" s="18">
        <v>5.8</v>
      </c>
      <c r="I53" s="11">
        <v>7.15</v>
      </c>
      <c r="J53" s="85">
        <v>7.33</v>
      </c>
    </row>
    <row r="54" ht="18.75" spans="1:10">
      <c r="A54" s="45"/>
      <c r="B54" s="43"/>
      <c r="C54" s="47" t="s">
        <v>50</v>
      </c>
      <c r="D54" s="46" t="s">
        <v>51</v>
      </c>
      <c r="E54" s="11"/>
      <c r="F54" s="11">
        <v>8.9</v>
      </c>
      <c r="G54" s="11">
        <v>10</v>
      </c>
      <c r="H54" s="18">
        <v>10.3</v>
      </c>
      <c r="I54" s="11">
        <v>4.5</v>
      </c>
      <c r="J54" s="85">
        <v>6</v>
      </c>
    </row>
    <row r="55" ht="14.25" spans="1:10">
      <c r="A55" s="45"/>
      <c r="B55" s="49"/>
      <c r="C55" s="50" t="s">
        <v>52</v>
      </c>
      <c r="D55" s="46" t="s">
        <v>70</v>
      </c>
      <c r="E55" s="97"/>
      <c r="F55" s="97">
        <v>6.13</v>
      </c>
      <c r="G55" s="97">
        <v>9.11</v>
      </c>
      <c r="H55" s="18">
        <v>7.2</v>
      </c>
      <c r="I55" s="11">
        <v>4.83</v>
      </c>
      <c r="J55" s="85">
        <v>3.16</v>
      </c>
    </row>
    <row r="56" ht="14.25" spans="1:10">
      <c r="A56" s="51" t="s">
        <v>71</v>
      </c>
      <c r="B56" s="51" t="s">
        <v>72</v>
      </c>
      <c r="C56" s="52">
        <v>8.3</v>
      </c>
      <c r="D56" s="51" t="s">
        <v>44</v>
      </c>
      <c r="E56" s="52">
        <v>88</v>
      </c>
      <c r="F56" s="51" t="s">
        <v>73</v>
      </c>
      <c r="G56" s="52">
        <v>72.6</v>
      </c>
      <c r="H56" s="51" t="s">
        <v>74</v>
      </c>
      <c r="I56" s="52">
        <v>0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9.09</v>
      </c>
      <c r="C60" s="57"/>
      <c r="D60" s="94">
        <v>19</v>
      </c>
      <c r="E60" s="57"/>
      <c r="F60" s="57">
        <v>9.22</v>
      </c>
      <c r="G60" s="98"/>
      <c r="H60" s="57">
        <v>10.4</v>
      </c>
      <c r="I60" s="57"/>
      <c r="J60" s="85">
        <v>41.1</v>
      </c>
      <c r="K60" s="85"/>
      <c r="L60" s="85">
        <v>46.9</v>
      </c>
      <c r="M60" s="85"/>
    </row>
    <row r="61" ht="18.75" spans="1:13">
      <c r="A61" s="56" t="s">
        <v>79</v>
      </c>
      <c r="B61" s="57">
        <v>2.56</v>
      </c>
      <c r="C61" s="57"/>
      <c r="D61" s="94">
        <v>2.05</v>
      </c>
      <c r="E61" s="57"/>
      <c r="F61" s="57">
        <v>4.8</v>
      </c>
      <c r="G61" s="98"/>
      <c r="H61" s="57">
        <v>1.3</v>
      </c>
      <c r="I61" s="57"/>
      <c r="J61" s="85">
        <v>16.1</v>
      </c>
      <c r="K61" s="85"/>
      <c r="L61" s="85">
        <v>10.5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27.35</v>
      </c>
      <c r="D63" s="94"/>
      <c r="E63" s="57">
        <v>37.35</v>
      </c>
      <c r="F63" s="57"/>
      <c r="G63" s="98">
        <v>29</v>
      </c>
      <c r="H63" s="57"/>
      <c r="I63" s="57">
        <v>35.26</v>
      </c>
      <c r="J63" s="85"/>
      <c r="K63" s="85">
        <v>26.5</v>
      </c>
      <c r="M63" s="85">
        <v>10.6</v>
      </c>
    </row>
    <row r="64" ht="18.75" spans="1:13">
      <c r="A64" s="60" t="s">
        <v>81</v>
      </c>
      <c r="B64" s="57"/>
      <c r="C64" s="57"/>
      <c r="D64" s="94"/>
      <c r="E64" s="57"/>
      <c r="F64" s="57"/>
      <c r="G64" s="99"/>
      <c r="H64" s="57"/>
      <c r="I64" s="57"/>
      <c r="J64" s="85"/>
      <c r="K64" s="85">
        <v>60.1</v>
      </c>
      <c r="L64" s="85"/>
      <c r="M64" s="85">
        <v>9.7</v>
      </c>
    </row>
    <row r="65" ht="18.75" spans="1:13">
      <c r="A65" s="60" t="s">
        <v>82</v>
      </c>
      <c r="B65" s="57"/>
      <c r="C65" s="57">
        <v>74.8</v>
      </c>
      <c r="D65" s="94"/>
      <c r="E65" s="57">
        <v>65.15</v>
      </c>
      <c r="F65" s="57"/>
      <c r="G65" s="98">
        <v>54.79</v>
      </c>
      <c r="H65" s="57"/>
      <c r="I65" s="57">
        <v>66.73</v>
      </c>
      <c r="J65" s="85"/>
      <c r="K65" s="85"/>
      <c r="M65" s="85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6.91</v>
      </c>
      <c r="C67" s="57">
        <v>8.81</v>
      </c>
      <c r="D67" s="94">
        <v>7.58</v>
      </c>
      <c r="E67" s="57">
        <v>8.53</v>
      </c>
      <c r="F67" s="57">
        <v>17.4</v>
      </c>
      <c r="G67" s="98">
        <v>8.4</v>
      </c>
      <c r="H67" s="57">
        <v>14.2</v>
      </c>
      <c r="I67" s="57">
        <v>8.28</v>
      </c>
      <c r="J67" s="85">
        <v>10.12</v>
      </c>
      <c r="K67" s="85">
        <v>7.6</v>
      </c>
      <c r="L67" s="85">
        <v>9.86</v>
      </c>
      <c r="M67" s="85">
        <v>8.7</v>
      </c>
    </row>
    <row r="68" ht="18.75" spans="1:13">
      <c r="A68" s="92" t="s">
        <v>84</v>
      </c>
      <c r="B68" s="100">
        <v>1.33</v>
      </c>
      <c r="C68" s="57">
        <v>8.49</v>
      </c>
      <c r="D68" s="94">
        <v>2.37</v>
      </c>
      <c r="E68" s="57">
        <v>8.31</v>
      </c>
      <c r="F68" s="57">
        <v>4.35</v>
      </c>
      <c r="G68" s="98">
        <v>8.3</v>
      </c>
      <c r="H68" s="57">
        <v>4.7</v>
      </c>
      <c r="I68" s="57">
        <v>8.19</v>
      </c>
      <c r="J68" s="85">
        <v>11.66</v>
      </c>
      <c r="K68" s="85">
        <v>5.2</v>
      </c>
      <c r="L68" s="85">
        <v>12.1</v>
      </c>
      <c r="M68" s="85">
        <v>8.5</v>
      </c>
    </row>
    <row r="69" ht="18.75" spans="1:13">
      <c r="A69" s="92" t="s">
        <v>85</v>
      </c>
      <c r="B69" s="100">
        <v>5.45</v>
      </c>
      <c r="C69" s="57">
        <v>12</v>
      </c>
      <c r="D69" s="94">
        <v>13.1</v>
      </c>
      <c r="E69" s="57">
        <v>13.61</v>
      </c>
      <c r="F69" s="57">
        <v>12.9</v>
      </c>
      <c r="G69" s="98">
        <v>13.7</v>
      </c>
      <c r="H69" s="57">
        <v>11.5</v>
      </c>
      <c r="I69" s="57">
        <v>13.4</v>
      </c>
      <c r="J69" s="85">
        <v>9.03</v>
      </c>
      <c r="K69" s="85">
        <v>4.3</v>
      </c>
      <c r="L69" s="85"/>
      <c r="M69" s="85"/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112</v>
      </c>
      <c r="D2" s="6"/>
      <c r="E2" s="6"/>
      <c r="F2" s="61" t="s">
        <v>113</v>
      </c>
      <c r="G2" s="61"/>
      <c r="H2" s="61"/>
      <c r="I2" s="77" t="s">
        <v>114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6360</v>
      </c>
      <c r="D4" s="11"/>
      <c r="E4" s="11"/>
      <c r="F4" s="11">
        <v>7250</v>
      </c>
      <c r="G4" s="11"/>
      <c r="H4" s="11"/>
      <c r="I4" s="11">
        <v>8120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10460</v>
      </c>
      <c r="D5" s="11"/>
      <c r="E5" s="11"/>
      <c r="F5" s="11">
        <v>11760</v>
      </c>
      <c r="G5" s="11"/>
      <c r="H5" s="11"/>
      <c r="I5" s="11">
        <v>12960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C4-'3日'!I4</f>
        <v>860</v>
      </c>
      <c r="D6" s="13"/>
      <c r="E6" s="13"/>
      <c r="F6" s="63">
        <f>F4-C4</f>
        <v>890</v>
      </c>
      <c r="G6" s="64"/>
      <c r="H6" s="65"/>
      <c r="I6" s="63">
        <f>I4-F4</f>
        <v>870</v>
      </c>
      <c r="J6" s="64"/>
      <c r="K6" s="65"/>
      <c r="L6" s="81">
        <f>C6+F6+I6</f>
        <v>2620</v>
      </c>
      <c r="M6" s="81">
        <f>C7+F7+I7</f>
        <v>3580</v>
      </c>
    </row>
    <row r="7" ht="21.95" customHeight="1" spans="1:13">
      <c r="A7" s="9"/>
      <c r="B7" s="12" t="s">
        <v>8</v>
      </c>
      <c r="C7" s="13">
        <f>C5-'3日'!I5</f>
        <v>1080</v>
      </c>
      <c r="D7" s="13"/>
      <c r="E7" s="13"/>
      <c r="F7" s="63">
        <f>F5-C5</f>
        <v>1300</v>
      </c>
      <c r="G7" s="64"/>
      <c r="H7" s="65"/>
      <c r="I7" s="63">
        <f>I5-F5</f>
        <v>1200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47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47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480</v>
      </c>
      <c r="D15" s="18">
        <v>450</v>
      </c>
      <c r="E15" s="18">
        <v>420</v>
      </c>
      <c r="F15" s="18">
        <v>420</v>
      </c>
      <c r="G15" s="18">
        <v>390</v>
      </c>
      <c r="H15" s="18">
        <v>360</v>
      </c>
      <c r="I15" s="18">
        <v>360</v>
      </c>
      <c r="J15" s="18">
        <v>330</v>
      </c>
      <c r="K15" s="18">
        <v>300</v>
      </c>
    </row>
    <row r="16" ht="32.2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400</v>
      </c>
      <c r="D21" s="18">
        <v>300</v>
      </c>
      <c r="E21" s="18">
        <v>500</v>
      </c>
      <c r="F21" s="18">
        <v>500</v>
      </c>
      <c r="G21" s="18">
        <v>420</v>
      </c>
      <c r="H21" s="18">
        <v>330</v>
      </c>
      <c r="I21" s="18">
        <v>330</v>
      </c>
      <c r="J21" s="18">
        <v>500</v>
      </c>
      <c r="K21" s="18">
        <v>470</v>
      </c>
    </row>
    <row r="22" ht="41.25" customHeight="1" spans="1:11">
      <c r="A22" s="14"/>
      <c r="B22" s="20" t="s">
        <v>25</v>
      </c>
      <c r="C22" s="21" t="s">
        <v>124</v>
      </c>
      <c r="D22" s="21"/>
      <c r="E22" s="21"/>
      <c r="F22" s="21" t="s">
        <v>26</v>
      </c>
      <c r="G22" s="21"/>
      <c r="H22" s="21"/>
      <c r="I22" s="21" t="s">
        <v>125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2100</v>
      </c>
      <c r="D23" s="18"/>
      <c r="E23" s="18"/>
      <c r="F23" s="18">
        <v>2070</v>
      </c>
      <c r="G23" s="18"/>
      <c r="H23" s="18"/>
      <c r="I23" s="18">
        <v>1960</v>
      </c>
      <c r="J23" s="18"/>
      <c r="K23" s="18"/>
    </row>
    <row r="24" ht="21.95" customHeight="1" spans="1:11">
      <c r="A24" s="24"/>
      <c r="B24" s="25" t="s">
        <v>29</v>
      </c>
      <c r="C24" s="18">
        <v>3050</v>
      </c>
      <c r="D24" s="18"/>
      <c r="E24" s="18"/>
      <c r="F24" s="18">
        <v>2990</v>
      </c>
      <c r="G24" s="18"/>
      <c r="H24" s="18"/>
      <c r="I24" s="18">
        <v>2990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27</v>
      </c>
      <c r="D25" s="18"/>
      <c r="E25" s="18"/>
      <c r="F25" s="18">
        <v>27</v>
      </c>
      <c r="G25" s="18"/>
      <c r="H25" s="18"/>
      <c r="I25" s="18">
        <v>27</v>
      </c>
      <c r="J25" s="18"/>
      <c r="K25" s="18"/>
    </row>
    <row r="26" ht="21.95" customHeight="1" spans="1:11">
      <c r="A26" s="19"/>
      <c r="B26" s="15" t="s">
        <v>32</v>
      </c>
      <c r="C26" s="18">
        <v>40</v>
      </c>
      <c r="D26" s="18"/>
      <c r="E26" s="18"/>
      <c r="F26" s="18">
        <v>40</v>
      </c>
      <c r="G26" s="18"/>
      <c r="H26" s="18"/>
      <c r="I26" s="18">
        <v>38</v>
      </c>
      <c r="J26" s="18"/>
      <c r="K26" s="18"/>
    </row>
    <row r="27" ht="21.95" customHeight="1" spans="1:11">
      <c r="A27" s="19"/>
      <c r="B27" s="15" t="s">
        <v>33</v>
      </c>
      <c r="C27" s="18">
        <v>19</v>
      </c>
      <c r="D27" s="18"/>
      <c r="E27" s="18"/>
      <c r="F27" s="18">
        <v>19</v>
      </c>
      <c r="G27" s="18"/>
      <c r="H27" s="18"/>
      <c r="I27" s="18">
        <v>19</v>
      </c>
      <c r="J27" s="18"/>
      <c r="K27" s="18"/>
    </row>
    <row r="28" ht="76.5" customHeight="1" spans="1:11">
      <c r="A28" s="26" t="s">
        <v>34</v>
      </c>
      <c r="B28" s="27"/>
      <c r="C28" s="28" t="s">
        <v>126</v>
      </c>
      <c r="D28" s="29"/>
      <c r="E28" s="66"/>
      <c r="F28" s="28" t="s">
        <v>127</v>
      </c>
      <c r="G28" s="29"/>
      <c r="H28" s="66"/>
      <c r="I28" s="28" t="s">
        <v>128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121</v>
      </c>
      <c r="D31" s="41"/>
      <c r="E31" s="69"/>
      <c r="F31" s="40" t="s">
        <v>129</v>
      </c>
      <c r="G31" s="41"/>
      <c r="H31" s="69"/>
      <c r="I31" s="40" t="s">
        <v>123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9.34</v>
      </c>
      <c r="F35" s="11">
        <v>9.32</v>
      </c>
      <c r="G35" s="11">
        <v>9.43</v>
      </c>
      <c r="H35" s="18">
        <v>9.31</v>
      </c>
      <c r="I35" s="11">
        <v>9.15</v>
      </c>
      <c r="J35" s="85">
        <v>9.21</v>
      </c>
    </row>
    <row r="36" ht="15.75" spans="1:10">
      <c r="A36" s="45"/>
      <c r="B36" s="43"/>
      <c r="C36" s="46" t="s">
        <v>48</v>
      </c>
      <c r="D36" s="46" t="s">
        <v>49</v>
      </c>
      <c r="E36" s="11">
        <v>6.79</v>
      </c>
      <c r="F36" s="11">
        <v>6.62</v>
      </c>
      <c r="G36" s="11">
        <v>7.13</v>
      </c>
      <c r="H36" s="18">
        <v>5.71</v>
      </c>
      <c r="I36" s="11">
        <v>8.06</v>
      </c>
      <c r="J36" s="85">
        <v>7.61</v>
      </c>
    </row>
    <row r="37" ht="18.75" spans="1:10">
      <c r="A37" s="45"/>
      <c r="B37" s="43"/>
      <c r="C37" s="47" t="s">
        <v>50</v>
      </c>
      <c r="D37" s="46" t="s">
        <v>51</v>
      </c>
      <c r="E37" s="11">
        <v>13.4</v>
      </c>
      <c r="F37" s="11">
        <v>12.3</v>
      </c>
      <c r="G37" s="95">
        <v>10.1</v>
      </c>
      <c r="H37" s="18">
        <v>15.2</v>
      </c>
      <c r="I37" s="11">
        <v>15.2</v>
      </c>
      <c r="J37" s="85">
        <v>15</v>
      </c>
    </row>
    <row r="38" ht="14.25" spans="1:10">
      <c r="A38" s="45"/>
      <c r="B38" s="43"/>
      <c r="C38" s="48" t="s">
        <v>52</v>
      </c>
      <c r="D38" s="46" t="s">
        <v>53</v>
      </c>
      <c r="E38" s="103">
        <v>17.8</v>
      </c>
      <c r="F38" s="103">
        <v>16.4</v>
      </c>
      <c r="G38" s="95">
        <v>14</v>
      </c>
      <c r="H38" s="96">
        <v>9.4</v>
      </c>
      <c r="I38" s="11">
        <v>7.2</v>
      </c>
      <c r="J38" s="85">
        <v>9.2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0.8</v>
      </c>
      <c r="F39" s="11">
        <v>0.8</v>
      </c>
      <c r="G39" s="11">
        <v>0.8</v>
      </c>
      <c r="H39" s="18">
        <v>0.8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9.79</v>
      </c>
      <c r="F40" s="11">
        <v>9.67</v>
      </c>
      <c r="G40" s="11">
        <v>9.71</v>
      </c>
      <c r="H40" s="18">
        <v>9.74</v>
      </c>
      <c r="I40" s="11">
        <v>10</v>
      </c>
      <c r="J40" s="85">
        <v>10</v>
      </c>
    </row>
    <row r="41" ht="15.75" spans="1:10">
      <c r="A41" s="45"/>
      <c r="B41" s="43"/>
      <c r="C41" s="46" t="s">
        <v>48</v>
      </c>
      <c r="D41" s="46" t="s">
        <v>56</v>
      </c>
      <c r="E41" s="11">
        <v>24.8</v>
      </c>
      <c r="F41" s="11">
        <v>21.3</v>
      </c>
      <c r="G41" s="11">
        <v>21.8</v>
      </c>
      <c r="H41" s="18">
        <v>22.8</v>
      </c>
      <c r="I41" s="11">
        <v>24.7</v>
      </c>
      <c r="J41" s="85">
        <v>22.1</v>
      </c>
    </row>
    <row r="42" ht="15.75" spans="1:10">
      <c r="A42" s="45"/>
      <c r="B42" s="43"/>
      <c r="C42" s="48" t="s">
        <v>57</v>
      </c>
      <c r="D42" s="47" t="s">
        <v>58</v>
      </c>
      <c r="E42" s="11">
        <v>4.46</v>
      </c>
      <c r="F42" s="11">
        <v>4.52</v>
      </c>
      <c r="G42" s="11">
        <v>4.58</v>
      </c>
      <c r="H42" s="18">
        <v>4.58</v>
      </c>
      <c r="I42" s="11">
        <v>4.7</v>
      </c>
      <c r="J42" s="85">
        <v>4.67</v>
      </c>
    </row>
    <row r="43" ht="15.75" spans="1:10">
      <c r="A43" s="45"/>
      <c r="B43" s="43"/>
      <c r="C43" s="48" t="s">
        <v>59</v>
      </c>
      <c r="D43" s="46" t="s">
        <v>60</v>
      </c>
      <c r="E43" s="11">
        <v>4.6</v>
      </c>
      <c r="F43" s="11">
        <v>6.62</v>
      </c>
      <c r="G43" s="11">
        <v>6800</v>
      </c>
      <c r="H43" s="18">
        <v>8.21</v>
      </c>
      <c r="I43" s="11">
        <v>7.23</v>
      </c>
      <c r="J43" s="85">
        <v>7.12</v>
      </c>
    </row>
    <row r="44" ht="18.75" spans="1:10">
      <c r="A44" s="45"/>
      <c r="B44" s="43"/>
      <c r="C44" s="47" t="s">
        <v>50</v>
      </c>
      <c r="D44" s="46" t="s">
        <v>61</v>
      </c>
      <c r="E44" s="11">
        <v>434</v>
      </c>
      <c r="F44" s="11">
        <v>444</v>
      </c>
      <c r="G44" s="11">
        <v>481</v>
      </c>
      <c r="H44" s="18">
        <v>509</v>
      </c>
      <c r="I44" s="11">
        <v>600</v>
      </c>
      <c r="J44" s="85">
        <v>550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7.16</v>
      </c>
      <c r="F45" s="11">
        <v>6.99</v>
      </c>
      <c r="G45" s="11">
        <v>6.62</v>
      </c>
      <c r="H45" s="18">
        <v>9.01</v>
      </c>
      <c r="I45" s="11">
        <v>6.87</v>
      </c>
      <c r="J45" s="85">
        <v>6.93</v>
      </c>
    </row>
    <row r="46" ht="18.75" spans="1:10">
      <c r="A46" s="45"/>
      <c r="B46" s="43"/>
      <c r="C46" s="47" t="s">
        <v>50</v>
      </c>
      <c r="D46" s="46" t="s">
        <v>51</v>
      </c>
      <c r="E46" s="11">
        <v>2.2</v>
      </c>
      <c r="F46" s="11">
        <v>4.3</v>
      </c>
      <c r="G46" s="11">
        <v>7.4</v>
      </c>
      <c r="H46" s="18">
        <v>8.67</v>
      </c>
      <c r="I46" s="11">
        <v>8</v>
      </c>
      <c r="J46" s="85">
        <v>8.3</v>
      </c>
    </row>
    <row r="47" ht="14.25" spans="1:10">
      <c r="A47" s="45"/>
      <c r="B47" s="43"/>
      <c r="C47" s="48" t="s">
        <v>52</v>
      </c>
      <c r="D47" s="46" t="s">
        <v>65</v>
      </c>
      <c r="E47" s="11">
        <v>17.1</v>
      </c>
      <c r="F47" s="11">
        <v>18.2</v>
      </c>
      <c r="G47" s="11">
        <v>8.52</v>
      </c>
      <c r="H47" s="18">
        <v>7.1</v>
      </c>
      <c r="I47" s="11">
        <v>1.67</v>
      </c>
      <c r="J47" s="85">
        <v>2.04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5.82</v>
      </c>
      <c r="F48" s="11">
        <v>5.47</v>
      </c>
      <c r="G48" s="11">
        <v>6.23</v>
      </c>
      <c r="H48" s="18">
        <v>7.44</v>
      </c>
      <c r="I48" s="11">
        <v>6.23</v>
      </c>
      <c r="J48" s="85">
        <v>6.18</v>
      </c>
    </row>
    <row r="49" ht="18.75" spans="1:10">
      <c r="A49" s="45"/>
      <c r="B49" s="43"/>
      <c r="C49" s="47" t="s">
        <v>50</v>
      </c>
      <c r="D49" s="46" t="s">
        <v>51</v>
      </c>
      <c r="E49" s="11">
        <v>5.7</v>
      </c>
      <c r="F49" s="11">
        <v>6.3</v>
      </c>
      <c r="G49" s="11">
        <v>12.3</v>
      </c>
      <c r="H49" s="18">
        <v>22.2</v>
      </c>
      <c r="I49" s="11">
        <v>17.9</v>
      </c>
      <c r="J49" s="85">
        <v>18.3</v>
      </c>
    </row>
    <row r="50" ht="14.25" spans="1:10">
      <c r="A50" s="45"/>
      <c r="B50" s="43"/>
      <c r="C50" s="48" t="s">
        <v>52</v>
      </c>
      <c r="D50" s="46" t="s">
        <v>65</v>
      </c>
      <c r="E50" s="11">
        <v>13.6</v>
      </c>
      <c r="F50" s="11">
        <v>11.4</v>
      </c>
      <c r="G50" s="11">
        <v>9.5</v>
      </c>
      <c r="H50" s="18">
        <v>7.5</v>
      </c>
      <c r="I50" s="11">
        <v>3.42</v>
      </c>
      <c r="J50" s="85">
        <v>3.78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9.47</v>
      </c>
      <c r="F52" s="11">
        <v>9.44</v>
      </c>
      <c r="G52" s="11">
        <v>9.14</v>
      </c>
      <c r="H52" s="18">
        <v>9.3</v>
      </c>
      <c r="I52" s="11">
        <v>9.4</v>
      </c>
      <c r="J52" s="85">
        <v>9.38</v>
      </c>
    </row>
    <row r="53" ht="15.75" spans="1:10">
      <c r="A53" s="45"/>
      <c r="B53" s="43"/>
      <c r="C53" s="46" t="s">
        <v>48</v>
      </c>
      <c r="D53" s="46" t="s">
        <v>49</v>
      </c>
      <c r="E53" s="11">
        <v>6.75</v>
      </c>
      <c r="F53" s="11">
        <v>7.01</v>
      </c>
      <c r="G53" s="11">
        <v>6.92</v>
      </c>
      <c r="H53" s="18">
        <v>8.95</v>
      </c>
      <c r="I53" s="11">
        <v>7.96</v>
      </c>
      <c r="J53" s="85">
        <v>7.88</v>
      </c>
    </row>
    <row r="54" ht="18.75" spans="1:10">
      <c r="A54" s="45"/>
      <c r="B54" s="43"/>
      <c r="C54" s="47" t="s">
        <v>50</v>
      </c>
      <c r="D54" s="46" t="s">
        <v>51</v>
      </c>
      <c r="E54" s="11">
        <v>1.6</v>
      </c>
      <c r="F54" s="11">
        <v>5.6</v>
      </c>
      <c r="G54" s="11">
        <v>12.8</v>
      </c>
      <c r="H54" s="18">
        <v>9.51</v>
      </c>
      <c r="I54" s="11">
        <v>7.3</v>
      </c>
      <c r="J54" s="85">
        <v>5.2</v>
      </c>
    </row>
    <row r="55" ht="14.25" spans="1:10">
      <c r="A55" s="45"/>
      <c r="B55" s="49"/>
      <c r="C55" s="50" t="s">
        <v>52</v>
      </c>
      <c r="D55" s="46" t="s">
        <v>70</v>
      </c>
      <c r="E55" s="97">
        <v>9.58</v>
      </c>
      <c r="F55" s="97">
        <v>8.71</v>
      </c>
      <c r="G55" s="97">
        <v>9.2</v>
      </c>
      <c r="H55" s="18">
        <v>8.8</v>
      </c>
      <c r="I55" s="11">
        <v>4.28</v>
      </c>
      <c r="J55" s="85">
        <v>3.6</v>
      </c>
    </row>
    <row r="56" ht="14.25" spans="1:10">
      <c r="A56" s="51" t="s">
        <v>71</v>
      </c>
      <c r="B56" s="51" t="s">
        <v>72</v>
      </c>
      <c r="C56" s="52">
        <v>7.81</v>
      </c>
      <c r="D56" s="51" t="s">
        <v>44</v>
      </c>
      <c r="E56" s="52">
        <v>90</v>
      </c>
      <c r="F56" s="51" t="s">
        <v>73</v>
      </c>
      <c r="G56" s="52">
        <v>78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/>
      <c r="C60" s="57"/>
      <c r="D60" s="94">
        <v>24.7</v>
      </c>
      <c r="E60" s="57"/>
      <c r="F60" s="57">
        <v>44</v>
      </c>
      <c r="G60" s="98"/>
      <c r="H60" s="57">
        <v>89</v>
      </c>
      <c r="I60" s="57"/>
      <c r="J60" s="85"/>
      <c r="K60" s="85"/>
      <c r="L60" s="85">
        <v>5.11</v>
      </c>
      <c r="M60" s="85"/>
    </row>
    <row r="61" ht="18.75" spans="1:13">
      <c r="A61" s="56" t="s">
        <v>79</v>
      </c>
      <c r="B61" s="57">
        <v>13.7</v>
      </c>
      <c r="C61" s="57"/>
      <c r="D61" s="94">
        <v>146</v>
      </c>
      <c r="E61" s="57"/>
      <c r="F61" s="57">
        <v>9.5</v>
      </c>
      <c r="G61" s="98"/>
      <c r="H61" s="57">
        <v>37.7</v>
      </c>
      <c r="I61" s="57"/>
      <c r="J61" s="85">
        <v>14.9</v>
      </c>
      <c r="K61" s="85"/>
      <c r="L61" s="85">
        <v>18.6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40.86</v>
      </c>
      <c r="D63" s="94"/>
      <c r="E63" s="57">
        <v>41.98</v>
      </c>
      <c r="F63" s="57"/>
      <c r="G63" s="98">
        <v>49.02</v>
      </c>
      <c r="H63" s="57"/>
      <c r="I63" s="57">
        <v>47.2</v>
      </c>
      <c r="J63" s="85"/>
      <c r="K63" s="85"/>
      <c r="M63" s="85"/>
    </row>
    <row r="64" ht="18.75" spans="1:13">
      <c r="A64" s="60" t="s">
        <v>81</v>
      </c>
      <c r="B64" s="57"/>
      <c r="C64" s="57">
        <v>36.81</v>
      </c>
      <c r="D64" s="94"/>
      <c r="E64" s="57"/>
      <c r="F64" s="57"/>
      <c r="G64" s="99"/>
      <c r="H64" s="57"/>
      <c r="I64" s="57"/>
      <c r="J64" s="85"/>
      <c r="K64" s="85">
        <v>21.5</v>
      </c>
      <c r="L64" s="85"/>
      <c r="M64" s="85">
        <v>20.5</v>
      </c>
    </row>
    <row r="65" ht="18.75" spans="1:13">
      <c r="A65" s="60" t="s">
        <v>82</v>
      </c>
      <c r="B65" s="57"/>
      <c r="C65" s="57"/>
      <c r="D65" s="94"/>
      <c r="E65" s="57">
        <v>50.36</v>
      </c>
      <c r="F65" s="57"/>
      <c r="G65" s="98">
        <v>51.98</v>
      </c>
      <c r="H65" s="57"/>
      <c r="I65" s="57">
        <v>52.69</v>
      </c>
      <c r="J65" s="85"/>
      <c r="K65" s="85">
        <v>54.2</v>
      </c>
      <c r="M65" s="85">
        <v>56.2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15.8</v>
      </c>
      <c r="C67" s="57">
        <v>8.79</v>
      </c>
      <c r="D67" s="94">
        <v>32.1</v>
      </c>
      <c r="E67" s="57">
        <v>12.7</v>
      </c>
      <c r="F67" s="57">
        <v>15.3</v>
      </c>
      <c r="G67" s="98">
        <v>8.44</v>
      </c>
      <c r="H67" s="57">
        <v>6</v>
      </c>
      <c r="I67" s="57">
        <v>8.58</v>
      </c>
      <c r="J67" s="85">
        <v>9.93</v>
      </c>
      <c r="K67" s="85">
        <v>8.8</v>
      </c>
      <c r="L67" s="85">
        <v>7.63</v>
      </c>
      <c r="M67" s="85">
        <v>8</v>
      </c>
    </row>
    <row r="68" ht="18.75" spans="1:13">
      <c r="A68" s="92" t="s">
        <v>84</v>
      </c>
      <c r="B68" s="100">
        <v>19.2</v>
      </c>
      <c r="C68" s="57">
        <v>8.37</v>
      </c>
      <c r="D68" s="94">
        <v>8.41</v>
      </c>
      <c r="E68" s="57">
        <v>8.81</v>
      </c>
      <c r="F68" s="57">
        <v>12.4</v>
      </c>
      <c r="G68" s="98">
        <v>7.89</v>
      </c>
      <c r="H68" s="57">
        <v>7.97</v>
      </c>
      <c r="I68" s="57">
        <v>8.09</v>
      </c>
      <c r="J68" s="85">
        <v>11.62</v>
      </c>
      <c r="K68" s="85">
        <v>8.1</v>
      </c>
      <c r="L68" s="85">
        <v>11.6</v>
      </c>
      <c r="M68" s="85">
        <v>8.2</v>
      </c>
    </row>
    <row r="69" ht="18.75" spans="1:13">
      <c r="A69" s="92" t="s">
        <v>85</v>
      </c>
      <c r="B69" s="100"/>
      <c r="C69" s="57"/>
      <c r="D69" s="94">
        <v>11.1</v>
      </c>
      <c r="E69" s="57">
        <v>15.7</v>
      </c>
      <c r="F69" s="57">
        <v>12.6</v>
      </c>
      <c r="G69" s="98">
        <v>13.9</v>
      </c>
      <c r="H69" s="57">
        <v>17.4</v>
      </c>
      <c r="I69" s="57">
        <v>13.68</v>
      </c>
      <c r="J69" s="85">
        <v>8.27</v>
      </c>
      <c r="K69" s="85">
        <v>12.5</v>
      </c>
      <c r="L69" s="85">
        <v>7.9</v>
      </c>
      <c r="M69" s="85">
        <v>10.7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1" t="s">
        <v>131</v>
      </c>
      <c r="G2" s="61"/>
      <c r="H2" s="61"/>
      <c r="I2" s="77" t="s">
        <v>132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04">
        <v>9070</v>
      </c>
      <c r="D4" s="105"/>
      <c r="E4" s="110"/>
      <c r="F4" s="11">
        <v>9950</v>
      </c>
      <c r="G4" s="11"/>
      <c r="H4" s="11"/>
      <c r="I4" s="11">
        <v>10850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04">
        <v>14300</v>
      </c>
      <c r="D5" s="105"/>
      <c r="E5" s="110"/>
      <c r="F5" s="11">
        <v>15199</v>
      </c>
      <c r="G5" s="11"/>
      <c r="H5" s="11"/>
      <c r="I5" s="11">
        <v>16100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06">
        <f>C4-'4日'!I4</f>
        <v>950</v>
      </c>
      <c r="D6" s="107"/>
      <c r="E6" s="111"/>
      <c r="F6" s="63">
        <f>F4-C4</f>
        <v>880</v>
      </c>
      <c r="G6" s="64"/>
      <c r="H6" s="65"/>
      <c r="I6" s="63">
        <f>I4-F4</f>
        <v>900</v>
      </c>
      <c r="J6" s="64"/>
      <c r="K6" s="65"/>
      <c r="L6" s="81">
        <f>C6+F6+I6</f>
        <v>2730</v>
      </c>
      <c r="M6" s="81">
        <f>C7+F7+I7</f>
        <v>3140</v>
      </c>
    </row>
    <row r="7" ht="21.95" customHeight="1" spans="1:13">
      <c r="A7" s="9"/>
      <c r="B7" s="12" t="s">
        <v>8</v>
      </c>
      <c r="C7" s="108">
        <f>C5-'4日'!I5</f>
        <v>1340</v>
      </c>
      <c r="D7" s="109"/>
      <c r="E7" s="112"/>
      <c r="F7" s="63">
        <f>F5-C5</f>
        <v>899</v>
      </c>
      <c r="G7" s="64"/>
      <c r="H7" s="65"/>
      <c r="I7" s="63">
        <f>I5-F5</f>
        <v>901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04">
        <v>0</v>
      </c>
      <c r="D8" s="105"/>
      <c r="E8" s="110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04">
        <v>48</v>
      </c>
      <c r="D9" s="105"/>
      <c r="E9" s="110"/>
      <c r="F9" s="11">
        <v>48</v>
      </c>
      <c r="G9" s="11"/>
      <c r="H9" s="11"/>
      <c r="I9" s="11">
        <v>47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04">
        <v>48</v>
      </c>
      <c r="D10" s="105"/>
      <c r="E10" s="110"/>
      <c r="F10" s="11">
        <v>45</v>
      </c>
      <c r="G10" s="11"/>
      <c r="H10" s="11"/>
      <c r="I10" s="11">
        <v>47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300</v>
      </c>
      <c r="D15" s="18">
        <v>280</v>
      </c>
      <c r="E15" s="18">
        <v>260</v>
      </c>
      <c r="F15" s="18">
        <v>260</v>
      </c>
      <c r="G15" s="18">
        <v>480</v>
      </c>
      <c r="H15" s="18">
        <v>450</v>
      </c>
      <c r="I15" s="18">
        <v>450</v>
      </c>
      <c r="J15" s="18">
        <v>420</v>
      </c>
      <c r="K15" s="18">
        <v>390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133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470</v>
      </c>
      <c r="D21" s="18">
        <v>380</v>
      </c>
      <c r="E21" s="18">
        <v>280</v>
      </c>
      <c r="F21" s="18">
        <v>280</v>
      </c>
      <c r="G21" s="18">
        <v>470</v>
      </c>
      <c r="H21" s="18">
        <v>400</v>
      </c>
      <c r="I21" s="18">
        <v>400</v>
      </c>
      <c r="J21" s="18">
        <v>310</v>
      </c>
      <c r="K21" s="18">
        <v>520</v>
      </c>
    </row>
    <row r="22" ht="35.25" customHeight="1" spans="1:11">
      <c r="A22" s="14"/>
      <c r="B22" s="20" t="s">
        <v>25</v>
      </c>
      <c r="C22" s="21" t="s">
        <v>26</v>
      </c>
      <c r="D22" s="21"/>
      <c r="E22" s="21"/>
      <c r="F22" s="21" t="s">
        <v>134</v>
      </c>
      <c r="G22" s="21"/>
      <c r="H22" s="21"/>
      <c r="I22" s="21" t="s">
        <v>135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1860</v>
      </c>
      <c r="D23" s="18"/>
      <c r="E23" s="18"/>
      <c r="F23" s="18">
        <v>1860</v>
      </c>
      <c r="G23" s="18"/>
      <c r="H23" s="18"/>
      <c r="I23" s="18">
        <v>1780</v>
      </c>
      <c r="J23" s="18"/>
      <c r="K23" s="18"/>
    </row>
    <row r="24" ht="21.95" customHeight="1" spans="1:11">
      <c r="A24" s="24"/>
      <c r="B24" s="25" t="s">
        <v>29</v>
      </c>
      <c r="C24" s="18">
        <v>2950</v>
      </c>
      <c r="D24" s="18"/>
      <c r="E24" s="18"/>
      <c r="F24" s="18">
        <v>2950</v>
      </c>
      <c r="G24" s="18"/>
      <c r="H24" s="18"/>
      <c r="I24" s="18">
        <v>2850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27</v>
      </c>
      <c r="D25" s="18"/>
      <c r="E25" s="18"/>
      <c r="F25" s="18">
        <v>26</v>
      </c>
      <c r="G25" s="18"/>
      <c r="H25" s="18"/>
      <c r="I25" s="18">
        <v>26</v>
      </c>
      <c r="J25" s="18"/>
      <c r="K25" s="18"/>
    </row>
    <row r="26" ht="21.95" customHeight="1" spans="1:11">
      <c r="A26" s="19"/>
      <c r="B26" s="15" t="s">
        <v>32</v>
      </c>
      <c r="C26" s="18">
        <v>38</v>
      </c>
      <c r="D26" s="18"/>
      <c r="E26" s="18"/>
      <c r="F26" s="18">
        <v>37</v>
      </c>
      <c r="G26" s="18"/>
      <c r="H26" s="18"/>
      <c r="I26" s="18">
        <v>35</v>
      </c>
      <c r="J26" s="18"/>
      <c r="K26" s="18"/>
    </row>
    <row r="27" ht="21.95" customHeight="1" spans="1:11">
      <c r="A27" s="19"/>
      <c r="B27" s="15" t="s">
        <v>33</v>
      </c>
      <c r="C27" s="18">
        <v>19</v>
      </c>
      <c r="D27" s="18"/>
      <c r="E27" s="18"/>
      <c r="F27" s="18">
        <v>19</v>
      </c>
      <c r="G27" s="18"/>
      <c r="H27" s="18"/>
      <c r="I27" s="18">
        <v>19</v>
      </c>
      <c r="J27" s="18"/>
      <c r="K27" s="18"/>
    </row>
    <row r="28" ht="76.5" customHeight="1" spans="1:11">
      <c r="A28" s="26" t="s">
        <v>34</v>
      </c>
      <c r="B28" s="27"/>
      <c r="C28" s="28" t="s">
        <v>136</v>
      </c>
      <c r="D28" s="29"/>
      <c r="E28" s="66"/>
      <c r="F28" s="28" t="s">
        <v>119</v>
      </c>
      <c r="G28" s="29"/>
      <c r="H28" s="66"/>
      <c r="I28" s="28" t="s">
        <v>137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138</v>
      </c>
      <c r="D31" s="41"/>
      <c r="E31" s="69"/>
      <c r="F31" s="40" t="s">
        <v>139</v>
      </c>
      <c r="G31" s="41"/>
      <c r="H31" s="69"/>
      <c r="I31" s="40" t="s">
        <v>122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9.14</v>
      </c>
      <c r="F35" s="11">
        <v>9.16</v>
      </c>
      <c r="G35" s="11">
        <v>9.06</v>
      </c>
      <c r="H35" s="18">
        <v>9.23</v>
      </c>
      <c r="I35" s="11">
        <v>9.28</v>
      </c>
      <c r="J35" s="85">
        <v>9.29</v>
      </c>
    </row>
    <row r="36" ht="15.75" spans="1:10">
      <c r="A36" s="45"/>
      <c r="B36" s="43"/>
      <c r="C36" s="46" t="s">
        <v>48</v>
      </c>
      <c r="D36" s="46" t="s">
        <v>49</v>
      </c>
      <c r="E36" s="11">
        <v>8.22</v>
      </c>
      <c r="F36" s="11">
        <v>7.98</v>
      </c>
      <c r="G36" s="11">
        <v>5.77</v>
      </c>
      <c r="H36" s="18">
        <v>9.87</v>
      </c>
      <c r="I36" s="11">
        <v>5.81</v>
      </c>
      <c r="J36" s="85">
        <v>5.73</v>
      </c>
    </row>
    <row r="37" ht="18.75" spans="1:10">
      <c r="A37" s="45"/>
      <c r="B37" s="43"/>
      <c r="C37" s="47" t="s">
        <v>50</v>
      </c>
      <c r="D37" s="46" t="s">
        <v>51</v>
      </c>
      <c r="E37" s="11">
        <v>7.2</v>
      </c>
      <c r="F37" s="11">
        <v>7.1</v>
      </c>
      <c r="G37" s="95">
        <v>9.5</v>
      </c>
      <c r="H37" s="18">
        <v>15</v>
      </c>
      <c r="I37" s="11">
        <v>14.8</v>
      </c>
      <c r="J37" s="85">
        <v>15.1</v>
      </c>
    </row>
    <row r="38" ht="14.25" spans="1:10">
      <c r="A38" s="45"/>
      <c r="B38" s="43"/>
      <c r="C38" s="48" t="s">
        <v>52</v>
      </c>
      <c r="D38" s="46" t="s">
        <v>53</v>
      </c>
      <c r="E38" s="95">
        <v>10.1</v>
      </c>
      <c r="F38" s="95">
        <v>5.76</v>
      </c>
      <c r="G38" s="95">
        <v>10.4</v>
      </c>
      <c r="H38" s="96">
        <v>9.3</v>
      </c>
      <c r="I38" s="11">
        <v>10.8</v>
      </c>
      <c r="J38" s="85">
        <v>10.4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1</v>
      </c>
      <c r="H39" s="18">
        <v>1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9.93</v>
      </c>
      <c r="F40" s="11">
        <v>9.94</v>
      </c>
      <c r="G40" s="11">
        <v>9.85</v>
      </c>
      <c r="H40" s="18">
        <v>9.89</v>
      </c>
      <c r="I40" s="11">
        <v>10</v>
      </c>
      <c r="J40" s="85">
        <v>9.9</v>
      </c>
    </row>
    <row r="41" ht="15.75" spans="1:10">
      <c r="A41" s="45"/>
      <c r="B41" s="43"/>
      <c r="C41" s="46" t="s">
        <v>48</v>
      </c>
      <c r="D41" s="46" t="s">
        <v>56</v>
      </c>
      <c r="E41" s="11">
        <v>22.8</v>
      </c>
      <c r="F41" s="11">
        <v>21</v>
      </c>
      <c r="G41" s="11">
        <v>21.2</v>
      </c>
      <c r="H41" s="18">
        <v>23.3</v>
      </c>
      <c r="I41" s="11">
        <v>21.3</v>
      </c>
      <c r="J41" s="85">
        <v>21.8</v>
      </c>
    </row>
    <row r="42" ht="15.75" spans="1:10">
      <c r="A42" s="45"/>
      <c r="B42" s="43"/>
      <c r="C42" s="48" t="s">
        <v>57</v>
      </c>
      <c r="D42" s="47" t="s">
        <v>58</v>
      </c>
      <c r="E42" s="11">
        <v>4.58</v>
      </c>
      <c r="F42" s="11">
        <v>4.49</v>
      </c>
      <c r="G42" s="11">
        <v>4.99</v>
      </c>
      <c r="H42" s="18">
        <v>5.04</v>
      </c>
      <c r="I42" s="11">
        <v>5.03</v>
      </c>
      <c r="J42" s="85">
        <v>5.1</v>
      </c>
    </row>
    <row r="43" ht="15.75" spans="1:10">
      <c r="A43" s="45"/>
      <c r="B43" s="43"/>
      <c r="C43" s="48" t="s">
        <v>59</v>
      </c>
      <c r="D43" s="46" t="s">
        <v>60</v>
      </c>
      <c r="E43" s="11">
        <v>7.27</v>
      </c>
      <c r="F43" s="11">
        <v>6.25</v>
      </c>
      <c r="G43" s="11">
        <v>8.32</v>
      </c>
      <c r="H43" s="18">
        <v>7.9</v>
      </c>
      <c r="I43" s="11">
        <v>4.72</v>
      </c>
      <c r="J43" s="85">
        <v>8.96</v>
      </c>
    </row>
    <row r="44" ht="18.75" spans="1:10">
      <c r="A44" s="45"/>
      <c r="B44" s="43"/>
      <c r="C44" s="47" t="s">
        <v>50</v>
      </c>
      <c r="D44" s="46" t="s">
        <v>61</v>
      </c>
      <c r="E44" s="11">
        <v>455</v>
      </c>
      <c r="F44" s="11">
        <v>448</v>
      </c>
      <c r="G44" s="11">
        <v>410</v>
      </c>
      <c r="H44" s="18">
        <v>386</v>
      </c>
      <c r="I44" s="11">
        <v>468</v>
      </c>
      <c r="J44" s="85">
        <v>589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6.74</v>
      </c>
      <c r="F45" s="11">
        <v>6.76</v>
      </c>
      <c r="G45" s="11">
        <v>6.12</v>
      </c>
      <c r="H45" s="18">
        <v>8.01</v>
      </c>
      <c r="I45" s="11">
        <v>7.59</v>
      </c>
      <c r="J45" s="85">
        <v>6.03</v>
      </c>
    </row>
    <row r="46" ht="18.75" spans="1:10">
      <c r="A46" s="45"/>
      <c r="B46" s="43"/>
      <c r="C46" s="47" t="s">
        <v>50</v>
      </c>
      <c r="D46" s="46" t="s">
        <v>51</v>
      </c>
      <c r="E46" s="11">
        <v>5.5</v>
      </c>
      <c r="F46" s="11">
        <v>7.7</v>
      </c>
      <c r="G46" s="11">
        <v>8.29</v>
      </c>
      <c r="H46" s="18">
        <v>8.39</v>
      </c>
      <c r="I46" s="11">
        <v>8.2</v>
      </c>
      <c r="J46" s="85">
        <v>8.63</v>
      </c>
    </row>
    <row r="47" ht="14.25" spans="1:10">
      <c r="A47" s="45"/>
      <c r="B47" s="43"/>
      <c r="C47" s="48" t="s">
        <v>52</v>
      </c>
      <c r="D47" s="46" t="s">
        <v>65</v>
      </c>
      <c r="E47" s="11">
        <v>5.74</v>
      </c>
      <c r="F47" s="11">
        <v>6.71</v>
      </c>
      <c r="G47" s="11">
        <v>6.57</v>
      </c>
      <c r="H47" s="18">
        <v>8.5</v>
      </c>
      <c r="I47" s="11">
        <v>3.53</v>
      </c>
      <c r="J47" s="85">
        <v>2.61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6.3</v>
      </c>
      <c r="F48" s="11">
        <v>7.29</v>
      </c>
      <c r="G48" s="11">
        <v>11.5</v>
      </c>
      <c r="H48" s="18">
        <v>13.32</v>
      </c>
      <c r="I48" s="11">
        <v>6.7</v>
      </c>
      <c r="J48" s="85">
        <v>7.81</v>
      </c>
    </row>
    <row r="49" ht="18.75" spans="1:10">
      <c r="A49" s="45"/>
      <c r="B49" s="43"/>
      <c r="C49" s="47" t="s">
        <v>50</v>
      </c>
      <c r="D49" s="46" t="s">
        <v>51</v>
      </c>
      <c r="E49" s="11">
        <v>18.8</v>
      </c>
      <c r="F49" s="11">
        <v>18.2</v>
      </c>
      <c r="G49" s="11">
        <v>16.2</v>
      </c>
      <c r="H49" s="18">
        <v>15.7</v>
      </c>
      <c r="I49" s="11">
        <v>17.4</v>
      </c>
      <c r="J49" s="85">
        <v>18.9</v>
      </c>
    </row>
    <row r="50" ht="14.25" spans="1:10">
      <c r="A50" s="45"/>
      <c r="B50" s="43"/>
      <c r="C50" s="48" t="s">
        <v>52</v>
      </c>
      <c r="D50" s="46" t="s">
        <v>65</v>
      </c>
      <c r="E50" s="11">
        <v>4.22</v>
      </c>
      <c r="F50" s="11">
        <v>4.26</v>
      </c>
      <c r="G50" s="11">
        <v>9.73</v>
      </c>
      <c r="H50" s="18">
        <v>7</v>
      </c>
      <c r="I50" s="11">
        <v>9.9</v>
      </c>
      <c r="J50" s="85">
        <v>4.99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9.47</v>
      </c>
      <c r="F52" s="11">
        <v>9.26</v>
      </c>
      <c r="G52" s="11">
        <v>9.47</v>
      </c>
      <c r="H52" s="18">
        <v>9.47</v>
      </c>
      <c r="I52" s="11">
        <v>9.24</v>
      </c>
      <c r="J52" s="85">
        <v>9.22</v>
      </c>
    </row>
    <row r="53" ht="15.75" spans="1:10">
      <c r="A53" s="45"/>
      <c r="B53" s="43"/>
      <c r="C53" s="46" t="s">
        <v>48</v>
      </c>
      <c r="D53" s="46" t="s">
        <v>49</v>
      </c>
      <c r="E53" s="11">
        <v>7.75</v>
      </c>
      <c r="F53" s="11">
        <v>7.63</v>
      </c>
      <c r="G53" s="11">
        <v>6.04</v>
      </c>
      <c r="H53" s="18">
        <v>9.65</v>
      </c>
      <c r="I53" s="11">
        <v>6.1</v>
      </c>
      <c r="J53" s="85">
        <v>10.11</v>
      </c>
    </row>
    <row r="54" ht="18.75" spans="1:10">
      <c r="A54" s="45"/>
      <c r="B54" s="43"/>
      <c r="C54" s="47" t="s">
        <v>50</v>
      </c>
      <c r="D54" s="46" t="s">
        <v>51</v>
      </c>
      <c r="E54" s="11">
        <v>5.4</v>
      </c>
      <c r="F54" s="11">
        <v>5.4</v>
      </c>
      <c r="G54" s="11">
        <v>5.4</v>
      </c>
      <c r="H54" s="18">
        <v>2.2</v>
      </c>
      <c r="I54" s="11">
        <v>10.7</v>
      </c>
      <c r="J54" s="85">
        <v>10.1</v>
      </c>
    </row>
    <row r="55" ht="14.25" spans="1:10">
      <c r="A55" s="45"/>
      <c r="B55" s="49"/>
      <c r="C55" s="50" t="s">
        <v>52</v>
      </c>
      <c r="D55" s="46" t="s">
        <v>70</v>
      </c>
      <c r="E55" s="97">
        <v>11.4</v>
      </c>
      <c r="F55" s="97">
        <v>9.75</v>
      </c>
      <c r="G55" s="97">
        <v>7.65</v>
      </c>
      <c r="H55" s="18">
        <v>7.8</v>
      </c>
      <c r="I55" s="11">
        <v>2.27</v>
      </c>
      <c r="J55" s="85">
        <v>3.43</v>
      </c>
    </row>
    <row r="56" ht="14.25" spans="1:10">
      <c r="A56" s="51" t="s">
        <v>71</v>
      </c>
      <c r="B56" s="51" t="s">
        <v>72</v>
      </c>
      <c r="C56" s="52">
        <v>7.62</v>
      </c>
      <c r="D56" s="51" t="s">
        <v>44</v>
      </c>
      <c r="E56" s="52">
        <v>95</v>
      </c>
      <c r="F56" s="51" t="s">
        <v>73</v>
      </c>
      <c r="G56" s="52">
        <v>78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/>
      <c r="K59" s="85"/>
      <c r="L59" s="85"/>
      <c r="M59" s="85"/>
    </row>
    <row r="60" ht="18.75" spans="1:13">
      <c r="A60" s="56" t="s">
        <v>78</v>
      </c>
      <c r="B60" s="57">
        <v>2.21</v>
      </c>
      <c r="C60" s="57"/>
      <c r="D60" s="94">
        <v>5.8</v>
      </c>
      <c r="E60" s="57"/>
      <c r="F60" s="57">
        <v>10.3</v>
      </c>
      <c r="G60" s="98"/>
      <c r="H60" s="57">
        <v>10.5</v>
      </c>
      <c r="I60" s="57"/>
      <c r="J60" s="85">
        <v>5.35</v>
      </c>
      <c r="K60" s="85"/>
      <c r="L60" s="85">
        <v>145</v>
      </c>
      <c r="M60" s="85"/>
    </row>
    <row r="61" ht="18.75" spans="1:13">
      <c r="A61" s="56" t="s">
        <v>79</v>
      </c>
      <c r="B61" s="57">
        <v>74.8</v>
      </c>
      <c r="C61" s="57"/>
      <c r="D61" s="94">
        <v>21.8</v>
      </c>
      <c r="E61" s="57"/>
      <c r="F61" s="57">
        <v>12.4</v>
      </c>
      <c r="G61" s="98"/>
      <c r="H61" s="57">
        <v>12.8</v>
      </c>
      <c r="I61" s="57"/>
      <c r="J61" s="85">
        <v>4.66</v>
      </c>
      <c r="K61" s="85"/>
      <c r="L61" s="85">
        <v>9.79</v>
      </c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94"/>
      <c r="E63" s="57"/>
      <c r="F63" s="57"/>
      <c r="G63" s="98"/>
      <c r="H63" s="57"/>
      <c r="I63" s="57"/>
      <c r="J63" s="85"/>
      <c r="K63" s="85"/>
      <c r="M63" s="85"/>
    </row>
    <row r="64" ht="18.75" spans="1:13">
      <c r="A64" s="60" t="s">
        <v>81</v>
      </c>
      <c r="B64" s="57"/>
      <c r="C64" s="57">
        <v>17.77</v>
      </c>
      <c r="D64" s="94"/>
      <c r="E64" s="57">
        <v>15.96</v>
      </c>
      <c r="F64" s="57"/>
      <c r="G64" s="99">
        <v>20.9</v>
      </c>
      <c r="H64" s="57"/>
      <c r="I64" s="57">
        <v>21.88</v>
      </c>
      <c r="J64" s="85"/>
      <c r="K64" s="85">
        <v>22.95</v>
      </c>
      <c r="L64" s="85"/>
      <c r="M64" s="85">
        <v>22.83</v>
      </c>
    </row>
    <row r="65" ht="18.75" spans="1:13">
      <c r="A65" s="60" t="s">
        <v>82</v>
      </c>
      <c r="B65" s="57"/>
      <c r="C65" s="57">
        <v>57.34</v>
      </c>
      <c r="D65" s="94"/>
      <c r="E65" s="57">
        <v>59.23</v>
      </c>
      <c r="F65" s="57"/>
      <c r="G65" s="98">
        <v>70.5</v>
      </c>
      <c r="H65" s="57"/>
      <c r="I65" s="57">
        <v>62.32</v>
      </c>
      <c r="J65" s="85"/>
      <c r="K65" s="85">
        <v>63.87</v>
      </c>
      <c r="M65" s="85">
        <v>62.73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14.1</v>
      </c>
      <c r="C67" s="57">
        <v>8.7</v>
      </c>
      <c r="D67" s="94">
        <v>11.9</v>
      </c>
      <c r="E67" s="57">
        <v>9.27</v>
      </c>
      <c r="F67" s="57">
        <v>13.4</v>
      </c>
      <c r="G67" s="98">
        <v>9.09</v>
      </c>
      <c r="H67" s="57">
        <v>9.66</v>
      </c>
      <c r="I67" s="57">
        <v>9.25</v>
      </c>
      <c r="J67" s="85">
        <v>5.06</v>
      </c>
      <c r="K67" s="85">
        <v>9.37</v>
      </c>
      <c r="L67" s="85">
        <v>9.7</v>
      </c>
      <c r="M67" s="85">
        <v>9.32</v>
      </c>
    </row>
    <row r="68" ht="18.75" spans="1:13">
      <c r="A68" s="92" t="s">
        <v>84</v>
      </c>
      <c r="B68" s="100">
        <v>5.64</v>
      </c>
      <c r="C68" s="57">
        <v>8.42</v>
      </c>
      <c r="D68" s="94">
        <v>5.08</v>
      </c>
      <c r="E68" s="57">
        <v>8.36</v>
      </c>
      <c r="F68" s="57">
        <v>4.31</v>
      </c>
      <c r="G68" s="98">
        <v>8.38</v>
      </c>
      <c r="H68" s="57">
        <v>3.55</v>
      </c>
      <c r="I68" s="57">
        <v>8.71</v>
      </c>
      <c r="J68" s="85">
        <v>4.45</v>
      </c>
      <c r="K68" s="85">
        <v>8.79</v>
      </c>
      <c r="L68" s="85">
        <v>4.8</v>
      </c>
      <c r="M68" s="85">
        <v>8.68</v>
      </c>
    </row>
    <row r="69" ht="18.75" spans="1:13">
      <c r="A69" s="92" t="s">
        <v>85</v>
      </c>
      <c r="B69" s="100">
        <v>12.7</v>
      </c>
      <c r="C69" s="57">
        <v>13.96</v>
      </c>
      <c r="D69" s="94">
        <v>7.89</v>
      </c>
      <c r="E69" s="57">
        <v>13.96</v>
      </c>
      <c r="F69" s="57">
        <v>7.31</v>
      </c>
      <c r="G69" s="98">
        <v>13.96</v>
      </c>
      <c r="H69" s="57">
        <v>7.67</v>
      </c>
      <c r="I69" s="57">
        <v>13.82</v>
      </c>
      <c r="J69" s="85">
        <v>11.9</v>
      </c>
      <c r="K69" s="85">
        <v>14.46</v>
      </c>
      <c r="L69" s="85">
        <v>10.6</v>
      </c>
      <c r="M69" s="85">
        <v>14.25</v>
      </c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I56" sqref="A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130</v>
      </c>
      <c r="D2" s="6"/>
      <c r="E2" s="6"/>
      <c r="F2" s="61" t="s">
        <v>131</v>
      </c>
      <c r="G2" s="61"/>
      <c r="H2" s="61"/>
      <c r="I2" s="77" t="s">
        <v>132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11656</v>
      </c>
      <c r="D4" s="11"/>
      <c r="E4" s="11"/>
      <c r="F4" s="11">
        <v>12550</v>
      </c>
      <c r="G4" s="11"/>
      <c r="H4" s="11"/>
      <c r="I4" s="11">
        <v>13450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16860</v>
      </c>
      <c r="D5" s="11"/>
      <c r="E5" s="11"/>
      <c r="F5" s="11">
        <v>17797</v>
      </c>
      <c r="G5" s="11"/>
      <c r="H5" s="11"/>
      <c r="I5" s="11">
        <v>18550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C4-'5日'!I4</f>
        <v>806</v>
      </c>
      <c r="D6" s="13"/>
      <c r="E6" s="13"/>
      <c r="F6" s="63">
        <f>F4-C4</f>
        <v>894</v>
      </c>
      <c r="G6" s="64"/>
      <c r="H6" s="65"/>
      <c r="I6" s="63">
        <f>I4-F4</f>
        <v>900</v>
      </c>
      <c r="J6" s="64"/>
      <c r="K6" s="65"/>
      <c r="L6" s="81">
        <f>C6+F6+I6</f>
        <v>2600</v>
      </c>
      <c r="M6" s="81">
        <f>C7+F7+I7</f>
        <v>2450</v>
      </c>
    </row>
    <row r="7" ht="21.95" customHeight="1" spans="1:13">
      <c r="A7" s="9"/>
      <c r="B7" s="12" t="s">
        <v>8</v>
      </c>
      <c r="C7" s="13">
        <f>C5-'5日'!I5</f>
        <v>760</v>
      </c>
      <c r="D7" s="13"/>
      <c r="E7" s="13"/>
      <c r="F7" s="63">
        <f>F5-C5</f>
        <v>937</v>
      </c>
      <c r="G7" s="64"/>
      <c r="H7" s="65"/>
      <c r="I7" s="63">
        <f>I5-F5</f>
        <v>753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46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46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390</v>
      </c>
      <c r="D15" s="18">
        <v>360</v>
      </c>
      <c r="E15" s="18">
        <v>330</v>
      </c>
      <c r="F15" s="18">
        <v>330</v>
      </c>
      <c r="G15" s="18">
        <v>300</v>
      </c>
      <c r="H15" s="18">
        <v>270</v>
      </c>
      <c r="I15" s="18">
        <v>270</v>
      </c>
      <c r="J15" s="18">
        <v>500</v>
      </c>
      <c r="K15" s="18">
        <v>470</v>
      </c>
    </row>
    <row r="16" ht="33.7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140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520</v>
      </c>
      <c r="D21" s="18">
        <v>520</v>
      </c>
      <c r="E21" s="18">
        <v>450</v>
      </c>
      <c r="F21" s="18">
        <v>450</v>
      </c>
      <c r="G21" s="18">
        <v>380</v>
      </c>
      <c r="H21" s="18">
        <v>280</v>
      </c>
      <c r="I21" s="18">
        <v>280</v>
      </c>
      <c r="J21" s="18">
        <v>450</v>
      </c>
      <c r="K21" s="18">
        <v>400</v>
      </c>
    </row>
    <row r="22" ht="42.75" customHeight="1" spans="1:11">
      <c r="A22" s="14"/>
      <c r="B22" s="20" t="s">
        <v>25</v>
      </c>
      <c r="C22" s="21" t="s">
        <v>26</v>
      </c>
      <c r="D22" s="21"/>
      <c r="E22" s="21"/>
      <c r="F22" s="21" t="s">
        <v>26</v>
      </c>
      <c r="G22" s="21"/>
      <c r="H22" s="21"/>
      <c r="I22" s="21" t="s">
        <v>141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1780</v>
      </c>
      <c r="D23" s="18"/>
      <c r="E23" s="18"/>
      <c r="F23" s="18">
        <v>1640</v>
      </c>
      <c r="G23" s="18"/>
      <c r="H23" s="18"/>
      <c r="I23" s="18">
        <v>1560</v>
      </c>
      <c r="J23" s="18"/>
      <c r="K23" s="18"/>
    </row>
    <row r="24" ht="21.95" customHeight="1" spans="1:11">
      <c r="A24" s="24"/>
      <c r="B24" s="25" t="s">
        <v>29</v>
      </c>
      <c r="C24" s="18">
        <v>2850</v>
      </c>
      <c r="D24" s="18"/>
      <c r="E24" s="18"/>
      <c r="F24" s="18">
        <v>2730</v>
      </c>
      <c r="G24" s="18"/>
      <c r="H24" s="18"/>
      <c r="I24" s="18">
        <v>2730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26</v>
      </c>
      <c r="D25" s="18"/>
      <c r="E25" s="18"/>
      <c r="F25" s="18">
        <v>26</v>
      </c>
      <c r="G25" s="18"/>
      <c r="H25" s="18"/>
      <c r="I25" s="18">
        <v>25</v>
      </c>
      <c r="J25" s="18"/>
      <c r="K25" s="18"/>
    </row>
    <row r="26" ht="21.95" customHeight="1" spans="1:11">
      <c r="A26" s="19"/>
      <c r="B26" s="15" t="s">
        <v>32</v>
      </c>
      <c r="C26" s="18">
        <v>35</v>
      </c>
      <c r="D26" s="18"/>
      <c r="E26" s="18"/>
      <c r="F26" s="18">
        <v>35</v>
      </c>
      <c r="G26" s="18"/>
      <c r="H26" s="18"/>
      <c r="I26" s="18">
        <v>32</v>
      </c>
      <c r="J26" s="18"/>
      <c r="K26" s="18"/>
    </row>
    <row r="27" ht="21.95" customHeight="1" spans="1:11">
      <c r="A27" s="19"/>
      <c r="B27" s="15" t="s">
        <v>33</v>
      </c>
      <c r="C27" s="18">
        <v>19</v>
      </c>
      <c r="D27" s="18"/>
      <c r="E27" s="18"/>
      <c r="F27" s="18">
        <v>19</v>
      </c>
      <c r="G27" s="18"/>
      <c r="H27" s="18"/>
      <c r="I27" s="18">
        <v>19</v>
      </c>
      <c r="J27" s="18"/>
      <c r="K27" s="18"/>
    </row>
    <row r="28" ht="76.5" customHeight="1" spans="1:11">
      <c r="A28" s="26" t="s">
        <v>34</v>
      </c>
      <c r="B28" s="27"/>
      <c r="C28" s="28" t="s">
        <v>142</v>
      </c>
      <c r="D28" s="29"/>
      <c r="E28" s="66"/>
      <c r="F28" s="28" t="s">
        <v>143</v>
      </c>
      <c r="G28" s="29"/>
      <c r="H28" s="66"/>
      <c r="I28" s="28" t="s">
        <v>144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138</v>
      </c>
      <c r="D31" s="41"/>
      <c r="E31" s="69"/>
      <c r="F31" s="40" t="s">
        <v>145</v>
      </c>
      <c r="G31" s="41"/>
      <c r="H31" s="69"/>
      <c r="I31" s="40" t="s">
        <v>122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85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9.43</v>
      </c>
      <c r="F35" s="11">
        <v>9.28</v>
      </c>
      <c r="G35" s="11">
        <v>9.12</v>
      </c>
      <c r="H35" s="18">
        <v>9.19</v>
      </c>
      <c r="I35" s="11">
        <v>8.98</v>
      </c>
      <c r="J35" s="85">
        <v>9.26</v>
      </c>
    </row>
    <row r="36" ht="15.75" spans="1:10">
      <c r="A36" s="45"/>
      <c r="B36" s="43"/>
      <c r="C36" s="46" t="s">
        <v>48</v>
      </c>
      <c r="D36" s="46" t="s">
        <v>49</v>
      </c>
      <c r="E36" s="11">
        <v>8.43</v>
      </c>
      <c r="F36" s="11">
        <v>8.1</v>
      </c>
      <c r="G36" s="11">
        <v>6.21</v>
      </c>
      <c r="H36" s="18">
        <v>6.62</v>
      </c>
      <c r="I36" s="11">
        <v>6.22</v>
      </c>
      <c r="J36" s="85">
        <v>6.28</v>
      </c>
    </row>
    <row r="37" ht="18.75" spans="1:10">
      <c r="A37" s="45"/>
      <c r="B37" s="43"/>
      <c r="C37" s="47" t="s">
        <v>50</v>
      </c>
      <c r="D37" s="46" t="s">
        <v>51</v>
      </c>
      <c r="E37" s="11">
        <v>14.6</v>
      </c>
      <c r="F37" s="11">
        <v>14.9</v>
      </c>
      <c r="G37" s="95">
        <v>15.3</v>
      </c>
      <c r="H37" s="18">
        <v>15.8</v>
      </c>
      <c r="I37" s="11">
        <v>15.4</v>
      </c>
      <c r="J37" s="85">
        <v>15.1</v>
      </c>
    </row>
    <row r="38" ht="14.25" spans="1:10">
      <c r="A38" s="45"/>
      <c r="B38" s="43"/>
      <c r="C38" s="48" t="s">
        <v>52</v>
      </c>
      <c r="D38" s="46" t="s">
        <v>53</v>
      </c>
      <c r="E38" s="95">
        <v>16.9</v>
      </c>
      <c r="F38" s="95">
        <v>10.2</v>
      </c>
      <c r="G38" s="95">
        <v>9.5</v>
      </c>
      <c r="H38" s="96">
        <v>10.4</v>
      </c>
      <c r="I38" s="11">
        <v>18.8</v>
      </c>
      <c r="J38" s="85">
        <v>70.7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1</v>
      </c>
      <c r="H39" s="18">
        <v>1</v>
      </c>
      <c r="I39" s="11">
        <v>1</v>
      </c>
      <c r="J39" s="85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10.01</v>
      </c>
      <c r="F40" s="11">
        <v>9.71</v>
      </c>
      <c r="G40" s="11">
        <v>9.6</v>
      </c>
      <c r="H40" s="18">
        <v>9.81</v>
      </c>
      <c r="I40" s="11">
        <v>9.8</v>
      </c>
      <c r="J40" s="85">
        <v>9.72</v>
      </c>
    </row>
    <row r="41" ht="15.75" spans="1:10">
      <c r="A41" s="45"/>
      <c r="B41" s="43"/>
      <c r="C41" s="46" t="s">
        <v>48</v>
      </c>
      <c r="D41" s="46" t="s">
        <v>56</v>
      </c>
      <c r="E41" s="11">
        <v>23.7</v>
      </c>
      <c r="F41" s="11">
        <v>25.7</v>
      </c>
      <c r="G41" s="11">
        <v>20</v>
      </c>
      <c r="H41" s="18">
        <v>23.6</v>
      </c>
      <c r="I41" s="11">
        <v>20.2</v>
      </c>
      <c r="J41" s="85">
        <v>23.9</v>
      </c>
    </row>
    <row r="42" ht="15.75" spans="1:10">
      <c r="A42" s="45"/>
      <c r="B42" s="43"/>
      <c r="C42" s="48" t="s">
        <v>57</v>
      </c>
      <c r="D42" s="47" t="s">
        <v>58</v>
      </c>
      <c r="E42" s="11">
        <v>4.13</v>
      </c>
      <c r="F42" s="11">
        <v>2.34</v>
      </c>
      <c r="G42" s="11">
        <v>3.76</v>
      </c>
      <c r="H42" s="18">
        <v>4.68</v>
      </c>
      <c r="I42" s="11">
        <v>5.03</v>
      </c>
      <c r="J42" s="85">
        <v>3.9</v>
      </c>
    </row>
    <row r="43" ht="15.75" spans="1:10">
      <c r="A43" s="45"/>
      <c r="B43" s="43"/>
      <c r="C43" s="48" t="s">
        <v>59</v>
      </c>
      <c r="D43" s="46" t="s">
        <v>60</v>
      </c>
      <c r="E43" s="11">
        <v>8.03</v>
      </c>
      <c r="F43" s="11">
        <v>6.98</v>
      </c>
      <c r="G43" s="11">
        <v>6.21</v>
      </c>
      <c r="H43" s="18">
        <v>7.62</v>
      </c>
      <c r="I43" s="11">
        <v>9.01</v>
      </c>
      <c r="J43" s="85">
        <v>9.6</v>
      </c>
    </row>
    <row r="44" ht="18.75" spans="1:10">
      <c r="A44" s="45"/>
      <c r="B44" s="43"/>
      <c r="C44" s="47" t="s">
        <v>50</v>
      </c>
      <c r="D44" s="46" t="s">
        <v>61</v>
      </c>
      <c r="E44" s="11">
        <v>475</v>
      </c>
      <c r="F44" s="11">
        <v>420</v>
      </c>
      <c r="G44" s="11">
        <v>671</v>
      </c>
      <c r="H44" s="18">
        <v>536</v>
      </c>
      <c r="I44" s="11">
        <v>550</v>
      </c>
      <c r="J44" s="85">
        <v>449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6.35</v>
      </c>
      <c r="F45" s="11">
        <v>7</v>
      </c>
      <c r="G45" s="11">
        <v>6.3</v>
      </c>
      <c r="H45" s="18">
        <v>6.4</v>
      </c>
      <c r="I45" s="11">
        <v>9.05</v>
      </c>
      <c r="J45" s="85">
        <v>9.86</v>
      </c>
    </row>
    <row r="46" ht="18.75" spans="1:10">
      <c r="A46" s="45"/>
      <c r="B46" s="43"/>
      <c r="C46" s="47" t="s">
        <v>50</v>
      </c>
      <c r="D46" s="46" t="s">
        <v>51</v>
      </c>
      <c r="E46" s="11">
        <v>8.28</v>
      </c>
      <c r="F46" s="11">
        <v>8.27</v>
      </c>
      <c r="G46" s="11">
        <v>9.83</v>
      </c>
      <c r="H46" s="18">
        <v>9.96</v>
      </c>
      <c r="I46" s="11">
        <v>9.44</v>
      </c>
      <c r="J46" s="85">
        <v>9.27</v>
      </c>
    </row>
    <row r="47" ht="14.25" spans="1:10">
      <c r="A47" s="45"/>
      <c r="B47" s="43"/>
      <c r="C47" s="48" t="s">
        <v>52</v>
      </c>
      <c r="D47" s="46" t="s">
        <v>65</v>
      </c>
      <c r="E47" s="11">
        <v>5.08</v>
      </c>
      <c r="F47" s="11">
        <v>9.45</v>
      </c>
      <c r="G47" s="11">
        <v>8.89</v>
      </c>
      <c r="H47" s="18">
        <v>9.5</v>
      </c>
      <c r="I47" s="11">
        <v>9.7</v>
      </c>
      <c r="J47" s="85">
        <v>14.3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6.07</v>
      </c>
      <c r="F48" s="11">
        <v>6.88</v>
      </c>
      <c r="G48" s="11">
        <v>6.33</v>
      </c>
      <c r="H48" s="18">
        <v>6.49</v>
      </c>
      <c r="I48" s="11">
        <v>5.81</v>
      </c>
      <c r="J48" s="85">
        <v>6.99</v>
      </c>
    </row>
    <row r="49" ht="18.75" spans="1:10">
      <c r="A49" s="45"/>
      <c r="B49" s="43"/>
      <c r="C49" s="47" t="s">
        <v>50</v>
      </c>
      <c r="D49" s="46" t="s">
        <v>51</v>
      </c>
      <c r="E49" s="11">
        <v>19.4</v>
      </c>
      <c r="F49" s="11">
        <v>16.6</v>
      </c>
      <c r="G49" s="11">
        <v>20.7</v>
      </c>
      <c r="H49" s="18">
        <v>19</v>
      </c>
      <c r="I49" s="11">
        <v>20.1</v>
      </c>
      <c r="J49" s="85">
        <v>21.1</v>
      </c>
    </row>
    <row r="50" ht="14.25" spans="1:10">
      <c r="A50" s="45"/>
      <c r="B50" s="43"/>
      <c r="C50" s="48" t="s">
        <v>52</v>
      </c>
      <c r="D50" s="46" t="s">
        <v>65</v>
      </c>
      <c r="E50" s="11">
        <v>12.2</v>
      </c>
      <c r="F50" s="11">
        <v>10.9</v>
      </c>
      <c r="G50" s="11">
        <v>8.42</v>
      </c>
      <c r="H50" s="18">
        <v>5.4</v>
      </c>
      <c r="I50" s="11">
        <v>17.8</v>
      </c>
      <c r="J50" s="85">
        <v>14.77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8">
        <v>0</v>
      </c>
      <c r="I51" s="11">
        <v>0</v>
      </c>
      <c r="J51" s="85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9.4</v>
      </c>
      <c r="F52" s="11">
        <v>9.46</v>
      </c>
      <c r="G52" s="11">
        <v>9.36</v>
      </c>
      <c r="H52" s="18">
        <v>9.38</v>
      </c>
      <c r="I52" s="11">
        <v>9.53</v>
      </c>
      <c r="J52" s="85">
        <v>9.31</v>
      </c>
    </row>
    <row r="53" ht="15.75" spans="1:10">
      <c r="A53" s="45"/>
      <c r="B53" s="43"/>
      <c r="C53" s="46" t="s">
        <v>48</v>
      </c>
      <c r="D53" s="46" t="s">
        <v>49</v>
      </c>
      <c r="E53" s="11">
        <v>6.63</v>
      </c>
      <c r="F53" s="11">
        <v>6.58</v>
      </c>
      <c r="G53" s="11">
        <v>8.65</v>
      </c>
      <c r="H53" s="18">
        <v>12.61</v>
      </c>
      <c r="I53" s="11">
        <v>5.63</v>
      </c>
      <c r="J53" s="85">
        <v>5.8</v>
      </c>
    </row>
    <row r="54" ht="18.75" spans="1:10">
      <c r="A54" s="45"/>
      <c r="B54" s="43"/>
      <c r="C54" s="47" t="s">
        <v>50</v>
      </c>
      <c r="D54" s="46" t="s">
        <v>51</v>
      </c>
      <c r="E54" s="11">
        <v>1.8</v>
      </c>
      <c r="F54" s="11">
        <v>4.3</v>
      </c>
      <c r="G54" s="11">
        <v>9.8</v>
      </c>
      <c r="H54" s="18">
        <v>9.1</v>
      </c>
      <c r="I54" s="11">
        <v>4.7</v>
      </c>
      <c r="J54" s="85">
        <v>6.7</v>
      </c>
    </row>
    <row r="55" ht="14.25" spans="1:10">
      <c r="A55" s="45"/>
      <c r="B55" s="49"/>
      <c r="C55" s="50" t="s">
        <v>52</v>
      </c>
      <c r="D55" s="46" t="s">
        <v>70</v>
      </c>
      <c r="E55" s="97">
        <v>5.19</v>
      </c>
      <c r="F55" s="97">
        <v>4.29</v>
      </c>
      <c r="G55" s="97">
        <v>8.42</v>
      </c>
      <c r="H55" s="18">
        <v>9.8</v>
      </c>
      <c r="I55" s="11">
        <v>9.2</v>
      </c>
      <c r="J55" s="85">
        <v>8.2</v>
      </c>
    </row>
    <row r="56" ht="14.25" spans="1:10">
      <c r="A56" s="51" t="s">
        <v>71</v>
      </c>
      <c r="B56" s="51" t="s">
        <v>72</v>
      </c>
      <c r="C56" s="52">
        <v>8</v>
      </c>
      <c r="D56" s="51" t="s">
        <v>44</v>
      </c>
      <c r="E56" s="52">
        <v>83</v>
      </c>
      <c r="F56" s="51" t="s">
        <v>73</v>
      </c>
      <c r="G56" s="52">
        <v>79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94"/>
      <c r="E59" s="57"/>
      <c r="F59" s="57"/>
      <c r="G59" s="98"/>
      <c r="H59" s="57"/>
      <c r="I59" s="57"/>
      <c r="J59" s="85">
        <v>38.3</v>
      </c>
      <c r="K59" s="85"/>
      <c r="L59" s="85">
        <v>69.6</v>
      </c>
      <c r="M59" s="85"/>
    </row>
    <row r="60" ht="18.75" spans="1:13">
      <c r="A60" s="56" t="s">
        <v>78</v>
      </c>
      <c r="B60" s="57">
        <v>3.66</v>
      </c>
      <c r="C60" s="57"/>
      <c r="D60" s="94">
        <v>26.4</v>
      </c>
      <c r="E60" s="57"/>
      <c r="F60" s="57">
        <v>7.28</v>
      </c>
      <c r="G60" s="98"/>
      <c r="H60" s="57">
        <v>19.7</v>
      </c>
      <c r="I60" s="57"/>
      <c r="J60" s="85">
        <v>3.19</v>
      </c>
      <c r="K60" s="85"/>
      <c r="L60" s="85">
        <v>30.1</v>
      </c>
      <c r="M60" s="85"/>
    </row>
    <row r="61" ht="18.75" spans="1:13">
      <c r="A61" s="56" t="s">
        <v>79</v>
      </c>
      <c r="B61" s="57">
        <v>15.1</v>
      </c>
      <c r="C61" s="57"/>
      <c r="D61" s="94">
        <v>334.8</v>
      </c>
      <c r="E61" s="57"/>
      <c r="F61" s="57">
        <v>8.76</v>
      </c>
      <c r="G61" s="98"/>
      <c r="H61" s="57">
        <v>19.3</v>
      </c>
      <c r="I61" s="57"/>
      <c r="J61" s="85"/>
      <c r="K61" s="85"/>
      <c r="L61" s="85"/>
      <c r="M61" s="85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94"/>
      <c r="E63" s="57"/>
      <c r="F63" s="57"/>
      <c r="G63" s="98"/>
      <c r="H63" s="57"/>
      <c r="I63" s="57">
        <v>20.8</v>
      </c>
      <c r="J63" s="85"/>
      <c r="K63" s="85">
        <v>26.47</v>
      </c>
      <c r="M63" s="85">
        <v>25.13</v>
      </c>
    </row>
    <row r="64" ht="18.75" spans="1:13">
      <c r="A64" s="60" t="s">
        <v>81</v>
      </c>
      <c r="B64" s="57"/>
      <c r="C64" s="57">
        <v>14.55</v>
      </c>
      <c r="D64" s="94"/>
      <c r="E64" s="57">
        <v>24.17</v>
      </c>
      <c r="F64" s="57"/>
      <c r="G64" s="99">
        <v>24.89</v>
      </c>
      <c r="H64" s="57"/>
      <c r="I64" s="57">
        <v>26.21</v>
      </c>
      <c r="J64" s="85"/>
      <c r="K64" s="85">
        <v>26.23</v>
      </c>
      <c r="L64" s="85"/>
      <c r="M64" s="85">
        <v>23.97</v>
      </c>
    </row>
    <row r="65" ht="18.75" spans="1:13">
      <c r="A65" s="60" t="s">
        <v>82</v>
      </c>
      <c r="B65" s="57"/>
      <c r="C65" s="57">
        <v>64.56</v>
      </c>
      <c r="D65" s="94"/>
      <c r="E65" s="57">
        <v>55.86</v>
      </c>
      <c r="F65" s="57"/>
      <c r="G65" s="98">
        <v>72.04</v>
      </c>
      <c r="H65" s="57"/>
      <c r="I65" s="57"/>
      <c r="J65" s="85"/>
      <c r="K65" s="85"/>
      <c r="M65" s="85"/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16.1</v>
      </c>
      <c r="C67" s="57">
        <v>10.13</v>
      </c>
      <c r="D67" s="94">
        <v>12.9</v>
      </c>
      <c r="E67" s="57">
        <v>10.53</v>
      </c>
      <c r="F67" s="57">
        <v>7.8</v>
      </c>
      <c r="G67" s="98">
        <v>11.21</v>
      </c>
      <c r="H67" s="57">
        <v>15.2</v>
      </c>
      <c r="I67" s="57">
        <v>11.38</v>
      </c>
      <c r="J67" s="85">
        <v>18.8</v>
      </c>
      <c r="K67" s="85">
        <v>12.97</v>
      </c>
      <c r="L67" s="85">
        <v>19.8</v>
      </c>
      <c r="M67" s="85">
        <v>13.185</v>
      </c>
    </row>
    <row r="68" ht="18.75" spans="1:13">
      <c r="A68" s="92" t="s">
        <v>84</v>
      </c>
      <c r="B68" s="100">
        <v>3.95</v>
      </c>
      <c r="C68" s="57">
        <v>9.27</v>
      </c>
      <c r="D68" s="94">
        <v>4.82</v>
      </c>
      <c r="E68" s="57">
        <v>8.88</v>
      </c>
      <c r="F68" s="57">
        <v>10.3</v>
      </c>
      <c r="G68" s="98">
        <v>9.19</v>
      </c>
      <c r="H68" s="57">
        <v>10.8</v>
      </c>
      <c r="I68" s="57">
        <v>8.66</v>
      </c>
      <c r="J68" s="85">
        <v>12.7</v>
      </c>
      <c r="K68" s="85">
        <v>8.99</v>
      </c>
      <c r="L68" s="85">
        <v>8.78</v>
      </c>
      <c r="M68" s="85">
        <v>8.1</v>
      </c>
    </row>
    <row r="69" ht="18.75" spans="1:13">
      <c r="A69" s="92" t="s">
        <v>85</v>
      </c>
      <c r="B69" s="100">
        <v>2.58</v>
      </c>
      <c r="C69" s="57">
        <v>14.94</v>
      </c>
      <c r="D69" s="94">
        <v>3.21</v>
      </c>
      <c r="E69" s="57">
        <v>14.9</v>
      </c>
      <c r="F69" s="57">
        <v>10.8</v>
      </c>
      <c r="G69" s="98">
        <v>14.05</v>
      </c>
      <c r="H69" s="57"/>
      <c r="I69" s="57"/>
      <c r="J69" s="85"/>
      <c r="K69" s="85"/>
      <c r="L69" s="85"/>
      <c r="M69" s="85"/>
    </row>
    <row r="70" ht="18.75" spans="1:13">
      <c r="A70" s="92" t="s">
        <v>86</v>
      </c>
      <c r="B70" s="57"/>
      <c r="C70" s="57"/>
      <c r="D70" s="94"/>
      <c r="E70" s="57"/>
      <c r="F70" s="57"/>
      <c r="G70" s="98"/>
      <c r="H70" s="57"/>
      <c r="I70" s="57"/>
      <c r="J70" s="85"/>
      <c r="K70" s="85"/>
      <c r="L70" s="85"/>
      <c r="M70" s="85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workbookViewId="0">
      <selection activeCell="H12" sqref="H1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146</v>
      </c>
      <c r="D2" s="6"/>
      <c r="E2" s="6"/>
      <c r="F2" s="61" t="s">
        <v>147</v>
      </c>
      <c r="G2" s="61"/>
      <c r="H2" s="61"/>
      <c r="I2" s="77" t="s">
        <v>148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14300</v>
      </c>
      <c r="D4" s="11"/>
      <c r="E4" s="11"/>
      <c r="F4" s="11">
        <v>15220</v>
      </c>
      <c r="G4" s="11"/>
      <c r="H4" s="11"/>
      <c r="I4" s="11">
        <v>16130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19300</v>
      </c>
      <c r="D5" s="11"/>
      <c r="E5" s="11"/>
      <c r="F5" s="11">
        <v>19820</v>
      </c>
      <c r="G5" s="11"/>
      <c r="H5" s="11"/>
      <c r="I5" s="11">
        <v>20850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C4-'6日'!I4</f>
        <v>850</v>
      </c>
      <c r="D6" s="13"/>
      <c r="E6" s="13"/>
      <c r="F6" s="63">
        <f>F4-C4</f>
        <v>920</v>
      </c>
      <c r="G6" s="64"/>
      <c r="H6" s="65"/>
      <c r="I6" s="63">
        <f>I4-F4</f>
        <v>910</v>
      </c>
      <c r="J6" s="64"/>
      <c r="K6" s="65"/>
      <c r="L6" s="81">
        <f>C6+F6+I6</f>
        <v>2680</v>
      </c>
      <c r="M6" s="81">
        <f>C7+F7+I7</f>
        <v>2300</v>
      </c>
    </row>
    <row r="7" ht="21.95" customHeight="1" spans="1:13">
      <c r="A7" s="9"/>
      <c r="B7" s="12" t="s">
        <v>8</v>
      </c>
      <c r="C7" s="13">
        <f>C5-'6日'!I5</f>
        <v>750</v>
      </c>
      <c r="D7" s="13"/>
      <c r="E7" s="13"/>
      <c r="F7" s="63">
        <f>F5-C5</f>
        <v>520</v>
      </c>
      <c r="G7" s="64"/>
      <c r="H7" s="65"/>
      <c r="I7" s="63">
        <f>I5-F5</f>
        <v>1030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46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46</v>
      </c>
      <c r="D10" s="11"/>
      <c r="E10" s="11"/>
      <c r="F10" s="11">
        <v>48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470</v>
      </c>
      <c r="D15" s="18">
        <v>450</v>
      </c>
      <c r="E15" s="18">
        <v>420</v>
      </c>
      <c r="F15" s="18">
        <v>420</v>
      </c>
      <c r="G15" s="18">
        <v>400</v>
      </c>
      <c r="H15" s="18">
        <v>370</v>
      </c>
      <c r="I15" s="18">
        <v>370</v>
      </c>
      <c r="J15" s="18">
        <v>340</v>
      </c>
      <c r="K15" s="18">
        <v>300</v>
      </c>
    </row>
    <row r="16" ht="21.95" customHeight="1" spans="1:11">
      <c r="A16" s="19"/>
      <c r="B16" s="20" t="s">
        <v>20</v>
      </c>
      <c r="C16" s="21" t="s">
        <v>21</v>
      </c>
      <c r="D16" s="21"/>
      <c r="E16" s="21"/>
      <c r="F16" s="21" t="s">
        <v>21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400</v>
      </c>
      <c r="D21" s="18">
        <v>310</v>
      </c>
      <c r="E21" s="18">
        <v>220</v>
      </c>
      <c r="F21" s="18">
        <v>220</v>
      </c>
      <c r="G21" s="18">
        <v>470</v>
      </c>
      <c r="H21" s="18">
        <v>350</v>
      </c>
      <c r="I21" s="18">
        <v>350</v>
      </c>
      <c r="J21" s="18">
        <v>250</v>
      </c>
      <c r="K21" s="18">
        <v>480</v>
      </c>
    </row>
    <row r="22" ht="36" customHeight="1" spans="1:11">
      <c r="A22" s="14"/>
      <c r="B22" s="20" t="s">
        <v>25</v>
      </c>
      <c r="C22" s="21" t="s">
        <v>26</v>
      </c>
      <c r="D22" s="21"/>
      <c r="E22" s="21"/>
      <c r="F22" s="21" t="s">
        <v>149</v>
      </c>
      <c r="G22" s="21"/>
      <c r="H22" s="21"/>
      <c r="I22" s="21" t="s">
        <v>150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1560</v>
      </c>
      <c r="D23" s="18"/>
      <c r="E23" s="18"/>
      <c r="F23" s="18">
        <v>1450</v>
      </c>
      <c r="G23" s="18"/>
      <c r="H23" s="18"/>
      <c r="I23" s="18">
        <v>2780</v>
      </c>
      <c r="J23" s="18"/>
      <c r="K23" s="18"/>
    </row>
    <row r="24" ht="21.95" customHeight="1" spans="1:11">
      <c r="A24" s="24"/>
      <c r="B24" s="25" t="s">
        <v>29</v>
      </c>
      <c r="C24" s="18">
        <v>2730</v>
      </c>
      <c r="D24" s="18"/>
      <c r="E24" s="18"/>
      <c r="F24" s="18">
        <f>1340+1300</f>
        <v>2640</v>
      </c>
      <c r="G24" s="18"/>
      <c r="H24" s="18"/>
      <c r="I24" s="18">
        <v>2500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25</v>
      </c>
      <c r="D25" s="18"/>
      <c r="E25" s="18"/>
      <c r="F25" s="18">
        <v>25</v>
      </c>
      <c r="G25" s="18"/>
      <c r="H25" s="18"/>
      <c r="I25" s="18">
        <v>25</v>
      </c>
      <c r="J25" s="18"/>
      <c r="K25" s="18"/>
    </row>
    <row r="26" ht="21.95" customHeight="1" spans="1:11">
      <c r="A26" s="19"/>
      <c r="B26" s="15" t="s">
        <v>32</v>
      </c>
      <c r="C26" s="18">
        <v>32</v>
      </c>
      <c r="D26" s="18"/>
      <c r="E26" s="18"/>
      <c r="F26" s="18">
        <v>30</v>
      </c>
      <c r="G26" s="18"/>
      <c r="H26" s="18"/>
      <c r="I26" s="18">
        <v>28</v>
      </c>
      <c r="J26" s="18"/>
      <c r="K26" s="18"/>
    </row>
    <row r="27" ht="21.95" customHeight="1" spans="1:11">
      <c r="A27" s="19"/>
      <c r="B27" s="15" t="s">
        <v>33</v>
      </c>
      <c r="C27" s="18">
        <v>19</v>
      </c>
      <c r="D27" s="18"/>
      <c r="E27" s="18"/>
      <c r="F27" s="18">
        <v>19</v>
      </c>
      <c r="G27" s="18"/>
      <c r="H27" s="18"/>
      <c r="I27" s="18">
        <v>19</v>
      </c>
      <c r="J27" s="18"/>
      <c r="K27" s="18"/>
    </row>
    <row r="28" ht="76.5" customHeight="1" spans="1:11">
      <c r="A28" s="26" t="s">
        <v>34</v>
      </c>
      <c r="B28" s="27"/>
      <c r="C28" s="28" t="s">
        <v>151</v>
      </c>
      <c r="D28" s="29"/>
      <c r="E28" s="66"/>
      <c r="F28" s="28" t="s">
        <v>152</v>
      </c>
      <c r="G28" s="29"/>
      <c r="H28" s="66"/>
      <c r="I28" s="28" t="s">
        <v>153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customHeight="1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154</v>
      </c>
      <c r="D31" s="41"/>
      <c r="E31" s="69"/>
      <c r="F31" s="40" t="s">
        <v>155</v>
      </c>
      <c r="G31" s="41"/>
      <c r="H31" s="69"/>
      <c r="I31" s="40" t="s">
        <v>156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9.23</v>
      </c>
      <c r="F35" s="11">
        <v>9.09</v>
      </c>
      <c r="G35" s="11">
        <v>9.01</v>
      </c>
      <c r="H35" s="11">
        <v>9.13</v>
      </c>
      <c r="I35" s="11">
        <v>9.35</v>
      </c>
      <c r="J35" s="11">
        <v>9.32</v>
      </c>
    </row>
    <row r="36" ht="15.75" spans="1:10">
      <c r="A36" s="45"/>
      <c r="B36" s="43"/>
      <c r="C36" s="46" t="s">
        <v>48</v>
      </c>
      <c r="D36" s="46" t="s">
        <v>49</v>
      </c>
      <c r="E36" s="11">
        <v>5.72</v>
      </c>
      <c r="F36" s="11">
        <v>5.9</v>
      </c>
      <c r="G36" s="11">
        <v>5.58</v>
      </c>
      <c r="H36" s="11">
        <v>7.43</v>
      </c>
      <c r="I36" s="11">
        <v>5.43</v>
      </c>
      <c r="J36" s="11">
        <v>6.07</v>
      </c>
    </row>
    <row r="37" ht="18.75" spans="1:10">
      <c r="A37" s="45"/>
      <c r="B37" s="43"/>
      <c r="C37" s="47" t="s">
        <v>50</v>
      </c>
      <c r="D37" s="46" t="s">
        <v>51</v>
      </c>
      <c r="E37" s="11">
        <v>15.4</v>
      </c>
      <c r="F37" s="11">
        <v>15.5</v>
      </c>
      <c r="G37" s="11">
        <v>16.8</v>
      </c>
      <c r="H37" s="11">
        <v>17.8</v>
      </c>
      <c r="I37" s="11">
        <v>19.3</v>
      </c>
      <c r="J37" s="11">
        <v>21.8</v>
      </c>
    </row>
    <row r="38" ht="14.25" spans="1:10">
      <c r="A38" s="45"/>
      <c r="B38" s="43"/>
      <c r="C38" s="48" t="s">
        <v>52</v>
      </c>
      <c r="D38" s="46" t="s">
        <v>53</v>
      </c>
      <c r="E38" s="11">
        <v>31.2</v>
      </c>
      <c r="F38" s="11">
        <v>11.6</v>
      </c>
      <c r="G38" s="11">
        <v>9.3</v>
      </c>
      <c r="H38" s="11">
        <v>8.1</v>
      </c>
      <c r="I38" s="11">
        <v>24.9</v>
      </c>
      <c r="J38" s="11">
        <v>14.5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0.9</v>
      </c>
      <c r="H39" s="11">
        <v>1</v>
      </c>
      <c r="I39" s="11">
        <v>0.8</v>
      </c>
      <c r="J39" s="11">
        <v>0.8</v>
      </c>
    </row>
    <row r="40" ht="15.75" spans="1:10">
      <c r="A40" s="45"/>
      <c r="B40" s="43"/>
      <c r="C40" s="47" t="s">
        <v>46</v>
      </c>
      <c r="D40" s="47" t="s">
        <v>55</v>
      </c>
      <c r="E40" s="11">
        <v>9.82</v>
      </c>
      <c r="F40" s="11">
        <v>9.7</v>
      </c>
      <c r="G40" s="11">
        <v>9.84</v>
      </c>
      <c r="H40" s="11">
        <v>9.65</v>
      </c>
      <c r="I40" s="11">
        <v>9.74</v>
      </c>
      <c r="J40" s="11">
        <v>9.62</v>
      </c>
    </row>
    <row r="41" ht="15.75" spans="1:10">
      <c r="A41" s="45"/>
      <c r="B41" s="43"/>
      <c r="C41" s="46" t="s">
        <v>48</v>
      </c>
      <c r="D41" s="46" t="s">
        <v>56</v>
      </c>
      <c r="E41" s="11">
        <v>22.4</v>
      </c>
      <c r="F41" s="11">
        <v>26.8</v>
      </c>
      <c r="G41" s="11">
        <v>24.5</v>
      </c>
      <c r="H41" s="11">
        <v>28.5</v>
      </c>
      <c r="I41" s="11">
        <v>21.8</v>
      </c>
      <c r="J41" s="11">
        <v>24.2</v>
      </c>
    </row>
    <row r="42" ht="15.75" spans="1:10">
      <c r="A42" s="45"/>
      <c r="B42" s="43"/>
      <c r="C42" s="48" t="s">
        <v>57</v>
      </c>
      <c r="D42" s="47" t="s">
        <v>58</v>
      </c>
      <c r="E42" s="11">
        <v>3.71</v>
      </c>
      <c r="F42" s="11">
        <v>3.4</v>
      </c>
      <c r="G42" s="11">
        <v>3.31</v>
      </c>
      <c r="H42" s="11">
        <v>3.12</v>
      </c>
      <c r="I42" s="11">
        <v>3.54</v>
      </c>
      <c r="J42" s="11">
        <v>3.85</v>
      </c>
    </row>
    <row r="43" ht="15.75" spans="1:10">
      <c r="A43" s="45"/>
      <c r="B43" s="43"/>
      <c r="C43" s="48" t="s">
        <v>59</v>
      </c>
      <c r="D43" s="46" t="s">
        <v>60</v>
      </c>
      <c r="E43" s="11">
        <v>9.63</v>
      </c>
      <c r="F43" s="11">
        <v>9.86</v>
      </c>
      <c r="G43" s="11">
        <v>5.11</v>
      </c>
      <c r="H43" s="11">
        <v>9.55</v>
      </c>
      <c r="I43" s="11">
        <v>4.2</v>
      </c>
      <c r="J43" s="11">
        <v>6.7</v>
      </c>
    </row>
    <row r="44" ht="18.75" spans="1:10">
      <c r="A44" s="45"/>
      <c r="B44" s="43"/>
      <c r="C44" s="47" t="s">
        <v>50</v>
      </c>
      <c r="D44" s="46" t="s">
        <v>61</v>
      </c>
      <c r="E44" s="11">
        <v>400</v>
      </c>
      <c r="F44" s="11">
        <v>314</v>
      </c>
      <c r="G44" s="11">
        <v>490</v>
      </c>
      <c r="H44" s="11">
        <v>380</v>
      </c>
      <c r="I44" s="11">
        <v>528</v>
      </c>
      <c r="J44" s="11">
        <v>775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4.81</v>
      </c>
      <c r="F45" s="11">
        <v>5.13</v>
      </c>
      <c r="G45" s="11">
        <v>7.26</v>
      </c>
      <c r="H45" s="11">
        <v>6.63</v>
      </c>
      <c r="I45" s="11">
        <v>10.44</v>
      </c>
      <c r="J45" s="11">
        <v>7.69</v>
      </c>
    </row>
    <row r="46" ht="18.75" spans="1:10">
      <c r="A46" s="45"/>
      <c r="B46" s="43"/>
      <c r="C46" s="47" t="s">
        <v>50</v>
      </c>
      <c r="D46" s="46" t="s">
        <v>51</v>
      </c>
      <c r="E46" s="11">
        <v>8.87</v>
      </c>
      <c r="F46" s="11">
        <v>8.52</v>
      </c>
      <c r="G46" s="11">
        <v>8.69</v>
      </c>
      <c r="H46" s="11">
        <v>8.99</v>
      </c>
      <c r="I46" s="11">
        <v>9.4</v>
      </c>
      <c r="J46" s="11">
        <v>9.47</v>
      </c>
    </row>
    <row r="47" ht="14.25" spans="1:10">
      <c r="A47" s="45"/>
      <c r="B47" s="43"/>
      <c r="C47" s="48" t="s">
        <v>52</v>
      </c>
      <c r="D47" s="46" t="s">
        <v>65</v>
      </c>
      <c r="E47" s="11">
        <v>9.26</v>
      </c>
      <c r="F47" s="11">
        <v>9.12</v>
      </c>
      <c r="G47" s="11">
        <v>6.57</v>
      </c>
      <c r="H47" s="11">
        <v>8.81</v>
      </c>
      <c r="I47" s="11">
        <v>9.36</v>
      </c>
      <c r="J47" s="11">
        <v>9.35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5.18</v>
      </c>
      <c r="F48" s="11">
        <v>5.32</v>
      </c>
      <c r="G48" s="11">
        <v>5.16</v>
      </c>
      <c r="H48" s="11">
        <v>6.34</v>
      </c>
      <c r="I48" s="11">
        <v>5.56</v>
      </c>
      <c r="J48" s="11">
        <v>6.44</v>
      </c>
    </row>
    <row r="49" ht="18.75" spans="1:10">
      <c r="A49" s="45"/>
      <c r="B49" s="43"/>
      <c r="C49" s="47" t="s">
        <v>50</v>
      </c>
      <c r="D49" s="46" t="s">
        <v>51</v>
      </c>
      <c r="E49" s="11">
        <v>19.2</v>
      </c>
      <c r="F49" s="11">
        <v>16.7</v>
      </c>
      <c r="G49" s="11">
        <v>12.6</v>
      </c>
      <c r="H49" s="11">
        <v>17.1</v>
      </c>
      <c r="I49" s="11">
        <v>17.9</v>
      </c>
      <c r="J49" s="11">
        <v>17.4</v>
      </c>
    </row>
    <row r="50" ht="14.25" spans="1:10">
      <c r="A50" s="45"/>
      <c r="B50" s="43"/>
      <c r="C50" s="48" t="s">
        <v>52</v>
      </c>
      <c r="D50" s="46" t="s">
        <v>65</v>
      </c>
      <c r="E50" s="11">
        <v>9.3</v>
      </c>
      <c r="F50" s="11">
        <v>7.91</v>
      </c>
      <c r="G50" s="11">
        <v>8.6</v>
      </c>
      <c r="H50" s="11">
        <v>8.85</v>
      </c>
      <c r="I50" s="11">
        <v>7.24</v>
      </c>
      <c r="J50" s="11">
        <v>6.02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9.33</v>
      </c>
      <c r="F52" s="11">
        <v>9.44</v>
      </c>
      <c r="G52" s="11">
        <v>9.07</v>
      </c>
      <c r="H52" s="11">
        <v>9.32</v>
      </c>
      <c r="I52" s="11">
        <v>9.43</v>
      </c>
      <c r="J52" s="11">
        <v>9.42</v>
      </c>
    </row>
    <row r="53" ht="15.75" spans="1:10">
      <c r="A53" s="45"/>
      <c r="B53" s="43"/>
      <c r="C53" s="46" t="s">
        <v>48</v>
      </c>
      <c r="D53" s="46" t="s">
        <v>49</v>
      </c>
      <c r="E53" s="11">
        <v>5.39</v>
      </c>
      <c r="F53" s="11">
        <v>5.07</v>
      </c>
      <c r="G53" s="11">
        <v>11.86</v>
      </c>
      <c r="H53" s="11">
        <v>10.18</v>
      </c>
      <c r="I53" s="11">
        <v>5.61</v>
      </c>
      <c r="J53" s="11">
        <v>5.42</v>
      </c>
    </row>
    <row r="54" ht="18.75" spans="1:10">
      <c r="A54" s="45"/>
      <c r="B54" s="43"/>
      <c r="C54" s="47" t="s">
        <v>50</v>
      </c>
      <c r="D54" s="46" t="s">
        <v>51</v>
      </c>
      <c r="E54" s="11">
        <v>6.4</v>
      </c>
      <c r="F54" s="11">
        <v>3.7</v>
      </c>
      <c r="G54" s="11">
        <v>5.4</v>
      </c>
      <c r="H54" s="11">
        <v>6.8</v>
      </c>
      <c r="I54" s="11">
        <v>6.2</v>
      </c>
      <c r="J54" s="11">
        <v>7.1</v>
      </c>
    </row>
    <row r="55" ht="14.25" spans="1:10">
      <c r="A55" s="45"/>
      <c r="B55" s="49"/>
      <c r="C55" s="50" t="s">
        <v>52</v>
      </c>
      <c r="D55" s="46" t="s">
        <v>70</v>
      </c>
      <c r="E55" s="11">
        <v>9.37</v>
      </c>
      <c r="F55" s="11">
        <v>9.21</v>
      </c>
      <c r="G55" s="11">
        <v>6.3</v>
      </c>
      <c r="H55" s="11">
        <v>8.45</v>
      </c>
      <c r="I55" s="11">
        <v>10.8</v>
      </c>
      <c r="J55" s="11">
        <v>9.2</v>
      </c>
    </row>
    <row r="56" ht="14.25" spans="1:10">
      <c r="A56" s="51" t="s">
        <v>71</v>
      </c>
      <c r="B56" s="51" t="s">
        <v>72</v>
      </c>
      <c r="C56" s="52">
        <v>7.8</v>
      </c>
      <c r="D56" s="51" t="s">
        <v>44</v>
      </c>
      <c r="E56" s="52">
        <v>90</v>
      </c>
      <c r="F56" s="51" t="s">
        <v>73</v>
      </c>
      <c r="G56" s="52">
        <v>80</v>
      </c>
      <c r="H56" s="51" t="s">
        <v>74</v>
      </c>
      <c r="I56" s="52">
        <v>0.01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ht="18.75" spans="1:13">
      <c r="A60" s="56" t="s">
        <v>78</v>
      </c>
      <c r="B60" s="57">
        <v>30.8</v>
      </c>
      <c r="C60" s="57"/>
      <c r="D60" s="57">
        <v>11.2</v>
      </c>
      <c r="E60" s="57"/>
      <c r="F60" s="57">
        <v>18.2</v>
      </c>
      <c r="G60" s="57"/>
      <c r="H60" s="57">
        <v>20.2</v>
      </c>
      <c r="I60" s="57"/>
      <c r="J60" s="57">
        <v>57.9</v>
      </c>
      <c r="K60" s="57"/>
      <c r="L60" s="57">
        <v>114</v>
      </c>
      <c r="M60" s="57"/>
    </row>
    <row r="61" ht="18.75" spans="1:13">
      <c r="A61" s="56" t="s">
        <v>79</v>
      </c>
      <c r="B61" s="57">
        <v>10.7</v>
      </c>
      <c r="C61" s="57"/>
      <c r="D61" s="57">
        <v>9.63</v>
      </c>
      <c r="E61" s="57"/>
      <c r="F61" s="57">
        <v>20.1</v>
      </c>
      <c r="G61" s="57"/>
      <c r="H61" s="57">
        <v>80</v>
      </c>
      <c r="I61" s="57"/>
      <c r="J61" s="57"/>
      <c r="K61" s="57"/>
      <c r="L61" s="57">
        <v>21.4</v>
      </c>
      <c r="M61" s="57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>
        <v>24.81</v>
      </c>
      <c r="D63" s="57"/>
      <c r="E63" s="57">
        <v>17.95</v>
      </c>
      <c r="F63" s="57"/>
      <c r="G63" s="57">
        <v>8.91</v>
      </c>
      <c r="H63" s="57"/>
      <c r="I63" s="57">
        <v>21.6</v>
      </c>
      <c r="J63" s="57"/>
      <c r="K63" s="57">
        <v>26.64</v>
      </c>
      <c r="L63" s="57"/>
      <c r="M63" s="57"/>
    </row>
    <row r="64" ht="18.75" spans="1:13">
      <c r="A64" s="60" t="s">
        <v>81</v>
      </c>
      <c r="B64" s="57"/>
      <c r="C64" s="57">
        <v>15.59</v>
      </c>
      <c r="D64" s="57"/>
      <c r="E64" s="57">
        <v>15.74</v>
      </c>
      <c r="F64" s="57"/>
      <c r="G64" s="57">
        <v>14.79</v>
      </c>
      <c r="H64" s="57"/>
      <c r="I64" s="57"/>
      <c r="J64" s="57"/>
      <c r="K64" s="57"/>
      <c r="L64" s="57"/>
      <c r="M64" s="57">
        <v>2.12</v>
      </c>
    </row>
    <row r="65" ht="18.75" spans="1:13">
      <c r="A65" s="60" t="s">
        <v>82</v>
      </c>
      <c r="B65" s="57"/>
      <c r="C65" s="57"/>
      <c r="D65" s="57"/>
      <c r="E65" s="57"/>
      <c r="F65" s="57"/>
      <c r="G65" s="57"/>
      <c r="H65" s="57"/>
      <c r="I65" s="57">
        <v>50.84</v>
      </c>
      <c r="J65" s="57"/>
      <c r="K65" s="57">
        <v>46.43</v>
      </c>
      <c r="L65" s="57"/>
      <c r="M65" s="57">
        <v>36.74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18.5</v>
      </c>
      <c r="C67" s="57">
        <v>16.69</v>
      </c>
      <c r="D67" s="57">
        <v>15.7</v>
      </c>
      <c r="E67" s="57">
        <v>16.02</v>
      </c>
      <c r="F67" s="57">
        <v>5.4</v>
      </c>
      <c r="G67" s="57">
        <v>18.23</v>
      </c>
      <c r="H67" s="57">
        <v>19.8</v>
      </c>
      <c r="I67" s="57">
        <v>10.15</v>
      </c>
      <c r="J67" s="57">
        <v>21.3</v>
      </c>
      <c r="K67" s="57">
        <v>7.8</v>
      </c>
      <c r="L67" s="57">
        <v>24.1</v>
      </c>
      <c r="M67" s="57">
        <v>14.35</v>
      </c>
    </row>
    <row r="68" ht="18.75" spans="1:13">
      <c r="A68" s="92" t="s">
        <v>84</v>
      </c>
      <c r="B68" s="57">
        <v>9.42</v>
      </c>
      <c r="C68" s="57">
        <v>9.07</v>
      </c>
      <c r="D68" s="57">
        <v>4.97</v>
      </c>
      <c r="E68" s="57">
        <v>9.12</v>
      </c>
      <c r="F68" s="57">
        <v>16.8</v>
      </c>
      <c r="G68" s="57">
        <v>8.77</v>
      </c>
      <c r="H68" s="57">
        <v>5.45</v>
      </c>
      <c r="I68" s="57">
        <v>3.22</v>
      </c>
      <c r="J68" s="57">
        <v>7.71</v>
      </c>
      <c r="K68" s="57">
        <v>3</v>
      </c>
      <c r="L68" s="57">
        <v>6.32</v>
      </c>
      <c r="M68" s="57">
        <v>3.01</v>
      </c>
    </row>
    <row r="69" ht="18.75" spans="1:13">
      <c r="A69" s="92" t="s">
        <v>85</v>
      </c>
      <c r="B69" s="57"/>
      <c r="C69" s="57"/>
      <c r="D69" s="57"/>
      <c r="E69" s="57"/>
      <c r="F69" s="57"/>
      <c r="G69" s="57"/>
      <c r="H69" s="57">
        <v>17.2</v>
      </c>
      <c r="I69" s="57">
        <v>9.09</v>
      </c>
      <c r="J69" s="57">
        <v>5.53</v>
      </c>
      <c r="K69" s="57">
        <v>9.16</v>
      </c>
      <c r="L69" s="57">
        <v>4.33</v>
      </c>
      <c r="M69" s="57">
        <v>9.23</v>
      </c>
    </row>
    <row r="70" ht="18.75" spans="1:13">
      <c r="A70" s="92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C5" sqref="C5:E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76"/>
    </row>
    <row r="2" ht="17.25" customHeight="1" spans="1:11">
      <c r="A2" s="5" t="s">
        <v>0</v>
      </c>
      <c r="B2" s="5"/>
      <c r="C2" s="6" t="s">
        <v>146</v>
      </c>
      <c r="D2" s="6"/>
      <c r="E2" s="6"/>
      <c r="F2" s="61" t="s">
        <v>147</v>
      </c>
      <c r="G2" s="61"/>
      <c r="H2" s="61"/>
      <c r="I2" s="77" t="s">
        <v>148</v>
      </c>
      <c r="J2" s="77"/>
      <c r="K2" s="7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62">
        <v>0.333333333333333</v>
      </c>
      <c r="G3" s="62">
        <v>0.5</v>
      </c>
      <c r="H3" s="62">
        <v>0.645833333333333</v>
      </c>
      <c r="I3" s="78">
        <v>0.666666666666667</v>
      </c>
      <c r="J3" s="78">
        <v>0.833333333333333</v>
      </c>
      <c r="K3" s="78">
        <v>0.979166666666667</v>
      </c>
    </row>
    <row r="4" ht="21.95" customHeight="1" spans="1:13">
      <c r="A4" s="9" t="s">
        <v>4</v>
      </c>
      <c r="B4" s="10" t="s">
        <v>5</v>
      </c>
      <c r="C4" s="11">
        <v>16977</v>
      </c>
      <c r="D4" s="11"/>
      <c r="E4" s="11"/>
      <c r="F4" s="11">
        <v>17650</v>
      </c>
      <c r="G4" s="11"/>
      <c r="H4" s="11"/>
      <c r="I4" s="11">
        <v>18504</v>
      </c>
      <c r="J4" s="11"/>
      <c r="K4" s="11"/>
      <c r="L4" s="79" t="s">
        <v>90</v>
      </c>
      <c r="M4" s="79" t="s">
        <v>91</v>
      </c>
    </row>
    <row r="5" ht="21.95" customHeight="1" spans="1:13">
      <c r="A5" s="9"/>
      <c r="B5" s="12" t="s">
        <v>6</v>
      </c>
      <c r="C5" s="11">
        <v>21700</v>
      </c>
      <c r="D5" s="11"/>
      <c r="E5" s="11"/>
      <c r="F5" s="11">
        <v>22363</v>
      </c>
      <c r="G5" s="11"/>
      <c r="H5" s="11"/>
      <c r="I5" s="11">
        <v>23200</v>
      </c>
      <c r="J5" s="11"/>
      <c r="K5" s="11"/>
      <c r="L5" s="80"/>
      <c r="M5" s="80"/>
    </row>
    <row r="6" ht="21.95" customHeight="1" spans="1:13">
      <c r="A6" s="9"/>
      <c r="B6" s="12" t="s">
        <v>7</v>
      </c>
      <c r="C6" s="13">
        <f>C4-'7日'!I4</f>
        <v>847</v>
      </c>
      <c r="D6" s="13"/>
      <c r="E6" s="13"/>
      <c r="F6" s="63">
        <f>F4-C4</f>
        <v>673</v>
      </c>
      <c r="G6" s="64"/>
      <c r="H6" s="65"/>
      <c r="I6" s="63">
        <f>I4-F4</f>
        <v>854</v>
      </c>
      <c r="J6" s="64"/>
      <c r="K6" s="65"/>
      <c r="L6" s="81">
        <f>C6+F6+I6</f>
        <v>2374</v>
      </c>
      <c r="M6" s="81">
        <f>C7+F7+I7</f>
        <v>2350</v>
      </c>
    </row>
    <row r="7" ht="21.95" customHeight="1" spans="1:13">
      <c r="A7" s="9"/>
      <c r="B7" s="12" t="s">
        <v>8</v>
      </c>
      <c r="C7" s="13">
        <f>C5-'7日'!I5</f>
        <v>850</v>
      </c>
      <c r="D7" s="13"/>
      <c r="E7" s="13"/>
      <c r="F7" s="63">
        <f>F5-C5</f>
        <v>663</v>
      </c>
      <c r="G7" s="64"/>
      <c r="H7" s="65"/>
      <c r="I7" s="63">
        <f>I5-F5</f>
        <v>837</v>
      </c>
      <c r="J7" s="64"/>
      <c r="K7" s="65"/>
      <c r="L7" s="81"/>
      <c r="M7" s="81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46</v>
      </c>
      <c r="D9" s="11"/>
      <c r="E9" s="11"/>
      <c r="F9" s="11">
        <v>48</v>
      </c>
      <c r="G9" s="11"/>
      <c r="H9" s="11"/>
      <c r="I9" s="11">
        <v>48</v>
      </c>
      <c r="J9" s="11"/>
      <c r="K9" s="11"/>
      <c r="L9" s="82" t="s">
        <v>92</v>
      </c>
      <c r="M9" s="88"/>
      <c r="N9" s="88"/>
      <c r="O9" s="88"/>
    </row>
    <row r="10" ht="21.95" customHeight="1" spans="1:11">
      <c r="A10" s="14"/>
      <c r="B10" s="15" t="s">
        <v>12</v>
      </c>
      <c r="C10" s="11">
        <v>46</v>
      </c>
      <c r="D10" s="11"/>
      <c r="E10" s="11"/>
      <c r="F10" s="11">
        <v>45</v>
      </c>
      <c r="G10" s="11"/>
      <c r="H10" s="11"/>
      <c r="I10" s="11">
        <v>48</v>
      </c>
      <c r="J10" s="11"/>
      <c r="K10" s="11"/>
    </row>
    <row r="11" ht="21.95" customHeight="1" spans="1:11">
      <c r="A11" s="16" t="s">
        <v>13</v>
      </c>
      <c r="B11" s="17" t="s">
        <v>14</v>
      </c>
      <c r="C11" s="11" t="s">
        <v>93</v>
      </c>
      <c r="D11" s="11" t="s">
        <v>93</v>
      </c>
      <c r="E11" s="11" t="s">
        <v>93</v>
      </c>
      <c r="F11" s="11" t="s">
        <v>93</v>
      </c>
      <c r="G11" s="11" t="s">
        <v>93</v>
      </c>
      <c r="H11" s="11" t="s">
        <v>93</v>
      </c>
      <c r="I11" s="11" t="s">
        <v>93</v>
      </c>
      <c r="J11" s="11" t="s">
        <v>93</v>
      </c>
      <c r="K11" s="11" t="s">
        <v>93</v>
      </c>
    </row>
    <row r="12" ht="21.95" customHeight="1" spans="1:11">
      <c r="A12" s="16"/>
      <c r="B12" s="17" t="s">
        <v>15</v>
      </c>
      <c r="C12" s="11">
        <v>55</v>
      </c>
      <c r="D12" s="11">
        <v>55</v>
      </c>
      <c r="E12" s="11">
        <v>55</v>
      </c>
      <c r="F12" s="11">
        <v>55</v>
      </c>
      <c r="G12" s="11">
        <v>55</v>
      </c>
      <c r="H12" s="11">
        <v>55</v>
      </c>
      <c r="I12" s="11">
        <v>55</v>
      </c>
      <c r="J12" s="11">
        <v>55</v>
      </c>
      <c r="K12" s="11">
        <v>55</v>
      </c>
    </row>
    <row r="13" ht="21.95" customHeight="1" spans="1:11">
      <c r="A13" s="16"/>
      <c r="B13" s="17" t="s">
        <v>16</v>
      </c>
      <c r="C13" s="11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19" t="s">
        <v>18</v>
      </c>
      <c r="B15" s="15" t="s">
        <v>19</v>
      </c>
      <c r="C15" s="18">
        <v>300</v>
      </c>
      <c r="D15" s="18">
        <v>270</v>
      </c>
      <c r="E15" s="18">
        <v>240</v>
      </c>
      <c r="F15" s="18">
        <v>240</v>
      </c>
      <c r="G15" s="18">
        <v>560</v>
      </c>
      <c r="H15" s="18">
        <v>500</v>
      </c>
      <c r="I15" s="18">
        <v>500</v>
      </c>
      <c r="J15" s="18">
        <v>470</v>
      </c>
      <c r="K15" s="18">
        <v>440</v>
      </c>
    </row>
    <row r="16" ht="36.75" customHeight="1" spans="1:11">
      <c r="A16" s="19"/>
      <c r="B16" s="20" t="s">
        <v>20</v>
      </c>
      <c r="C16" s="21" t="s">
        <v>21</v>
      </c>
      <c r="D16" s="21"/>
      <c r="E16" s="21"/>
      <c r="F16" s="21" t="s">
        <v>157</v>
      </c>
      <c r="G16" s="21"/>
      <c r="H16" s="21"/>
      <c r="I16" s="21" t="s">
        <v>21</v>
      </c>
      <c r="J16" s="21"/>
      <c r="K16" s="21"/>
    </row>
    <row r="17" ht="21.95" customHeight="1" spans="1:11">
      <c r="A17" s="22" t="s">
        <v>22</v>
      </c>
      <c r="B17" s="23" t="s">
        <v>14</v>
      </c>
      <c r="C17" s="11" t="s">
        <v>93</v>
      </c>
      <c r="D17" s="11" t="s">
        <v>93</v>
      </c>
      <c r="E17" s="11" t="s">
        <v>93</v>
      </c>
      <c r="F17" s="11" t="s">
        <v>93</v>
      </c>
      <c r="G17" s="11" t="s">
        <v>93</v>
      </c>
      <c r="H17" s="11" t="s">
        <v>93</v>
      </c>
      <c r="I17" s="11" t="s">
        <v>93</v>
      </c>
      <c r="J17" s="11" t="s">
        <v>93</v>
      </c>
      <c r="K17" s="11" t="s">
        <v>93</v>
      </c>
    </row>
    <row r="18" ht="21.95" customHeight="1" spans="1:11">
      <c r="A18" s="22"/>
      <c r="B18" s="23" t="s">
        <v>15</v>
      </c>
      <c r="C18" s="11">
        <v>80</v>
      </c>
      <c r="D18" s="11">
        <v>80</v>
      </c>
      <c r="E18" s="11">
        <v>80</v>
      </c>
      <c r="F18" s="11">
        <v>80</v>
      </c>
      <c r="G18" s="11">
        <v>80</v>
      </c>
      <c r="H18" s="11">
        <v>80</v>
      </c>
      <c r="I18" s="11">
        <v>80</v>
      </c>
      <c r="J18" s="11">
        <v>80</v>
      </c>
      <c r="K18" s="11">
        <v>80</v>
      </c>
    </row>
    <row r="19" ht="21.95" customHeight="1" spans="1:11">
      <c r="A19" s="22"/>
      <c r="B19" s="23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2"/>
      <c r="B20" s="23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14" t="s">
        <v>23</v>
      </c>
      <c r="B21" s="15" t="s">
        <v>24</v>
      </c>
      <c r="C21" s="18">
        <v>480</v>
      </c>
      <c r="D21" s="18">
        <v>410</v>
      </c>
      <c r="E21" s="18">
        <v>320</v>
      </c>
      <c r="F21" s="18">
        <v>320</v>
      </c>
      <c r="G21" s="18">
        <v>490</v>
      </c>
      <c r="H21" s="18">
        <v>460</v>
      </c>
      <c r="I21" s="18">
        <v>460</v>
      </c>
      <c r="J21" s="18">
        <v>370</v>
      </c>
      <c r="K21" s="18">
        <v>280</v>
      </c>
    </row>
    <row r="22" ht="30.75" customHeight="1" spans="1:11">
      <c r="A22" s="14"/>
      <c r="B22" s="20" t="s">
        <v>25</v>
      </c>
      <c r="C22" s="21" t="s">
        <v>26</v>
      </c>
      <c r="D22" s="21"/>
      <c r="E22" s="21"/>
      <c r="F22" s="21" t="s">
        <v>158</v>
      </c>
      <c r="G22" s="21"/>
      <c r="H22" s="21"/>
      <c r="I22" s="21" t="s">
        <v>26</v>
      </c>
      <c r="J22" s="21"/>
      <c r="K22" s="21"/>
    </row>
    <row r="23" ht="21.95" customHeight="1" spans="1:11">
      <c r="A23" s="24" t="s">
        <v>27</v>
      </c>
      <c r="B23" s="25" t="s">
        <v>28</v>
      </c>
      <c r="C23" s="18">
        <v>2780</v>
      </c>
      <c r="D23" s="18"/>
      <c r="E23" s="18"/>
      <c r="F23" s="18">
        <f>1370+1380</f>
        <v>2750</v>
      </c>
      <c r="G23" s="18"/>
      <c r="H23" s="18"/>
      <c r="I23" s="18">
        <v>2600</v>
      </c>
      <c r="J23" s="18"/>
      <c r="K23" s="18"/>
    </row>
    <row r="24" ht="21.95" customHeight="1" spans="1:11">
      <c r="A24" s="24"/>
      <c r="B24" s="25" t="s">
        <v>29</v>
      </c>
      <c r="C24" s="18">
        <v>2500</v>
      </c>
      <c r="D24" s="18"/>
      <c r="E24" s="18"/>
      <c r="F24" s="18">
        <f>1260+1240</f>
        <v>2500</v>
      </c>
      <c r="G24" s="18"/>
      <c r="H24" s="18"/>
      <c r="I24" s="18">
        <v>2350</v>
      </c>
      <c r="J24" s="18"/>
      <c r="K24" s="18"/>
    </row>
    <row r="25" ht="21.95" customHeight="1" spans="1:11">
      <c r="A25" s="19" t="s">
        <v>30</v>
      </c>
      <c r="B25" s="15" t="s">
        <v>31</v>
      </c>
      <c r="C25" s="18">
        <v>25</v>
      </c>
      <c r="D25" s="18"/>
      <c r="E25" s="18"/>
      <c r="F25" s="18">
        <v>24</v>
      </c>
      <c r="G25" s="18"/>
      <c r="H25" s="18"/>
      <c r="I25" s="18">
        <v>24</v>
      </c>
      <c r="J25" s="18"/>
      <c r="K25" s="18"/>
    </row>
    <row r="26" ht="21.95" customHeight="1" spans="1:11">
      <c r="A26" s="19"/>
      <c r="B26" s="15" t="s">
        <v>32</v>
      </c>
      <c r="C26" s="18">
        <v>28</v>
      </c>
      <c r="D26" s="18"/>
      <c r="E26" s="18"/>
      <c r="F26" s="18">
        <v>26</v>
      </c>
      <c r="G26" s="18"/>
      <c r="H26" s="18"/>
      <c r="I26" s="18">
        <v>26</v>
      </c>
      <c r="J26" s="18"/>
      <c r="K26" s="18"/>
    </row>
    <row r="27" ht="21.95" customHeight="1" spans="1:11">
      <c r="A27" s="19"/>
      <c r="B27" s="15" t="s">
        <v>33</v>
      </c>
      <c r="C27" s="18">
        <v>19</v>
      </c>
      <c r="D27" s="18"/>
      <c r="E27" s="18"/>
      <c r="F27" s="18">
        <v>19</v>
      </c>
      <c r="G27" s="18"/>
      <c r="H27" s="18"/>
      <c r="I27" s="18">
        <v>19</v>
      </c>
      <c r="J27" s="18"/>
      <c r="K27" s="18"/>
    </row>
    <row r="28" ht="76.5" customHeight="1" spans="1:11">
      <c r="A28" s="26" t="s">
        <v>34</v>
      </c>
      <c r="B28" s="27"/>
      <c r="C28" s="28" t="s">
        <v>151</v>
      </c>
      <c r="D28" s="29"/>
      <c r="E28" s="66"/>
      <c r="F28" s="28" t="s">
        <v>159</v>
      </c>
      <c r="G28" s="29"/>
      <c r="H28" s="66"/>
      <c r="I28" s="28" t="s">
        <v>160</v>
      </c>
      <c r="J28" s="29"/>
      <c r="K28" s="66"/>
    </row>
    <row r="29" ht="24" customHeight="1" spans="1:11">
      <c r="A29" s="30"/>
      <c r="B29" s="31"/>
      <c r="C29" s="32"/>
      <c r="D29" s="33"/>
      <c r="E29" s="67"/>
      <c r="F29" s="32"/>
      <c r="G29" s="33"/>
      <c r="H29" s="67"/>
      <c r="I29" s="32"/>
      <c r="J29" s="33"/>
      <c r="K29" s="67"/>
    </row>
    <row r="30" spans="1:11">
      <c r="A30" s="34"/>
      <c r="B30" s="35"/>
      <c r="C30" s="36"/>
      <c r="D30" s="37"/>
      <c r="E30" s="68"/>
      <c r="F30" s="36"/>
      <c r="G30" s="37"/>
      <c r="H30" s="68"/>
      <c r="I30" s="36"/>
      <c r="J30" s="37"/>
      <c r="K30" s="68"/>
    </row>
    <row r="31" ht="14.25" spans="1:11">
      <c r="A31" s="38" t="s">
        <v>35</v>
      </c>
      <c r="B31" s="39"/>
      <c r="C31" s="40" t="s">
        <v>161</v>
      </c>
      <c r="D31" s="41"/>
      <c r="E31" s="69"/>
      <c r="F31" s="40" t="s">
        <v>138</v>
      </c>
      <c r="G31" s="41"/>
      <c r="H31" s="69"/>
      <c r="I31" s="40" t="s">
        <v>156</v>
      </c>
      <c r="J31" s="41"/>
      <c r="K31" s="69"/>
    </row>
    <row r="32" ht="18.75" spans="2:9">
      <c r="B32" s="42" t="s">
        <v>37</v>
      </c>
      <c r="C32" s="42"/>
      <c r="D32" s="42"/>
      <c r="E32" s="42"/>
      <c r="F32" s="42"/>
      <c r="G32" s="42"/>
      <c r="H32" s="42"/>
      <c r="I32" s="42"/>
    </row>
    <row r="33" ht="14.25" spans="1:10">
      <c r="A33" s="19"/>
      <c r="B33" s="43" t="s">
        <v>0</v>
      </c>
      <c r="C33" s="44" t="s">
        <v>38</v>
      </c>
      <c r="D33" s="44" t="s">
        <v>39</v>
      </c>
      <c r="E33" s="70" t="s">
        <v>40</v>
      </c>
      <c r="F33" s="71"/>
      <c r="G33" s="72" t="s">
        <v>41</v>
      </c>
      <c r="H33" s="73"/>
      <c r="I33" s="83" t="s">
        <v>42</v>
      </c>
      <c r="J33" s="84"/>
    </row>
    <row r="34" ht="15.75" spans="1:10">
      <c r="A34" s="45"/>
      <c r="B34" s="43" t="s">
        <v>43</v>
      </c>
      <c r="C34" s="46" t="s">
        <v>44</v>
      </c>
      <c r="D34" s="46" t="s">
        <v>45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ht="15.75" spans="1:10">
      <c r="A35" s="45"/>
      <c r="B35" s="43"/>
      <c r="C35" s="47" t="s">
        <v>46</v>
      </c>
      <c r="D35" s="47" t="s">
        <v>47</v>
      </c>
      <c r="E35" s="11">
        <v>9.15</v>
      </c>
      <c r="F35" s="11">
        <v>9.37</v>
      </c>
      <c r="G35" s="11">
        <v>9.12</v>
      </c>
      <c r="H35" s="11">
        <v>9.49</v>
      </c>
      <c r="I35" s="11">
        <v>9.57</v>
      </c>
      <c r="J35" s="11">
        <v>9.53</v>
      </c>
    </row>
    <row r="36" ht="15.75" spans="1:10">
      <c r="A36" s="45"/>
      <c r="B36" s="43"/>
      <c r="C36" s="46" t="s">
        <v>48</v>
      </c>
      <c r="D36" s="46" t="s">
        <v>49</v>
      </c>
      <c r="E36" s="11">
        <v>4.2</v>
      </c>
      <c r="F36" s="11">
        <v>5.18</v>
      </c>
      <c r="G36" s="11">
        <v>7.77</v>
      </c>
      <c r="H36" s="11">
        <v>5.09</v>
      </c>
      <c r="I36" s="11">
        <v>7.11</v>
      </c>
      <c r="J36" s="11">
        <v>6.94</v>
      </c>
    </row>
    <row r="37" ht="18.75" spans="1:10">
      <c r="A37" s="45"/>
      <c r="B37" s="43"/>
      <c r="C37" s="47" t="s">
        <v>50</v>
      </c>
      <c r="D37" s="46" t="s">
        <v>51</v>
      </c>
      <c r="E37" s="11">
        <v>20.8</v>
      </c>
      <c r="F37" s="11">
        <v>20</v>
      </c>
      <c r="G37" s="11">
        <v>25.8</v>
      </c>
      <c r="H37" s="11">
        <v>19.8</v>
      </c>
      <c r="I37" s="11">
        <v>28.5</v>
      </c>
      <c r="J37" s="11">
        <v>31</v>
      </c>
    </row>
    <row r="38" ht="14.25" spans="1:10">
      <c r="A38" s="45"/>
      <c r="B38" s="43"/>
      <c r="C38" s="48" t="s">
        <v>52</v>
      </c>
      <c r="D38" s="46" t="s">
        <v>53</v>
      </c>
      <c r="E38" s="11">
        <v>18.8</v>
      </c>
      <c r="F38" s="11">
        <v>19.6</v>
      </c>
      <c r="G38" s="11">
        <v>12.1</v>
      </c>
      <c r="H38" s="11">
        <v>15.7</v>
      </c>
      <c r="I38" s="11">
        <v>13.2</v>
      </c>
      <c r="J38" s="11">
        <v>10.8</v>
      </c>
    </row>
    <row r="39" ht="14.25" spans="1:10">
      <c r="A39" s="45"/>
      <c r="B39" s="43" t="s">
        <v>54</v>
      </c>
      <c r="C39" s="46" t="s">
        <v>44</v>
      </c>
      <c r="D39" s="46" t="s">
        <v>53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</row>
    <row r="40" ht="15.75" spans="1:10">
      <c r="A40" s="45"/>
      <c r="B40" s="43"/>
      <c r="C40" s="47" t="s">
        <v>46</v>
      </c>
      <c r="D40" s="47" t="s">
        <v>55</v>
      </c>
      <c r="E40" s="11">
        <v>9.96</v>
      </c>
      <c r="F40" s="11">
        <v>10</v>
      </c>
      <c r="G40" s="11">
        <v>10.2</v>
      </c>
      <c r="H40" s="11">
        <v>10.06</v>
      </c>
      <c r="I40" s="11">
        <v>10.03</v>
      </c>
      <c r="J40" s="11">
        <v>10.01</v>
      </c>
    </row>
    <row r="41" ht="15.75" spans="1:10">
      <c r="A41" s="45"/>
      <c r="B41" s="43"/>
      <c r="C41" s="46" t="s">
        <v>48</v>
      </c>
      <c r="D41" s="46" t="s">
        <v>56</v>
      </c>
      <c r="E41" s="11">
        <v>21.7</v>
      </c>
      <c r="F41" s="11">
        <v>23.5</v>
      </c>
      <c r="G41" s="11">
        <v>20.7</v>
      </c>
      <c r="H41" s="11">
        <v>19.2</v>
      </c>
      <c r="I41" s="11">
        <v>23</v>
      </c>
      <c r="J41" s="11">
        <v>24.2</v>
      </c>
    </row>
    <row r="42" ht="15.75" spans="1:10">
      <c r="A42" s="45"/>
      <c r="B42" s="43"/>
      <c r="C42" s="48" t="s">
        <v>57</v>
      </c>
      <c r="D42" s="47" t="s">
        <v>58</v>
      </c>
      <c r="E42" s="11">
        <v>3.82</v>
      </c>
      <c r="F42" s="11">
        <v>4.14</v>
      </c>
      <c r="G42" s="11">
        <v>4.29</v>
      </c>
      <c r="H42" s="11">
        <v>4.42</v>
      </c>
      <c r="I42" s="11">
        <v>4.72</v>
      </c>
      <c r="J42" s="11">
        <v>4.57</v>
      </c>
    </row>
    <row r="43" ht="15.75" spans="1:10">
      <c r="A43" s="45"/>
      <c r="B43" s="43"/>
      <c r="C43" s="48" t="s">
        <v>59</v>
      </c>
      <c r="D43" s="46" t="s">
        <v>60</v>
      </c>
      <c r="E43" s="11">
        <v>6.97</v>
      </c>
      <c r="F43" s="11">
        <v>9.51</v>
      </c>
      <c r="G43" s="11">
        <v>8.11</v>
      </c>
      <c r="H43" s="11">
        <v>8.76</v>
      </c>
      <c r="I43" s="11">
        <v>5.4</v>
      </c>
      <c r="J43" s="11">
        <v>6.63</v>
      </c>
    </row>
    <row r="44" ht="18.75" spans="1:10">
      <c r="A44" s="45"/>
      <c r="B44" s="43"/>
      <c r="C44" s="47" t="s">
        <v>50</v>
      </c>
      <c r="D44" s="46" t="s">
        <v>61</v>
      </c>
      <c r="E44" s="11">
        <v>900</v>
      </c>
      <c r="F44" s="11">
        <v>831</v>
      </c>
      <c r="G44" s="11">
        <v>943</v>
      </c>
      <c r="H44" s="11">
        <v>737</v>
      </c>
      <c r="I44" s="11">
        <v>605</v>
      </c>
      <c r="J44" s="11">
        <v>770</v>
      </c>
    </row>
    <row r="45" ht="15.75" spans="1:10">
      <c r="A45" s="45"/>
      <c r="B45" s="43" t="s">
        <v>62</v>
      </c>
      <c r="C45" s="48" t="s">
        <v>63</v>
      </c>
      <c r="D45" s="46" t="s">
        <v>64</v>
      </c>
      <c r="E45" s="11">
        <v>4.72</v>
      </c>
      <c r="F45" s="11">
        <v>5.11</v>
      </c>
      <c r="G45" s="11">
        <v>5.88</v>
      </c>
      <c r="H45" s="11">
        <v>6.05</v>
      </c>
      <c r="I45" s="11">
        <v>6.05</v>
      </c>
      <c r="J45" s="11">
        <v>6.16</v>
      </c>
    </row>
    <row r="46" ht="18.75" spans="1:10">
      <c r="A46" s="45"/>
      <c r="B46" s="43"/>
      <c r="C46" s="47" t="s">
        <v>50</v>
      </c>
      <c r="D46" s="46" t="s">
        <v>51</v>
      </c>
      <c r="E46" s="11">
        <v>9.6</v>
      </c>
      <c r="F46" s="11">
        <v>9.51</v>
      </c>
      <c r="G46" s="11">
        <v>7</v>
      </c>
      <c r="H46" s="11">
        <v>5.3</v>
      </c>
      <c r="I46" s="11">
        <v>9.09</v>
      </c>
      <c r="J46" s="11">
        <v>9.31</v>
      </c>
    </row>
    <row r="47" ht="14.25" spans="1:10">
      <c r="A47" s="45"/>
      <c r="B47" s="43"/>
      <c r="C47" s="48" t="s">
        <v>52</v>
      </c>
      <c r="D47" s="46" t="s">
        <v>65</v>
      </c>
      <c r="E47" s="11">
        <v>3.74</v>
      </c>
      <c r="F47" s="11">
        <v>7.91</v>
      </c>
      <c r="G47" s="11">
        <v>7.93</v>
      </c>
      <c r="H47" s="11">
        <v>8.2</v>
      </c>
      <c r="I47" s="11">
        <v>9.6</v>
      </c>
      <c r="J47" s="11">
        <v>8.2</v>
      </c>
    </row>
    <row r="48" ht="15.75" spans="1:10">
      <c r="A48" s="45"/>
      <c r="B48" s="43" t="s">
        <v>66</v>
      </c>
      <c r="C48" s="48" t="s">
        <v>63</v>
      </c>
      <c r="D48" s="46" t="s">
        <v>64</v>
      </c>
      <c r="E48" s="11">
        <v>4.15</v>
      </c>
      <c r="F48" s="11">
        <v>4.24</v>
      </c>
      <c r="G48" s="11">
        <v>5.02</v>
      </c>
      <c r="H48" s="11">
        <v>5.55</v>
      </c>
      <c r="I48" s="11">
        <v>5.79</v>
      </c>
      <c r="J48" s="11">
        <v>5.47</v>
      </c>
    </row>
    <row r="49" ht="18.75" spans="1:10">
      <c r="A49" s="45"/>
      <c r="B49" s="43"/>
      <c r="C49" s="47" t="s">
        <v>50</v>
      </c>
      <c r="D49" s="46" t="s">
        <v>51</v>
      </c>
      <c r="E49" s="11">
        <v>16</v>
      </c>
      <c r="F49" s="11">
        <v>12.7</v>
      </c>
      <c r="G49" s="11">
        <v>11.5</v>
      </c>
      <c r="H49" s="11">
        <v>15.4</v>
      </c>
      <c r="I49" s="11">
        <v>12.6</v>
      </c>
      <c r="J49" s="11">
        <v>16.7</v>
      </c>
    </row>
    <row r="50" ht="14.25" spans="1:10">
      <c r="A50" s="45"/>
      <c r="B50" s="43"/>
      <c r="C50" s="48" t="s">
        <v>52</v>
      </c>
      <c r="D50" s="46" t="s">
        <v>65</v>
      </c>
      <c r="E50" s="11">
        <v>9.2</v>
      </c>
      <c r="F50" s="11">
        <v>8.75</v>
      </c>
      <c r="G50" s="11">
        <v>9.81</v>
      </c>
      <c r="H50" s="11">
        <v>9.7</v>
      </c>
      <c r="I50" s="11">
        <v>16.3</v>
      </c>
      <c r="J50" s="11">
        <v>11.4</v>
      </c>
    </row>
    <row r="51" ht="14.25" spans="1:10">
      <c r="A51" s="45"/>
      <c r="B51" s="43" t="s">
        <v>67</v>
      </c>
      <c r="C51" s="46" t="s">
        <v>44</v>
      </c>
      <c r="D51" s="11" t="s">
        <v>68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</row>
    <row r="52" ht="15.75" spans="1:10">
      <c r="A52" s="45"/>
      <c r="B52" s="43"/>
      <c r="C52" s="47" t="s">
        <v>46</v>
      </c>
      <c r="D52" s="46" t="s">
        <v>69</v>
      </c>
      <c r="E52" s="11">
        <v>9.43</v>
      </c>
      <c r="F52" s="11">
        <v>9.35</v>
      </c>
      <c r="G52" s="11">
        <v>9.41</v>
      </c>
      <c r="H52" s="11">
        <v>9.34</v>
      </c>
      <c r="I52" s="11">
        <v>9.64</v>
      </c>
      <c r="J52" s="11">
        <v>9.53</v>
      </c>
    </row>
    <row r="53" ht="15.75" spans="1:10">
      <c r="A53" s="45"/>
      <c r="B53" s="43"/>
      <c r="C53" s="46" t="s">
        <v>48</v>
      </c>
      <c r="D53" s="46" t="s">
        <v>49</v>
      </c>
      <c r="E53" s="11">
        <v>4.94</v>
      </c>
      <c r="F53" s="11">
        <v>5.46</v>
      </c>
      <c r="G53" s="11">
        <v>6.19</v>
      </c>
      <c r="H53" s="11">
        <v>5.67</v>
      </c>
      <c r="I53" s="11">
        <v>6.02</v>
      </c>
      <c r="J53" s="11">
        <v>7.01</v>
      </c>
    </row>
    <row r="54" ht="18.75" spans="1:10">
      <c r="A54" s="45"/>
      <c r="B54" s="43"/>
      <c r="C54" s="47" t="s">
        <v>50</v>
      </c>
      <c r="D54" s="46" t="s">
        <v>51</v>
      </c>
      <c r="E54" s="11">
        <v>3.9</v>
      </c>
      <c r="F54" s="11">
        <v>5.1</v>
      </c>
      <c r="G54" s="11">
        <v>6.4</v>
      </c>
      <c r="H54" s="11">
        <v>3.4</v>
      </c>
      <c r="I54" s="11">
        <v>5.7</v>
      </c>
      <c r="J54" s="11">
        <v>5.6</v>
      </c>
    </row>
    <row r="55" ht="14.25" spans="1:10">
      <c r="A55" s="45"/>
      <c r="B55" s="49"/>
      <c r="C55" s="50" t="s">
        <v>52</v>
      </c>
      <c r="D55" s="46" t="s">
        <v>70</v>
      </c>
      <c r="E55" s="11">
        <v>7.22</v>
      </c>
      <c r="F55" s="11">
        <v>9.14</v>
      </c>
      <c r="G55" s="11">
        <v>7.82</v>
      </c>
      <c r="H55" s="11">
        <v>8.88</v>
      </c>
      <c r="I55" s="11">
        <v>9.6</v>
      </c>
      <c r="J55" s="11">
        <v>8.71</v>
      </c>
    </row>
    <row r="56" ht="14.25" spans="1:10">
      <c r="A56" s="51" t="s">
        <v>71</v>
      </c>
      <c r="B56" s="51" t="s">
        <v>72</v>
      </c>
      <c r="C56" s="52">
        <v>7.5</v>
      </c>
      <c r="D56" s="51" t="s">
        <v>44</v>
      </c>
      <c r="E56" s="52">
        <v>95</v>
      </c>
      <c r="F56" s="51" t="s">
        <v>73</v>
      </c>
      <c r="G56" s="52">
        <v>85</v>
      </c>
      <c r="H56" s="51" t="s">
        <v>74</v>
      </c>
      <c r="I56" s="52">
        <v>0.02</v>
      </c>
      <c r="J56" s="85"/>
    </row>
    <row r="57" ht="14.25" spans="1:13">
      <c r="A57" s="45"/>
      <c r="B57" s="53" t="s">
        <v>40</v>
      </c>
      <c r="C57" s="53"/>
      <c r="D57" s="53"/>
      <c r="E57" s="53"/>
      <c r="F57" s="74" t="s">
        <v>41</v>
      </c>
      <c r="G57" s="74"/>
      <c r="H57" s="74"/>
      <c r="I57" s="74"/>
      <c r="J57" s="86" t="s">
        <v>42</v>
      </c>
      <c r="K57" s="86"/>
      <c r="L57" s="86"/>
      <c r="M57" s="86"/>
    </row>
    <row r="58" ht="18.75" spans="1:13">
      <c r="A58" s="54" t="s">
        <v>38</v>
      </c>
      <c r="B58" s="55" t="s">
        <v>75</v>
      </c>
      <c r="C58" s="55" t="s">
        <v>76</v>
      </c>
      <c r="D58" s="55" t="s">
        <v>75</v>
      </c>
      <c r="E58" s="55" t="s">
        <v>76</v>
      </c>
      <c r="F58" s="75" t="s">
        <v>75</v>
      </c>
      <c r="G58" s="75" t="s">
        <v>76</v>
      </c>
      <c r="H58" s="75" t="s">
        <v>75</v>
      </c>
      <c r="I58" s="75" t="s">
        <v>76</v>
      </c>
      <c r="J58" s="87" t="s">
        <v>75</v>
      </c>
      <c r="K58" s="87" t="s">
        <v>76</v>
      </c>
      <c r="L58" s="87" t="s">
        <v>75</v>
      </c>
      <c r="M58" s="87" t="s">
        <v>76</v>
      </c>
    </row>
    <row r="59" ht="18.75" spans="1:13">
      <c r="A59" s="56" t="s">
        <v>77</v>
      </c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ht="18.75" spans="1:13">
      <c r="A60" s="56" t="s">
        <v>78</v>
      </c>
      <c r="B60" s="57"/>
      <c r="C60" s="57"/>
      <c r="D60" s="57">
        <v>10.6</v>
      </c>
      <c r="E60" s="57"/>
      <c r="F60" s="57">
        <v>5.88</v>
      </c>
      <c r="G60" s="57"/>
      <c r="H60" s="57">
        <v>23.9</v>
      </c>
      <c r="I60" s="57"/>
      <c r="J60" s="57">
        <v>19.7</v>
      </c>
      <c r="K60" s="57"/>
      <c r="L60" s="57">
        <v>9.27</v>
      </c>
      <c r="M60" s="57"/>
    </row>
    <row r="61" ht="18.75" spans="1:13">
      <c r="A61" s="56" t="s">
        <v>79</v>
      </c>
      <c r="B61" s="57">
        <v>16</v>
      </c>
      <c r="C61" s="57"/>
      <c r="D61" s="57">
        <v>3.73</v>
      </c>
      <c r="E61" s="57"/>
      <c r="F61" s="57">
        <v>8.75</v>
      </c>
      <c r="G61" s="57"/>
      <c r="H61" s="57">
        <v>16.1</v>
      </c>
      <c r="I61" s="57"/>
      <c r="J61" s="57">
        <v>8.28</v>
      </c>
      <c r="K61" s="57"/>
      <c r="L61" s="57">
        <v>6.11</v>
      </c>
      <c r="M61" s="57"/>
    </row>
    <row r="62" ht="18.75" spans="1:13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89"/>
    </row>
    <row r="63" ht="18.75" spans="1:13">
      <c r="A63" s="60" t="s">
        <v>80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</row>
    <row r="64" ht="18.75" spans="1:13">
      <c r="A64" s="60" t="s">
        <v>81</v>
      </c>
      <c r="B64" s="57"/>
      <c r="C64" s="57">
        <v>2.67</v>
      </c>
      <c r="D64" s="57"/>
      <c r="E64" s="57">
        <v>2.4</v>
      </c>
      <c r="F64" s="57"/>
      <c r="G64" s="57">
        <v>1.58</v>
      </c>
      <c r="H64" s="57"/>
      <c r="I64" s="57">
        <v>4.27</v>
      </c>
      <c r="J64" s="57"/>
      <c r="K64" s="57">
        <v>3.68</v>
      </c>
      <c r="L64" s="57"/>
      <c r="M64" s="57">
        <v>3.99</v>
      </c>
    </row>
    <row r="65" ht="18.75" spans="1:13">
      <c r="A65" s="60" t="s">
        <v>82</v>
      </c>
      <c r="B65" s="57"/>
      <c r="C65" s="57">
        <v>37.18</v>
      </c>
      <c r="D65" s="57"/>
      <c r="E65" s="57">
        <v>39.96</v>
      </c>
      <c r="F65" s="57"/>
      <c r="G65" s="57">
        <v>38.54</v>
      </c>
      <c r="H65" s="57"/>
      <c r="I65" s="57">
        <v>40.17</v>
      </c>
      <c r="J65" s="57"/>
      <c r="K65" s="57">
        <v>42.74</v>
      </c>
      <c r="L65" s="57"/>
      <c r="M65" s="57">
        <v>43.29</v>
      </c>
    </row>
    <row r="66" ht="18.75" spans="1:13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3"/>
    </row>
    <row r="67" ht="18.75" spans="1:13">
      <c r="A67" s="92" t="s">
        <v>83</v>
      </c>
      <c r="B67" s="57">
        <v>18.6</v>
      </c>
      <c r="C67" s="57">
        <v>14.22</v>
      </c>
      <c r="D67" s="57">
        <v>15.4</v>
      </c>
      <c r="E67" s="57">
        <v>17.73</v>
      </c>
      <c r="F67" s="57">
        <v>8.91</v>
      </c>
      <c r="G67" s="57">
        <v>19.6</v>
      </c>
      <c r="H67" s="57">
        <v>15.3</v>
      </c>
      <c r="I67" s="57">
        <v>19.3</v>
      </c>
      <c r="J67" s="57">
        <v>32.5</v>
      </c>
      <c r="K67" s="57">
        <v>26.99</v>
      </c>
      <c r="L67" s="57"/>
      <c r="M67" s="57"/>
    </row>
    <row r="68" ht="18.75" spans="1:13">
      <c r="A68" s="92" t="s">
        <v>84</v>
      </c>
      <c r="B68" s="57">
        <v>14</v>
      </c>
      <c r="C68" s="57">
        <v>3.26</v>
      </c>
      <c r="D68" s="57">
        <v>2.2</v>
      </c>
      <c r="E68" s="57">
        <v>2.9</v>
      </c>
      <c r="F68" s="57">
        <v>4.56</v>
      </c>
      <c r="G68" s="57">
        <v>2.79</v>
      </c>
      <c r="H68" s="57">
        <v>17.6</v>
      </c>
      <c r="I68" s="57">
        <v>3.48</v>
      </c>
      <c r="J68" s="57">
        <v>14.9</v>
      </c>
      <c r="K68" s="57">
        <v>2.8</v>
      </c>
      <c r="L68" s="57">
        <v>2.81</v>
      </c>
      <c r="M68" s="57">
        <v>2.86</v>
      </c>
    </row>
    <row r="69" ht="18.75" spans="1:13">
      <c r="A69" s="92" t="s">
        <v>85</v>
      </c>
      <c r="B69" s="57">
        <v>14</v>
      </c>
      <c r="C69" s="57">
        <v>8.88</v>
      </c>
      <c r="D69" s="57">
        <v>10.9</v>
      </c>
      <c r="E69" s="57">
        <v>12.95</v>
      </c>
      <c r="F69" s="57">
        <v>7.81</v>
      </c>
      <c r="G69" s="57">
        <v>11.08</v>
      </c>
      <c r="H69" s="57">
        <v>9.1</v>
      </c>
      <c r="I69" s="57">
        <v>11.79</v>
      </c>
      <c r="J69" s="57">
        <v>17.8</v>
      </c>
      <c r="K69" s="57">
        <v>13.76</v>
      </c>
      <c r="L69" s="57">
        <v>13.9</v>
      </c>
      <c r="M69" s="57">
        <v>18.82</v>
      </c>
    </row>
    <row r="70" ht="18.75" spans="1:13">
      <c r="A70" s="92" t="s">
        <v>86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2006-09-13T19:21:00Z</dcterms:created>
  <dcterms:modified xsi:type="dcterms:W3CDTF">2022-12-08T16:03:00Z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