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155" windowHeight="12270" firstSheet="7" activeTab="11"/>
  </bookViews>
  <sheets>
    <sheet name="样板表" sheetId="4" r:id="rId1"/>
    <sheet name="1日" sheetId="5" r:id="rId2"/>
    <sheet name="2日" sheetId="6" r:id="rId3"/>
    <sheet name="3日" sheetId="7" r:id="rId4"/>
    <sheet name="4日" sheetId="8" r:id="rId5"/>
    <sheet name="5日" sheetId="9" r:id="rId6"/>
    <sheet name="6日" sheetId="10" r:id="rId7"/>
    <sheet name="7日" sheetId="11" r:id="rId8"/>
    <sheet name="8日" sheetId="12" r:id="rId9"/>
    <sheet name="9日" sheetId="13" r:id="rId10"/>
    <sheet name="10日" sheetId="14" r:id="rId11"/>
    <sheet name="11日" sheetId="15" r:id="rId12"/>
    <sheet name="12日" sheetId="16" r:id="rId13"/>
    <sheet name="13日" sheetId="17" r:id="rId14"/>
    <sheet name="14日" sheetId="18" r:id="rId15"/>
    <sheet name="15日" sheetId="19" r:id="rId16"/>
    <sheet name="16日" sheetId="20" r:id="rId17"/>
    <sheet name="17日" sheetId="21" r:id="rId18"/>
    <sheet name="18日" sheetId="22" r:id="rId19"/>
    <sheet name="19日" sheetId="23" r:id="rId20"/>
    <sheet name="20日" sheetId="24" r:id="rId21"/>
    <sheet name="21日" sheetId="25" r:id="rId22"/>
    <sheet name="22日" sheetId="26" r:id="rId23"/>
    <sheet name="23日" sheetId="27" r:id="rId24"/>
    <sheet name="24日" sheetId="28" r:id="rId25"/>
    <sheet name="25日" sheetId="29" r:id="rId26"/>
    <sheet name="26日" sheetId="30" r:id="rId27"/>
    <sheet name="27日" sheetId="31" r:id="rId28"/>
    <sheet name="28日" sheetId="32" r:id="rId29"/>
    <sheet name="29日" sheetId="33" r:id="rId30"/>
    <sheet name="30日" sheetId="34" r:id="rId31"/>
    <sheet name="31日" sheetId="35" r:id="rId32"/>
  </sheets>
  <calcPr calcId="144525"/>
</workbook>
</file>

<file path=xl/sharedStrings.xml><?xml version="1.0" encoding="utf-8"?>
<sst xmlns="http://schemas.openxmlformats.org/spreadsheetml/2006/main" count="5378" uniqueCount="324">
  <si>
    <t>项目</t>
  </si>
  <si>
    <t>(  )夜</t>
  </si>
  <si>
    <t>(  )白</t>
  </si>
  <si>
    <t>(  )中</t>
  </si>
  <si>
    <t>除盐水流量累计</t>
  </si>
  <si>
    <t>自用（累计）</t>
  </si>
  <si>
    <t>外送（累计）</t>
  </si>
  <si>
    <t>自用（当班）</t>
  </si>
  <si>
    <t>外送（当班）</t>
  </si>
  <si>
    <t>A区水（使用流量t/h）</t>
  </si>
  <si>
    <t>炉数</t>
  </si>
  <si>
    <t>出焦/炉</t>
  </si>
  <si>
    <t>干熄/炉</t>
  </si>
  <si>
    <t>加氨泵</t>
  </si>
  <si>
    <t>泵号</t>
  </si>
  <si>
    <t>行程（%）</t>
  </si>
  <si>
    <t>行程改变</t>
  </si>
  <si>
    <t xml:space="preserve">  点  分行程由   %变为   %</t>
  </si>
  <si>
    <t>氨水槽</t>
  </si>
  <si>
    <t>液位（mm）</t>
  </si>
  <si>
    <t>溶液配制时间和过程</t>
  </si>
  <si>
    <t xml:space="preserve">     点  分，向槽加氨水   升，补入除盐水至    mm液位</t>
  </si>
  <si>
    <t>加磷泵</t>
  </si>
  <si>
    <t>磷酸盐槽</t>
  </si>
  <si>
    <t>液位（mm)</t>
  </si>
  <si>
    <t>溶液配制
时间和过程</t>
  </si>
  <si>
    <t xml:space="preserve">  点  分，向槽加磷酸盐    kg，氢氧化钠  kg，补入除盐水至   mm液位</t>
  </si>
  <si>
    <t>液位</t>
  </si>
  <si>
    <t>高位酸槽(mm)</t>
  </si>
  <si>
    <t>高位碱槽(mm)</t>
  </si>
  <si>
    <t>库存</t>
  </si>
  <si>
    <t>氨水(桶)</t>
  </si>
  <si>
    <t>NaOH(瓶)</t>
  </si>
  <si>
    <t>磷酸钠(包)</t>
  </si>
  <si>
    <t>除盐水站生产记录</t>
  </si>
  <si>
    <t>操作者签名：</t>
  </si>
  <si>
    <t>中控：           化验：</t>
  </si>
  <si>
    <t>水质数据分析</t>
  </si>
  <si>
    <t>名称</t>
  </si>
  <si>
    <t>标准</t>
  </si>
  <si>
    <t>夜班</t>
  </si>
  <si>
    <t>白班</t>
  </si>
  <si>
    <t>中班</t>
  </si>
  <si>
    <t>锅炉给水</t>
  </si>
  <si>
    <t>硬度</t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</si>
  <si>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2.0</t>
    </r>
  </si>
  <si>
    <r>
      <rPr>
        <sz val="12"/>
        <rFont val="Times New Roman"/>
        <charset val="134"/>
      </rPr>
      <t>PH</t>
    </r>
    <r>
      <rPr>
        <sz val="12"/>
        <rFont val="宋体"/>
        <charset val="134"/>
      </rPr>
      <t>值</t>
    </r>
  </si>
  <si>
    <r>
      <rPr>
        <sz val="12"/>
        <rFont val="Times New Roman"/>
        <charset val="134"/>
      </rPr>
      <t>9.0</t>
    </r>
    <r>
      <rPr>
        <sz val="12"/>
        <rFont val="宋体"/>
        <charset val="134"/>
      </rPr>
      <t>～</t>
    </r>
    <r>
      <rPr>
        <sz val="12"/>
        <rFont val="Times New Roman"/>
        <charset val="134"/>
      </rPr>
      <t>9.5</t>
    </r>
  </si>
  <si>
    <t>电导率</t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</si>
  <si>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0.2</t>
    </r>
  </si>
  <si>
    <r>
      <rPr>
        <sz val="12"/>
        <rFont val="Times New Roman"/>
        <charset val="134"/>
      </rPr>
      <t>SiO</t>
    </r>
    <r>
      <rPr>
        <vertAlign val="subscript"/>
        <sz val="12"/>
        <rFont val="Times New Roman"/>
        <charset val="134"/>
      </rPr>
      <t>2</t>
    </r>
    <r>
      <rPr>
        <sz val="12"/>
        <rFont val="宋体"/>
        <charset val="134"/>
      </rPr>
      <t>，</t>
    </r>
    <r>
      <rPr>
        <sz val="12"/>
        <rFont val="Times New Roman"/>
        <charset val="134"/>
      </rPr>
      <t>μg/L</t>
    </r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</si>
  <si>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20</t>
    </r>
  </si>
  <si>
    <r>
      <rPr>
        <sz val="12"/>
        <rFont val="宋体"/>
        <charset val="134"/>
      </rPr>
      <t>Na</t>
    </r>
    <r>
      <rPr>
        <vertAlign val="superscript"/>
        <sz val="12"/>
        <rFont val="宋体"/>
        <charset val="134"/>
      </rPr>
      <t>+</t>
    </r>
    <r>
      <rPr>
        <sz val="12"/>
        <rFont val="宋体"/>
        <charset val="134"/>
      </rPr>
      <t>，μg/L</t>
    </r>
  </si>
  <si>
    <t>参考</t>
  </si>
  <si>
    <t>炉水</t>
  </si>
  <si>
    <r>
      <rPr>
        <sz val="12"/>
        <rFont val="Times New Roman"/>
        <charset val="134"/>
      </rPr>
      <t>9.0</t>
    </r>
    <r>
      <rPr>
        <sz val="12"/>
        <rFont val="宋体"/>
        <charset val="134"/>
      </rPr>
      <t>～</t>
    </r>
    <r>
      <rPr>
        <sz val="12"/>
        <rFont val="Times New Roman"/>
        <charset val="134"/>
      </rPr>
      <t>10.5</t>
    </r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</si>
  <si>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150</t>
    </r>
  </si>
  <si>
    <r>
      <rPr>
        <sz val="12"/>
        <rFont val="宋体"/>
        <charset val="134"/>
      </rPr>
      <t>磷酸盐，</t>
    </r>
    <r>
      <rPr>
        <sz val="12"/>
        <rFont val="Times New Roman"/>
        <charset val="134"/>
      </rPr>
      <t>mg/L</t>
    </r>
  </si>
  <si>
    <r>
      <rPr>
        <sz val="12"/>
        <rFont val="Times New Roman"/>
        <charset val="134"/>
      </rPr>
      <t>2.0</t>
    </r>
    <r>
      <rPr>
        <sz val="12"/>
        <rFont val="宋体"/>
        <charset val="134"/>
      </rPr>
      <t>～</t>
    </r>
    <r>
      <rPr>
        <sz val="12"/>
        <rFont val="Times New Roman"/>
        <charset val="134"/>
      </rPr>
      <t>10</t>
    </r>
  </si>
  <si>
    <r>
      <rPr>
        <sz val="12"/>
        <rFont val="宋体"/>
        <charset val="134"/>
      </rPr>
      <t>Na</t>
    </r>
    <r>
      <rPr>
        <vertAlign val="superscript"/>
        <sz val="12"/>
        <rFont val="宋体"/>
        <charset val="134"/>
      </rPr>
      <t>+</t>
    </r>
    <r>
      <rPr>
        <sz val="12"/>
        <rFont val="宋体"/>
        <charset val="134"/>
      </rPr>
      <t>，mg/L</t>
    </r>
  </si>
  <si>
    <r>
      <rPr>
        <sz val="12"/>
        <rFont val="宋体"/>
        <charset val="134"/>
      </rPr>
      <t>≥</t>
    </r>
    <r>
      <rPr>
        <sz val="12"/>
        <rFont val="Times New Roman"/>
        <charset val="134"/>
      </rPr>
      <t>1.0</t>
    </r>
  </si>
  <si>
    <t>≤2000</t>
  </si>
  <si>
    <t>饱和蒸汽</t>
  </si>
  <si>
    <t>电导率，μs/cm</t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</si>
  <si>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0.3</t>
    </r>
  </si>
  <si>
    <t>≤10</t>
  </si>
  <si>
    <t>过热蒸汽</t>
  </si>
  <si>
    <t>回水</t>
  </si>
  <si>
    <t>≤1.0</t>
  </si>
  <si>
    <t>参考（8.0-9.6）</t>
  </si>
  <si>
    <t>参考≤10</t>
  </si>
  <si>
    <t>原水</t>
  </si>
  <si>
    <t>PH值</t>
  </si>
  <si>
    <t>总碱度</t>
  </si>
  <si>
    <t>浊度</t>
  </si>
  <si>
    <t>Na+</t>
  </si>
  <si>
    <t>SiO2</t>
  </si>
  <si>
    <t>1#阳床</t>
  </si>
  <si>
    <t>2#阳床</t>
  </si>
  <si>
    <t>3#阳床</t>
  </si>
  <si>
    <t>1#阴床</t>
  </si>
  <si>
    <t>2#阴床</t>
  </si>
  <si>
    <t>3#阴床</t>
  </si>
  <si>
    <t>1#混床</t>
  </si>
  <si>
    <t>2#混床</t>
  </si>
  <si>
    <t>3#混床</t>
  </si>
  <si>
    <t>4#混床</t>
  </si>
  <si>
    <t>( 丙 )夜</t>
  </si>
  <si>
    <t>( 丁 )白</t>
  </si>
  <si>
    <t>( 甲 )中</t>
  </si>
  <si>
    <t>除盐水当日自用累计</t>
  </si>
  <si>
    <t>除盐水当日外送累计</t>
  </si>
  <si>
    <t>注：红色字体有公式，不要修改删除！</t>
  </si>
  <si>
    <t>2#</t>
  </si>
  <si>
    <t xml:space="preserve">  7   点 30 分，向槽加氨水  25 升，补入除盐水至 500   mm液位</t>
  </si>
  <si>
    <t>22  点 30 分行程由 80  %变为 90  %</t>
  </si>
  <si>
    <t xml:space="preserve"> 4 点 20 分，向槽加磷酸盐  2.5  kg，氢氧化钠  1kg，补入除盐水至550   mm液位</t>
  </si>
  <si>
    <t xml:space="preserve"> 19 点 00 分，向槽加磷酸盐  2.5  kg，氢氧化钠  2kg，补入除盐水至 530  mm液位</t>
  </si>
  <si>
    <t>清洗2#、3#过滤器</t>
  </si>
  <si>
    <t xml:space="preserve">清洗4#、5#过滤器
10:06分再生2#阳床，进酸浓度：2.9%，3.0%    </t>
  </si>
  <si>
    <t>18:22分再生2#阴床，进酸浓度：2.9%，3.1%      21:05分中和排水（PH 1# 6.78 2# 7.26）        22：30 向槽加磷酸盐3 kg，补入除盐水至 550  mm液位</t>
  </si>
  <si>
    <t>中控：   韩丽娜      化验：苏晓虹</t>
  </si>
  <si>
    <t>中控：叶绍文           化验：梁锦凤</t>
  </si>
  <si>
    <t>中控： 梁霞          化验：曾俊文</t>
  </si>
  <si>
    <t xml:space="preserve"> 点  分行程由   %变为   %</t>
  </si>
  <si>
    <t xml:space="preserve">   11  点00 分，向槽加氨水 25  升，补入除盐水至 500   mm液位</t>
  </si>
  <si>
    <t>14  点 20 分，向槽加磷酸盐  2.5  kg，氢氧化钠  1.5kg，补入除盐水至 550  mm液位</t>
  </si>
  <si>
    <t xml:space="preserve">清洗1#、2#过滤器                                4:36分再生2#阴床，进碱浓度：3.1%，3.0%             6:42分再生3#阳床，进酸浓度：2.9%，3.0%          </t>
  </si>
  <si>
    <t xml:space="preserve">9:00分中和排水（PH 1# 8.01 2# 7.26）    
11:25分再生1#阴床，进碱浓度：2.9%，3.0%  
13:58分再生1#阳床，进酸浓度：2.8%，3.1%     </t>
  </si>
  <si>
    <t xml:space="preserve">清洗1#、4#过滤器                                  16:40分中和排水（PH 1# 8.01 2# 7.26） </t>
  </si>
  <si>
    <t>中控：  韩丽娜         化验：苏晓虹</t>
  </si>
  <si>
    <t>中控：  叶绍文         化验：梁锦凤</t>
  </si>
  <si>
    <t>中控：  梁霞         化验：曾俊文</t>
  </si>
  <si>
    <t>( 乙 )夜</t>
  </si>
  <si>
    <t>( 丙 )白</t>
  </si>
  <si>
    <t>( 丁)中</t>
  </si>
  <si>
    <t xml:space="preserve">    15 点 30 分，向槽加氨水 25  升，补入除盐水至  570  mm液位</t>
  </si>
  <si>
    <t xml:space="preserve">  4点 40 分，向槽加磷酸盐  2.5  kg，氢氧化钠  1.5kg，补入除盐水至 550  mm液位</t>
  </si>
  <si>
    <t xml:space="preserve">  21点 55 分，向槽加磷酸盐  2.5  kg，氢氧化钠  1kg，补入除盐水至 550  mm液位</t>
  </si>
  <si>
    <t xml:space="preserve">4:30分再生3#阴床，进碱浓度：2.9%，3.0% </t>
  </si>
  <si>
    <t>清洗4#过滤器                                  13:34分再生2#阳床，进酸浓度：3.0%，3.1%   15:40分中和排水（PH 1# 8.01 2# 7.26）</t>
  </si>
  <si>
    <t xml:space="preserve">清洗1#、2#过滤器 </t>
  </si>
  <si>
    <t>中控：曾凡律           化验：蒙广年</t>
  </si>
  <si>
    <t>中控：   韩丽娜        化验：陈长灵</t>
  </si>
  <si>
    <t>中控：蔡彬彬          化验：蔡永鹏</t>
  </si>
  <si>
    <t>( 丁 )中</t>
  </si>
  <si>
    <t xml:space="preserve">  点  分，向槽加磷酸盐   kg，氢氧化钠  kg，补入除盐水至   mm液位</t>
  </si>
  <si>
    <t xml:space="preserve">  14点 50 分，向槽加磷酸盐  4  kg，氢氧化钠  1kg，补入除盐水至  500 mm液位</t>
  </si>
  <si>
    <t>清洗1#、3#、4#过滤器                                5:05分再生2#阴床，进碱浓度：3.1%，3.0%                       7:35分中和排水（PH 1# 7.11 2# 7.86）</t>
  </si>
  <si>
    <t xml:space="preserve">12:36分再生1#阳床，进酸浓度：3.1%，3.0%                       </t>
  </si>
  <si>
    <t>清洗1#、4#、5#过滤器</t>
  </si>
  <si>
    <t>中控：秦忠文 蒙广年           化验：曾凡律</t>
  </si>
  <si>
    <t>中控：陈长灵           化验：韩丽娜</t>
  </si>
  <si>
    <t>中控：蔡彬彬           化验：韦国宏</t>
  </si>
  <si>
    <t>( 甲 )夜</t>
  </si>
  <si>
    <t>( 乙 )白</t>
  </si>
  <si>
    <t>(  丙)中</t>
  </si>
  <si>
    <t xml:space="preserve">   1点 10 分，向槽加氨水25 升，补入除盐水至500    mm液位</t>
  </si>
  <si>
    <t xml:space="preserve">  1点 00 分，向槽加磷酸盐  4  kg，氢氧化钠 1 kg，补入除盐水至500 mm液位</t>
  </si>
  <si>
    <t xml:space="preserve"> 12 点 10 分，向槽加磷酸盐  2  kg，氢氧化钠  1kg，补入除盐水至  500 mm液位</t>
  </si>
  <si>
    <t xml:space="preserve"> 23 点 20 分，向槽加磷酸盐  4  kg，氢氧化钠  1kg，补入除盐水至 550  mm液位</t>
  </si>
  <si>
    <t>5:10分再生2#阳床，进酸浓度：3.0%，3.1%。       7:30分中和排水（PH 1#7.5  2#8.0）</t>
  </si>
  <si>
    <t xml:space="preserve">清洗4#、5#过滤器                                            13:40分再生3#阳床，进酸浓度：3.0%，3.1%。 </t>
  </si>
  <si>
    <t>清洗1#、2#过滤器</t>
  </si>
  <si>
    <t>中控：曾俊文           化验：梁霞</t>
  </si>
  <si>
    <t>中控：秦忠文           化验：曾凡律</t>
  </si>
  <si>
    <t>中控： 韩丽娜       化验：苏晓虹</t>
  </si>
  <si>
    <t>( 丙 )中</t>
  </si>
  <si>
    <t xml:space="preserve">   7点 00 分，向槽加氨水 25  升，补入除盐水至    500mm液位</t>
  </si>
  <si>
    <t>点  分，向槽加氨水   升，补入除盐水至    mm液位</t>
  </si>
  <si>
    <t xml:space="preserve"> 10 点 00 分，向槽加磷酸盐  3.5  kg，氢氧化钠  1.5kg，补入除盐水至 550  mm液位</t>
  </si>
  <si>
    <t>20  点 40 分，向槽加磷酸盐   3 kg，氢氧化钠  1kg，补入除盐水至550   mm液位</t>
  </si>
  <si>
    <t xml:space="preserve">0:30分再生1#阳床，进酸浓度：3.0%，3.1%                2:40分中和排水（PH 1#7.8  2#8.2）
7：28分再生2#阴床，进碱浓度：3.1%，3.0%    </t>
  </si>
  <si>
    <t>清洗4#过滤器</t>
  </si>
  <si>
    <t>清洗1#、2#、5#过滤器</t>
  </si>
  <si>
    <t>中控：梁霞 曾俊文           化验：左邓欢</t>
  </si>
  <si>
    <t>中控： 蒙广年          化验：梁锦凤</t>
  </si>
  <si>
    <t>中控：    陈长灵       化验：苏晓虹</t>
  </si>
  <si>
    <t>( 丁 )夜</t>
  </si>
  <si>
    <t>( 甲 )白</t>
  </si>
  <si>
    <t>( 乙 )中</t>
  </si>
  <si>
    <t xml:space="preserve">   10  点 00 分，向槽加氨水  25 升，补入除盐水至 550   mm液位</t>
  </si>
  <si>
    <t xml:space="preserve"> 10 点 20 分，向槽加磷酸盐  3.5  kg，氢氧化钠  1kg，补入除盐水至 550  mm液位</t>
  </si>
  <si>
    <t xml:space="preserve">  23点 20 分，向槽加磷酸盐  4  kg，氢氧化钠  1kg，补入除盐水至 500  mm液位</t>
  </si>
  <si>
    <t>4桶+回货60桶</t>
  </si>
  <si>
    <t>清洗1#、2#、4#、5#过滤器                                     6:04分再生3#阳床，进酸浓度：2.9%，3.0%</t>
  </si>
  <si>
    <t xml:space="preserve">清洗5#过滤器   
9:05分中和排水（PH 1#8.5  2#8.2）
13:56分再生2#阳床，进酸浓度：3.0%，3.0%   </t>
  </si>
  <si>
    <t>清洗1#、2#过滤器                                        19：30分再生2#阴床，进碱浓度：3.1%，3.0%                                            21:30分中和排水（PH 1#8.5  2#8.2）</t>
  </si>
  <si>
    <t>中控：叶绍文           化验：蔡永鹏</t>
  </si>
  <si>
    <t>中控：  曾俊文         化验：梁锦凤</t>
  </si>
  <si>
    <t>中控：蒙广年           化验：曾凡律</t>
  </si>
  <si>
    <t xml:space="preserve">    18 点 30 分，向槽加氨水  25 升，补入除盐水至  500  mm液位</t>
  </si>
  <si>
    <t xml:space="preserve"> 11 点 00 分，向槽加磷酸盐  4  kg，氢氧化钠  1.5kg，补入除盐水至 550  mm液位</t>
  </si>
  <si>
    <t xml:space="preserve">  18点 50 分，向槽加磷酸盐  0.5  kg，氢氧化钠  kg，补入除盐水至   mm液位</t>
  </si>
  <si>
    <t>清洗4#过滤器                                        1:31分再生3#阴床，进碱浓度：3.0%，3.1%     3:42分再生2#阳床，进酸浓度：3.0%，2.9%                                            5:30分中和排水（PH 1#6.8  2#7.43）</t>
  </si>
  <si>
    <t xml:space="preserve"> 清洗4#、5#过滤器     </t>
  </si>
  <si>
    <t xml:space="preserve">清洗1#、2#、5#过滤器     </t>
  </si>
  <si>
    <t>中控： 曾俊文          化验：梁锦凤</t>
  </si>
  <si>
    <t>中控：秦忠文           化验：蒙广年</t>
  </si>
  <si>
    <t xml:space="preserve">   01  点 20 分，向槽加氨水   升，补入除盐水至    600mm液位</t>
  </si>
  <si>
    <t xml:space="preserve"> 00 点 50 分，向槽加磷酸盐 4   kg，氢氧化钠  1.5kg，补入除盐水至 550  mm液位</t>
  </si>
  <si>
    <t xml:space="preserve"> 14 点 10 分，向槽加磷酸盐  4  kg，氢氧化钠  1.5kg，补入除盐水至 500  mm液位</t>
  </si>
  <si>
    <t xml:space="preserve">  23点 30 分，向槽加磷酸盐 4 kg，氢氧化钠  1.5kg，补入除盐水至 500 mm液位</t>
  </si>
  <si>
    <t xml:space="preserve"> 清洗4#、5#过滤器                          01:38分再生3#阳床，进酸浓度：3.0%，3.1%         5:25分再生3#混床，进碱浓度：3.0% 3.0% 进酸浓度：2.8% 3.0%</t>
  </si>
  <si>
    <t xml:space="preserve">8:30分中和排水（PH 1#7.99  2#7.43）
14:26分再生2#阳床，进酸浓度：3.0%，2.9%    </t>
  </si>
  <si>
    <t>21:22分再生1#阴床，进碱浓度：3.0%，3.0%。         23:30分中和排水（PH 1#7.5  2#8.0）</t>
  </si>
  <si>
    <t>中控： 韩丽娜  陈长灵        化验：苏晓虹</t>
  </si>
  <si>
    <t>中控：韦国宏           化验：梁锦凤</t>
  </si>
  <si>
    <t>中控： 曾俊文          化验：梁霞</t>
  </si>
  <si>
    <t>(  甲)中</t>
  </si>
  <si>
    <t xml:space="preserve">   12  点  26分，向槽加氨水 25  升，补入除盐水至   520 mm液位</t>
  </si>
  <si>
    <t xml:space="preserve">  13点 36 分，向槽加磷酸盐  3  kg，氢氧化钠  1.5kg，补入除盐水至 530  mm液位</t>
  </si>
  <si>
    <t xml:space="preserve">  23点30  分，向槽加磷酸盐  4 kg，氢氧化钠1  kg，补入除盐水至   mm液位</t>
  </si>
  <si>
    <t>清洗1#过滤器                                        2:06分再生1#阳床，进酸浓度：3.0%，2.9%                                           4:40分再生2#阴床，进碱浓度：3.0%，3.1%    7:20 分中和排水（PH 1#8.8  2#7.43）</t>
  </si>
  <si>
    <t xml:space="preserve">11:48分再生3#阴床，进碱浓度：2.9%，3.1% </t>
  </si>
  <si>
    <t>清洗1#过滤器</t>
  </si>
  <si>
    <t>中控：韦国宏           化验：蔡永鹏</t>
  </si>
  <si>
    <t>中控：叶绍文           化验：梁霞</t>
  </si>
  <si>
    <t>、45</t>
  </si>
  <si>
    <t xml:space="preserve">    点   分，向槽加氨水   升，补入除盐水至     mm液位</t>
  </si>
  <si>
    <t xml:space="preserve">    19 点 16 分，向槽加氨水 25  升，补入除盐水至   550 mm液位</t>
  </si>
  <si>
    <t xml:space="preserve">  15点 10 分，向槽加磷酸盐 3 kg，氢氧化钠  1kg，补入除盐水至 500  mm液位</t>
  </si>
  <si>
    <t>清洗1#、2#、3#过滤器</t>
  </si>
  <si>
    <t>10:41分再生2#阳床，进酸浓度：3.2%，3.1%                                              12:26分中和排水（PH 1#7.21  2#6.82）</t>
  </si>
  <si>
    <t xml:space="preserve">清洗1#过滤器                                22:15分再生3#阳床，进酸浓度：2.9%，3.0%  </t>
  </si>
  <si>
    <t>中控：曾凡律           化验：秦忠文</t>
  </si>
  <si>
    <t>中控： 陈长灵          化验：韩丽娜</t>
  </si>
  <si>
    <t>中控：蔡彬彬           化验：蔡永鹏</t>
  </si>
  <si>
    <t xml:space="preserve"> 4点 00 分，向槽加磷酸盐 2.5   kg，氢氧化钠  1kg，补入除盐水至  500 mm液位</t>
  </si>
  <si>
    <t>14  点10  分，向槽加磷酸盐  4  kg，氢氧化钠  1kg，补入除盐水至500   mm液位</t>
  </si>
  <si>
    <t xml:space="preserve">  22点 55 分，向槽加磷酸盐  4  kg，氢氧化钠  1.5kg，补入除盐水至  530 mm液位</t>
  </si>
  <si>
    <t>清洗4#过滤器
11:43分再生3#阴床，进碱浓度：2.8%，3.0% 
14:20分中和排水（PH 1#7.21  2#8.0）</t>
  </si>
  <si>
    <t>清洗4#过滤器                                     16:55分再生1#阳床，进酸浓度：2.9%，3.0%  20:30分 再生2#阴床，进碱浓度：3.0%，2.9%      23:04分中和排水（PH 1#7.5  2#8.7）</t>
  </si>
  <si>
    <t>中控： 韩丽娜          化验：梁锦凤</t>
  </si>
  <si>
    <t xml:space="preserve">   4 点 00 分，向槽加氨水 25  升，补入除盐水至  500  mm液位</t>
  </si>
  <si>
    <t xml:space="preserve">  11点 00 分，向槽加磷酸盐  4  kg，氢氧化钠  1kg，补入除盐水至 500  mm液位</t>
  </si>
  <si>
    <t xml:space="preserve">  23点 20 分，向槽加磷酸盐  4  kg，氢氧化钠  1kg，补入除盐水至 540  mm液位</t>
  </si>
  <si>
    <t>0:43分再生1#混床，进碱浓度：3.0%，3.0%，进酸浓度：3.0%，3.2%。                              4:30分中和排水（PH1#8 2#7.6）</t>
  </si>
  <si>
    <t>11:30分再生2#阳床，进酸浓度：3.1%，3.0% 
8：00分再生2#阴床，进碱浓度：3.0%，2.9%    14:20分中和排水（PH1#8 2#8.5）</t>
  </si>
  <si>
    <t>中控： 左邓欢          化验：梁霞</t>
  </si>
  <si>
    <t>中控： 曾凡律          化验：梁锦凤</t>
  </si>
  <si>
    <t>中控：   韩丽娜        化验：苏晓虹</t>
  </si>
  <si>
    <t xml:space="preserve">     7点 30 分，向槽加氨水 25  升，补入除盐水至   500 mm液位</t>
  </si>
  <si>
    <t xml:space="preserve">  12点 00 分，向槽加磷酸盐  3  kg，氢氧化钠  1kg，补入除盐水至  550 mm液位</t>
  </si>
  <si>
    <t xml:space="preserve"> 23 点 10 分，向槽加磷酸盐  4  kg，氢氧化钠  1kg，补入除盐水至 500  mm液位</t>
  </si>
  <si>
    <t>清洗1#、2#过滤器。                                   4:28分再生1#阳床，进酸浓度：3.1%，3.0%。    6:52分再生3#阴床，进碱浓度：3.1%，3.1%。</t>
  </si>
  <si>
    <t xml:space="preserve">清洗1#、2#过滤器
9:00分中和排水（PH1#7.12 2#6.75）
13:30分再生3#阳床，进酸浓度：3.1%，3.0%。  </t>
  </si>
  <si>
    <t>清洗2#、4#过滤器</t>
  </si>
  <si>
    <t>中控：左邓欢           化验：梁霞</t>
  </si>
  <si>
    <t>中控：蒙广年           化验：秦忠文</t>
  </si>
  <si>
    <t>11点00  分，向槽加氨水 25升，补入除盐水至500    mm液位</t>
  </si>
  <si>
    <t>11点00分，向槽加磷酸盐 4kg，氢氧化钠1  kg，补入除盐水至 500  mm液位</t>
  </si>
  <si>
    <t xml:space="preserve">  23点 30 分，向槽加磷酸盐  3  kg，氢氧化钠  1kg，补入除盐水至  500 mm液位</t>
  </si>
  <si>
    <t>清洗1#过滤器                                4:30分再生2#阴床，进碱浓度：3.0% 2.9%          6:45分中和排水（PH 1# 7.5 2# 7.3）</t>
  </si>
  <si>
    <t>12:42分再生2#混床，进碱浓度:3.0%，3.0%；进酸浓度：3.2%，3.2%。</t>
  </si>
  <si>
    <t xml:space="preserve">清洗1#、2#过滤器
17:10分中和排水（PH1#7.28 2#6.85）
18:30分再生1#阳床，进酸浓度：3.1%，3.0%。  
22:33分再生2#阴床，进碱浓度：3.0% 2.9% </t>
  </si>
  <si>
    <t>15     点 30 分，向槽加氨水25 升，补入除盐水至    500mm液位</t>
  </si>
  <si>
    <t xml:space="preserve">  11点30分，向槽加磷酸盐3 kg，氢氧化钠 4 kg，补入除盐水至 500  mm液位</t>
  </si>
  <si>
    <t xml:space="preserve">
0:40分中和排水（PH 1# 7.63 2# 7.04）
3:24分再生2#阳床，进酸浓度：2.9，3.0%。  
5:54分再生3#阴床，进碱浓度：3.0% 3.0% </t>
  </si>
  <si>
    <t>8:40分中和排水（PH 1# 7.8 2# 7.7）                 14:45分再生3#阳床，进酸浓度：3.0%，3.0%。</t>
  </si>
  <si>
    <t xml:space="preserve">18:35分再生2#阴床，进碱浓度：3.0% 3.0% 
20:40分中和排水（PH 1# 7.1 2# 7.5）
22:15分再生1#阳床，进酸浓度：2.9，3.0%。   </t>
  </si>
  <si>
    <t>中控： 蔡彬彬          化验：蔡永鹏</t>
  </si>
  <si>
    <t xml:space="preserve">    23 点 20 分，向槽加氨水 25 升，补入除盐水至  500  mm液位</t>
  </si>
  <si>
    <t xml:space="preserve"> 00 点 50 分，向槽加磷酸盐  3  kg，氢氧化钠  1kg，补入除盐水至 500  mm液位</t>
  </si>
  <si>
    <t xml:space="preserve">  13点 32 分，向槽加磷酸盐 2.5   kg，氢氧化钠  1kg，补入除盐水至 500  mm液位</t>
  </si>
  <si>
    <t>10:16分再生1#阴床，进碱浓度：2.9% 3.0%          13:05分中和排水（PH 1# 8.3 2# 7.41）         14:25分再生2#阳床，进酸浓度：3.3%，3.0%</t>
  </si>
  <si>
    <t>清洗1#、2#过滤器。</t>
  </si>
  <si>
    <t>中控：黄伟军  韩丽娜      化验：苏晓虹</t>
  </si>
  <si>
    <t>( 丙)夜</t>
  </si>
  <si>
    <t xml:space="preserve">  3点 50 分，向槽加磷酸盐  3  kg，氢氧化钠  1.5kg，补入除盐水至 550  mm液位</t>
  </si>
  <si>
    <t xml:space="preserve"> 10 点 00 分，向槽加磷酸盐  4  kg，氢氧化钠  1.5kg，补入除盐水至 550  mm液位</t>
  </si>
  <si>
    <t xml:space="preserve">  23点20分，向槽加磷酸盐 4 kg，氢氧化钠1kg，补入除盐水至 500  mm液位</t>
  </si>
  <si>
    <t xml:space="preserve">清洗4#过滤器                               5:00分再生1#阳床，进酸浓度：3.0%，2.9%       7:10分中和排水（PH 1#7.99  2#7.43）
    </t>
  </si>
  <si>
    <t xml:space="preserve">清洗5#过滤器                               
11:27分再生3#阴床，进碱浓度：3.0%，2.9%       </t>
  </si>
  <si>
    <t>中控：  韩丽娜  陈长灵     化验：苏晓虹</t>
  </si>
  <si>
    <t>中控： 蔡彬彬          化验：梁锦凤</t>
  </si>
  <si>
    <t xml:space="preserve">     3点 40 分，向槽加氨水 25  升，补入除盐水至  500  mm液位</t>
  </si>
  <si>
    <t>10  点30  分，向槽加磷酸盐  3.5  kg，氢氧化钠  1.5kg，补入除盐水至 550  mm液位</t>
  </si>
  <si>
    <t xml:space="preserve">清洗1#、2#过滤器。                          1:30分中和排水（PH 1#7.99  2#7.43）                         2:29分再生3#阳床，进酸浓度：3.0%，2.9%       </t>
  </si>
  <si>
    <t>/</t>
  </si>
  <si>
    <t xml:space="preserve"> 3 点 55 分，向槽加磷酸盐  3.5 kg，氢氧化钠  1kg，补入除盐水至  500 mm液位</t>
  </si>
  <si>
    <t>1:50分再生2#阴床，进碱浓度：3.0%，2.9%                    4:20分中和排水（PH 1#7.1  2#6.8）</t>
  </si>
  <si>
    <t xml:space="preserve">8：56分再生2#阳床，进酸浓度：3.0%，3.1%    11:00分中和排水（PH 1#7.8  2#8）
13:27分再生2#阴床，进碱浓度：2.8%，2.9%     </t>
  </si>
  <si>
    <t>清洗5#过滤器。</t>
  </si>
  <si>
    <t>中控：  韩丽娜         化验：梁锦凤</t>
  </si>
  <si>
    <t>07：24分再生1#阳床，进酸浓度：3.0%，3.1%</t>
  </si>
  <si>
    <t xml:space="preserve">9:20分中和排水（PH 1#8.1 2#8.5）
11:47分再生3#阴床，进碱浓度：3.1%，2.9%     </t>
  </si>
  <si>
    <t xml:space="preserve">16:21分再生3#阳床，进酸浓度：2.8%，3.1%        19:00分中和排水（PH 1#8.5  2#8.2）          21:41分再生2#阳床，进酸浓度：3.0%，3.0%    </t>
  </si>
  <si>
    <t>中控：梁霞           化验：曾俊文</t>
  </si>
  <si>
    <t>中控： 秦忠文          化验：梁锦凤</t>
  </si>
  <si>
    <t xml:space="preserve">9:00分再生1#阴床，进碱浓度：3.0%，2.9%  
11:00分中和排水（PH 1#8.7  2#8.5）
13:15分再生1#阳床，进酸浓度：3.1%，3.1%  </t>
  </si>
  <si>
    <t>中控：   叶绍文        化验：梁锦凤</t>
  </si>
  <si>
    <t>2   点 16 分，向槽加氨水 25  升，补入除盐水至    500mm液位</t>
  </si>
  <si>
    <t xml:space="preserve">  20点 30 分，向槽加磷酸盐    kg，氢氧化钠  kg，补入除盐水至   mm液位</t>
  </si>
  <si>
    <t>3:10分再生3#阴床，进碱浓度：3.3%，2.9%      5:35分中和排水（PH 1#7.34 2# 6.831）            7:14分再生3#阴床，进碱浓度：3.0%，2.9%</t>
  </si>
  <si>
    <t xml:space="preserve">14:10分中和排水（PH 1#8.5 2#7.9）
12:20分再生2#阳床，进酸浓度：3.1%，3.0%  </t>
  </si>
  <si>
    <t>16:29分再生3#混床，进碱浓度：3.0% 3.0% 进酸浓度：2.8% 3.0%                                21:09分再生3#阳床，进酸浓度：3.1%，3.0%          23:00分中和排水（PH 1# 8.5 2# 7.9）</t>
  </si>
  <si>
    <t>中控： 梁霞          化验：梁锦凤</t>
  </si>
  <si>
    <t>4     点 36 分，向槽加氨水 25  升，补入除盐水至  530  mm液位</t>
  </si>
  <si>
    <t xml:space="preserve"> 9 点 30 分，向槽加磷酸盐  2  kg，氢氧化钠  1kg，补入除盐水至  570 mm液位</t>
  </si>
  <si>
    <t xml:space="preserve">1:38分再生2#阳床，进酸浓度：2.9%，3.0% </t>
  </si>
  <si>
    <t>12:22分再生1#阳床，进酸浓度：2.9%，3.0%      14:00分中和排水（PH 1# 8.5 2# 7.9）</t>
  </si>
  <si>
    <t xml:space="preserve">清洗1#、过滤器                            17:50分再生1#阴床，进碱浓度：3.0%，2.9%  </t>
  </si>
  <si>
    <t>10     点 20 分，向槽加氨水  25 升，补入除盐水至  520  mm液位</t>
  </si>
  <si>
    <t>00 点 20 分，向槽加磷酸盐  3  kg，氢氧化钠  1.5kg，补入除盐水至 550  mm液位</t>
  </si>
  <si>
    <t xml:space="preserve"> 14 点30  分，向槽加磷酸盐  3.5  kg，氢氧化钠  1.5kg，补入除盐水至 500  mm液位</t>
  </si>
  <si>
    <t>清洗2#过滤器
4:44分再生3#阴床，进碱浓度：2.8%，3.0% 
7:50分中和排水（PH 1#7.21  2#8.0）</t>
  </si>
  <si>
    <t xml:space="preserve">9:37分再生2#阳床，进酸浓度：3.1%，3.0%   </t>
  </si>
  <si>
    <t xml:space="preserve">17:47分再生2#阴床，进碱浓度：2.8%，3.0%      20:00分中和排水（PH 1#7.21  2#8.0）          21:50分再生3#阳床，进酸浓度：3.1%，3.0%  </t>
  </si>
  <si>
    <t>中控：蔡彬彬           化验：梁锦凤</t>
  </si>
  <si>
    <t>14 点 45 分，向槽加氨水 25  升，补入除盐水至    500mm液位</t>
  </si>
  <si>
    <t>3  点 50 分，向槽加磷酸盐 3   kg，氢氧化钠  1.5kg，补入除盐水至 500  mm液位</t>
  </si>
  <si>
    <t xml:space="preserve">  15点 00 分，向槽加磷酸盐 3   kg，氢氧化钠  1.5kg，补入除盐水至 500  mm液位</t>
  </si>
  <si>
    <t>4:53分再生1#阳床，进酸浓度：3.0%，2.9%       7:20分中和排水（PH 1#7.99  2#7.43）</t>
  </si>
  <si>
    <t xml:space="preserve">9:20分再生2#阴床，进碱浓度：2.9%，3.0%                                                          14:24分再生1#混床，进碱浓度：3.0%，3.0%，进酸浓度：3.0%，3.2%。                  </t>
  </si>
  <si>
    <t xml:space="preserve">17:20分中和排水（PH 1#7.99  2#7.43）           22:12分再生2#阳床，进酸浓度：3.0%，2.9% </t>
  </si>
  <si>
    <t>中控： 韩丽娜          化验：苏晓虹</t>
  </si>
  <si>
    <t>中控：   韦国宏        化验：冯柳琴</t>
  </si>
  <si>
    <t>中控：左邓欢           化验：曾俊文</t>
  </si>
  <si>
    <t xml:space="preserve">    23 点 15 分，向槽加氨水  25 升，补入除盐水至 500   mm液位</t>
  </si>
  <si>
    <t xml:space="preserve">  15点  00分，向槽加磷酸盐   3 kg，氢氧化钠  1.5kg，补入除盐水至 500  mm液位</t>
  </si>
  <si>
    <t xml:space="preserve">清洗1#、3#过滤器   </t>
  </si>
  <si>
    <t xml:space="preserve">9:50分中和排水（PH 1#7.99  2#7.43）           11:34分再生3#阳床，进酸浓度：3.0%，2.9%                              15:00分再生1#阴床，进碱浓度：3.0%，2.9%  </t>
  </si>
  <si>
    <t>18:00分中和排水（PH 1# 7.6 2# 8.1）             19:48分再生1#阳床，进酸浓度：3.0% 2.9%</t>
  </si>
  <si>
    <t>中控：  韩丽娜         化验：冯柳琴</t>
  </si>
  <si>
    <t xml:space="preserve">  3点 30 分，向槽加磷酸盐  3  kg，氢氧化钠  1.5kg，补入除盐水至 500  mm液位</t>
  </si>
  <si>
    <t xml:space="preserve">  15点 00 分，向槽加磷酸盐  3  kg，氢氧化钠  1.5kg，补入除盐水至 500  mm液位</t>
  </si>
  <si>
    <t xml:space="preserve">清洗1#、2#、4#、5#过滤器 </t>
  </si>
  <si>
    <t>15:20分再生3#阴床，进碱浓度：2.8%，3.0%</t>
  </si>
  <si>
    <t>18：15分中和排水（PH 1# 7.6 2# 8.1）                                                                                                                                                                                                             20:57分再生2#阳床，进酸浓度：3.0% 2.9%</t>
  </si>
  <si>
    <t>中控： 韩丽娜          化验：冯柳琴</t>
  </si>
  <si>
    <t>中控：   韦国宏        化验：蔡彬彬</t>
  </si>
  <si>
    <t xml:space="preserve"> 05点 00 分，向槽加磷酸盐  3  kg，氢氧化钠  1kg，补入除盐水至 500  mm液位</t>
  </si>
  <si>
    <t>15  点10  分，向槽加磷酸盐  4  kg，氢氧化钠  2kg，补入除盐水至 500  mm液位</t>
  </si>
  <si>
    <t xml:space="preserve">清洗1#过滤器                                              1:23分再生2#阴床，进碱浓度：2.8%，3.0%                3:45分中和排水（PH 1# 7.5 2# 8.0） </t>
  </si>
  <si>
    <t xml:space="preserve">清洗4#过滤器   
9:16分再生1#阳床，进酸浓度：3.0% 3.1%
11:32分再生1#阴床，进碱浓度：2.8%，2.9%    </t>
  </si>
  <si>
    <t>16:22分再生3#阳床，进酸浓度：3.0%，3.0%</t>
  </si>
  <si>
    <t xml:space="preserve"> 4点 30 分，向槽加磷酸盐  4  kg，氢氧化钠  1kg，补入除盐水至 500  mm液位</t>
  </si>
  <si>
    <t xml:space="preserve">清洗1#过滤器                                                                                            4:36分再生3#阴床，进碱浓度：2.8%，2.9%               6:45分中和排水（PH 1# 7.7 2# 8.1） </t>
  </si>
  <si>
    <t>清洗4#、5#过滤器                                                                                            9:03分再生1#阳床，进酸浓度：3.1%，3.0%</t>
  </si>
  <si>
    <t xml:space="preserve">                                                                                           22:25分再生2#阴床，进碱浓度：2.8%，2.9%               23:45分中和排水（PH 1# 7.7 2# 8.1） </t>
  </si>
  <si>
    <t>中控：曾俊文 梁霞           化验：左邓欢</t>
  </si>
  <si>
    <t>中控：    曾凡律       化验：梁锦凤</t>
  </si>
  <si>
    <t>中控：叶绍文           化验：韩丽娜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</si>
</sst>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2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2"/>
      <name val="Times New Roman"/>
      <charset val="134"/>
    </font>
    <font>
      <b/>
      <sz val="14"/>
      <name val="宋体"/>
      <charset val="134"/>
    </font>
    <font>
      <b/>
      <sz val="14"/>
      <color rgb="FF0070C0"/>
      <name val="宋体"/>
      <charset val="134"/>
    </font>
    <font>
      <sz val="14"/>
      <color theme="1"/>
      <name val="宋体"/>
      <charset val="134"/>
      <scheme val="minor"/>
    </font>
    <font>
      <b/>
      <sz val="14"/>
      <color theme="6" tint="0.399975585192419"/>
      <name val="宋体"/>
      <charset val="134"/>
      <scheme val="minor"/>
    </font>
    <font>
      <b/>
      <sz val="14"/>
      <color rgb="FF7030A0"/>
      <name val="宋体"/>
      <charset val="134"/>
    </font>
    <font>
      <b/>
      <sz val="12"/>
      <color rgb="FFFF0000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14"/>
      <color rgb="FFFF0000"/>
      <name val="宋体"/>
      <charset val="134"/>
    </font>
    <font>
      <sz val="18"/>
      <color rgb="FFFF0000"/>
      <name val="宋体"/>
      <charset val="134"/>
      <scheme val="minor"/>
    </font>
    <font>
      <sz val="16"/>
      <color rgb="FFFF0000"/>
      <name val="宋体"/>
      <charset val="134"/>
      <scheme val="minor"/>
    </font>
    <font>
      <sz val="16"/>
      <color rgb="FFFF0000"/>
      <name val="宋体"/>
      <charset val="134"/>
      <scheme val="minor"/>
    </font>
    <font>
      <b/>
      <sz val="14"/>
      <color theme="9" tint="0.799981688894314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2"/>
      <name val="宋体"/>
      <charset val="134"/>
      <scheme val="minor"/>
    </font>
    <font>
      <sz val="14"/>
      <name val="宋体"/>
      <charset val="134"/>
      <scheme val="minor"/>
    </font>
    <font>
      <sz val="14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vertAlign val="subscript"/>
      <sz val="12"/>
      <name val="Times New Roman"/>
      <charset val="134"/>
    </font>
    <font>
      <vertAlign val="superscript"/>
      <sz val="12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63377788629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rgb="FF3F3F3F"/>
      </bottom>
      <diagonal/>
    </border>
    <border>
      <left/>
      <right/>
      <top style="thin">
        <color auto="1"/>
      </top>
      <bottom style="thin">
        <color rgb="FF3F3F3F"/>
      </bottom>
      <diagonal/>
    </border>
    <border>
      <left style="thin">
        <color auto="1"/>
      </left>
      <right/>
      <top style="thin">
        <color rgb="FF3F3F3F"/>
      </top>
      <bottom style="thin">
        <color auto="1"/>
      </bottom>
      <diagonal/>
    </border>
    <border>
      <left/>
      <right/>
      <top style="thin">
        <color rgb="FF3F3F3F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rgb="FF3F3F3F"/>
      </bottom>
      <diagonal/>
    </border>
    <border>
      <left/>
      <right style="thin">
        <color auto="1"/>
      </right>
      <top style="thin">
        <color rgb="FF3F3F3F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33" fillId="22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45" fillId="31" borderId="27" applyNumberFormat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44" fontId="35" fillId="0" borderId="0" applyFont="0" applyFill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46" fillId="32" borderId="27" applyNumberFormat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44" fillId="0" borderId="26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3" fillId="28" borderId="25" applyNumberFormat="0" applyAlignment="0" applyProtection="0">
      <alignment vertical="center"/>
    </xf>
    <xf numFmtId="0" fontId="30" fillId="38" borderId="5" applyNumberFormat="0" applyAlignment="0" applyProtection="0">
      <alignment vertical="center"/>
    </xf>
    <xf numFmtId="0" fontId="49" fillId="0" borderId="28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2" fontId="35" fillId="0" borderId="0" applyFont="0" applyFill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5" fillId="17" borderId="24" applyNumberFormat="0" applyFont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4" fillId="0" borderId="23" applyNumberFormat="0" applyFill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0" borderId="22" applyNumberFormat="0" applyFill="0" applyAlignment="0" applyProtection="0">
      <alignment vertical="center"/>
    </xf>
  </cellStyleXfs>
  <cellXfs count="128">
    <xf numFmtId="0" fontId="0" fillId="0" borderId="0" xfId="0">
      <alignment vertical="center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20" fontId="2" fillId="3" borderId="4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4" borderId="5" xfId="24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textRotation="255"/>
    </xf>
    <xf numFmtId="0" fontId="4" fillId="5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textRotation="255"/>
    </xf>
    <xf numFmtId="0" fontId="4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textRotation="255"/>
    </xf>
    <xf numFmtId="0" fontId="4" fillId="6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 textRotation="255"/>
    </xf>
    <xf numFmtId="0" fontId="4" fillId="7" borderId="3" xfId="0" applyFont="1" applyFill="1" applyBorder="1">
      <alignment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7" fillId="0" borderId="9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7" fillId="0" borderId="11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2" xfId="0" applyFont="1" applyBorder="1">
      <alignment vertical="center"/>
    </xf>
    <xf numFmtId="0" fontId="8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textRotation="255"/>
    </xf>
    <xf numFmtId="0" fontId="10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3" fillId="9" borderId="3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0" fontId="15" fillId="10" borderId="1" xfId="0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/>
    </xf>
    <xf numFmtId="0" fontId="2" fillId="11" borderId="3" xfId="0" applyFont="1" applyFill="1" applyBorder="1" applyAlignment="1">
      <alignment horizontal="center" vertical="center"/>
    </xf>
    <xf numFmtId="20" fontId="2" fillId="11" borderId="4" xfId="0" applyNumberFormat="1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7" fillId="4" borderId="14" xfId="0" applyFont="1" applyFill="1" applyBorder="1" applyAlignment="1">
      <alignment horizontal="center" vertical="center"/>
    </xf>
    <xf numFmtId="0" fontId="7" fillId="0" borderId="7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4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/>
    </xf>
    <xf numFmtId="0" fontId="12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20" fontId="2" fillId="7" borderId="4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/>
    </xf>
    <xf numFmtId="0" fontId="22" fillId="0" borderId="9" xfId="0" applyFont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/>
    </xf>
    <xf numFmtId="0" fontId="23" fillId="0" borderId="0" xfId="0" applyFont="1" applyAlignment="1">
      <alignment horizontal="left" vertical="center"/>
    </xf>
    <xf numFmtId="0" fontId="15" fillId="10" borderId="14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24" fillId="10" borderId="2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25" fillId="0" borderId="3" xfId="0" applyFont="1" applyBorder="1" applyAlignment="1">
      <alignment horizontal="center" vertical="center"/>
    </xf>
    <xf numFmtId="0" fontId="24" fillId="10" borderId="1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4" borderId="16" xfId="24" applyFont="1" applyFill="1" applyBorder="1" applyAlignment="1">
      <alignment horizontal="center" vertical="center"/>
    </xf>
    <xf numFmtId="0" fontId="6" fillId="4" borderId="17" xfId="24" applyFont="1" applyFill="1" applyBorder="1" applyAlignment="1">
      <alignment horizontal="center" vertical="center"/>
    </xf>
    <xf numFmtId="0" fontId="6" fillId="4" borderId="18" xfId="24" applyFont="1" applyFill="1" applyBorder="1" applyAlignment="1">
      <alignment horizontal="center" vertical="center"/>
    </xf>
    <xf numFmtId="0" fontId="6" fillId="4" borderId="19" xfId="24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6" fillId="4" borderId="20" xfId="24" applyFont="1" applyFill="1" applyBorder="1" applyAlignment="1">
      <alignment horizontal="center" vertical="center"/>
    </xf>
    <xf numFmtId="0" fontId="6" fillId="4" borderId="21" xfId="24" applyFont="1" applyFill="1" applyBorder="1" applyAlignment="1">
      <alignment horizontal="center" vertical="center"/>
    </xf>
    <xf numFmtId="20" fontId="7" fillId="0" borderId="6" xfId="0" applyNumberFormat="1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30" fillId="4" borderId="5" xfId="24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colors>
    <mruColors>
      <color rgb="00000000"/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5" Type="http://schemas.openxmlformats.org/officeDocument/2006/relationships/sharedStrings" Target="sharedStrings.xml"/><Relationship Id="rId34" Type="http://schemas.openxmlformats.org/officeDocument/2006/relationships/styles" Target="styles.xml"/><Relationship Id="rId33" Type="http://schemas.openxmlformats.org/officeDocument/2006/relationships/theme" Target="theme/theme1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0"/>
  <sheetViews>
    <sheetView workbookViewId="0">
      <selection activeCell="A57" sqref="$A57:$XFD7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2"/>
    </row>
    <row r="2" ht="17.25" customHeight="1" spans="1:11">
      <c r="A2" s="5" t="s">
        <v>0</v>
      </c>
      <c r="B2" s="5"/>
      <c r="C2" s="6" t="s">
        <v>1</v>
      </c>
      <c r="D2" s="6"/>
      <c r="E2" s="6"/>
      <c r="F2" s="62" t="s">
        <v>2</v>
      </c>
      <c r="G2" s="62"/>
      <c r="H2" s="62"/>
      <c r="I2" s="83" t="s">
        <v>3</v>
      </c>
      <c r="J2" s="83"/>
      <c r="K2" s="83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4">
        <v>0.666666666666667</v>
      </c>
      <c r="J3" s="84">
        <v>0.833333333333333</v>
      </c>
      <c r="K3" s="84">
        <v>0.979166666666667</v>
      </c>
    </row>
    <row r="4" ht="21.95" customHeight="1" spans="1:11">
      <c r="A4" s="9" t="s">
        <v>4</v>
      </c>
      <c r="B4" s="10" t="s">
        <v>5</v>
      </c>
      <c r="C4" s="11"/>
      <c r="D4" s="11"/>
      <c r="E4" s="11"/>
      <c r="F4" s="11"/>
      <c r="G4" s="11"/>
      <c r="H4" s="11"/>
      <c r="I4" s="11"/>
      <c r="J4" s="11"/>
      <c r="K4" s="11"/>
    </row>
    <row r="5" ht="21.95" customHeight="1" spans="1:11">
      <c r="A5" s="9"/>
      <c r="B5" s="12" t="s">
        <v>6</v>
      </c>
      <c r="C5" s="11"/>
      <c r="D5" s="11"/>
      <c r="E5" s="11"/>
      <c r="F5" s="11"/>
      <c r="G5" s="11"/>
      <c r="H5" s="11"/>
      <c r="I5" s="11"/>
      <c r="J5" s="11"/>
      <c r="K5" s="11"/>
    </row>
    <row r="6" ht="21.95" customHeight="1" spans="1:11">
      <c r="A6" s="9"/>
      <c r="B6" s="12" t="s">
        <v>7</v>
      </c>
      <c r="C6" s="124">
        <f>C4</f>
        <v>0</v>
      </c>
      <c r="D6" s="124"/>
      <c r="E6" s="124"/>
      <c r="F6" s="125">
        <f>F4-C4</f>
        <v>0</v>
      </c>
      <c r="G6" s="126"/>
      <c r="H6" s="127"/>
      <c r="I6" s="125">
        <f>I4-F4</f>
        <v>0</v>
      </c>
      <c r="J6" s="126"/>
      <c r="K6" s="127"/>
    </row>
    <row r="7" ht="21.95" customHeight="1" spans="1:11">
      <c r="A7" s="9"/>
      <c r="B7" s="12" t="s">
        <v>8</v>
      </c>
      <c r="C7" s="124">
        <f>C5</f>
        <v>0</v>
      </c>
      <c r="D7" s="124"/>
      <c r="E7" s="124"/>
      <c r="F7" s="125">
        <f>F5-C5</f>
        <v>0</v>
      </c>
      <c r="G7" s="126"/>
      <c r="H7" s="127"/>
      <c r="I7" s="125">
        <f>I5-F5</f>
        <v>0</v>
      </c>
      <c r="J7" s="126"/>
      <c r="K7" s="127"/>
    </row>
    <row r="8" ht="21.95" customHeight="1" spans="1:11">
      <c r="A8" s="9"/>
      <c r="B8" s="12" t="s">
        <v>9</v>
      </c>
      <c r="C8" s="11"/>
      <c r="D8" s="11"/>
      <c r="E8" s="11"/>
      <c r="F8" s="11"/>
      <c r="G8" s="11"/>
      <c r="H8" s="11"/>
      <c r="I8" s="11"/>
      <c r="J8" s="11"/>
      <c r="K8" s="11"/>
    </row>
    <row r="9" ht="21.95" customHeight="1" spans="1:11">
      <c r="A9" s="14" t="s">
        <v>10</v>
      </c>
      <c r="B9" s="15" t="s">
        <v>11</v>
      </c>
      <c r="C9" s="11"/>
      <c r="D9" s="11"/>
      <c r="E9" s="11"/>
      <c r="F9" s="11"/>
      <c r="G9" s="11"/>
      <c r="H9" s="11"/>
      <c r="I9" s="11"/>
      <c r="J9" s="11"/>
      <c r="K9" s="11"/>
    </row>
    <row r="10" ht="21.95" customHeight="1" spans="1:11">
      <c r="A10" s="14"/>
      <c r="B10" s="15" t="s">
        <v>12</v>
      </c>
      <c r="C10" s="11"/>
      <c r="D10" s="11"/>
      <c r="E10" s="11"/>
      <c r="F10" s="11"/>
      <c r="G10" s="11"/>
      <c r="H10" s="11"/>
      <c r="I10" s="11"/>
      <c r="J10" s="11"/>
      <c r="K10" s="11"/>
    </row>
    <row r="11" ht="21.95" customHeight="1" spans="1:11">
      <c r="A11" s="16" t="s">
        <v>13</v>
      </c>
      <c r="B11" s="17" t="s">
        <v>14</v>
      </c>
      <c r="C11" s="11"/>
      <c r="D11" s="11"/>
      <c r="E11" s="11"/>
      <c r="F11" s="11"/>
      <c r="G11" s="11"/>
      <c r="H11" s="11"/>
      <c r="I11" s="11"/>
      <c r="J11" s="11"/>
      <c r="K11" s="11"/>
    </row>
    <row r="12" ht="21.95" customHeight="1" spans="1:11">
      <c r="A12" s="16"/>
      <c r="B12" s="17" t="s">
        <v>15</v>
      </c>
      <c r="C12" s="11"/>
      <c r="D12" s="11"/>
      <c r="E12" s="11"/>
      <c r="F12" s="11"/>
      <c r="G12" s="11"/>
      <c r="H12" s="11"/>
      <c r="I12" s="11"/>
      <c r="J12" s="11"/>
      <c r="K12" s="11"/>
    </row>
    <row r="13" ht="21.95" customHeight="1" spans="1:11">
      <c r="A13" s="16"/>
      <c r="B13" s="17" t="s">
        <v>16</v>
      </c>
      <c r="C13" s="11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/>
      <c r="D15" s="18"/>
      <c r="E15" s="18"/>
      <c r="F15" s="18"/>
      <c r="G15" s="18"/>
      <c r="H15" s="18"/>
      <c r="I15" s="18"/>
      <c r="J15" s="18"/>
      <c r="K15" s="18"/>
    </row>
    <row r="16" ht="21.95" customHeight="1" spans="1:11">
      <c r="A16" s="19"/>
      <c r="B16" s="20" t="s">
        <v>20</v>
      </c>
      <c r="C16" s="21" t="s">
        <v>21</v>
      </c>
      <c r="D16" s="21"/>
      <c r="E16" s="21"/>
      <c r="F16" s="21" t="s">
        <v>21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8"/>
      <c r="D17" s="18"/>
      <c r="E17" s="18"/>
      <c r="F17" s="18"/>
      <c r="G17" s="18"/>
      <c r="H17" s="18"/>
      <c r="I17" s="18"/>
      <c r="J17" s="18"/>
      <c r="K17" s="18"/>
    </row>
    <row r="18" ht="21.95" customHeight="1" spans="1:11">
      <c r="A18" s="22"/>
      <c r="B18" s="23" t="s">
        <v>15</v>
      </c>
      <c r="C18" s="18"/>
      <c r="D18" s="18"/>
      <c r="E18" s="18"/>
      <c r="F18" s="18"/>
      <c r="G18" s="18"/>
      <c r="H18" s="18"/>
      <c r="I18" s="18"/>
      <c r="J18" s="18"/>
      <c r="K18" s="18"/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/>
      <c r="D21" s="18"/>
      <c r="E21" s="18"/>
      <c r="F21" s="18"/>
      <c r="G21" s="18"/>
      <c r="H21" s="18"/>
      <c r="I21" s="18"/>
      <c r="J21" s="18"/>
      <c r="K21" s="18"/>
    </row>
    <row r="22" ht="34.5" customHeight="1" spans="1:11">
      <c r="A22" s="14"/>
      <c r="B22" s="20" t="s">
        <v>25</v>
      </c>
      <c r="C22" s="21" t="s">
        <v>26</v>
      </c>
      <c r="D22" s="21"/>
      <c r="E22" s="21"/>
      <c r="F22" s="21" t="s">
        <v>26</v>
      </c>
      <c r="G22" s="21"/>
      <c r="H22" s="21"/>
      <c r="I22" s="21" t="s">
        <v>26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/>
      <c r="D23" s="18"/>
      <c r="E23" s="18"/>
      <c r="F23" s="18"/>
      <c r="G23" s="18"/>
      <c r="H23" s="18"/>
      <c r="I23" s="18"/>
      <c r="J23" s="18"/>
      <c r="K23" s="18"/>
    </row>
    <row r="24" ht="21.95" customHeight="1" spans="1:11">
      <c r="A24" s="24"/>
      <c r="B24" s="25" t="s">
        <v>29</v>
      </c>
      <c r="C24" s="18"/>
      <c r="D24" s="18"/>
      <c r="E24" s="18"/>
      <c r="F24" s="18"/>
      <c r="G24" s="18"/>
      <c r="H24" s="18"/>
      <c r="I24" s="18"/>
      <c r="J24" s="18"/>
      <c r="K24" s="18"/>
    </row>
    <row r="25" ht="21.95" customHeight="1" spans="1:11">
      <c r="A25" s="19" t="s">
        <v>30</v>
      </c>
      <c r="B25" s="15" t="s">
        <v>31</v>
      </c>
      <c r="C25" s="18"/>
      <c r="D25" s="18"/>
      <c r="E25" s="18"/>
      <c r="F25" s="18"/>
      <c r="G25" s="18"/>
      <c r="H25" s="18"/>
      <c r="I25" s="18"/>
      <c r="J25" s="18"/>
      <c r="K25" s="18"/>
    </row>
    <row r="26" ht="21.95" customHeight="1" spans="1:11">
      <c r="A26" s="19"/>
      <c r="B26" s="15" t="s">
        <v>32</v>
      </c>
      <c r="C26" s="18"/>
      <c r="D26" s="18"/>
      <c r="E26" s="18"/>
      <c r="F26" s="18"/>
      <c r="G26" s="18"/>
      <c r="H26" s="18"/>
      <c r="I26" s="18"/>
      <c r="J26" s="18"/>
      <c r="K26" s="18"/>
    </row>
    <row r="27" ht="21.95" customHeight="1" spans="1:11">
      <c r="A27" s="19"/>
      <c r="B27" s="15" t="s">
        <v>33</v>
      </c>
      <c r="C27" s="18"/>
      <c r="D27" s="18"/>
      <c r="E27" s="18"/>
      <c r="F27" s="18"/>
      <c r="G27" s="18"/>
      <c r="H27" s="18"/>
      <c r="I27" s="18"/>
      <c r="J27" s="18"/>
      <c r="K27" s="18"/>
    </row>
    <row r="28" ht="76.5" customHeight="1" spans="1:11">
      <c r="A28" s="26" t="s">
        <v>34</v>
      </c>
      <c r="B28" s="27"/>
      <c r="C28" s="28"/>
      <c r="D28" s="29"/>
      <c r="E28" s="67"/>
      <c r="F28" s="28"/>
      <c r="G28" s="29"/>
      <c r="H28" s="67"/>
      <c r="I28" s="28"/>
      <c r="J28" s="29"/>
      <c r="K28" s="67"/>
    </row>
    <row r="29" ht="24" customHeight="1" spans="1:11">
      <c r="A29" s="30"/>
      <c r="B29" s="31"/>
      <c r="C29" s="32"/>
      <c r="D29" s="33"/>
      <c r="E29" s="68"/>
      <c r="F29" s="32"/>
      <c r="G29" s="33"/>
      <c r="H29" s="68"/>
      <c r="I29" s="32"/>
      <c r="J29" s="33"/>
      <c r="K29" s="68"/>
    </row>
    <row r="30" spans="1:11">
      <c r="A30" s="34"/>
      <c r="B30" s="35"/>
      <c r="C30" s="36"/>
      <c r="D30" s="37"/>
      <c r="E30" s="69"/>
      <c r="F30" s="36"/>
      <c r="G30" s="37"/>
      <c r="H30" s="69"/>
      <c r="I30" s="36"/>
      <c r="J30" s="37"/>
      <c r="K30" s="69"/>
    </row>
    <row r="31" ht="14.25" spans="1:11">
      <c r="A31" s="38" t="s">
        <v>35</v>
      </c>
      <c r="B31" s="39"/>
      <c r="C31" s="40" t="s">
        <v>36</v>
      </c>
      <c r="D31" s="41"/>
      <c r="E31" s="70"/>
      <c r="F31" s="40" t="s">
        <v>36</v>
      </c>
      <c r="G31" s="41"/>
      <c r="H31" s="70"/>
      <c r="I31" s="40" t="s">
        <v>36</v>
      </c>
      <c r="J31" s="41"/>
      <c r="K31" s="70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1" t="s">
        <v>40</v>
      </c>
      <c r="F33" s="72"/>
      <c r="G33" s="73" t="s">
        <v>41</v>
      </c>
      <c r="H33" s="74"/>
      <c r="I33" s="89" t="s">
        <v>42</v>
      </c>
      <c r="J33" s="90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/>
      <c r="F34" s="11"/>
      <c r="G34" s="11"/>
      <c r="H34" s="11"/>
      <c r="I34" s="11"/>
      <c r="J34" s="91"/>
    </row>
    <row r="35" ht="15.75" spans="1:10">
      <c r="A35" s="45"/>
      <c r="B35" s="43"/>
      <c r="C35" s="47" t="s">
        <v>46</v>
      </c>
      <c r="D35" s="47" t="s">
        <v>47</v>
      </c>
      <c r="E35" s="11"/>
      <c r="F35" s="11"/>
      <c r="G35" s="11"/>
      <c r="H35" s="18"/>
      <c r="I35" s="11"/>
      <c r="J35" s="91"/>
    </row>
    <row r="36" ht="15.75" spans="1:10">
      <c r="A36" s="45"/>
      <c r="B36" s="43"/>
      <c r="C36" s="46" t="s">
        <v>48</v>
      </c>
      <c r="D36" s="46" t="s">
        <v>49</v>
      </c>
      <c r="E36" s="11"/>
      <c r="F36" s="11"/>
      <c r="G36" s="11"/>
      <c r="H36" s="18"/>
      <c r="I36" s="11"/>
      <c r="J36" s="91"/>
    </row>
    <row r="37" ht="18.75" spans="1:10">
      <c r="A37" s="45"/>
      <c r="B37" s="43"/>
      <c r="C37" s="47" t="s">
        <v>50</v>
      </c>
      <c r="D37" s="46" t="s">
        <v>51</v>
      </c>
      <c r="E37" s="11"/>
      <c r="F37" s="11"/>
      <c r="G37" s="75"/>
      <c r="H37" s="18"/>
      <c r="I37" s="11"/>
      <c r="J37" s="91"/>
    </row>
    <row r="38" ht="14.25" spans="1:10">
      <c r="A38" s="45"/>
      <c r="B38" s="43"/>
      <c r="C38" s="48" t="s">
        <v>52</v>
      </c>
      <c r="D38" s="46" t="s">
        <v>53</v>
      </c>
      <c r="E38" s="75"/>
      <c r="F38" s="75"/>
      <c r="G38" s="75"/>
      <c r="H38" s="76"/>
      <c r="I38" s="11"/>
      <c r="J38" s="91"/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/>
      <c r="F39" s="11"/>
      <c r="G39" s="11"/>
      <c r="H39" s="18"/>
      <c r="I39" s="11"/>
      <c r="J39" s="91"/>
    </row>
    <row r="40" ht="15.75" spans="1:10">
      <c r="A40" s="45"/>
      <c r="B40" s="43"/>
      <c r="C40" s="47" t="s">
        <v>46</v>
      </c>
      <c r="D40" s="47" t="s">
        <v>55</v>
      </c>
      <c r="E40" s="11"/>
      <c r="F40" s="11"/>
      <c r="G40" s="11"/>
      <c r="H40" s="18"/>
      <c r="I40" s="11"/>
      <c r="J40" s="91"/>
    </row>
    <row r="41" ht="15.75" spans="1:10">
      <c r="A41" s="45"/>
      <c r="B41" s="43"/>
      <c r="C41" s="46" t="s">
        <v>48</v>
      </c>
      <c r="D41" s="46" t="s">
        <v>56</v>
      </c>
      <c r="E41" s="11"/>
      <c r="F41" s="11"/>
      <c r="G41" s="11"/>
      <c r="H41" s="18"/>
      <c r="I41" s="11"/>
      <c r="J41" s="91"/>
    </row>
    <row r="42" ht="15.75" spans="1:10">
      <c r="A42" s="45"/>
      <c r="B42" s="43"/>
      <c r="C42" s="48" t="s">
        <v>57</v>
      </c>
      <c r="D42" s="47" t="s">
        <v>58</v>
      </c>
      <c r="E42" s="11"/>
      <c r="F42" s="11"/>
      <c r="G42" s="11"/>
      <c r="H42" s="18"/>
      <c r="I42" s="11"/>
      <c r="J42" s="91"/>
    </row>
    <row r="43" ht="15.75" spans="1:10">
      <c r="A43" s="45"/>
      <c r="B43" s="43"/>
      <c r="C43" s="48" t="s">
        <v>59</v>
      </c>
      <c r="D43" s="46" t="s">
        <v>60</v>
      </c>
      <c r="E43" s="11"/>
      <c r="F43" s="11"/>
      <c r="G43" s="11"/>
      <c r="H43" s="18"/>
      <c r="I43" s="11"/>
      <c r="J43" s="91"/>
    </row>
    <row r="44" ht="18.75" spans="1:10">
      <c r="A44" s="45"/>
      <c r="B44" s="43"/>
      <c r="C44" s="47" t="s">
        <v>50</v>
      </c>
      <c r="D44" s="46" t="s">
        <v>61</v>
      </c>
      <c r="E44" s="11"/>
      <c r="F44" s="11"/>
      <c r="G44" s="11"/>
      <c r="H44" s="18"/>
      <c r="I44" s="11"/>
      <c r="J44" s="91"/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/>
      <c r="F45" s="11"/>
      <c r="G45" s="11"/>
      <c r="H45" s="18"/>
      <c r="I45" s="11"/>
      <c r="J45" s="91"/>
    </row>
    <row r="46" ht="18.75" spans="1:10">
      <c r="A46" s="45"/>
      <c r="B46" s="43"/>
      <c r="C46" s="47" t="s">
        <v>50</v>
      </c>
      <c r="D46" s="46" t="s">
        <v>51</v>
      </c>
      <c r="E46" s="11"/>
      <c r="F46" s="11"/>
      <c r="G46" s="11"/>
      <c r="H46" s="18"/>
      <c r="I46" s="11"/>
      <c r="J46" s="91"/>
    </row>
    <row r="47" ht="14.25" spans="1:10">
      <c r="A47" s="45"/>
      <c r="B47" s="43"/>
      <c r="C47" s="48" t="s">
        <v>52</v>
      </c>
      <c r="D47" s="46" t="s">
        <v>65</v>
      </c>
      <c r="E47" s="11"/>
      <c r="F47" s="11"/>
      <c r="G47" s="11"/>
      <c r="H47" s="18"/>
      <c r="I47" s="11"/>
      <c r="J47" s="91"/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/>
      <c r="F48" s="11"/>
      <c r="G48" s="11"/>
      <c r="H48" s="18"/>
      <c r="I48" s="11"/>
      <c r="J48" s="91"/>
    </row>
    <row r="49" ht="18.75" spans="1:10">
      <c r="A49" s="45"/>
      <c r="B49" s="43"/>
      <c r="C49" s="47" t="s">
        <v>50</v>
      </c>
      <c r="D49" s="46" t="s">
        <v>51</v>
      </c>
      <c r="E49" s="11"/>
      <c r="F49" s="11"/>
      <c r="G49" s="11"/>
      <c r="H49" s="18"/>
      <c r="I49" s="11"/>
      <c r="J49" s="91"/>
    </row>
    <row r="50" ht="14.25" spans="1:10">
      <c r="A50" s="45"/>
      <c r="B50" s="43"/>
      <c r="C50" s="48" t="s">
        <v>52</v>
      </c>
      <c r="D50" s="46" t="s">
        <v>65</v>
      </c>
      <c r="E50" s="11"/>
      <c r="F50" s="11"/>
      <c r="G50" s="11"/>
      <c r="H50" s="18"/>
      <c r="I50" s="11"/>
      <c r="J50" s="91"/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/>
      <c r="F51" s="11"/>
      <c r="G51" s="11"/>
      <c r="H51" s="18"/>
      <c r="I51" s="11"/>
      <c r="J51" s="91"/>
    </row>
    <row r="52" ht="15.75" spans="1:10">
      <c r="A52" s="45"/>
      <c r="B52" s="43"/>
      <c r="C52" s="47" t="s">
        <v>46</v>
      </c>
      <c r="D52" s="46" t="s">
        <v>69</v>
      </c>
      <c r="E52" s="11"/>
      <c r="F52" s="11"/>
      <c r="G52" s="11"/>
      <c r="H52" s="18"/>
      <c r="I52" s="11"/>
      <c r="J52" s="91"/>
    </row>
    <row r="53" ht="15.75" spans="1:10">
      <c r="A53" s="45"/>
      <c r="B53" s="43"/>
      <c r="C53" s="46" t="s">
        <v>48</v>
      </c>
      <c r="D53" s="46" t="s">
        <v>49</v>
      </c>
      <c r="E53" s="11"/>
      <c r="F53" s="11"/>
      <c r="G53" s="11"/>
      <c r="H53" s="18"/>
      <c r="I53" s="11"/>
      <c r="J53" s="91"/>
    </row>
    <row r="54" ht="18.75" spans="1:10">
      <c r="A54" s="45"/>
      <c r="B54" s="43"/>
      <c r="C54" s="47" t="s">
        <v>50</v>
      </c>
      <c r="D54" s="46" t="s">
        <v>51</v>
      </c>
      <c r="E54" s="11"/>
      <c r="F54" s="11"/>
      <c r="G54" s="11"/>
      <c r="H54" s="18"/>
      <c r="I54" s="11"/>
      <c r="J54" s="91"/>
    </row>
    <row r="55" ht="14.25" spans="1:10">
      <c r="A55" s="45"/>
      <c r="B55" s="49"/>
      <c r="C55" s="50" t="s">
        <v>52</v>
      </c>
      <c r="D55" s="46" t="s">
        <v>70</v>
      </c>
      <c r="E55" s="77"/>
      <c r="F55" s="77"/>
      <c r="G55" s="77"/>
      <c r="H55" s="18"/>
      <c r="I55" s="11"/>
      <c r="J55" s="91"/>
    </row>
    <row r="56" ht="14.25" spans="1:10">
      <c r="A56" s="51" t="s">
        <v>71</v>
      </c>
      <c r="B56" s="51" t="s">
        <v>72</v>
      </c>
      <c r="C56" s="52"/>
      <c r="D56" s="51" t="s">
        <v>44</v>
      </c>
      <c r="E56" s="52"/>
      <c r="F56" s="51" t="s">
        <v>73</v>
      </c>
      <c r="G56" s="52"/>
      <c r="H56" s="51" t="s">
        <v>74</v>
      </c>
      <c r="I56" s="52"/>
      <c r="J56" s="91"/>
    </row>
    <row r="57" ht="14.25" spans="1:13">
      <c r="A57" s="45"/>
      <c r="B57" s="53" t="s">
        <v>40</v>
      </c>
      <c r="C57" s="53"/>
      <c r="D57" s="53"/>
      <c r="E57" s="53"/>
      <c r="F57" s="78" t="s">
        <v>41</v>
      </c>
      <c r="G57" s="78"/>
      <c r="H57" s="78"/>
      <c r="I57" s="78"/>
      <c r="J57" s="92" t="s">
        <v>42</v>
      </c>
      <c r="K57" s="92"/>
      <c r="L57" s="92"/>
      <c r="M57" s="92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9" t="s">
        <v>75</v>
      </c>
      <c r="G58" s="79" t="s">
        <v>76</v>
      </c>
      <c r="H58" s="79" t="s">
        <v>75</v>
      </c>
      <c r="I58" s="79" t="s">
        <v>76</v>
      </c>
      <c r="J58" s="93" t="s">
        <v>75</v>
      </c>
      <c r="K58" s="93" t="s">
        <v>76</v>
      </c>
      <c r="L58" s="93" t="s">
        <v>75</v>
      </c>
      <c r="M58" s="93" t="s">
        <v>76</v>
      </c>
    </row>
    <row r="59" ht="18.75" spans="1:13">
      <c r="A59" s="56" t="s">
        <v>77</v>
      </c>
      <c r="B59" s="57"/>
      <c r="C59" s="57"/>
      <c r="D59" s="58"/>
      <c r="E59" s="57"/>
      <c r="F59" s="57"/>
      <c r="G59" s="80"/>
      <c r="H59" s="57"/>
      <c r="I59" s="57"/>
      <c r="J59" s="91"/>
      <c r="K59" s="91"/>
      <c r="L59" s="91"/>
      <c r="M59" s="91"/>
    </row>
    <row r="60" ht="18.75" spans="1:13">
      <c r="A60" s="56" t="s">
        <v>78</v>
      </c>
      <c r="B60" s="57"/>
      <c r="C60" s="57"/>
      <c r="D60" s="58"/>
      <c r="E60" s="57"/>
      <c r="F60" s="57"/>
      <c r="G60" s="80"/>
      <c r="H60" s="57"/>
      <c r="I60" s="57"/>
      <c r="J60" s="91"/>
      <c r="K60" s="91"/>
      <c r="L60" s="91"/>
      <c r="M60" s="91"/>
    </row>
    <row r="61" ht="18.75" spans="1:13">
      <c r="A61" s="56" t="s">
        <v>79</v>
      </c>
      <c r="B61" s="57"/>
      <c r="C61" s="57"/>
      <c r="D61" s="58"/>
      <c r="E61" s="57"/>
      <c r="F61" s="57"/>
      <c r="G61" s="80"/>
      <c r="H61" s="57"/>
      <c r="I61" s="57"/>
      <c r="J61" s="91"/>
      <c r="K61" s="91"/>
      <c r="L61" s="91"/>
      <c r="M61" s="91"/>
    </row>
    <row r="62" ht="18.75" spans="1:13">
      <c r="A62" s="59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95"/>
    </row>
    <row r="63" ht="18.75" spans="1:13">
      <c r="A63" s="61" t="s">
        <v>80</v>
      </c>
      <c r="B63" s="57"/>
      <c r="C63" s="57"/>
      <c r="D63" s="58"/>
      <c r="E63" s="57"/>
      <c r="F63" s="57"/>
      <c r="G63" s="80"/>
      <c r="H63" s="57"/>
      <c r="I63" s="57"/>
      <c r="J63" s="91"/>
      <c r="K63" s="91"/>
      <c r="M63" s="91"/>
    </row>
    <row r="64" ht="18.75" spans="1:13">
      <c r="A64" s="61" t="s">
        <v>81</v>
      </c>
      <c r="B64" s="57"/>
      <c r="C64" s="57"/>
      <c r="D64" s="58"/>
      <c r="E64" s="57"/>
      <c r="F64" s="57"/>
      <c r="G64" s="81"/>
      <c r="H64" s="57"/>
      <c r="I64" s="57"/>
      <c r="J64" s="91"/>
      <c r="K64" s="91"/>
      <c r="L64" s="91"/>
      <c r="M64" s="91"/>
    </row>
    <row r="65" ht="18.75" spans="1:13">
      <c r="A65" s="61" t="s">
        <v>82</v>
      </c>
      <c r="B65" s="57"/>
      <c r="C65" s="57"/>
      <c r="D65" s="58"/>
      <c r="E65" s="57"/>
      <c r="F65" s="57"/>
      <c r="G65" s="80"/>
      <c r="H65" s="57"/>
      <c r="I65" s="57"/>
      <c r="J65" s="91"/>
      <c r="K65" s="91"/>
      <c r="M65" s="91"/>
    </row>
    <row r="66" ht="18.75" spans="1:13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100"/>
    </row>
    <row r="67" ht="18.75" spans="1:13">
      <c r="A67" s="98" t="s">
        <v>83</v>
      </c>
      <c r="B67" s="57"/>
      <c r="C67" s="57"/>
      <c r="D67" s="58"/>
      <c r="E67" s="57"/>
      <c r="F67" s="57"/>
      <c r="G67" s="80"/>
      <c r="H67" s="57"/>
      <c r="I67" s="57"/>
      <c r="J67" s="91"/>
      <c r="K67" s="91"/>
      <c r="L67" s="91"/>
      <c r="M67" s="91"/>
    </row>
    <row r="68" ht="18.75" spans="1:13">
      <c r="A68" s="98" t="s">
        <v>84</v>
      </c>
      <c r="B68" s="99"/>
      <c r="C68" s="57"/>
      <c r="D68" s="58"/>
      <c r="E68" s="57"/>
      <c r="F68" s="57"/>
      <c r="G68" s="80"/>
      <c r="H68" s="57"/>
      <c r="I68" s="57"/>
      <c r="J68" s="91"/>
      <c r="K68" s="91"/>
      <c r="L68" s="91"/>
      <c r="M68" s="91"/>
    </row>
    <row r="69" ht="18.75" spans="1:13">
      <c r="A69" s="98" t="s">
        <v>85</v>
      </c>
      <c r="B69" s="99"/>
      <c r="C69" s="57"/>
      <c r="D69" s="58"/>
      <c r="E69" s="57"/>
      <c r="F69" s="57"/>
      <c r="G69" s="80"/>
      <c r="H69" s="57"/>
      <c r="I69" s="57"/>
      <c r="J69" s="91"/>
      <c r="K69" s="91"/>
      <c r="L69" s="91"/>
      <c r="M69" s="91"/>
    </row>
    <row r="70" ht="18.75" spans="1:13">
      <c r="A70" s="98" t="s">
        <v>86</v>
      </c>
      <c r="B70" s="57"/>
      <c r="C70" s="57"/>
      <c r="D70" s="58"/>
      <c r="E70" s="57"/>
      <c r="F70" s="57"/>
      <c r="G70" s="80"/>
      <c r="H70" s="57"/>
      <c r="I70" s="57"/>
      <c r="J70" s="91"/>
      <c r="K70" s="91"/>
      <c r="L70" s="91"/>
      <c r="M70" s="91"/>
    </row>
  </sheetData>
  <mergeCells count="92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31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2"/>
    </row>
    <row r="2" ht="17.25" customHeight="1" spans="1:11">
      <c r="A2" s="5" t="s">
        <v>0</v>
      </c>
      <c r="B2" s="5"/>
      <c r="C2" s="6" t="s">
        <v>87</v>
      </c>
      <c r="D2" s="6"/>
      <c r="E2" s="6"/>
      <c r="F2" s="62" t="s">
        <v>88</v>
      </c>
      <c r="G2" s="62"/>
      <c r="H2" s="62"/>
      <c r="I2" s="83" t="s">
        <v>89</v>
      </c>
      <c r="J2" s="83"/>
      <c r="K2" s="83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4">
        <v>0.666666666666667</v>
      </c>
      <c r="J3" s="84">
        <v>0.833333333333333</v>
      </c>
      <c r="K3" s="84">
        <v>0.979166666666667</v>
      </c>
    </row>
    <row r="4" ht="21.95" customHeight="1" spans="1:13">
      <c r="A4" s="9" t="s">
        <v>4</v>
      </c>
      <c r="B4" s="10" t="s">
        <v>5</v>
      </c>
      <c r="C4" s="11">
        <v>33335</v>
      </c>
      <c r="D4" s="11"/>
      <c r="E4" s="11"/>
      <c r="F4" s="11">
        <v>34600</v>
      </c>
      <c r="G4" s="11"/>
      <c r="H4" s="11"/>
      <c r="I4" s="11">
        <v>36080</v>
      </c>
      <c r="J4" s="11"/>
      <c r="K4" s="11"/>
      <c r="L4" s="85" t="s">
        <v>90</v>
      </c>
      <c r="M4" s="85" t="s">
        <v>91</v>
      </c>
    </row>
    <row r="5" ht="21.95" customHeight="1" spans="1:13">
      <c r="A5" s="9"/>
      <c r="B5" s="12" t="s">
        <v>6</v>
      </c>
      <c r="C5" s="11">
        <v>26021</v>
      </c>
      <c r="D5" s="11"/>
      <c r="E5" s="11"/>
      <c r="F5" s="11">
        <v>26990</v>
      </c>
      <c r="G5" s="11"/>
      <c r="H5" s="11"/>
      <c r="I5" s="11">
        <v>28330</v>
      </c>
      <c r="J5" s="11"/>
      <c r="K5" s="11"/>
      <c r="L5" s="86"/>
      <c r="M5" s="86"/>
    </row>
    <row r="6" ht="21.95" customHeight="1" spans="1:13">
      <c r="A6" s="9"/>
      <c r="B6" s="12" t="s">
        <v>7</v>
      </c>
      <c r="C6" s="13">
        <f>C4-'8日'!I4</f>
        <v>1235</v>
      </c>
      <c r="D6" s="13"/>
      <c r="E6" s="13"/>
      <c r="F6" s="64">
        <f>F4-C4</f>
        <v>1265</v>
      </c>
      <c r="G6" s="65"/>
      <c r="H6" s="66"/>
      <c r="I6" s="64">
        <f>I4-F4</f>
        <v>1480</v>
      </c>
      <c r="J6" s="65"/>
      <c r="K6" s="66"/>
      <c r="L6" s="87">
        <f>C6+F6+I6</f>
        <v>3980</v>
      </c>
      <c r="M6" s="87">
        <f>C7+F7+I7</f>
        <v>3180</v>
      </c>
    </row>
    <row r="7" ht="21.95" customHeight="1" spans="1:13">
      <c r="A7" s="9"/>
      <c r="B7" s="12" t="s">
        <v>8</v>
      </c>
      <c r="C7" s="13">
        <f>C5-'8日'!I5</f>
        <v>871</v>
      </c>
      <c r="D7" s="13"/>
      <c r="E7" s="13"/>
      <c r="F7" s="64">
        <f>F5-C5</f>
        <v>969</v>
      </c>
      <c r="G7" s="65"/>
      <c r="H7" s="66"/>
      <c r="I7" s="64">
        <f>I5-F5</f>
        <v>1340</v>
      </c>
      <c r="J7" s="65"/>
      <c r="K7" s="66"/>
      <c r="L7" s="87"/>
      <c r="M7" s="87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47</v>
      </c>
      <c r="D9" s="11"/>
      <c r="E9" s="11"/>
      <c r="F9" s="11">
        <v>44</v>
      </c>
      <c r="G9" s="11"/>
      <c r="H9" s="11"/>
      <c r="I9" s="11">
        <v>48</v>
      </c>
      <c r="J9" s="11"/>
      <c r="K9" s="11"/>
      <c r="L9" s="88" t="s">
        <v>92</v>
      </c>
      <c r="M9" s="94"/>
      <c r="N9" s="94"/>
      <c r="O9" s="94"/>
    </row>
    <row r="10" ht="21.95" customHeight="1" spans="1:11">
      <c r="A10" s="14"/>
      <c r="B10" s="15" t="s">
        <v>12</v>
      </c>
      <c r="C10" s="11">
        <v>47</v>
      </c>
      <c r="D10" s="11"/>
      <c r="E10" s="11"/>
      <c r="F10" s="11">
        <v>44</v>
      </c>
      <c r="G10" s="11"/>
      <c r="H10" s="11"/>
      <c r="I10" s="11">
        <v>48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65</v>
      </c>
      <c r="D12" s="11">
        <v>65</v>
      </c>
      <c r="E12" s="11">
        <v>65</v>
      </c>
      <c r="F12" s="11">
        <v>65</v>
      </c>
      <c r="G12" s="11">
        <v>65</v>
      </c>
      <c r="H12" s="11">
        <v>65</v>
      </c>
      <c r="I12" s="11">
        <v>65</v>
      </c>
      <c r="J12" s="11">
        <v>65</v>
      </c>
      <c r="K12" s="11">
        <v>65</v>
      </c>
    </row>
    <row r="13" ht="21.95" customHeight="1" spans="1:11">
      <c r="A13" s="16"/>
      <c r="B13" s="17" t="s">
        <v>16</v>
      </c>
      <c r="C13" s="11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480</v>
      </c>
      <c r="D15" s="18">
        <v>600</v>
      </c>
      <c r="E15" s="18">
        <v>510</v>
      </c>
      <c r="F15" s="18">
        <v>510</v>
      </c>
      <c r="G15" s="18">
        <v>470</v>
      </c>
      <c r="H15" s="18">
        <v>430</v>
      </c>
      <c r="I15" s="18">
        <v>420</v>
      </c>
      <c r="J15" s="18">
        <v>390</v>
      </c>
      <c r="K15" s="18">
        <v>350</v>
      </c>
    </row>
    <row r="16" ht="25.5" customHeight="1" spans="1:11">
      <c r="A16" s="19"/>
      <c r="B16" s="20" t="s">
        <v>20</v>
      </c>
      <c r="C16" s="21" t="s">
        <v>179</v>
      </c>
      <c r="D16" s="21"/>
      <c r="E16" s="21"/>
      <c r="F16" s="21" t="s">
        <v>21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8">
        <v>90</v>
      </c>
      <c r="D18" s="18">
        <v>90</v>
      </c>
      <c r="E18" s="18">
        <v>90</v>
      </c>
      <c r="F18" s="18">
        <v>90</v>
      </c>
      <c r="G18" s="18">
        <v>90</v>
      </c>
      <c r="H18" s="18">
        <v>90</v>
      </c>
      <c r="I18" s="18">
        <v>90</v>
      </c>
      <c r="J18" s="18">
        <v>90</v>
      </c>
      <c r="K18" s="18">
        <v>90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250</v>
      </c>
      <c r="D21" s="18">
        <v>550</v>
      </c>
      <c r="E21" s="18">
        <v>430</v>
      </c>
      <c r="F21" s="18">
        <v>430</v>
      </c>
      <c r="G21" s="18">
        <v>340</v>
      </c>
      <c r="H21" s="18">
        <v>470</v>
      </c>
      <c r="I21" s="18">
        <v>460</v>
      </c>
      <c r="J21" s="18">
        <v>350</v>
      </c>
      <c r="K21" s="18">
        <v>500</v>
      </c>
    </row>
    <row r="22" ht="30.75" customHeight="1" spans="1:11">
      <c r="A22" s="14"/>
      <c r="B22" s="20" t="s">
        <v>25</v>
      </c>
      <c r="C22" s="21" t="s">
        <v>180</v>
      </c>
      <c r="D22" s="21"/>
      <c r="E22" s="21"/>
      <c r="F22" s="21" t="s">
        <v>181</v>
      </c>
      <c r="G22" s="21"/>
      <c r="H22" s="21"/>
      <c r="I22" s="21" t="s">
        <v>182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f>109+250</f>
        <v>359</v>
      </c>
      <c r="D23" s="18"/>
      <c r="E23" s="18"/>
      <c r="F23" s="18">
        <f>1220+1270</f>
        <v>2490</v>
      </c>
      <c r="G23" s="18"/>
      <c r="H23" s="18"/>
      <c r="I23" s="18">
        <v>2420</v>
      </c>
      <c r="J23" s="18"/>
      <c r="K23" s="18"/>
    </row>
    <row r="24" ht="21.95" customHeight="1" spans="1:11">
      <c r="A24" s="24"/>
      <c r="B24" s="25" t="s">
        <v>29</v>
      </c>
      <c r="C24" s="18">
        <v>1250</v>
      </c>
      <c r="D24" s="18"/>
      <c r="E24" s="18"/>
      <c r="F24" s="18">
        <v>1200</v>
      </c>
      <c r="G24" s="18"/>
      <c r="H24" s="18"/>
      <c r="I24" s="18">
        <v>1130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63</v>
      </c>
      <c r="D25" s="18"/>
      <c r="E25" s="18"/>
      <c r="F25" s="18">
        <v>63</v>
      </c>
      <c r="G25" s="18"/>
      <c r="H25" s="18"/>
      <c r="I25" s="18">
        <v>63</v>
      </c>
      <c r="J25" s="18"/>
      <c r="K25" s="18"/>
    </row>
    <row r="26" ht="21.95" customHeight="1" spans="1:11">
      <c r="A26" s="19"/>
      <c r="B26" s="15" t="s">
        <v>32</v>
      </c>
      <c r="C26" s="18">
        <v>30</v>
      </c>
      <c r="D26" s="18"/>
      <c r="E26" s="18"/>
      <c r="F26" s="18">
        <v>27</v>
      </c>
      <c r="G26" s="18"/>
      <c r="H26" s="18"/>
      <c r="I26" s="18">
        <v>24</v>
      </c>
      <c r="J26" s="18"/>
      <c r="K26" s="18"/>
    </row>
    <row r="27" ht="21.95" customHeight="1" spans="1:11">
      <c r="A27" s="19"/>
      <c r="B27" s="15" t="s">
        <v>33</v>
      </c>
      <c r="C27" s="18">
        <v>4</v>
      </c>
      <c r="D27" s="18"/>
      <c r="E27" s="18"/>
      <c r="F27" s="18">
        <v>4</v>
      </c>
      <c r="G27" s="18"/>
      <c r="H27" s="18"/>
      <c r="I27" s="18">
        <v>4</v>
      </c>
      <c r="J27" s="18"/>
      <c r="K27" s="18"/>
    </row>
    <row r="28" ht="76.5" customHeight="1" spans="1:11">
      <c r="A28" s="26" t="s">
        <v>34</v>
      </c>
      <c r="B28" s="27"/>
      <c r="C28" s="28" t="s">
        <v>183</v>
      </c>
      <c r="D28" s="29"/>
      <c r="E28" s="67"/>
      <c r="F28" s="28" t="s">
        <v>184</v>
      </c>
      <c r="G28" s="29"/>
      <c r="H28" s="67"/>
      <c r="I28" s="28" t="s">
        <v>185</v>
      </c>
      <c r="J28" s="29"/>
      <c r="K28" s="67"/>
    </row>
    <row r="29" ht="24" customHeight="1" spans="1:11">
      <c r="A29" s="30"/>
      <c r="B29" s="31"/>
      <c r="C29" s="32"/>
      <c r="D29" s="33"/>
      <c r="E29" s="68"/>
      <c r="F29" s="32"/>
      <c r="G29" s="33"/>
      <c r="H29" s="68"/>
      <c r="I29" s="32"/>
      <c r="J29" s="33"/>
      <c r="K29" s="68"/>
    </row>
    <row r="30" spans="1:11">
      <c r="A30" s="34"/>
      <c r="B30" s="35"/>
      <c r="C30" s="36"/>
      <c r="D30" s="37"/>
      <c r="E30" s="69"/>
      <c r="F30" s="36"/>
      <c r="G30" s="37"/>
      <c r="H30" s="69"/>
      <c r="I30" s="36"/>
      <c r="J30" s="37"/>
      <c r="K30" s="69"/>
    </row>
    <row r="31" ht="14.25" spans="1:11">
      <c r="A31" s="38" t="s">
        <v>35</v>
      </c>
      <c r="B31" s="39"/>
      <c r="C31" s="40" t="s">
        <v>186</v>
      </c>
      <c r="D31" s="41"/>
      <c r="E31" s="70"/>
      <c r="F31" s="40" t="s">
        <v>187</v>
      </c>
      <c r="G31" s="41"/>
      <c r="H31" s="70"/>
      <c r="I31" s="40" t="s">
        <v>188</v>
      </c>
      <c r="J31" s="41"/>
      <c r="K31" s="70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1" t="s">
        <v>40</v>
      </c>
      <c r="F33" s="72"/>
      <c r="G33" s="73" t="s">
        <v>41</v>
      </c>
      <c r="H33" s="74"/>
      <c r="I33" s="89" t="s">
        <v>42</v>
      </c>
      <c r="J33" s="90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>
        <v>0</v>
      </c>
      <c r="F34" s="11">
        <v>0</v>
      </c>
      <c r="G34" s="11">
        <v>0</v>
      </c>
      <c r="H34" s="11"/>
      <c r="I34" s="11">
        <v>0</v>
      </c>
      <c r="J34" s="11">
        <v>0</v>
      </c>
    </row>
    <row r="35" ht="15.75" spans="1:10">
      <c r="A35" s="45"/>
      <c r="B35" s="43"/>
      <c r="C35" s="47" t="s">
        <v>46</v>
      </c>
      <c r="D35" s="47" t="s">
        <v>47</v>
      </c>
      <c r="E35" s="11">
        <v>9.76</v>
      </c>
      <c r="F35" s="11">
        <v>9.59</v>
      </c>
      <c r="G35" s="11">
        <v>9.64</v>
      </c>
      <c r="H35" s="18"/>
      <c r="I35" s="18">
        <v>9.45</v>
      </c>
      <c r="J35" s="11">
        <v>9.46</v>
      </c>
    </row>
    <row r="36" ht="15.75" spans="1:10">
      <c r="A36" s="45"/>
      <c r="B36" s="43"/>
      <c r="C36" s="46" t="s">
        <v>48</v>
      </c>
      <c r="D36" s="46" t="s">
        <v>49</v>
      </c>
      <c r="E36" s="11">
        <v>9.34</v>
      </c>
      <c r="F36" s="11">
        <v>4.28</v>
      </c>
      <c r="G36" s="11">
        <v>14.3</v>
      </c>
      <c r="H36" s="18"/>
      <c r="I36" s="18">
        <v>4.05</v>
      </c>
      <c r="J36" s="11">
        <v>6.74</v>
      </c>
    </row>
    <row r="37" ht="18.75" spans="1:10">
      <c r="A37" s="45"/>
      <c r="B37" s="43"/>
      <c r="C37" s="47" t="s">
        <v>50</v>
      </c>
      <c r="D37" s="46" t="s">
        <v>51</v>
      </c>
      <c r="E37" s="11">
        <v>18.4</v>
      </c>
      <c r="F37" s="11">
        <v>18.2</v>
      </c>
      <c r="G37" s="75">
        <v>18</v>
      </c>
      <c r="H37" s="18"/>
      <c r="I37" s="18">
        <v>16.4</v>
      </c>
      <c r="J37" s="11">
        <v>15.6</v>
      </c>
    </row>
    <row r="38" ht="14.25" spans="1:10">
      <c r="A38" s="45"/>
      <c r="B38" s="43"/>
      <c r="C38" s="48" t="s">
        <v>52</v>
      </c>
      <c r="D38" s="46" t="s">
        <v>53</v>
      </c>
      <c r="E38" s="75">
        <v>4.36</v>
      </c>
      <c r="F38" s="75">
        <v>13.2</v>
      </c>
      <c r="G38" s="75">
        <v>14.2</v>
      </c>
      <c r="H38" s="76"/>
      <c r="I38" s="76">
        <v>8.98</v>
      </c>
      <c r="J38" s="11">
        <v>7.73</v>
      </c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>
        <v>0.2</v>
      </c>
      <c r="F39" s="11">
        <v>0.2</v>
      </c>
      <c r="G39" s="11">
        <v>0</v>
      </c>
      <c r="H39" s="18"/>
      <c r="I39" s="18">
        <v>0.2</v>
      </c>
      <c r="J39" s="11">
        <v>0.2</v>
      </c>
    </row>
    <row r="40" ht="15.75" spans="1:10">
      <c r="A40" s="45"/>
      <c r="B40" s="43"/>
      <c r="C40" s="47" t="s">
        <v>46</v>
      </c>
      <c r="D40" s="47" t="s">
        <v>55</v>
      </c>
      <c r="E40" s="11">
        <v>10.41</v>
      </c>
      <c r="F40" s="11">
        <v>10.37</v>
      </c>
      <c r="G40" s="11">
        <v>10.33</v>
      </c>
      <c r="H40" s="18"/>
      <c r="I40" s="18">
        <v>10.3</v>
      </c>
      <c r="J40" s="11">
        <v>10.26</v>
      </c>
    </row>
    <row r="41" ht="15.75" spans="1:10">
      <c r="A41" s="45"/>
      <c r="B41" s="43"/>
      <c r="C41" s="46" t="s">
        <v>48</v>
      </c>
      <c r="D41" s="46" t="s">
        <v>56</v>
      </c>
      <c r="E41" s="11">
        <v>19.6</v>
      </c>
      <c r="F41" s="11">
        <v>16.48</v>
      </c>
      <c r="G41" s="11">
        <v>35.7</v>
      </c>
      <c r="H41" s="18"/>
      <c r="I41" s="18">
        <v>14.49</v>
      </c>
      <c r="J41" s="11">
        <v>20.4</v>
      </c>
    </row>
    <row r="42" ht="15.75" spans="1:10">
      <c r="A42" s="45"/>
      <c r="B42" s="43"/>
      <c r="C42" s="48" t="s">
        <v>57</v>
      </c>
      <c r="D42" s="47" t="s">
        <v>58</v>
      </c>
      <c r="E42" s="11">
        <v>4.8</v>
      </c>
      <c r="F42" s="11">
        <v>4.87</v>
      </c>
      <c r="G42" s="11">
        <v>4.08</v>
      </c>
      <c r="H42" s="18"/>
      <c r="I42" s="18">
        <v>3.55</v>
      </c>
      <c r="J42" s="11">
        <v>3.95</v>
      </c>
    </row>
    <row r="43" ht="15.75" spans="1:10">
      <c r="A43" s="45"/>
      <c r="B43" s="43"/>
      <c r="C43" s="48" t="s">
        <v>59</v>
      </c>
      <c r="D43" s="46" t="s">
        <v>60</v>
      </c>
      <c r="E43" s="11">
        <v>7.2</v>
      </c>
      <c r="F43" s="11">
        <v>8.04</v>
      </c>
      <c r="G43" s="11">
        <v>7.26</v>
      </c>
      <c r="H43" s="18"/>
      <c r="I43" s="18">
        <v>6.47</v>
      </c>
      <c r="J43" s="11">
        <v>7.82</v>
      </c>
    </row>
    <row r="44" ht="18.75" spans="1:10">
      <c r="A44" s="45"/>
      <c r="B44" s="43"/>
      <c r="C44" s="47" t="s">
        <v>50</v>
      </c>
      <c r="D44" s="46" t="s">
        <v>61</v>
      </c>
      <c r="E44" s="11">
        <v>1083</v>
      </c>
      <c r="F44" s="11">
        <v>1044</v>
      </c>
      <c r="G44" s="11">
        <v>1130</v>
      </c>
      <c r="H44" s="18"/>
      <c r="I44" s="18">
        <v>810</v>
      </c>
      <c r="J44" s="11">
        <v>1200</v>
      </c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>
        <v>16.95</v>
      </c>
      <c r="F45" s="11">
        <v>6.36</v>
      </c>
      <c r="G45" s="11">
        <v>6.82</v>
      </c>
      <c r="H45" s="18"/>
      <c r="I45" s="18">
        <v>3.42</v>
      </c>
      <c r="J45" s="11">
        <v>6.32</v>
      </c>
    </row>
    <row r="46" ht="18.75" spans="1:10">
      <c r="A46" s="45"/>
      <c r="B46" s="43"/>
      <c r="C46" s="47" t="s">
        <v>50</v>
      </c>
      <c r="D46" s="46" t="s">
        <v>51</v>
      </c>
      <c r="E46" s="11">
        <v>48</v>
      </c>
      <c r="F46" s="11">
        <v>39.6</v>
      </c>
      <c r="G46" s="11">
        <v>44</v>
      </c>
      <c r="H46" s="18"/>
      <c r="I46" s="18">
        <v>34.9</v>
      </c>
      <c r="J46" s="11">
        <v>32</v>
      </c>
    </row>
    <row r="47" ht="14.25" spans="1:10">
      <c r="A47" s="45"/>
      <c r="B47" s="43"/>
      <c r="C47" s="48" t="s">
        <v>52</v>
      </c>
      <c r="D47" s="46" t="s">
        <v>65</v>
      </c>
      <c r="E47" s="11">
        <v>8.42</v>
      </c>
      <c r="F47" s="11">
        <v>8.71</v>
      </c>
      <c r="G47" s="11">
        <v>8.1</v>
      </c>
      <c r="H47" s="18"/>
      <c r="I47" s="18">
        <v>7.8</v>
      </c>
      <c r="J47" s="11">
        <v>2.16</v>
      </c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/>
      <c r="F48" s="11"/>
      <c r="G48" s="11"/>
      <c r="H48" s="18"/>
      <c r="I48" s="11"/>
      <c r="J48" s="91"/>
    </row>
    <row r="49" ht="18.75" spans="1:10">
      <c r="A49" s="45"/>
      <c r="B49" s="43"/>
      <c r="C49" s="47" t="s">
        <v>50</v>
      </c>
      <c r="D49" s="46" t="s">
        <v>51</v>
      </c>
      <c r="E49" s="11"/>
      <c r="F49" s="11"/>
      <c r="G49" s="11"/>
      <c r="H49" s="18"/>
      <c r="I49" s="11"/>
      <c r="J49" s="91"/>
    </row>
    <row r="50" ht="14.25" spans="1:10">
      <c r="A50" s="45"/>
      <c r="B50" s="43"/>
      <c r="C50" s="48" t="s">
        <v>52</v>
      </c>
      <c r="D50" s="46" t="s">
        <v>65</v>
      </c>
      <c r="E50" s="11"/>
      <c r="F50" s="11"/>
      <c r="G50" s="11"/>
      <c r="H50" s="18"/>
      <c r="I50" s="11"/>
      <c r="J50" s="91"/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/>
      <c r="F51" s="11"/>
      <c r="G51" s="11"/>
      <c r="H51" s="18"/>
      <c r="I51" s="11"/>
      <c r="J51" s="91"/>
    </row>
    <row r="52" ht="15.75" spans="1:10">
      <c r="A52" s="45"/>
      <c r="B52" s="43"/>
      <c r="C52" s="47" t="s">
        <v>46</v>
      </c>
      <c r="D52" s="46" t="s">
        <v>69</v>
      </c>
      <c r="E52" s="11"/>
      <c r="F52" s="11"/>
      <c r="G52" s="11"/>
      <c r="H52" s="18"/>
      <c r="I52" s="11"/>
      <c r="J52" s="91"/>
    </row>
    <row r="53" ht="15.75" spans="1:10">
      <c r="A53" s="45"/>
      <c r="B53" s="43"/>
      <c r="C53" s="46" t="s">
        <v>48</v>
      </c>
      <c r="D53" s="46" t="s">
        <v>49</v>
      </c>
      <c r="E53" s="11"/>
      <c r="F53" s="11"/>
      <c r="G53" s="11"/>
      <c r="H53" s="18"/>
      <c r="I53" s="11"/>
      <c r="J53" s="91"/>
    </row>
    <row r="54" ht="18.75" spans="1:10">
      <c r="A54" s="45"/>
      <c r="B54" s="43"/>
      <c r="C54" s="47" t="s">
        <v>50</v>
      </c>
      <c r="D54" s="46" t="s">
        <v>51</v>
      </c>
      <c r="E54" s="11"/>
      <c r="F54" s="11"/>
      <c r="G54" s="11"/>
      <c r="H54" s="18"/>
      <c r="I54" s="11"/>
      <c r="J54" s="91"/>
    </row>
    <row r="55" ht="14.25" spans="1:10">
      <c r="A55" s="45"/>
      <c r="B55" s="49"/>
      <c r="C55" s="50" t="s">
        <v>52</v>
      </c>
      <c r="D55" s="46" t="s">
        <v>70</v>
      </c>
      <c r="E55" s="77"/>
      <c r="F55" s="77"/>
      <c r="G55" s="77"/>
      <c r="H55" s="18"/>
      <c r="I55" s="11"/>
      <c r="J55" s="91"/>
    </row>
    <row r="56" ht="14.25" spans="1:10">
      <c r="A56" s="51" t="s">
        <v>71</v>
      </c>
      <c r="B56" s="51" t="s">
        <v>72</v>
      </c>
      <c r="C56" s="52">
        <v>7.07</v>
      </c>
      <c r="D56" s="51" t="s">
        <v>44</v>
      </c>
      <c r="E56" s="52">
        <v>75</v>
      </c>
      <c r="F56" s="51" t="s">
        <v>73</v>
      </c>
      <c r="G56" s="52">
        <v>82</v>
      </c>
      <c r="H56" s="51" t="s">
        <v>74</v>
      </c>
      <c r="I56" s="52">
        <v>0.01</v>
      </c>
      <c r="J56" s="91"/>
    </row>
    <row r="57" ht="14.25" spans="1:13">
      <c r="A57" s="45"/>
      <c r="B57" s="53" t="s">
        <v>40</v>
      </c>
      <c r="C57" s="53"/>
      <c r="D57" s="53"/>
      <c r="E57" s="53"/>
      <c r="F57" s="78" t="s">
        <v>41</v>
      </c>
      <c r="G57" s="78"/>
      <c r="H57" s="78"/>
      <c r="I57" s="78"/>
      <c r="J57" s="92" t="s">
        <v>42</v>
      </c>
      <c r="K57" s="92"/>
      <c r="L57" s="92"/>
      <c r="M57" s="92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9" t="s">
        <v>75</v>
      </c>
      <c r="G58" s="79" t="s">
        <v>76</v>
      </c>
      <c r="H58" s="79" t="s">
        <v>75</v>
      </c>
      <c r="I58" s="79" t="s">
        <v>76</v>
      </c>
      <c r="J58" s="93" t="s">
        <v>75</v>
      </c>
      <c r="K58" s="93" t="s">
        <v>76</v>
      </c>
      <c r="L58" s="93" t="s">
        <v>75</v>
      </c>
      <c r="M58" s="93" t="s">
        <v>76</v>
      </c>
    </row>
    <row r="59" ht="18.75" spans="1:13">
      <c r="A59" s="56" t="s">
        <v>77</v>
      </c>
      <c r="B59" s="57"/>
      <c r="C59" s="57"/>
      <c r="D59" s="58">
        <v>23.4</v>
      </c>
      <c r="E59" s="57"/>
      <c r="F59" s="57">
        <v>67</v>
      </c>
      <c r="G59" s="80"/>
      <c r="H59" s="57">
        <v>48.9</v>
      </c>
      <c r="I59" s="57"/>
      <c r="J59" s="91">
        <v>91.7</v>
      </c>
      <c r="K59" s="91"/>
      <c r="L59" s="91">
        <v>85</v>
      </c>
      <c r="M59" s="91"/>
    </row>
    <row r="60" ht="18.75" spans="1:13">
      <c r="A60" s="56" t="s">
        <v>78</v>
      </c>
      <c r="B60" s="57">
        <v>1.63</v>
      </c>
      <c r="C60" s="57"/>
      <c r="D60" s="58">
        <v>3.78</v>
      </c>
      <c r="E60" s="57"/>
      <c r="F60" s="57">
        <v>3.95</v>
      </c>
      <c r="G60" s="80"/>
      <c r="H60" s="57">
        <v>11.68</v>
      </c>
      <c r="I60" s="57"/>
      <c r="J60" s="91"/>
      <c r="K60" s="91"/>
      <c r="L60" s="91"/>
      <c r="M60" s="91"/>
    </row>
    <row r="61" ht="18.75" spans="1:13">
      <c r="A61" s="56" t="s">
        <v>79</v>
      </c>
      <c r="B61" s="57">
        <v>2.69</v>
      </c>
      <c r="C61" s="57"/>
      <c r="D61" s="58"/>
      <c r="E61" s="57"/>
      <c r="F61" s="57"/>
      <c r="G61" s="80"/>
      <c r="H61" s="57"/>
      <c r="I61" s="57"/>
      <c r="J61" s="91">
        <v>3.58</v>
      </c>
      <c r="K61" s="91"/>
      <c r="L61" s="91">
        <v>2.48</v>
      </c>
      <c r="M61" s="91"/>
    </row>
    <row r="62" ht="18.75" spans="1:13">
      <c r="A62" s="59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95"/>
    </row>
    <row r="63" ht="18.75" spans="1:13">
      <c r="A63" s="61" t="s">
        <v>80</v>
      </c>
      <c r="B63" s="57"/>
      <c r="C63" s="57">
        <v>35.6</v>
      </c>
      <c r="D63" s="58"/>
      <c r="E63" s="57">
        <v>36.72</v>
      </c>
      <c r="F63" s="57"/>
      <c r="G63" s="80">
        <v>34.04</v>
      </c>
      <c r="H63" s="57"/>
      <c r="I63" s="57">
        <v>42.9</v>
      </c>
      <c r="J63" s="91"/>
      <c r="K63" s="91">
        <v>34.4</v>
      </c>
      <c r="M63" s="91">
        <v>30</v>
      </c>
    </row>
    <row r="64" ht="18.75" spans="1:13">
      <c r="A64" s="61" t="s">
        <v>81</v>
      </c>
      <c r="B64" s="57"/>
      <c r="C64" s="57">
        <v>15.44</v>
      </c>
      <c r="D64" s="58"/>
      <c r="E64" s="57">
        <v>15.82</v>
      </c>
      <c r="F64" s="57"/>
      <c r="G64" s="81">
        <v>16.5</v>
      </c>
      <c r="H64" s="57"/>
      <c r="I64" s="57">
        <v>17.4</v>
      </c>
      <c r="J64" s="91"/>
      <c r="K64" s="91">
        <v>37.4</v>
      </c>
      <c r="L64" s="91"/>
      <c r="M64" s="91">
        <v>44.2</v>
      </c>
    </row>
    <row r="65" ht="18.75" spans="1:13">
      <c r="A65" s="61" t="s">
        <v>82</v>
      </c>
      <c r="B65" s="57"/>
      <c r="C65" s="57">
        <v>56.51</v>
      </c>
      <c r="D65" s="58"/>
      <c r="E65" s="57">
        <v>58</v>
      </c>
      <c r="F65" s="57"/>
      <c r="G65" s="80">
        <v>59.6</v>
      </c>
      <c r="H65" s="57"/>
      <c r="I65" s="57">
        <v>58.2</v>
      </c>
      <c r="J65" s="91"/>
      <c r="K65" s="91">
        <v>78.9</v>
      </c>
      <c r="M65" s="91">
        <v>65.8</v>
      </c>
    </row>
    <row r="66" ht="18.75" spans="1:13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100"/>
    </row>
    <row r="67" ht="18.75" spans="1:13">
      <c r="A67" s="98" t="s">
        <v>83</v>
      </c>
      <c r="B67" s="57">
        <v>1.65</v>
      </c>
      <c r="C67" s="57">
        <v>9.7</v>
      </c>
      <c r="D67" s="58">
        <v>3.25</v>
      </c>
      <c r="E67" s="57">
        <v>16.4</v>
      </c>
      <c r="F67" s="57">
        <v>1.38</v>
      </c>
      <c r="G67" s="80">
        <v>7.8</v>
      </c>
      <c r="H67" s="57">
        <v>1.62</v>
      </c>
      <c r="I67" s="57">
        <v>7.1</v>
      </c>
      <c r="J67" s="91">
        <v>2.1</v>
      </c>
      <c r="K67" s="91">
        <v>5.2</v>
      </c>
      <c r="L67" s="91">
        <v>3.02</v>
      </c>
      <c r="M67" s="91">
        <v>6.6</v>
      </c>
    </row>
    <row r="68" ht="18.75" spans="1:13">
      <c r="A68" s="98" t="s">
        <v>84</v>
      </c>
      <c r="B68" s="99">
        <v>2.96</v>
      </c>
      <c r="C68" s="57">
        <v>11.5</v>
      </c>
      <c r="D68" s="58">
        <v>6.18</v>
      </c>
      <c r="E68" s="57">
        <v>16.4</v>
      </c>
      <c r="F68" s="57">
        <v>3.6</v>
      </c>
      <c r="G68" s="80">
        <v>6.2</v>
      </c>
      <c r="H68" s="57">
        <v>2.91</v>
      </c>
      <c r="I68" s="57">
        <v>5.9</v>
      </c>
      <c r="J68" s="91">
        <v>6.14</v>
      </c>
      <c r="K68" s="91">
        <v>6.8</v>
      </c>
      <c r="L68" s="91">
        <v>5.75</v>
      </c>
      <c r="M68" s="91">
        <v>9.5</v>
      </c>
    </row>
    <row r="69" ht="18.75" spans="1:13">
      <c r="A69" s="98" t="s">
        <v>85</v>
      </c>
      <c r="B69" s="99">
        <v>8.81</v>
      </c>
      <c r="C69" s="57">
        <v>16.3</v>
      </c>
      <c r="D69" s="58">
        <v>4.28</v>
      </c>
      <c r="E69" s="57">
        <v>38.7</v>
      </c>
      <c r="F69" s="57"/>
      <c r="G69" s="80"/>
      <c r="H69" s="57">
        <v>17.5</v>
      </c>
      <c r="I69" s="57">
        <v>6.4</v>
      </c>
      <c r="J69" s="91">
        <v>12.8</v>
      </c>
      <c r="K69" s="91">
        <v>10.7</v>
      </c>
      <c r="L69" s="91">
        <v>13.9</v>
      </c>
      <c r="M69" s="91">
        <v>7.8</v>
      </c>
    </row>
    <row r="70" ht="18.75" spans="1:13">
      <c r="A70" s="98" t="s">
        <v>86</v>
      </c>
      <c r="B70" s="57"/>
      <c r="C70" s="57"/>
      <c r="D70" s="58"/>
      <c r="E70" s="57"/>
      <c r="F70" s="57"/>
      <c r="G70" s="80"/>
      <c r="H70" s="57"/>
      <c r="I70" s="57"/>
      <c r="J70" s="91"/>
      <c r="K70" s="91"/>
      <c r="L70" s="91"/>
      <c r="M70" s="91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6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2"/>
    </row>
    <row r="2" ht="17.25" customHeight="1" spans="1:11">
      <c r="A2" s="5" t="s">
        <v>0</v>
      </c>
      <c r="B2" s="5"/>
      <c r="C2" s="6" t="s">
        <v>87</v>
      </c>
      <c r="D2" s="6"/>
      <c r="E2" s="6"/>
      <c r="F2" s="62" t="s">
        <v>88</v>
      </c>
      <c r="G2" s="62"/>
      <c r="H2" s="62"/>
      <c r="I2" s="83" t="s">
        <v>189</v>
      </c>
      <c r="J2" s="83"/>
      <c r="K2" s="83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4">
        <v>0.666666666666667</v>
      </c>
      <c r="J3" s="84">
        <v>0.833333333333333</v>
      </c>
      <c r="K3" s="84">
        <v>0.979166666666667</v>
      </c>
    </row>
    <row r="4" ht="21.95" customHeight="1" spans="1:13">
      <c r="A4" s="9" t="s">
        <v>4</v>
      </c>
      <c r="B4" s="10" t="s">
        <v>5</v>
      </c>
      <c r="C4" s="11">
        <v>37019</v>
      </c>
      <c r="D4" s="11"/>
      <c r="E4" s="11"/>
      <c r="F4" s="11">
        <v>37687</v>
      </c>
      <c r="G4" s="11"/>
      <c r="H4" s="11"/>
      <c r="I4" s="11">
        <v>38400</v>
      </c>
      <c r="J4" s="11"/>
      <c r="K4" s="11"/>
      <c r="L4" s="85" t="s">
        <v>90</v>
      </c>
      <c r="M4" s="85" t="s">
        <v>91</v>
      </c>
    </row>
    <row r="5" ht="21.95" customHeight="1" spans="1:13">
      <c r="A5" s="9"/>
      <c r="B5" s="12" t="s">
        <v>6</v>
      </c>
      <c r="C5" s="11">
        <v>29344</v>
      </c>
      <c r="D5" s="11"/>
      <c r="E5" s="11"/>
      <c r="F5" s="11">
        <v>30600</v>
      </c>
      <c r="G5" s="11"/>
      <c r="H5" s="11"/>
      <c r="I5" s="11">
        <v>31900</v>
      </c>
      <c r="J5" s="11"/>
      <c r="K5" s="11"/>
      <c r="L5" s="86"/>
      <c r="M5" s="86"/>
    </row>
    <row r="6" ht="21.95" customHeight="1" spans="1:13">
      <c r="A6" s="9"/>
      <c r="B6" s="12" t="s">
        <v>7</v>
      </c>
      <c r="C6" s="13">
        <f>C4-'9日'!I4</f>
        <v>939</v>
      </c>
      <c r="D6" s="13"/>
      <c r="E6" s="13"/>
      <c r="F6" s="64">
        <f>F4-C4</f>
        <v>668</v>
      </c>
      <c r="G6" s="65"/>
      <c r="H6" s="66"/>
      <c r="I6" s="64">
        <f>I4-F4</f>
        <v>713</v>
      </c>
      <c r="J6" s="65"/>
      <c r="K6" s="66"/>
      <c r="L6" s="87">
        <f>C6+F6+I6</f>
        <v>2320</v>
      </c>
      <c r="M6" s="87">
        <f>C7+F7+I7</f>
        <v>3570</v>
      </c>
    </row>
    <row r="7" ht="21.95" customHeight="1" spans="1:13">
      <c r="A7" s="9"/>
      <c r="B7" s="12" t="s">
        <v>8</v>
      </c>
      <c r="C7" s="13">
        <f>C5-'9日'!I5</f>
        <v>1014</v>
      </c>
      <c r="D7" s="13"/>
      <c r="E7" s="13"/>
      <c r="F7" s="64">
        <f>F5-C5</f>
        <v>1256</v>
      </c>
      <c r="G7" s="65"/>
      <c r="H7" s="66"/>
      <c r="I7" s="64">
        <f>I5-F5</f>
        <v>1300</v>
      </c>
      <c r="J7" s="65"/>
      <c r="K7" s="66"/>
      <c r="L7" s="87"/>
      <c r="M7" s="87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47</v>
      </c>
      <c r="D9" s="11"/>
      <c r="E9" s="11"/>
      <c r="F9" s="11">
        <v>48</v>
      </c>
      <c r="G9" s="11"/>
      <c r="H9" s="11"/>
      <c r="I9" s="11">
        <v>44</v>
      </c>
      <c r="J9" s="11"/>
      <c r="K9" s="11"/>
      <c r="L9" s="88" t="s">
        <v>92</v>
      </c>
      <c r="M9" s="94"/>
      <c r="N9" s="94"/>
      <c r="O9" s="94"/>
    </row>
    <row r="10" ht="21.95" customHeight="1" spans="1:11">
      <c r="A10" s="14"/>
      <c r="B10" s="15" t="s">
        <v>12</v>
      </c>
      <c r="C10" s="11">
        <v>47</v>
      </c>
      <c r="D10" s="11"/>
      <c r="E10" s="11"/>
      <c r="F10" s="11">
        <v>7</v>
      </c>
      <c r="G10" s="11"/>
      <c r="H10" s="11"/>
      <c r="I10" s="11">
        <v>27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65</v>
      </c>
      <c r="D12" s="11">
        <v>65</v>
      </c>
      <c r="E12" s="11">
        <v>65</v>
      </c>
      <c r="F12" s="11">
        <v>65</v>
      </c>
      <c r="G12" s="11">
        <v>65</v>
      </c>
      <c r="H12" s="11">
        <v>65</v>
      </c>
      <c r="I12" s="11">
        <v>65</v>
      </c>
      <c r="J12" s="11">
        <v>65</v>
      </c>
      <c r="K12" s="11">
        <v>65</v>
      </c>
    </row>
    <row r="13" ht="21.95" customHeight="1" spans="1:11">
      <c r="A13" s="16"/>
      <c r="B13" s="17" t="s">
        <v>16</v>
      </c>
      <c r="C13" s="11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350</v>
      </c>
      <c r="D15" s="18">
        <v>320</v>
      </c>
      <c r="E15" s="18">
        <v>280</v>
      </c>
      <c r="F15" s="18">
        <v>280</v>
      </c>
      <c r="G15" s="18">
        <v>520</v>
      </c>
      <c r="H15" s="18">
        <v>490</v>
      </c>
      <c r="I15" s="18">
        <v>480</v>
      </c>
      <c r="J15" s="18">
        <v>450</v>
      </c>
      <c r="K15" s="18">
        <v>420</v>
      </c>
    </row>
    <row r="16" ht="39" customHeight="1" spans="1:11">
      <c r="A16" s="19"/>
      <c r="B16" s="20" t="s">
        <v>20</v>
      </c>
      <c r="C16" s="21" t="s">
        <v>21</v>
      </c>
      <c r="D16" s="21"/>
      <c r="E16" s="21"/>
      <c r="F16" s="21" t="s">
        <v>190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8">
        <v>90</v>
      </c>
      <c r="D18" s="18">
        <v>90</v>
      </c>
      <c r="E18" s="18">
        <v>90</v>
      </c>
      <c r="F18" s="18">
        <v>90</v>
      </c>
      <c r="G18" s="18">
        <v>90</v>
      </c>
      <c r="H18" s="18">
        <v>90</v>
      </c>
      <c r="I18" s="18">
        <v>90</v>
      </c>
      <c r="J18" s="18">
        <v>90</v>
      </c>
      <c r="K18" s="18">
        <v>90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4" customHeight="1" spans="1:11">
      <c r="A21" s="14" t="s">
        <v>23</v>
      </c>
      <c r="B21" s="15" t="s">
        <v>24</v>
      </c>
      <c r="C21" s="18">
        <v>500</v>
      </c>
      <c r="D21" s="18">
        <v>450</v>
      </c>
      <c r="E21" s="18">
        <v>370</v>
      </c>
      <c r="F21" s="18">
        <v>370</v>
      </c>
      <c r="G21" s="18">
        <v>270</v>
      </c>
      <c r="H21" s="18">
        <v>450</v>
      </c>
      <c r="I21" s="18">
        <v>430</v>
      </c>
      <c r="J21" s="18">
        <v>350</v>
      </c>
      <c r="K21" s="18">
        <v>550</v>
      </c>
    </row>
    <row r="22" ht="47.25" customHeight="1" spans="1:11">
      <c r="A22" s="14"/>
      <c r="B22" s="20" t="s">
        <v>25</v>
      </c>
      <c r="C22" s="21" t="s">
        <v>26</v>
      </c>
      <c r="D22" s="21"/>
      <c r="E22" s="21"/>
      <c r="F22" s="21" t="s">
        <v>191</v>
      </c>
      <c r="G22" s="21"/>
      <c r="H22" s="21"/>
      <c r="I22" s="21" t="s">
        <v>192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f>1140+1160</f>
        <v>2300</v>
      </c>
      <c r="D23" s="18"/>
      <c r="E23" s="18"/>
      <c r="F23" s="18">
        <v>2200</v>
      </c>
      <c r="G23" s="18"/>
      <c r="H23" s="18"/>
      <c r="I23" s="18">
        <v>2200</v>
      </c>
      <c r="J23" s="18"/>
      <c r="K23" s="18"/>
    </row>
    <row r="24" ht="21.95" customHeight="1" spans="1:11">
      <c r="A24" s="24"/>
      <c r="B24" s="25" t="s">
        <v>29</v>
      </c>
      <c r="C24" s="18">
        <v>1000</v>
      </c>
      <c r="D24" s="18"/>
      <c r="E24" s="18"/>
      <c r="F24" s="18">
        <v>920</v>
      </c>
      <c r="G24" s="18"/>
      <c r="H24" s="18"/>
      <c r="I24" s="18">
        <v>920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63</v>
      </c>
      <c r="D25" s="18"/>
      <c r="E25" s="18"/>
      <c r="F25" s="18">
        <v>63</v>
      </c>
      <c r="G25" s="18"/>
      <c r="H25" s="18"/>
      <c r="I25" s="18">
        <v>63</v>
      </c>
      <c r="J25" s="18"/>
      <c r="K25" s="18"/>
    </row>
    <row r="26" ht="21.95" customHeight="1" spans="1:11">
      <c r="A26" s="19"/>
      <c r="B26" s="15" t="s">
        <v>32</v>
      </c>
      <c r="C26" s="18">
        <v>24</v>
      </c>
      <c r="D26" s="18"/>
      <c r="E26" s="18"/>
      <c r="F26" s="18">
        <v>24</v>
      </c>
      <c r="G26" s="18"/>
      <c r="H26" s="18"/>
      <c r="I26" s="18">
        <v>24</v>
      </c>
      <c r="J26" s="18"/>
      <c r="K26" s="18"/>
    </row>
    <row r="27" ht="21.95" customHeight="1" spans="1:11">
      <c r="A27" s="19"/>
      <c r="B27" s="15" t="s">
        <v>33</v>
      </c>
      <c r="C27" s="18">
        <v>4</v>
      </c>
      <c r="D27" s="18"/>
      <c r="E27" s="18"/>
      <c r="F27" s="18">
        <v>4</v>
      </c>
      <c r="G27" s="18"/>
      <c r="H27" s="18"/>
      <c r="I27" s="18">
        <v>4</v>
      </c>
      <c r="J27" s="18"/>
      <c r="K27" s="18"/>
    </row>
    <row r="28" ht="76.5" customHeight="1" spans="1:11">
      <c r="A28" s="26" t="s">
        <v>34</v>
      </c>
      <c r="B28" s="27"/>
      <c r="C28" s="28" t="s">
        <v>193</v>
      </c>
      <c r="D28" s="29"/>
      <c r="E28" s="67"/>
      <c r="F28" s="28" t="s">
        <v>194</v>
      </c>
      <c r="G28" s="29"/>
      <c r="H28" s="67"/>
      <c r="I28" s="28" t="s">
        <v>195</v>
      </c>
      <c r="J28" s="29"/>
      <c r="K28" s="67"/>
    </row>
    <row r="29" ht="24" customHeight="1" spans="1:11">
      <c r="A29" s="30"/>
      <c r="B29" s="31"/>
      <c r="C29" s="32"/>
      <c r="D29" s="33"/>
      <c r="E29" s="68"/>
      <c r="F29" s="32"/>
      <c r="G29" s="33"/>
      <c r="H29" s="68"/>
      <c r="I29" s="32"/>
      <c r="J29" s="33"/>
      <c r="K29" s="68"/>
    </row>
    <row r="30" spans="1:11">
      <c r="A30" s="34"/>
      <c r="B30" s="35"/>
      <c r="C30" s="36"/>
      <c r="D30" s="37"/>
      <c r="E30" s="69"/>
      <c r="F30" s="36"/>
      <c r="G30" s="37"/>
      <c r="H30" s="69"/>
      <c r="I30" s="36"/>
      <c r="J30" s="37"/>
      <c r="K30" s="69"/>
    </row>
    <row r="31" ht="14.25" spans="1:11">
      <c r="A31" s="38" t="s">
        <v>35</v>
      </c>
      <c r="B31" s="39"/>
      <c r="C31" s="40" t="s">
        <v>110</v>
      </c>
      <c r="D31" s="41"/>
      <c r="E31" s="70"/>
      <c r="F31" s="40" t="s">
        <v>196</v>
      </c>
      <c r="G31" s="41"/>
      <c r="H31" s="70"/>
      <c r="I31" s="40" t="s">
        <v>197</v>
      </c>
      <c r="J31" s="41"/>
      <c r="K31" s="70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1" t="s">
        <v>40</v>
      </c>
      <c r="F33" s="72"/>
      <c r="G33" s="73" t="s">
        <v>41</v>
      </c>
      <c r="H33" s="74"/>
      <c r="I33" s="89" t="s">
        <v>42</v>
      </c>
      <c r="J33" s="90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>
        <v>0</v>
      </c>
      <c r="F34" s="11">
        <v>0</v>
      </c>
      <c r="G34" s="11">
        <v>0</v>
      </c>
      <c r="H34" s="11"/>
      <c r="I34" s="11"/>
      <c r="J34" s="91"/>
    </row>
    <row r="35" ht="15.75" spans="1:10">
      <c r="A35" s="45"/>
      <c r="B35" s="43"/>
      <c r="C35" s="47" t="s">
        <v>46</v>
      </c>
      <c r="D35" s="47" t="s">
        <v>47</v>
      </c>
      <c r="E35" s="11">
        <v>9.56</v>
      </c>
      <c r="F35" s="11">
        <v>9.51</v>
      </c>
      <c r="G35" s="11">
        <v>9.4</v>
      </c>
      <c r="H35" s="18"/>
      <c r="I35" s="11"/>
      <c r="J35" s="91"/>
    </row>
    <row r="36" ht="15.75" spans="1:10">
      <c r="A36" s="45"/>
      <c r="B36" s="43"/>
      <c r="C36" s="46" t="s">
        <v>48</v>
      </c>
      <c r="D36" s="46" t="s">
        <v>49</v>
      </c>
      <c r="E36" s="11">
        <v>4.49</v>
      </c>
      <c r="F36" s="11">
        <v>5.52</v>
      </c>
      <c r="G36" s="11">
        <v>5.83</v>
      </c>
      <c r="H36" s="18"/>
      <c r="I36" s="11"/>
      <c r="J36" s="91"/>
    </row>
    <row r="37" ht="18.75" spans="1:10">
      <c r="A37" s="45"/>
      <c r="B37" s="43"/>
      <c r="C37" s="47" t="s">
        <v>50</v>
      </c>
      <c r="D37" s="46" t="s">
        <v>51</v>
      </c>
      <c r="E37" s="11">
        <v>14.6</v>
      </c>
      <c r="F37" s="11">
        <v>12.8</v>
      </c>
      <c r="G37" s="75">
        <v>13.3</v>
      </c>
      <c r="H37" s="18"/>
      <c r="I37" s="11"/>
      <c r="J37" s="91"/>
    </row>
    <row r="38" ht="14.25" spans="1:10">
      <c r="A38" s="45"/>
      <c r="B38" s="43"/>
      <c r="C38" s="48" t="s">
        <v>52</v>
      </c>
      <c r="D38" s="46" t="s">
        <v>53</v>
      </c>
      <c r="E38" s="75">
        <v>5.71</v>
      </c>
      <c r="F38" s="75">
        <v>9.56</v>
      </c>
      <c r="G38" s="75">
        <v>6.25</v>
      </c>
      <c r="H38" s="76"/>
      <c r="I38" s="11"/>
      <c r="J38" s="91"/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>
        <v>0.5</v>
      </c>
      <c r="F39" s="11">
        <v>0.5</v>
      </c>
      <c r="G39" s="11">
        <v>0.8</v>
      </c>
      <c r="H39" s="18"/>
      <c r="I39" s="11"/>
      <c r="J39" s="91"/>
    </row>
    <row r="40" ht="15.75" spans="1:10">
      <c r="A40" s="45"/>
      <c r="B40" s="43"/>
      <c r="C40" s="47" t="s">
        <v>46</v>
      </c>
      <c r="D40" s="47" t="s">
        <v>55</v>
      </c>
      <c r="E40" s="11">
        <v>10.38</v>
      </c>
      <c r="F40" s="11">
        <v>10.3</v>
      </c>
      <c r="G40" s="11">
        <v>10.36</v>
      </c>
      <c r="H40" s="18"/>
      <c r="I40" s="11"/>
      <c r="J40" s="91"/>
    </row>
    <row r="41" ht="15.75" spans="1:10">
      <c r="A41" s="45"/>
      <c r="B41" s="43"/>
      <c r="C41" s="46" t="s">
        <v>48</v>
      </c>
      <c r="D41" s="46" t="s">
        <v>56</v>
      </c>
      <c r="E41" s="11">
        <v>19.3</v>
      </c>
      <c r="F41" s="11">
        <v>23.5</v>
      </c>
      <c r="G41" s="11">
        <v>16.03</v>
      </c>
      <c r="H41" s="18"/>
      <c r="I41" s="11"/>
      <c r="J41" s="91"/>
    </row>
    <row r="42" ht="15.75" spans="1:10">
      <c r="A42" s="45"/>
      <c r="B42" s="43"/>
      <c r="C42" s="48" t="s">
        <v>57</v>
      </c>
      <c r="D42" s="47" t="s">
        <v>58</v>
      </c>
      <c r="E42" s="11">
        <v>3.88</v>
      </c>
      <c r="F42" s="11">
        <v>4.34</v>
      </c>
      <c r="G42" s="11">
        <v>4.33</v>
      </c>
      <c r="H42" s="18"/>
      <c r="I42" s="11"/>
      <c r="J42" s="91"/>
    </row>
    <row r="43" ht="15.75" spans="1:10">
      <c r="A43" s="45"/>
      <c r="B43" s="43"/>
      <c r="C43" s="48" t="s">
        <v>59</v>
      </c>
      <c r="D43" s="46" t="s">
        <v>60</v>
      </c>
      <c r="E43" s="11">
        <v>6.57</v>
      </c>
      <c r="F43" s="11">
        <v>7.23</v>
      </c>
      <c r="G43" s="11">
        <v>10.9</v>
      </c>
      <c r="H43" s="18"/>
      <c r="I43" s="11"/>
      <c r="J43" s="91"/>
    </row>
    <row r="44" ht="18.75" spans="1:10">
      <c r="A44" s="45"/>
      <c r="B44" s="43"/>
      <c r="C44" s="47" t="s">
        <v>50</v>
      </c>
      <c r="D44" s="46" t="s">
        <v>61</v>
      </c>
      <c r="E44" s="11">
        <v>1140</v>
      </c>
      <c r="F44" s="11">
        <v>1173</v>
      </c>
      <c r="G44" s="11">
        <v>924</v>
      </c>
      <c r="H44" s="18"/>
      <c r="I44" s="11"/>
      <c r="J44" s="91"/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>
        <v>5.69</v>
      </c>
      <c r="F45" s="11">
        <v>4.96</v>
      </c>
      <c r="G45" s="11">
        <v>6.29</v>
      </c>
      <c r="H45" s="18"/>
      <c r="I45" s="11"/>
      <c r="J45" s="91"/>
    </row>
    <row r="46" ht="18.75" spans="1:10">
      <c r="A46" s="45"/>
      <c r="B46" s="43"/>
      <c r="C46" s="47" t="s">
        <v>50</v>
      </c>
      <c r="D46" s="46" t="s">
        <v>51</v>
      </c>
      <c r="E46" s="11">
        <v>43.5</v>
      </c>
      <c r="F46" s="11">
        <v>43.9</v>
      </c>
      <c r="G46" s="11">
        <v>27.6</v>
      </c>
      <c r="H46" s="18"/>
      <c r="I46" s="11"/>
      <c r="J46" s="91"/>
    </row>
    <row r="47" ht="14.25" spans="1:10">
      <c r="A47" s="45"/>
      <c r="B47" s="43"/>
      <c r="C47" s="48" t="s">
        <v>52</v>
      </c>
      <c r="D47" s="46" t="s">
        <v>65</v>
      </c>
      <c r="E47" s="11">
        <v>3.67</v>
      </c>
      <c r="F47" s="11">
        <v>7.89</v>
      </c>
      <c r="G47" s="11">
        <v>18.1</v>
      </c>
      <c r="H47" s="18"/>
      <c r="I47" s="11"/>
      <c r="J47" s="91"/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/>
      <c r="F48" s="11"/>
      <c r="G48" s="11"/>
      <c r="H48" s="18"/>
      <c r="I48" s="11"/>
      <c r="J48" s="91"/>
    </row>
    <row r="49" ht="18.75" spans="1:10">
      <c r="A49" s="45"/>
      <c r="B49" s="43"/>
      <c r="C49" s="47" t="s">
        <v>50</v>
      </c>
      <c r="D49" s="46" t="s">
        <v>51</v>
      </c>
      <c r="E49" s="11"/>
      <c r="F49" s="11"/>
      <c r="G49" s="11"/>
      <c r="H49" s="18"/>
      <c r="I49" s="11"/>
      <c r="J49" s="91"/>
    </row>
    <row r="50" ht="14.25" spans="1:10">
      <c r="A50" s="45"/>
      <c r="B50" s="43"/>
      <c r="C50" s="48" t="s">
        <v>52</v>
      </c>
      <c r="D50" s="46" t="s">
        <v>65</v>
      </c>
      <c r="E50" s="11"/>
      <c r="F50" s="11"/>
      <c r="G50" s="11"/>
      <c r="H50" s="18"/>
      <c r="I50" s="11"/>
      <c r="J50" s="91"/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/>
      <c r="F51" s="11"/>
      <c r="G51" s="11"/>
      <c r="H51" s="18"/>
      <c r="I51" s="11"/>
      <c r="J51" s="91"/>
    </row>
    <row r="52" ht="15.75" spans="1:10">
      <c r="A52" s="45"/>
      <c r="B52" s="43"/>
      <c r="C52" s="47" t="s">
        <v>46</v>
      </c>
      <c r="D52" s="46" t="s">
        <v>69</v>
      </c>
      <c r="E52" s="11"/>
      <c r="F52" s="11"/>
      <c r="G52" s="11"/>
      <c r="H52" s="18"/>
      <c r="I52" s="11"/>
      <c r="J52" s="91"/>
    </row>
    <row r="53" ht="15.75" spans="1:10">
      <c r="A53" s="45"/>
      <c r="B53" s="43"/>
      <c r="C53" s="46" t="s">
        <v>48</v>
      </c>
      <c r="D53" s="46" t="s">
        <v>49</v>
      </c>
      <c r="E53" s="11"/>
      <c r="F53" s="11"/>
      <c r="G53" s="11"/>
      <c r="H53" s="18"/>
      <c r="I53" s="11"/>
      <c r="J53" s="91"/>
    </row>
    <row r="54" ht="18.75" spans="1:10">
      <c r="A54" s="45"/>
      <c r="B54" s="43"/>
      <c r="C54" s="47" t="s">
        <v>50</v>
      </c>
      <c r="D54" s="46" t="s">
        <v>51</v>
      </c>
      <c r="E54" s="11"/>
      <c r="F54" s="11"/>
      <c r="G54" s="11"/>
      <c r="H54" s="18"/>
      <c r="I54" s="11"/>
      <c r="J54" s="91"/>
    </row>
    <row r="55" ht="14.25" spans="1:10">
      <c r="A55" s="45"/>
      <c r="B55" s="49"/>
      <c r="C55" s="50" t="s">
        <v>52</v>
      </c>
      <c r="D55" s="46" t="s">
        <v>70</v>
      </c>
      <c r="E55" s="77"/>
      <c r="F55" s="77"/>
      <c r="G55" s="77"/>
      <c r="H55" s="18"/>
      <c r="I55" s="11"/>
      <c r="J55" s="91"/>
    </row>
    <row r="56" ht="14.25" spans="1:10">
      <c r="A56" s="51" t="s">
        <v>71</v>
      </c>
      <c r="B56" s="51" t="s">
        <v>72</v>
      </c>
      <c r="C56" s="52">
        <v>8.01</v>
      </c>
      <c r="D56" s="51" t="s">
        <v>44</v>
      </c>
      <c r="E56" s="52">
        <v>87</v>
      </c>
      <c r="F56" s="51" t="s">
        <v>73</v>
      </c>
      <c r="G56" s="52">
        <v>79</v>
      </c>
      <c r="H56" s="51" t="s">
        <v>74</v>
      </c>
      <c r="I56" s="52">
        <v>0.05</v>
      </c>
      <c r="J56" s="91"/>
    </row>
    <row r="57" ht="14.25" spans="1:13">
      <c r="A57" s="45"/>
      <c r="B57" s="53" t="s">
        <v>40</v>
      </c>
      <c r="C57" s="53"/>
      <c r="D57" s="53"/>
      <c r="E57" s="53"/>
      <c r="F57" s="78" t="s">
        <v>41</v>
      </c>
      <c r="G57" s="78"/>
      <c r="H57" s="78"/>
      <c r="I57" s="78"/>
      <c r="J57" s="92" t="s">
        <v>42</v>
      </c>
      <c r="K57" s="92"/>
      <c r="L57" s="92"/>
      <c r="M57" s="92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9" t="s">
        <v>75</v>
      </c>
      <c r="G58" s="79" t="s">
        <v>76</v>
      </c>
      <c r="H58" s="79" t="s">
        <v>75</v>
      </c>
      <c r="I58" s="79" t="s">
        <v>76</v>
      </c>
      <c r="J58" s="93" t="s">
        <v>75</v>
      </c>
      <c r="K58" s="93" t="s">
        <v>76</v>
      </c>
      <c r="L58" s="93" t="s">
        <v>75</v>
      </c>
      <c r="M58" s="93" t="s">
        <v>76</v>
      </c>
    </row>
    <row r="59" ht="18.75" spans="1:13">
      <c r="A59" s="56" t="s">
        <v>77</v>
      </c>
      <c r="B59" s="57">
        <v>69.8</v>
      </c>
      <c r="C59" s="57"/>
      <c r="D59" s="58"/>
      <c r="E59" s="57"/>
      <c r="F59" s="57"/>
      <c r="G59" s="80"/>
      <c r="H59" s="57"/>
      <c r="I59" s="57"/>
      <c r="J59" s="91"/>
      <c r="K59" s="91"/>
      <c r="L59" s="91"/>
      <c r="M59" s="91"/>
    </row>
    <row r="60" ht="18.75" spans="1:13">
      <c r="A60" s="56" t="s">
        <v>78</v>
      </c>
      <c r="B60" s="57"/>
      <c r="C60" s="57"/>
      <c r="D60" s="58">
        <v>6.9</v>
      </c>
      <c r="E60" s="57"/>
      <c r="F60" s="57">
        <v>13.8</v>
      </c>
      <c r="G60" s="80"/>
      <c r="H60" s="57">
        <v>18.8</v>
      </c>
      <c r="I60" s="57"/>
      <c r="J60" s="91">
        <v>6.7</v>
      </c>
      <c r="K60" s="91"/>
      <c r="L60" s="91">
        <v>2.1</v>
      </c>
      <c r="M60" s="91"/>
    </row>
    <row r="61" ht="18.75" spans="1:13">
      <c r="A61" s="56" t="s">
        <v>79</v>
      </c>
      <c r="B61" s="57">
        <v>2.08</v>
      </c>
      <c r="C61" s="57"/>
      <c r="D61" s="58">
        <v>1.63</v>
      </c>
      <c r="E61" s="57"/>
      <c r="F61" s="57">
        <v>6.89</v>
      </c>
      <c r="G61" s="80"/>
      <c r="H61" s="57">
        <v>13.8</v>
      </c>
      <c r="I61" s="57"/>
      <c r="J61" s="91">
        <v>2.8</v>
      </c>
      <c r="K61" s="91"/>
      <c r="L61" s="91">
        <v>8.17</v>
      </c>
      <c r="M61" s="91"/>
    </row>
    <row r="62" ht="18.75" spans="1:13">
      <c r="A62" s="59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95"/>
    </row>
    <row r="63" ht="18.75" spans="1:13">
      <c r="A63" s="61" t="s">
        <v>80</v>
      </c>
      <c r="B63" s="57"/>
      <c r="C63" s="57">
        <v>32</v>
      </c>
      <c r="D63" s="58"/>
      <c r="E63" s="57">
        <v>53.79</v>
      </c>
      <c r="F63" s="57"/>
      <c r="G63" s="80">
        <v>44.29</v>
      </c>
      <c r="H63" s="57"/>
      <c r="I63" s="57">
        <v>20.8</v>
      </c>
      <c r="J63" s="91"/>
      <c r="K63" s="91">
        <v>38.4</v>
      </c>
      <c r="M63" s="91">
        <v>40.2</v>
      </c>
    </row>
    <row r="64" ht="18.75" spans="1:13">
      <c r="A64" s="61" t="s">
        <v>81</v>
      </c>
      <c r="B64" s="57"/>
      <c r="C64" s="57">
        <v>70.46</v>
      </c>
      <c r="D64" s="58"/>
      <c r="E64" s="57">
        <v>120</v>
      </c>
      <c r="F64" s="57"/>
      <c r="G64" s="81">
        <v>7.11</v>
      </c>
      <c r="H64" s="57"/>
      <c r="I64" s="57">
        <v>7.8</v>
      </c>
      <c r="J64" s="91"/>
      <c r="K64" s="91">
        <v>13</v>
      </c>
      <c r="L64" s="91"/>
      <c r="M64" s="91">
        <v>8.8</v>
      </c>
    </row>
    <row r="65" ht="18.75" spans="1:13">
      <c r="A65" s="61" t="s">
        <v>82</v>
      </c>
      <c r="B65" s="57"/>
      <c r="C65" s="57"/>
      <c r="D65" s="58"/>
      <c r="E65" s="57">
        <v>73.26</v>
      </c>
      <c r="F65" s="57"/>
      <c r="G65" s="80">
        <v>89</v>
      </c>
      <c r="H65" s="57"/>
      <c r="I65" s="57"/>
      <c r="J65" s="91"/>
      <c r="K65" s="91">
        <v>41.3</v>
      </c>
      <c r="M65" s="91">
        <v>53.2</v>
      </c>
    </row>
    <row r="66" ht="18.75" spans="1:13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100"/>
    </row>
    <row r="67" ht="18.75" spans="1:13">
      <c r="A67" s="98" t="s">
        <v>83</v>
      </c>
      <c r="B67" s="57">
        <v>3.12</v>
      </c>
      <c r="C67" s="57">
        <v>6.4</v>
      </c>
      <c r="D67" s="58">
        <v>4.19</v>
      </c>
      <c r="E67" s="57">
        <v>7.6</v>
      </c>
      <c r="F67" s="57">
        <v>6.49</v>
      </c>
      <c r="G67" s="80">
        <v>4.4</v>
      </c>
      <c r="H67" s="57">
        <v>7.03</v>
      </c>
      <c r="I67" s="57">
        <v>2.2</v>
      </c>
      <c r="J67" s="91">
        <v>0.88</v>
      </c>
      <c r="K67" s="91">
        <v>1.4</v>
      </c>
      <c r="L67" s="91">
        <v>1.5</v>
      </c>
      <c r="M67" s="91">
        <v>6</v>
      </c>
    </row>
    <row r="68" ht="18.75" spans="1:13">
      <c r="A68" s="98" t="s">
        <v>84</v>
      </c>
      <c r="B68" s="99">
        <v>1.18</v>
      </c>
      <c r="C68" s="57">
        <v>8.1</v>
      </c>
      <c r="D68" s="58">
        <v>7.25</v>
      </c>
      <c r="E68" s="57">
        <v>8.3</v>
      </c>
      <c r="F68" s="57">
        <v>11.6</v>
      </c>
      <c r="G68" s="80">
        <v>6.2</v>
      </c>
      <c r="H68" s="57">
        <v>4.24</v>
      </c>
      <c r="I68" s="57">
        <v>2.8</v>
      </c>
      <c r="J68" s="91">
        <v>5.36</v>
      </c>
      <c r="K68" s="91">
        <v>2</v>
      </c>
      <c r="L68" s="91">
        <v>2.39</v>
      </c>
      <c r="M68" s="91">
        <v>5.5</v>
      </c>
    </row>
    <row r="69" ht="18.75" spans="1:13">
      <c r="A69" s="98" t="s">
        <v>85</v>
      </c>
      <c r="B69" s="99">
        <v>4.23</v>
      </c>
      <c r="C69" s="57">
        <v>9.5</v>
      </c>
      <c r="D69" s="58">
        <v>9.54</v>
      </c>
      <c r="E69" s="57">
        <v>6.6</v>
      </c>
      <c r="F69" s="57">
        <v>7.3</v>
      </c>
      <c r="G69" s="80">
        <v>4.9</v>
      </c>
      <c r="H69" s="57"/>
      <c r="I69" s="57"/>
      <c r="J69" s="91">
        <v>11.5</v>
      </c>
      <c r="K69" s="91">
        <v>4.8</v>
      </c>
      <c r="L69" s="91">
        <v>5.34</v>
      </c>
      <c r="M69" s="91">
        <v>6.4</v>
      </c>
    </row>
    <row r="70" ht="18.75" spans="1:13">
      <c r="A70" s="98" t="s">
        <v>86</v>
      </c>
      <c r="B70" s="57"/>
      <c r="C70" s="57"/>
      <c r="D70" s="58"/>
      <c r="E70" s="57"/>
      <c r="F70" s="57"/>
      <c r="G70" s="80"/>
      <c r="H70" s="57"/>
      <c r="I70" s="57"/>
      <c r="J70" s="91"/>
      <c r="K70" s="91"/>
      <c r="L70" s="91"/>
      <c r="M70" s="91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abSelected="1" topLeftCell="A22" workbookViewId="0">
      <selection activeCell="C42" sqref="C41:C42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2"/>
    </row>
    <row r="2" ht="17.25" customHeight="1" spans="1:11">
      <c r="A2" s="5" t="s">
        <v>0</v>
      </c>
      <c r="B2" s="5"/>
      <c r="C2" s="6" t="s">
        <v>113</v>
      </c>
      <c r="D2" s="6"/>
      <c r="E2" s="6"/>
      <c r="F2" s="62" t="s">
        <v>114</v>
      </c>
      <c r="G2" s="62"/>
      <c r="H2" s="62"/>
      <c r="I2" s="83" t="s">
        <v>125</v>
      </c>
      <c r="J2" s="83"/>
      <c r="K2" s="83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4">
        <v>0.666666666666667</v>
      </c>
      <c r="J3" s="84">
        <v>0.833333333333333</v>
      </c>
      <c r="K3" s="84">
        <v>0.979166666666667</v>
      </c>
    </row>
    <row r="4" ht="21.95" customHeight="1" spans="1:13">
      <c r="A4" s="9" t="s">
        <v>4</v>
      </c>
      <c r="B4" s="10" t="s">
        <v>5</v>
      </c>
      <c r="C4" s="101">
        <v>39560</v>
      </c>
      <c r="D4" s="102"/>
      <c r="E4" s="107"/>
      <c r="F4" s="11">
        <v>40820</v>
      </c>
      <c r="G4" s="11"/>
      <c r="H4" s="11"/>
      <c r="I4" s="11">
        <v>42200</v>
      </c>
      <c r="J4" s="11"/>
      <c r="K4" s="11"/>
      <c r="L4" s="85" t="s">
        <v>90</v>
      </c>
      <c r="M4" s="85" t="s">
        <v>91</v>
      </c>
    </row>
    <row r="5" ht="21.95" customHeight="1" spans="1:13">
      <c r="A5" s="9"/>
      <c r="B5" s="12" t="s">
        <v>6</v>
      </c>
      <c r="C5" s="101">
        <v>32910</v>
      </c>
      <c r="D5" s="102"/>
      <c r="E5" s="107"/>
      <c r="F5" s="11">
        <v>34526</v>
      </c>
      <c r="G5" s="11"/>
      <c r="H5" s="11"/>
      <c r="I5" s="11">
        <v>35860</v>
      </c>
      <c r="J5" s="11"/>
      <c r="K5" s="11"/>
      <c r="L5" s="86"/>
      <c r="M5" s="86"/>
    </row>
    <row r="6" ht="21.95" customHeight="1" spans="1:13">
      <c r="A6" s="9"/>
      <c r="B6" s="12" t="s">
        <v>7</v>
      </c>
      <c r="C6" s="103">
        <f>C4-'10日'!I4</f>
        <v>1160</v>
      </c>
      <c r="D6" s="104"/>
      <c r="E6" s="108"/>
      <c r="F6" s="64">
        <f>F4-C4</f>
        <v>1260</v>
      </c>
      <c r="G6" s="65"/>
      <c r="H6" s="66"/>
      <c r="I6" s="64">
        <f>I4-F4</f>
        <v>1380</v>
      </c>
      <c r="J6" s="65"/>
      <c r="K6" s="66"/>
      <c r="L6" s="87">
        <f>C6+F6+I6</f>
        <v>3800</v>
      </c>
      <c r="M6" s="87">
        <f>C7+F7+I7</f>
        <v>3960</v>
      </c>
    </row>
    <row r="7" ht="21.95" customHeight="1" spans="1:13">
      <c r="A7" s="9"/>
      <c r="B7" s="12" t="s">
        <v>8</v>
      </c>
      <c r="C7" s="105">
        <f>C5-'10日'!I5</f>
        <v>1010</v>
      </c>
      <c r="D7" s="106"/>
      <c r="E7" s="109"/>
      <c r="F7" s="64">
        <f>F5-C5</f>
        <v>1616</v>
      </c>
      <c r="G7" s="65"/>
      <c r="H7" s="66"/>
      <c r="I7" s="64">
        <f>I5-F5</f>
        <v>1334</v>
      </c>
      <c r="J7" s="65"/>
      <c r="K7" s="66"/>
      <c r="L7" s="87"/>
      <c r="M7" s="87"/>
    </row>
    <row r="8" ht="21.95" customHeight="1" spans="1:11">
      <c r="A8" s="9"/>
      <c r="B8" s="12" t="s">
        <v>9</v>
      </c>
      <c r="C8" s="101">
        <v>0</v>
      </c>
      <c r="D8" s="102"/>
      <c r="E8" s="107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01">
        <v>46</v>
      </c>
      <c r="D9" s="102"/>
      <c r="E9" s="107"/>
      <c r="F9" s="11">
        <v>48</v>
      </c>
      <c r="G9" s="11"/>
      <c r="H9" s="11"/>
      <c r="I9" s="11" t="s">
        <v>198</v>
      </c>
      <c r="J9" s="11"/>
      <c r="K9" s="11"/>
      <c r="L9" s="88" t="s">
        <v>92</v>
      </c>
      <c r="M9" s="94"/>
      <c r="N9" s="94"/>
      <c r="O9" s="94"/>
    </row>
    <row r="10" ht="21.95" customHeight="1" spans="1:11">
      <c r="A10" s="14"/>
      <c r="B10" s="15" t="s">
        <v>12</v>
      </c>
      <c r="C10" s="101">
        <v>46</v>
      </c>
      <c r="D10" s="102"/>
      <c r="E10" s="107"/>
      <c r="F10" s="11">
        <v>48</v>
      </c>
      <c r="G10" s="11"/>
      <c r="H10" s="11"/>
      <c r="I10" s="11">
        <v>45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65</v>
      </c>
      <c r="D12" s="11">
        <v>65</v>
      </c>
      <c r="E12" s="11">
        <v>65</v>
      </c>
      <c r="F12" s="11">
        <v>65</v>
      </c>
      <c r="G12" s="11">
        <v>65</v>
      </c>
      <c r="H12" s="11">
        <v>65</v>
      </c>
      <c r="I12" s="11">
        <v>65</v>
      </c>
      <c r="J12" s="11">
        <v>65</v>
      </c>
      <c r="K12" s="11">
        <v>65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420</v>
      </c>
      <c r="D15" s="18">
        <v>380</v>
      </c>
      <c r="E15" s="18">
        <v>340</v>
      </c>
      <c r="F15" s="18">
        <v>340</v>
      </c>
      <c r="G15" s="18">
        <v>310</v>
      </c>
      <c r="H15" s="18">
        <v>270</v>
      </c>
      <c r="I15" s="18">
        <v>270</v>
      </c>
      <c r="J15" s="18">
        <v>550</v>
      </c>
      <c r="K15" s="18">
        <v>520</v>
      </c>
    </row>
    <row r="16" ht="28.5" customHeight="1" spans="1:11">
      <c r="A16" s="19"/>
      <c r="B16" s="20" t="s">
        <v>20</v>
      </c>
      <c r="C16" s="21" t="s">
        <v>21</v>
      </c>
      <c r="D16" s="21"/>
      <c r="E16" s="21"/>
      <c r="F16" s="21" t="s">
        <v>199</v>
      </c>
      <c r="G16" s="21"/>
      <c r="H16" s="21"/>
      <c r="I16" s="21" t="s">
        <v>200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8">
        <v>90</v>
      </c>
      <c r="D18" s="18">
        <v>90</v>
      </c>
      <c r="E18" s="18">
        <v>90</v>
      </c>
      <c r="F18" s="18">
        <v>90</v>
      </c>
      <c r="G18" s="18">
        <v>90</v>
      </c>
      <c r="H18" s="18">
        <v>90</v>
      </c>
      <c r="I18" s="18">
        <v>90</v>
      </c>
      <c r="J18" s="18">
        <v>90</v>
      </c>
      <c r="K18" s="18">
        <v>90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550</v>
      </c>
      <c r="D21" s="18">
        <v>480</v>
      </c>
      <c r="E21" s="18">
        <v>400</v>
      </c>
      <c r="F21" s="18">
        <v>400</v>
      </c>
      <c r="G21" s="18">
        <v>300</v>
      </c>
      <c r="H21" s="18">
        <v>500</v>
      </c>
      <c r="I21" s="18">
        <v>500</v>
      </c>
      <c r="J21" s="18">
        <v>420</v>
      </c>
      <c r="K21" s="18">
        <v>340</v>
      </c>
    </row>
    <row r="22" ht="29.25" customHeight="1" spans="1:11">
      <c r="A22" s="14"/>
      <c r="B22" s="20" t="s">
        <v>25</v>
      </c>
      <c r="C22" s="21" t="s">
        <v>26</v>
      </c>
      <c r="D22" s="21"/>
      <c r="E22" s="21"/>
      <c r="F22" s="21" t="s">
        <v>201</v>
      </c>
      <c r="G22" s="21"/>
      <c r="H22" s="21"/>
      <c r="I22" s="21" t="s">
        <v>26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v>2200</v>
      </c>
      <c r="D23" s="18"/>
      <c r="E23" s="18"/>
      <c r="F23" s="18">
        <v>2050</v>
      </c>
      <c r="G23" s="18"/>
      <c r="H23" s="18"/>
      <c r="I23" s="18">
        <v>1970</v>
      </c>
      <c r="J23" s="18"/>
      <c r="K23" s="18"/>
    </row>
    <row r="24" ht="21.95" customHeight="1" spans="1:11">
      <c r="A24" s="24"/>
      <c r="B24" s="25" t="s">
        <v>29</v>
      </c>
      <c r="C24" s="18">
        <v>920</v>
      </c>
      <c r="D24" s="18"/>
      <c r="E24" s="18"/>
      <c r="F24" s="18">
        <v>920</v>
      </c>
      <c r="G24" s="18"/>
      <c r="H24" s="18"/>
      <c r="I24" s="18">
        <v>920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63</v>
      </c>
      <c r="D25" s="18"/>
      <c r="E25" s="18"/>
      <c r="F25" s="18">
        <v>63</v>
      </c>
      <c r="G25" s="18"/>
      <c r="H25" s="18"/>
      <c r="I25" s="18">
        <v>62</v>
      </c>
      <c r="J25" s="18"/>
      <c r="K25" s="18"/>
    </row>
    <row r="26" ht="21.95" customHeight="1" spans="1:11">
      <c r="A26" s="19"/>
      <c r="B26" s="15" t="s">
        <v>32</v>
      </c>
      <c r="C26" s="18">
        <v>24</v>
      </c>
      <c r="D26" s="18"/>
      <c r="E26" s="18"/>
      <c r="F26" s="18">
        <v>22</v>
      </c>
      <c r="G26" s="18"/>
      <c r="H26" s="18"/>
      <c r="I26" s="18">
        <v>22</v>
      </c>
      <c r="J26" s="18"/>
      <c r="K26" s="18"/>
    </row>
    <row r="27" ht="21.95" customHeight="1" spans="1:11">
      <c r="A27" s="19"/>
      <c r="B27" s="15" t="s">
        <v>33</v>
      </c>
      <c r="C27" s="18">
        <v>4</v>
      </c>
      <c r="D27" s="18"/>
      <c r="E27" s="18"/>
      <c r="F27" s="18">
        <v>4</v>
      </c>
      <c r="G27" s="18"/>
      <c r="H27" s="18"/>
      <c r="I27" s="18">
        <v>4</v>
      </c>
      <c r="J27" s="18"/>
      <c r="K27" s="18"/>
    </row>
    <row r="28" ht="76.5" customHeight="1" spans="1:11">
      <c r="A28" s="26" t="s">
        <v>34</v>
      </c>
      <c r="B28" s="27"/>
      <c r="C28" s="28" t="s">
        <v>202</v>
      </c>
      <c r="D28" s="29"/>
      <c r="E28" s="67"/>
      <c r="F28" s="28" t="s">
        <v>203</v>
      </c>
      <c r="G28" s="29"/>
      <c r="H28" s="67"/>
      <c r="I28" s="28" t="s">
        <v>204</v>
      </c>
      <c r="J28" s="29"/>
      <c r="K28" s="67"/>
    </row>
    <row r="29" ht="24" customHeight="1" spans="1:11">
      <c r="A29" s="30"/>
      <c r="B29" s="31"/>
      <c r="C29" s="32"/>
      <c r="D29" s="33"/>
      <c r="E29" s="68"/>
      <c r="F29" s="32"/>
      <c r="G29" s="33"/>
      <c r="H29" s="68"/>
      <c r="I29" s="32"/>
      <c r="J29" s="33"/>
      <c r="K29" s="68"/>
    </row>
    <row r="30" customHeight="1" spans="1:11">
      <c r="A30" s="34"/>
      <c r="B30" s="35"/>
      <c r="C30" s="36"/>
      <c r="D30" s="37"/>
      <c r="E30" s="69"/>
      <c r="F30" s="36"/>
      <c r="G30" s="37"/>
      <c r="H30" s="69"/>
      <c r="I30" s="36"/>
      <c r="J30" s="37"/>
      <c r="K30" s="69"/>
    </row>
    <row r="31" ht="14.25" spans="1:11">
      <c r="A31" s="38" t="s">
        <v>35</v>
      </c>
      <c r="B31" s="39"/>
      <c r="C31" s="40" t="s">
        <v>205</v>
      </c>
      <c r="D31" s="41"/>
      <c r="E31" s="70"/>
      <c r="F31" s="40" t="s">
        <v>206</v>
      </c>
      <c r="G31" s="41"/>
      <c r="H31" s="70"/>
      <c r="I31" s="40" t="s">
        <v>207</v>
      </c>
      <c r="J31" s="41"/>
      <c r="K31" s="70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1" t="s">
        <v>40</v>
      </c>
      <c r="F33" s="72"/>
      <c r="G33" s="73" t="s">
        <v>41</v>
      </c>
      <c r="H33" s="74"/>
      <c r="I33" s="89" t="s">
        <v>42</v>
      </c>
      <c r="J33" s="90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/>
      <c r="F34" s="11"/>
      <c r="G34" s="11">
        <v>0</v>
      </c>
      <c r="H34" s="11">
        <v>0</v>
      </c>
      <c r="I34" s="11">
        <v>0</v>
      </c>
      <c r="J34" s="91">
        <v>0</v>
      </c>
    </row>
    <row r="35" ht="15.75" spans="1:10">
      <c r="A35" s="45"/>
      <c r="B35" s="43"/>
      <c r="C35" s="47" t="s">
        <v>46</v>
      </c>
      <c r="D35" s="47" t="s">
        <v>47</v>
      </c>
      <c r="E35" s="11"/>
      <c r="F35" s="11"/>
      <c r="G35" s="11">
        <v>9.73</v>
      </c>
      <c r="H35" s="18">
        <v>9.7</v>
      </c>
      <c r="I35" s="11">
        <v>9.46</v>
      </c>
      <c r="J35" s="91">
        <v>9.51</v>
      </c>
    </row>
    <row r="36" ht="15.75" spans="1:10">
      <c r="A36" s="45"/>
      <c r="B36" s="43"/>
      <c r="C36" s="46" t="s">
        <v>48</v>
      </c>
      <c r="D36" s="46" t="s">
        <v>49</v>
      </c>
      <c r="E36" s="11"/>
      <c r="F36" s="11"/>
      <c r="G36" s="11">
        <v>8.07</v>
      </c>
      <c r="H36" s="18">
        <v>7.14</v>
      </c>
      <c r="I36" s="11">
        <v>10.7</v>
      </c>
      <c r="J36" s="91">
        <v>5.49</v>
      </c>
    </row>
    <row r="37" ht="18.75" spans="1:10">
      <c r="A37" s="45"/>
      <c r="B37" s="43"/>
      <c r="C37" s="47" t="s">
        <v>50</v>
      </c>
      <c r="D37" s="46" t="s">
        <v>51</v>
      </c>
      <c r="E37" s="11"/>
      <c r="F37" s="11"/>
      <c r="G37" s="11">
        <v>9.42</v>
      </c>
      <c r="H37" s="18">
        <v>10.4</v>
      </c>
      <c r="I37" s="11">
        <v>14.3</v>
      </c>
      <c r="J37" s="91">
        <v>16.6</v>
      </c>
    </row>
    <row r="38" ht="14.25" spans="1:10">
      <c r="A38" s="45"/>
      <c r="B38" s="43"/>
      <c r="C38" s="48" t="s">
        <v>52</v>
      </c>
      <c r="D38" s="46" t="s">
        <v>53</v>
      </c>
      <c r="E38" s="75"/>
      <c r="F38" s="75"/>
      <c r="G38" s="75">
        <v>4.45</v>
      </c>
      <c r="H38" s="76">
        <v>4.02</v>
      </c>
      <c r="I38" s="11">
        <v>16.8</v>
      </c>
      <c r="J38" s="91">
        <v>14.8</v>
      </c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/>
      <c r="F39" s="11"/>
      <c r="G39" s="11">
        <v>0.8</v>
      </c>
      <c r="H39" s="18">
        <v>0.8</v>
      </c>
      <c r="I39" s="11">
        <v>0.5</v>
      </c>
      <c r="J39" s="91">
        <v>0.5</v>
      </c>
    </row>
    <row r="40" ht="15.75" spans="1:10">
      <c r="A40" s="45"/>
      <c r="B40" s="43"/>
      <c r="C40" s="47" t="s">
        <v>46</v>
      </c>
      <c r="D40" s="47" t="s">
        <v>55</v>
      </c>
      <c r="E40" s="11"/>
      <c r="F40" s="11"/>
      <c r="G40" s="11">
        <v>10.35</v>
      </c>
      <c r="H40" s="18">
        <v>10.3</v>
      </c>
      <c r="I40" s="11">
        <v>10.09</v>
      </c>
      <c r="J40" s="91">
        <v>10.2</v>
      </c>
    </row>
    <row r="41" ht="15.75" spans="1:10">
      <c r="A41" s="45"/>
      <c r="B41" s="43"/>
      <c r="C41" s="46" t="s">
        <v>48</v>
      </c>
      <c r="D41" s="46" t="s">
        <v>56</v>
      </c>
      <c r="E41" s="11"/>
      <c r="F41" s="11"/>
      <c r="G41" s="11">
        <v>25</v>
      </c>
      <c r="H41" s="18">
        <v>23.6</v>
      </c>
      <c r="I41" s="11">
        <v>17.03</v>
      </c>
      <c r="J41" s="91">
        <v>14.51</v>
      </c>
    </row>
    <row r="42" ht="15.75" spans="1:10">
      <c r="A42" s="45"/>
      <c r="B42" s="43"/>
      <c r="C42" s="48" t="s">
        <v>57</v>
      </c>
      <c r="D42" s="47" t="s">
        <v>58</v>
      </c>
      <c r="E42" s="11"/>
      <c r="F42" s="11"/>
      <c r="G42" s="11">
        <v>5.09</v>
      </c>
      <c r="H42" s="18">
        <v>4.46</v>
      </c>
      <c r="I42" s="11">
        <v>3.63</v>
      </c>
      <c r="J42" s="91">
        <v>3.47</v>
      </c>
    </row>
    <row r="43" ht="15.75" spans="1:10">
      <c r="A43" s="45"/>
      <c r="B43" s="43"/>
      <c r="C43" s="48" t="s">
        <v>59</v>
      </c>
      <c r="D43" s="46" t="s">
        <v>60</v>
      </c>
      <c r="E43" s="11"/>
      <c r="F43" s="11"/>
      <c r="G43" s="11">
        <v>5.74</v>
      </c>
      <c r="H43" s="18">
        <v>5.87</v>
      </c>
      <c r="I43" s="11">
        <v>7.15</v>
      </c>
      <c r="J43" s="91">
        <v>7.58</v>
      </c>
    </row>
    <row r="44" ht="18.75" spans="1:10">
      <c r="A44" s="45"/>
      <c r="B44" s="43"/>
      <c r="C44" s="47" t="s">
        <v>50</v>
      </c>
      <c r="D44" s="46" t="s">
        <v>61</v>
      </c>
      <c r="E44" s="11"/>
      <c r="F44" s="11"/>
      <c r="G44" s="11">
        <v>1120</v>
      </c>
      <c r="H44" s="18">
        <v>1126</v>
      </c>
      <c r="I44" s="11">
        <v>982</v>
      </c>
      <c r="J44" s="91">
        <v>937</v>
      </c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/>
      <c r="F45" s="11"/>
      <c r="G45" s="11">
        <v>5.28</v>
      </c>
      <c r="H45" s="18">
        <v>5.77</v>
      </c>
      <c r="I45" s="11">
        <v>7.93</v>
      </c>
      <c r="J45" s="91">
        <v>11.57</v>
      </c>
    </row>
    <row r="46" ht="18.75" spans="1:10">
      <c r="A46" s="45"/>
      <c r="B46" s="43"/>
      <c r="C46" s="47" t="s">
        <v>50</v>
      </c>
      <c r="D46" s="46" t="s">
        <v>51</v>
      </c>
      <c r="E46" s="11"/>
      <c r="F46" s="11"/>
      <c r="G46" s="11">
        <v>45</v>
      </c>
      <c r="H46" s="18">
        <v>30.5</v>
      </c>
      <c r="I46" s="11">
        <v>22.5</v>
      </c>
      <c r="J46" s="91">
        <v>23.9</v>
      </c>
    </row>
    <row r="47" ht="14.25" spans="1:10">
      <c r="A47" s="45"/>
      <c r="B47" s="43"/>
      <c r="C47" s="48" t="s">
        <v>52</v>
      </c>
      <c r="D47" s="46" t="s">
        <v>65</v>
      </c>
      <c r="E47" s="11"/>
      <c r="F47" s="11"/>
      <c r="G47" s="11">
        <v>2.87</v>
      </c>
      <c r="H47" s="18">
        <v>1.78</v>
      </c>
      <c r="I47" s="11">
        <v>3.03</v>
      </c>
      <c r="J47" s="91">
        <v>9.36</v>
      </c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/>
      <c r="F48" s="11"/>
      <c r="G48" s="11"/>
      <c r="H48" s="18"/>
      <c r="I48" s="11"/>
      <c r="J48" s="91"/>
    </row>
    <row r="49" ht="18.75" spans="1:10">
      <c r="A49" s="45"/>
      <c r="B49" s="43"/>
      <c r="C49" s="47" t="s">
        <v>50</v>
      </c>
      <c r="D49" s="46" t="s">
        <v>51</v>
      </c>
      <c r="E49" s="11"/>
      <c r="F49" s="11"/>
      <c r="G49" s="11"/>
      <c r="H49" s="18"/>
      <c r="I49" s="11"/>
      <c r="J49" s="91"/>
    </row>
    <row r="50" ht="14.25" spans="1:10">
      <c r="A50" s="45"/>
      <c r="B50" s="43"/>
      <c r="C50" s="48" t="s">
        <v>52</v>
      </c>
      <c r="D50" s="46" t="s">
        <v>65</v>
      </c>
      <c r="E50" s="11"/>
      <c r="F50" s="11"/>
      <c r="G50" s="11"/>
      <c r="H50" s="18"/>
      <c r="I50" s="11"/>
      <c r="J50" s="91"/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/>
      <c r="F51" s="11"/>
      <c r="G51" s="11"/>
      <c r="H51" s="18"/>
      <c r="I51" s="11"/>
      <c r="J51" s="91"/>
    </row>
    <row r="52" ht="15.75" spans="1:10">
      <c r="A52" s="45"/>
      <c r="B52" s="43"/>
      <c r="C52" s="47" t="s">
        <v>46</v>
      </c>
      <c r="D52" s="46" t="s">
        <v>69</v>
      </c>
      <c r="E52" s="11"/>
      <c r="F52" s="11"/>
      <c r="G52" s="11"/>
      <c r="H52" s="18"/>
      <c r="I52" s="11"/>
      <c r="J52" s="91"/>
    </row>
    <row r="53" ht="15.75" spans="1:10">
      <c r="A53" s="45"/>
      <c r="B53" s="43"/>
      <c r="C53" s="46" t="s">
        <v>48</v>
      </c>
      <c r="D53" s="46" t="s">
        <v>49</v>
      </c>
      <c r="E53" s="11"/>
      <c r="F53" s="11"/>
      <c r="G53" s="11"/>
      <c r="H53" s="18"/>
      <c r="I53" s="11"/>
      <c r="J53" s="91"/>
    </row>
    <row r="54" ht="18.75" spans="1:10">
      <c r="A54" s="45"/>
      <c r="B54" s="43"/>
      <c r="C54" s="47" t="s">
        <v>50</v>
      </c>
      <c r="D54" s="46" t="s">
        <v>51</v>
      </c>
      <c r="E54" s="11"/>
      <c r="F54" s="11"/>
      <c r="G54" s="11"/>
      <c r="H54" s="18"/>
      <c r="I54" s="11"/>
      <c r="J54" s="91"/>
    </row>
    <row r="55" ht="14.25" spans="1:10">
      <c r="A55" s="45"/>
      <c r="B55" s="49"/>
      <c r="C55" s="50" t="s">
        <v>52</v>
      </c>
      <c r="D55" s="46" t="s">
        <v>70</v>
      </c>
      <c r="E55" s="77"/>
      <c r="F55" s="77"/>
      <c r="G55" s="77"/>
      <c r="H55" s="18"/>
      <c r="I55" s="11"/>
      <c r="J55" s="91"/>
    </row>
    <row r="56" ht="14.25" spans="1:10">
      <c r="A56" s="51" t="s">
        <v>71</v>
      </c>
      <c r="B56" s="51" t="s">
        <v>72</v>
      </c>
      <c r="C56" s="52"/>
      <c r="D56" s="51" t="s">
        <v>44</v>
      </c>
      <c r="E56" s="52"/>
      <c r="F56" s="51" t="s">
        <v>73</v>
      </c>
      <c r="G56" s="52"/>
      <c r="H56" s="51" t="s">
        <v>74</v>
      </c>
      <c r="I56" s="52"/>
      <c r="J56" s="91"/>
    </row>
    <row r="57" ht="14.25" spans="1:13">
      <c r="A57" s="45"/>
      <c r="B57" s="53" t="s">
        <v>40</v>
      </c>
      <c r="C57" s="53"/>
      <c r="D57" s="53"/>
      <c r="E57" s="53"/>
      <c r="F57" s="78" t="s">
        <v>41</v>
      </c>
      <c r="G57" s="78"/>
      <c r="H57" s="78"/>
      <c r="I57" s="78"/>
      <c r="J57" s="92" t="s">
        <v>42</v>
      </c>
      <c r="K57" s="92"/>
      <c r="L57" s="92"/>
      <c r="M57" s="92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9" t="s">
        <v>75</v>
      </c>
      <c r="G58" s="79" t="s">
        <v>76</v>
      </c>
      <c r="H58" s="79" t="s">
        <v>75</v>
      </c>
      <c r="I58" s="79" t="s">
        <v>76</v>
      </c>
      <c r="J58" s="93" t="s">
        <v>75</v>
      </c>
      <c r="K58" s="93" t="s">
        <v>76</v>
      </c>
      <c r="L58" s="93" t="s">
        <v>75</v>
      </c>
      <c r="M58" s="93" t="s">
        <v>76</v>
      </c>
    </row>
    <row r="59" ht="18.75" spans="1:13">
      <c r="A59" s="56" t="s">
        <v>77</v>
      </c>
      <c r="B59" s="57"/>
      <c r="C59" s="57"/>
      <c r="D59" s="58"/>
      <c r="E59" s="57"/>
      <c r="F59" s="57"/>
      <c r="G59" s="80"/>
      <c r="H59" s="57">
        <v>23.6</v>
      </c>
      <c r="I59" s="57"/>
      <c r="J59" s="91">
        <v>66.7</v>
      </c>
      <c r="K59" s="91"/>
      <c r="L59" s="91">
        <v>53.5</v>
      </c>
      <c r="M59" s="91"/>
    </row>
    <row r="60" ht="18.75" spans="1:13">
      <c r="A60" s="56" t="s">
        <v>78</v>
      </c>
      <c r="B60" s="57">
        <v>4.22</v>
      </c>
      <c r="C60" s="57"/>
      <c r="D60" s="58">
        <v>0.47</v>
      </c>
      <c r="E60" s="57"/>
      <c r="F60" s="57">
        <v>4.2</v>
      </c>
      <c r="G60" s="80"/>
      <c r="H60" s="57"/>
      <c r="I60" s="57"/>
      <c r="J60" s="91"/>
      <c r="K60" s="91"/>
      <c r="L60" s="91"/>
      <c r="M60" s="91"/>
    </row>
    <row r="61" ht="18.75" spans="1:13">
      <c r="A61" s="56" t="s">
        <v>79</v>
      </c>
      <c r="B61" s="57">
        <v>1.83</v>
      </c>
      <c r="C61" s="57"/>
      <c r="D61" s="58">
        <v>1.29</v>
      </c>
      <c r="E61" s="57"/>
      <c r="F61" s="57">
        <v>0.97</v>
      </c>
      <c r="G61" s="80"/>
      <c r="H61" s="57">
        <v>4.17</v>
      </c>
      <c r="I61" s="57"/>
      <c r="J61" s="91">
        <v>10.2</v>
      </c>
      <c r="K61" s="91"/>
      <c r="L61" s="91">
        <v>89</v>
      </c>
      <c r="M61" s="91"/>
    </row>
    <row r="62" ht="18.75" spans="1:13">
      <c r="A62" s="59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95"/>
    </row>
    <row r="63" ht="18.75" spans="1:13">
      <c r="A63" s="61" t="s">
        <v>80</v>
      </c>
      <c r="B63" s="57"/>
      <c r="C63" s="57">
        <v>15.4</v>
      </c>
      <c r="D63" s="58"/>
      <c r="E63" s="57">
        <v>21.6</v>
      </c>
      <c r="F63" s="57"/>
      <c r="G63" s="80">
        <v>41.96</v>
      </c>
      <c r="H63" s="57"/>
      <c r="I63" s="57">
        <v>38.5</v>
      </c>
      <c r="J63" s="91"/>
      <c r="K63" s="91">
        <v>41.1</v>
      </c>
      <c r="M63" s="91">
        <v>51.6</v>
      </c>
    </row>
    <row r="64" ht="18.75" spans="1:13">
      <c r="A64" s="61" t="s">
        <v>81</v>
      </c>
      <c r="B64" s="57"/>
      <c r="C64" s="57">
        <v>1.9</v>
      </c>
      <c r="D64" s="58"/>
      <c r="E64" s="57">
        <v>5.8</v>
      </c>
      <c r="F64" s="57"/>
      <c r="G64" s="81">
        <v>13.31</v>
      </c>
      <c r="H64" s="57"/>
      <c r="I64" s="57">
        <v>13.45</v>
      </c>
      <c r="J64" s="91"/>
      <c r="K64" s="91">
        <v>14.89</v>
      </c>
      <c r="L64" s="91"/>
      <c r="M64" s="91">
        <v>38.3</v>
      </c>
    </row>
    <row r="65" ht="18.75" spans="1:13">
      <c r="A65" s="61" t="s">
        <v>82</v>
      </c>
      <c r="B65" s="57"/>
      <c r="C65" s="57">
        <v>20.2</v>
      </c>
      <c r="D65" s="58"/>
      <c r="E65" s="57">
        <v>23.9</v>
      </c>
      <c r="F65" s="57"/>
      <c r="G65" s="80">
        <v>63.95</v>
      </c>
      <c r="H65" s="57"/>
      <c r="I65" s="57">
        <v>67.89</v>
      </c>
      <c r="J65" s="91"/>
      <c r="K65" s="91">
        <v>70.49</v>
      </c>
      <c r="M65" s="91">
        <v>78.4</v>
      </c>
    </row>
    <row r="66" ht="18.75" spans="1:13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100"/>
    </row>
    <row r="67" ht="18.75" spans="1:13">
      <c r="A67" s="98" t="s">
        <v>83</v>
      </c>
      <c r="B67" s="57">
        <v>1.32</v>
      </c>
      <c r="C67" s="57">
        <v>2.6</v>
      </c>
      <c r="D67" s="58">
        <v>1.2</v>
      </c>
      <c r="E67" s="57">
        <v>3.1</v>
      </c>
      <c r="F67" s="57">
        <v>0.15</v>
      </c>
      <c r="G67" s="80">
        <v>3.2</v>
      </c>
      <c r="H67" s="57">
        <v>1.07</v>
      </c>
      <c r="I67" s="57">
        <v>4.6</v>
      </c>
      <c r="J67" s="91">
        <v>1.61</v>
      </c>
      <c r="K67" s="91">
        <v>11.1</v>
      </c>
      <c r="L67" s="91">
        <v>5.26</v>
      </c>
      <c r="M67" s="91">
        <v>5</v>
      </c>
    </row>
    <row r="68" ht="18.75" spans="1:13">
      <c r="A68" s="98" t="s">
        <v>84</v>
      </c>
      <c r="B68" s="99">
        <v>4.33</v>
      </c>
      <c r="C68" s="57">
        <v>1.8</v>
      </c>
      <c r="D68" s="58">
        <v>2.78</v>
      </c>
      <c r="E68" s="57">
        <v>2.6</v>
      </c>
      <c r="F68" s="57">
        <v>0.72</v>
      </c>
      <c r="G68" s="80">
        <v>3.4</v>
      </c>
      <c r="H68" s="57">
        <v>1.8</v>
      </c>
      <c r="I68" s="57">
        <v>3.7</v>
      </c>
      <c r="J68" s="91">
        <v>8.71</v>
      </c>
      <c r="K68" s="91">
        <v>3.4</v>
      </c>
      <c r="L68" s="91">
        <v>4.38</v>
      </c>
      <c r="M68" s="91">
        <v>6.4</v>
      </c>
    </row>
    <row r="69" ht="18.75" spans="1:13">
      <c r="A69" s="98" t="s">
        <v>85</v>
      </c>
      <c r="B69" s="99">
        <v>4.06</v>
      </c>
      <c r="C69" s="57">
        <v>3.8</v>
      </c>
      <c r="D69" s="58">
        <v>4.16</v>
      </c>
      <c r="E69" s="57">
        <v>3.4</v>
      </c>
      <c r="F69" s="57">
        <v>1.01</v>
      </c>
      <c r="G69" s="80">
        <v>3.9</v>
      </c>
      <c r="H69" s="57">
        <v>2.47</v>
      </c>
      <c r="I69" s="57">
        <v>3.1</v>
      </c>
      <c r="J69" s="91">
        <v>2.78</v>
      </c>
      <c r="K69" s="91">
        <v>4.4</v>
      </c>
      <c r="L69" s="91">
        <v>0.59</v>
      </c>
      <c r="M69" s="91">
        <v>4.1</v>
      </c>
    </row>
    <row r="70" ht="18.75" spans="1:13">
      <c r="A70" s="98" t="s">
        <v>86</v>
      </c>
      <c r="B70" s="57"/>
      <c r="C70" s="57"/>
      <c r="D70" s="58"/>
      <c r="E70" s="57"/>
      <c r="F70" s="57"/>
      <c r="G70" s="80"/>
      <c r="H70" s="57"/>
      <c r="I70" s="57"/>
      <c r="J70" s="91"/>
      <c r="K70" s="91"/>
      <c r="L70" s="91"/>
      <c r="M70" s="91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5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2"/>
    </row>
    <row r="2" ht="17.25" customHeight="1" spans="1:11">
      <c r="A2" s="5" t="s">
        <v>0</v>
      </c>
      <c r="B2" s="5"/>
      <c r="C2" s="6" t="s">
        <v>113</v>
      </c>
      <c r="D2" s="6"/>
      <c r="E2" s="6"/>
      <c r="F2" s="62" t="s">
        <v>114</v>
      </c>
      <c r="G2" s="62"/>
      <c r="H2" s="62"/>
      <c r="I2" s="83" t="s">
        <v>125</v>
      </c>
      <c r="J2" s="83"/>
      <c r="K2" s="83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4">
        <v>0.666666666666667</v>
      </c>
      <c r="J3" s="84">
        <v>0.833333333333333</v>
      </c>
      <c r="K3" s="84">
        <v>0.979166666666667</v>
      </c>
    </row>
    <row r="4" ht="21.95" customHeight="1" spans="1:13">
      <c r="A4" s="9" t="s">
        <v>4</v>
      </c>
      <c r="B4" s="10" t="s">
        <v>5</v>
      </c>
      <c r="C4" s="11">
        <v>43310</v>
      </c>
      <c r="D4" s="11"/>
      <c r="E4" s="11"/>
      <c r="F4" s="11">
        <v>44600</v>
      </c>
      <c r="G4" s="11"/>
      <c r="H4" s="11"/>
      <c r="I4" s="11">
        <v>45800</v>
      </c>
      <c r="J4" s="11"/>
      <c r="K4" s="11"/>
      <c r="L4" s="85" t="s">
        <v>90</v>
      </c>
      <c r="M4" s="85" t="s">
        <v>91</v>
      </c>
    </row>
    <row r="5" ht="21.95" customHeight="1" spans="1:13">
      <c r="A5" s="9"/>
      <c r="B5" s="12" t="s">
        <v>6</v>
      </c>
      <c r="C5" s="11">
        <v>36770</v>
      </c>
      <c r="D5" s="11"/>
      <c r="E5" s="11"/>
      <c r="F5" s="11">
        <v>37780</v>
      </c>
      <c r="G5" s="11"/>
      <c r="H5" s="11"/>
      <c r="I5" s="11">
        <v>38777</v>
      </c>
      <c r="J5" s="11"/>
      <c r="K5" s="11"/>
      <c r="L5" s="86"/>
      <c r="M5" s="86"/>
    </row>
    <row r="6" ht="21.95" customHeight="1" spans="1:13">
      <c r="A6" s="9"/>
      <c r="B6" s="12" t="s">
        <v>7</v>
      </c>
      <c r="C6" s="13">
        <f>C4-'11日'!I4</f>
        <v>1110</v>
      </c>
      <c r="D6" s="13"/>
      <c r="E6" s="13"/>
      <c r="F6" s="64">
        <f>F4-C4</f>
        <v>1290</v>
      </c>
      <c r="G6" s="65"/>
      <c r="H6" s="66"/>
      <c r="I6" s="64">
        <f>I4-F4</f>
        <v>1200</v>
      </c>
      <c r="J6" s="65"/>
      <c r="K6" s="66"/>
      <c r="L6" s="87">
        <f>C6+F6+I6</f>
        <v>3600</v>
      </c>
      <c r="M6" s="87">
        <f>C7+F7+I7</f>
        <v>2917</v>
      </c>
    </row>
    <row r="7" ht="21.95" customHeight="1" spans="1:13">
      <c r="A7" s="9"/>
      <c r="B7" s="12" t="s">
        <v>8</v>
      </c>
      <c r="C7" s="13">
        <f>C5-'11日'!I5</f>
        <v>910</v>
      </c>
      <c r="D7" s="13"/>
      <c r="E7" s="13"/>
      <c r="F7" s="64">
        <f>F5-C5</f>
        <v>1010</v>
      </c>
      <c r="G7" s="65"/>
      <c r="H7" s="66"/>
      <c r="I7" s="64">
        <f>I5-F5</f>
        <v>997</v>
      </c>
      <c r="J7" s="65"/>
      <c r="K7" s="66"/>
      <c r="L7" s="87"/>
      <c r="M7" s="87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45</v>
      </c>
      <c r="D9" s="11"/>
      <c r="E9" s="11"/>
      <c r="F9" s="11">
        <v>49</v>
      </c>
      <c r="G9" s="11"/>
      <c r="H9" s="11"/>
      <c r="I9" s="11">
        <v>46</v>
      </c>
      <c r="J9" s="11"/>
      <c r="K9" s="11"/>
      <c r="L9" s="88" t="s">
        <v>92</v>
      </c>
      <c r="M9" s="94"/>
      <c r="N9" s="94"/>
      <c r="O9" s="94"/>
    </row>
    <row r="10" ht="21.95" customHeight="1" spans="1:11">
      <c r="A10" s="14"/>
      <c r="B10" s="15" t="s">
        <v>12</v>
      </c>
      <c r="C10" s="11">
        <v>45</v>
      </c>
      <c r="D10" s="11"/>
      <c r="E10" s="11"/>
      <c r="F10" s="11">
        <v>49</v>
      </c>
      <c r="G10" s="11"/>
      <c r="H10" s="11"/>
      <c r="I10" s="11">
        <v>46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65</v>
      </c>
      <c r="D12" s="11">
        <v>65</v>
      </c>
      <c r="E12" s="11">
        <v>65</v>
      </c>
      <c r="F12" s="11">
        <v>65</v>
      </c>
      <c r="G12" s="11">
        <v>65</v>
      </c>
      <c r="H12" s="11">
        <v>65</v>
      </c>
      <c r="I12" s="11">
        <v>65</v>
      </c>
      <c r="J12" s="11">
        <v>65</v>
      </c>
      <c r="K12" s="11">
        <v>65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520</v>
      </c>
      <c r="D15" s="18">
        <v>490</v>
      </c>
      <c r="E15" s="18">
        <v>440</v>
      </c>
      <c r="F15" s="18">
        <v>440</v>
      </c>
      <c r="G15" s="18">
        <v>410</v>
      </c>
      <c r="H15" s="18">
        <v>370</v>
      </c>
      <c r="I15" s="18">
        <v>370</v>
      </c>
      <c r="J15" s="18">
        <v>340</v>
      </c>
      <c r="K15" s="18">
        <v>290</v>
      </c>
    </row>
    <row r="16" ht="21.95" customHeight="1" spans="1:11">
      <c r="A16" s="19"/>
      <c r="B16" s="20" t="s">
        <v>20</v>
      </c>
      <c r="C16" s="21" t="s">
        <v>21</v>
      </c>
      <c r="D16" s="21"/>
      <c r="E16" s="21"/>
      <c r="F16" s="21" t="s">
        <v>21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8">
        <v>90</v>
      </c>
      <c r="D18" s="18">
        <v>90</v>
      </c>
      <c r="E18" s="18">
        <v>90</v>
      </c>
      <c r="F18" s="18">
        <v>90</v>
      </c>
      <c r="G18" s="18">
        <v>90</v>
      </c>
      <c r="H18" s="18">
        <v>90</v>
      </c>
      <c r="I18" s="18">
        <v>90</v>
      </c>
      <c r="J18" s="18">
        <v>90</v>
      </c>
      <c r="K18" s="18">
        <v>90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340</v>
      </c>
      <c r="D21" s="18">
        <v>500</v>
      </c>
      <c r="E21" s="18">
        <v>450</v>
      </c>
      <c r="F21" s="18">
        <v>450</v>
      </c>
      <c r="G21" s="18">
        <v>360</v>
      </c>
      <c r="H21" s="18">
        <v>490</v>
      </c>
      <c r="I21" s="18">
        <v>490</v>
      </c>
      <c r="J21" s="18">
        <v>350</v>
      </c>
      <c r="K21" s="18">
        <v>520</v>
      </c>
    </row>
    <row r="22" ht="29.25" customHeight="1" spans="1:11">
      <c r="A22" s="14"/>
      <c r="B22" s="20" t="s">
        <v>25</v>
      </c>
      <c r="C22" s="21" t="s">
        <v>208</v>
      </c>
      <c r="D22" s="21"/>
      <c r="E22" s="21"/>
      <c r="F22" s="21" t="s">
        <v>209</v>
      </c>
      <c r="G22" s="21"/>
      <c r="H22" s="21"/>
      <c r="I22" s="21" t="s">
        <v>210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v>1970</v>
      </c>
      <c r="D23" s="18"/>
      <c r="E23" s="18"/>
      <c r="F23" s="18">
        <v>1950</v>
      </c>
      <c r="G23" s="18"/>
      <c r="H23" s="18"/>
      <c r="I23" s="18">
        <v>1830</v>
      </c>
      <c r="J23" s="18"/>
      <c r="K23" s="18"/>
    </row>
    <row r="24" ht="21.95" customHeight="1" spans="1:11">
      <c r="A24" s="24"/>
      <c r="B24" s="25" t="s">
        <v>29</v>
      </c>
      <c r="C24" s="18">
        <v>920</v>
      </c>
      <c r="D24" s="18"/>
      <c r="E24" s="18"/>
      <c r="F24" s="18">
        <f>1370+1340</f>
        <v>2710</v>
      </c>
      <c r="G24" s="18"/>
      <c r="H24" s="18"/>
      <c r="I24" s="18">
        <v>2510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62</v>
      </c>
      <c r="D25" s="18"/>
      <c r="E25" s="18"/>
      <c r="F25" s="18">
        <v>62</v>
      </c>
      <c r="G25" s="18"/>
      <c r="H25" s="18"/>
      <c r="I25" s="18">
        <v>62</v>
      </c>
      <c r="J25" s="18"/>
      <c r="K25" s="18"/>
    </row>
    <row r="26" ht="21.95" customHeight="1" spans="1:11">
      <c r="A26" s="19"/>
      <c r="B26" s="15" t="s">
        <v>32</v>
      </c>
      <c r="C26" s="18">
        <v>20</v>
      </c>
      <c r="D26" s="18"/>
      <c r="E26" s="18"/>
      <c r="F26" s="18">
        <v>13</v>
      </c>
      <c r="G26" s="18"/>
      <c r="H26" s="18"/>
      <c r="I26" s="18">
        <v>13</v>
      </c>
      <c r="J26" s="18"/>
      <c r="K26" s="18"/>
    </row>
    <row r="27" ht="21.95" customHeight="1" spans="1:11">
      <c r="A27" s="19"/>
      <c r="B27" s="15" t="s">
        <v>33</v>
      </c>
      <c r="C27" s="18">
        <v>4</v>
      </c>
      <c r="D27" s="18"/>
      <c r="E27" s="18"/>
      <c r="F27" s="18">
        <v>4</v>
      </c>
      <c r="G27" s="18"/>
      <c r="H27" s="18"/>
      <c r="I27" s="18">
        <v>3</v>
      </c>
      <c r="J27" s="18"/>
      <c r="K27" s="18"/>
    </row>
    <row r="28" ht="76.5" customHeight="1" spans="1:11">
      <c r="A28" s="26" t="s">
        <v>34</v>
      </c>
      <c r="B28" s="27"/>
      <c r="C28" s="28" t="s">
        <v>202</v>
      </c>
      <c r="D28" s="29"/>
      <c r="E28" s="67"/>
      <c r="F28" s="28" t="s">
        <v>211</v>
      </c>
      <c r="G28" s="29"/>
      <c r="H28" s="67"/>
      <c r="I28" s="28" t="s">
        <v>212</v>
      </c>
      <c r="J28" s="29"/>
      <c r="K28" s="67"/>
    </row>
    <row r="29" ht="24" customHeight="1" spans="1:11">
      <c r="A29" s="30"/>
      <c r="B29" s="31"/>
      <c r="C29" s="32"/>
      <c r="D29" s="33"/>
      <c r="E29" s="68"/>
      <c r="F29" s="32"/>
      <c r="G29" s="33"/>
      <c r="H29" s="68"/>
      <c r="I29" s="32"/>
      <c r="J29" s="33"/>
      <c r="K29" s="68"/>
    </row>
    <row r="30" customHeight="1" spans="1:11">
      <c r="A30" s="34"/>
      <c r="B30" s="35"/>
      <c r="C30" s="36"/>
      <c r="D30" s="37"/>
      <c r="E30" s="69"/>
      <c r="F30" s="36"/>
      <c r="G30" s="37"/>
      <c r="H30" s="69"/>
      <c r="I30" s="36"/>
      <c r="J30" s="37"/>
      <c r="K30" s="69"/>
    </row>
    <row r="31" ht="14.25" spans="1:11">
      <c r="A31" s="38" t="s">
        <v>35</v>
      </c>
      <c r="B31" s="39"/>
      <c r="C31" s="40" t="s">
        <v>205</v>
      </c>
      <c r="D31" s="41"/>
      <c r="E31" s="70"/>
      <c r="F31" s="40" t="s">
        <v>213</v>
      </c>
      <c r="G31" s="41"/>
      <c r="H31" s="70"/>
      <c r="I31" s="40" t="s">
        <v>207</v>
      </c>
      <c r="J31" s="41"/>
      <c r="K31" s="70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1" t="s">
        <v>40</v>
      </c>
      <c r="F33" s="72"/>
      <c r="G33" s="73" t="s">
        <v>41</v>
      </c>
      <c r="H33" s="74"/>
      <c r="I33" s="89" t="s">
        <v>42</v>
      </c>
      <c r="J33" s="90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91">
        <v>0</v>
      </c>
    </row>
    <row r="35" ht="15.75" spans="1:10">
      <c r="A35" s="45"/>
      <c r="B35" s="43"/>
      <c r="C35" s="47" t="s">
        <v>46</v>
      </c>
      <c r="D35" s="47" t="s">
        <v>47</v>
      </c>
      <c r="E35" s="11">
        <v>9.46</v>
      </c>
      <c r="F35" s="11">
        <v>9.42</v>
      </c>
      <c r="G35" s="11">
        <v>9.72</v>
      </c>
      <c r="H35" s="18">
        <v>9.44</v>
      </c>
      <c r="I35" s="11">
        <v>9.5</v>
      </c>
      <c r="J35" s="91">
        <v>9.4</v>
      </c>
    </row>
    <row r="36" ht="15.75" spans="1:10">
      <c r="A36" s="45"/>
      <c r="B36" s="43"/>
      <c r="C36" s="46" t="s">
        <v>48</v>
      </c>
      <c r="D36" s="46" t="s">
        <v>49</v>
      </c>
      <c r="E36" s="11">
        <v>6.54</v>
      </c>
      <c r="F36" s="11">
        <v>7.12</v>
      </c>
      <c r="G36" s="11">
        <v>5.51</v>
      </c>
      <c r="H36" s="18">
        <v>8.69</v>
      </c>
      <c r="I36" s="11">
        <v>6.21</v>
      </c>
      <c r="J36" s="91">
        <v>9.53</v>
      </c>
    </row>
    <row r="37" ht="18.75" spans="1:10">
      <c r="A37" s="45"/>
      <c r="B37" s="43"/>
      <c r="C37" s="47" t="s">
        <v>50</v>
      </c>
      <c r="D37" s="46" t="s">
        <v>51</v>
      </c>
      <c r="E37" s="11">
        <v>13.4</v>
      </c>
      <c r="F37" s="11">
        <v>13.3</v>
      </c>
      <c r="G37" s="75">
        <v>15.5</v>
      </c>
      <c r="H37" s="18">
        <v>15.8</v>
      </c>
      <c r="I37" s="11">
        <v>18.2</v>
      </c>
      <c r="J37" s="91">
        <v>14.5</v>
      </c>
    </row>
    <row r="38" ht="14.25" spans="1:10">
      <c r="A38" s="45"/>
      <c r="B38" s="43"/>
      <c r="C38" s="48" t="s">
        <v>52</v>
      </c>
      <c r="D38" s="46" t="s">
        <v>53</v>
      </c>
      <c r="E38" s="75">
        <v>10.6</v>
      </c>
      <c r="F38" s="75">
        <v>8.42</v>
      </c>
      <c r="G38" s="75">
        <v>8.52</v>
      </c>
      <c r="H38" s="76">
        <v>16.6</v>
      </c>
      <c r="I38" s="11">
        <v>4.53</v>
      </c>
      <c r="J38" s="91">
        <v>7.08</v>
      </c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>
        <v>0.5</v>
      </c>
      <c r="F39" s="11">
        <v>0.8</v>
      </c>
      <c r="G39" s="11">
        <v>0.5</v>
      </c>
      <c r="H39" s="18">
        <v>0.5</v>
      </c>
      <c r="I39" s="11">
        <v>0.8</v>
      </c>
      <c r="J39" s="91">
        <v>0.8</v>
      </c>
    </row>
    <row r="40" ht="15.75" spans="1:10">
      <c r="A40" s="45"/>
      <c r="B40" s="43"/>
      <c r="C40" s="47" t="s">
        <v>46</v>
      </c>
      <c r="D40" s="47" t="s">
        <v>55</v>
      </c>
      <c r="E40" s="11">
        <v>10.23</v>
      </c>
      <c r="F40" s="11">
        <v>10.17</v>
      </c>
      <c r="G40" s="11">
        <v>10.23</v>
      </c>
      <c r="H40" s="18">
        <v>10.12</v>
      </c>
      <c r="I40" s="11">
        <v>10.04</v>
      </c>
      <c r="J40" s="91">
        <v>10.1</v>
      </c>
    </row>
    <row r="41" ht="15.75" spans="1:10">
      <c r="A41" s="45"/>
      <c r="B41" s="43"/>
      <c r="C41" s="46" t="s">
        <v>48</v>
      </c>
      <c r="D41" s="46" t="s">
        <v>56</v>
      </c>
      <c r="E41" s="11">
        <v>18.4</v>
      </c>
      <c r="F41" s="11">
        <v>20.7</v>
      </c>
      <c r="G41" s="11">
        <v>17.11</v>
      </c>
      <c r="H41" s="18">
        <v>15.26</v>
      </c>
      <c r="I41" s="11">
        <v>15.73</v>
      </c>
      <c r="J41" s="91">
        <v>14.42</v>
      </c>
    </row>
    <row r="42" ht="15.75" spans="1:10">
      <c r="A42" s="45"/>
      <c r="B42" s="43"/>
      <c r="C42" s="48" t="s">
        <v>57</v>
      </c>
      <c r="D42" s="47" t="s">
        <v>58</v>
      </c>
      <c r="E42" s="11">
        <v>3.46</v>
      </c>
      <c r="F42" s="11">
        <v>3.59</v>
      </c>
      <c r="G42" s="11">
        <v>2.89</v>
      </c>
      <c r="H42" s="18">
        <v>3.61</v>
      </c>
      <c r="I42" s="11">
        <v>3.34</v>
      </c>
      <c r="J42" s="91">
        <v>3.02</v>
      </c>
    </row>
    <row r="43" ht="15.75" spans="1:10">
      <c r="A43" s="45"/>
      <c r="B43" s="43"/>
      <c r="C43" s="48" t="s">
        <v>59</v>
      </c>
      <c r="D43" s="46" t="s">
        <v>60</v>
      </c>
      <c r="E43" s="11">
        <v>6.63</v>
      </c>
      <c r="F43" s="11">
        <v>7.32</v>
      </c>
      <c r="G43" s="11">
        <v>5.97</v>
      </c>
      <c r="H43" s="18">
        <v>5.57</v>
      </c>
      <c r="I43" s="11">
        <v>5.58</v>
      </c>
      <c r="J43" s="91">
        <v>6.21</v>
      </c>
    </row>
    <row r="44" ht="18.75" spans="1:10">
      <c r="A44" s="45"/>
      <c r="B44" s="43"/>
      <c r="C44" s="47" t="s">
        <v>50</v>
      </c>
      <c r="D44" s="46" t="s">
        <v>61</v>
      </c>
      <c r="E44" s="11">
        <v>710</v>
      </c>
      <c r="F44" s="11">
        <v>876</v>
      </c>
      <c r="G44" s="11">
        <v>887</v>
      </c>
      <c r="H44" s="18">
        <v>901</v>
      </c>
      <c r="I44" s="11">
        <v>1078</v>
      </c>
      <c r="J44" s="91">
        <v>1167</v>
      </c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>
        <v>5.4</v>
      </c>
      <c r="F45" s="11">
        <v>6.7</v>
      </c>
      <c r="G45" s="11">
        <v>5.22</v>
      </c>
      <c r="H45" s="18">
        <v>4.22</v>
      </c>
      <c r="I45" s="11">
        <v>4.88</v>
      </c>
      <c r="J45" s="91">
        <v>6.06</v>
      </c>
    </row>
    <row r="46" ht="18.75" spans="1:10">
      <c r="A46" s="45"/>
      <c r="B46" s="43"/>
      <c r="C46" s="47" t="s">
        <v>50</v>
      </c>
      <c r="D46" s="46" t="s">
        <v>51</v>
      </c>
      <c r="E46" s="11">
        <v>17.6</v>
      </c>
      <c r="F46" s="11">
        <v>14.8</v>
      </c>
      <c r="G46" s="11">
        <v>18.9</v>
      </c>
      <c r="H46" s="18">
        <v>17.4</v>
      </c>
      <c r="I46" s="11">
        <v>18.9</v>
      </c>
      <c r="J46" s="91">
        <v>18.3</v>
      </c>
    </row>
    <row r="47" ht="14.25" spans="1:10">
      <c r="A47" s="45"/>
      <c r="B47" s="43"/>
      <c r="C47" s="48" t="s">
        <v>52</v>
      </c>
      <c r="D47" s="46" t="s">
        <v>65</v>
      </c>
      <c r="E47" s="11">
        <v>10.4</v>
      </c>
      <c r="F47" s="11">
        <v>9.21</v>
      </c>
      <c r="G47" s="11">
        <v>8.62</v>
      </c>
      <c r="H47" s="18">
        <v>8.15</v>
      </c>
      <c r="I47" s="11">
        <v>15.8</v>
      </c>
      <c r="J47" s="91">
        <v>13.1</v>
      </c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/>
      <c r="F48" s="11"/>
      <c r="G48" s="11"/>
      <c r="H48" s="18"/>
      <c r="I48" s="11"/>
      <c r="J48" s="91"/>
    </row>
    <row r="49" ht="18.75" spans="1:10">
      <c r="A49" s="45"/>
      <c r="B49" s="43"/>
      <c r="C49" s="47" t="s">
        <v>50</v>
      </c>
      <c r="D49" s="46" t="s">
        <v>51</v>
      </c>
      <c r="E49" s="11"/>
      <c r="F49" s="11"/>
      <c r="G49" s="11"/>
      <c r="H49" s="18"/>
      <c r="I49" s="11"/>
      <c r="J49" s="91"/>
    </row>
    <row r="50" ht="14.25" spans="1:10">
      <c r="A50" s="45"/>
      <c r="B50" s="43"/>
      <c r="C50" s="48" t="s">
        <v>52</v>
      </c>
      <c r="D50" s="46" t="s">
        <v>65</v>
      </c>
      <c r="E50" s="11"/>
      <c r="F50" s="11"/>
      <c r="G50" s="11"/>
      <c r="H50" s="18"/>
      <c r="I50" s="11"/>
      <c r="J50" s="91"/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/>
      <c r="F51" s="11"/>
      <c r="G51" s="11"/>
      <c r="H51" s="18"/>
      <c r="I51" s="11"/>
      <c r="J51" s="91"/>
    </row>
    <row r="52" ht="15.75" spans="1:10">
      <c r="A52" s="45"/>
      <c r="B52" s="43"/>
      <c r="C52" s="47" t="s">
        <v>46</v>
      </c>
      <c r="D52" s="46" t="s">
        <v>69</v>
      </c>
      <c r="E52" s="11"/>
      <c r="F52" s="11"/>
      <c r="G52" s="11"/>
      <c r="H52" s="18"/>
      <c r="I52" s="11"/>
      <c r="J52" s="91"/>
    </row>
    <row r="53" ht="15.75" spans="1:10">
      <c r="A53" s="45"/>
      <c r="B53" s="43"/>
      <c r="C53" s="46" t="s">
        <v>48</v>
      </c>
      <c r="D53" s="46" t="s">
        <v>49</v>
      </c>
      <c r="E53" s="11"/>
      <c r="F53" s="11"/>
      <c r="G53" s="11"/>
      <c r="H53" s="18"/>
      <c r="I53" s="11"/>
      <c r="J53" s="91"/>
    </row>
    <row r="54" ht="18.75" spans="1:10">
      <c r="A54" s="45"/>
      <c r="B54" s="43"/>
      <c r="C54" s="47" t="s">
        <v>50</v>
      </c>
      <c r="D54" s="46" t="s">
        <v>51</v>
      </c>
      <c r="E54" s="11"/>
      <c r="F54" s="11"/>
      <c r="G54" s="11"/>
      <c r="H54" s="18"/>
      <c r="I54" s="11"/>
      <c r="J54" s="91"/>
    </row>
    <row r="55" ht="14.25" spans="1:10">
      <c r="A55" s="45"/>
      <c r="B55" s="49"/>
      <c r="C55" s="50" t="s">
        <v>52</v>
      </c>
      <c r="D55" s="46" t="s">
        <v>70</v>
      </c>
      <c r="E55" s="77"/>
      <c r="F55" s="77"/>
      <c r="G55" s="77"/>
      <c r="H55" s="18"/>
      <c r="I55" s="11"/>
      <c r="J55" s="91"/>
    </row>
    <row r="56" ht="14.25" spans="1:10">
      <c r="A56" s="51" t="s">
        <v>71</v>
      </c>
      <c r="B56" s="51" t="s">
        <v>72</v>
      </c>
      <c r="C56" s="52">
        <v>7.21</v>
      </c>
      <c r="D56" s="51" t="s">
        <v>44</v>
      </c>
      <c r="E56" s="52">
        <v>72</v>
      </c>
      <c r="F56" s="51" t="s">
        <v>73</v>
      </c>
      <c r="G56" s="52">
        <v>80</v>
      </c>
      <c r="H56" s="51" t="s">
        <v>74</v>
      </c>
      <c r="I56" s="52">
        <v>0.01</v>
      </c>
      <c r="J56" s="91"/>
    </row>
    <row r="57" ht="14.25" spans="1:13">
      <c r="A57" s="45"/>
      <c r="B57" s="53" t="s">
        <v>40</v>
      </c>
      <c r="C57" s="53"/>
      <c r="D57" s="53"/>
      <c r="E57" s="53"/>
      <c r="F57" s="78" t="s">
        <v>41</v>
      </c>
      <c r="G57" s="78"/>
      <c r="H57" s="78"/>
      <c r="I57" s="78"/>
      <c r="J57" s="92" t="s">
        <v>42</v>
      </c>
      <c r="K57" s="92"/>
      <c r="L57" s="92"/>
      <c r="M57" s="92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9" t="s">
        <v>75</v>
      </c>
      <c r="G58" s="79" t="s">
        <v>76</v>
      </c>
      <c r="H58" s="79" t="s">
        <v>75</v>
      </c>
      <c r="I58" s="79" t="s">
        <v>76</v>
      </c>
      <c r="J58" s="93" t="s">
        <v>75</v>
      </c>
      <c r="K58" s="93" t="s">
        <v>76</v>
      </c>
      <c r="L58" s="93" t="s">
        <v>75</v>
      </c>
      <c r="M58" s="93" t="s">
        <v>76</v>
      </c>
    </row>
    <row r="59" ht="18.75" spans="1:13">
      <c r="A59" s="56" t="s">
        <v>77</v>
      </c>
      <c r="B59" s="57">
        <v>37.1</v>
      </c>
      <c r="C59" s="57"/>
      <c r="D59" s="58">
        <v>51.7</v>
      </c>
      <c r="E59" s="57"/>
      <c r="F59" s="57">
        <v>35.3</v>
      </c>
      <c r="G59" s="80"/>
      <c r="H59" s="57">
        <v>140</v>
      </c>
      <c r="I59" s="57"/>
      <c r="J59" s="91"/>
      <c r="K59" s="91"/>
      <c r="L59" s="91"/>
      <c r="M59" s="91"/>
    </row>
    <row r="60" ht="18.75" spans="1:13">
      <c r="A60" s="56" t="s">
        <v>78</v>
      </c>
      <c r="B60" s="57">
        <v>2.82</v>
      </c>
      <c r="C60" s="57"/>
      <c r="D60" s="58">
        <v>4.25</v>
      </c>
      <c r="E60" s="57"/>
      <c r="F60" s="57">
        <v>4.88</v>
      </c>
      <c r="G60" s="80"/>
      <c r="H60" s="57">
        <v>5.21</v>
      </c>
      <c r="I60" s="57"/>
      <c r="J60" s="91">
        <v>11.4</v>
      </c>
      <c r="K60" s="91"/>
      <c r="L60" s="91">
        <v>6.52</v>
      </c>
      <c r="M60" s="91"/>
    </row>
    <row r="61" ht="18.75" spans="1:13">
      <c r="A61" s="56" t="s">
        <v>79</v>
      </c>
      <c r="B61" s="57"/>
      <c r="C61" s="57"/>
      <c r="D61" s="58"/>
      <c r="E61" s="57"/>
      <c r="F61" s="57"/>
      <c r="G61" s="80"/>
      <c r="H61" s="57"/>
      <c r="I61" s="57"/>
      <c r="J61" s="91">
        <v>10.2</v>
      </c>
      <c r="K61" s="91"/>
      <c r="L61" s="91">
        <v>31.9</v>
      </c>
      <c r="M61" s="91"/>
    </row>
    <row r="62" ht="18.75" spans="1:13">
      <c r="A62" s="59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95"/>
    </row>
    <row r="63" ht="18.75" spans="1:13">
      <c r="A63" s="61" t="s">
        <v>80</v>
      </c>
      <c r="B63" s="57"/>
      <c r="C63" s="57">
        <v>22.8</v>
      </c>
      <c r="D63" s="58"/>
      <c r="E63" s="57">
        <v>23</v>
      </c>
      <c r="F63" s="57"/>
      <c r="G63" s="80">
        <v>42.7</v>
      </c>
      <c r="H63" s="57"/>
      <c r="I63" s="57">
        <v>58.3</v>
      </c>
      <c r="J63" s="91"/>
      <c r="K63" s="91">
        <v>65.1</v>
      </c>
      <c r="M63" s="91">
        <v>45.5</v>
      </c>
    </row>
    <row r="64" ht="18.75" spans="1:13">
      <c r="A64" s="61" t="s">
        <v>81</v>
      </c>
      <c r="B64" s="57"/>
      <c r="C64" s="57">
        <v>16.1</v>
      </c>
      <c r="D64" s="58"/>
      <c r="E64" s="57">
        <v>15.9</v>
      </c>
      <c r="F64" s="57"/>
      <c r="G64" s="81">
        <v>24.4</v>
      </c>
      <c r="H64" s="57"/>
      <c r="I64" s="57">
        <v>76.1</v>
      </c>
      <c r="J64" s="91"/>
      <c r="K64" s="91">
        <v>85.7</v>
      </c>
      <c r="L64" s="91"/>
      <c r="M64" s="91"/>
    </row>
    <row r="65" ht="18.75" spans="1:13">
      <c r="A65" s="61" t="s">
        <v>82</v>
      </c>
      <c r="B65" s="57"/>
      <c r="C65" s="57">
        <v>41.9</v>
      </c>
      <c r="D65" s="58"/>
      <c r="E65" s="57">
        <v>27.9</v>
      </c>
      <c r="F65" s="57"/>
      <c r="G65" s="80">
        <v>81.2</v>
      </c>
      <c r="H65" s="57"/>
      <c r="I65" s="57"/>
      <c r="J65" s="91"/>
      <c r="K65" s="91">
        <v>49.4</v>
      </c>
      <c r="M65" s="91">
        <v>52.9</v>
      </c>
    </row>
    <row r="66" ht="18.75" spans="1:13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100"/>
    </row>
    <row r="67" ht="18.75" spans="1:13">
      <c r="A67" s="98" t="s">
        <v>83</v>
      </c>
      <c r="B67" s="57">
        <v>2.46</v>
      </c>
      <c r="C67" s="57">
        <v>2.7</v>
      </c>
      <c r="D67" s="58">
        <v>2.19</v>
      </c>
      <c r="E67" s="57">
        <v>1.3</v>
      </c>
      <c r="F67" s="57">
        <v>9.2</v>
      </c>
      <c r="G67" s="80">
        <v>7.5</v>
      </c>
      <c r="H67" s="57">
        <v>3.27</v>
      </c>
      <c r="I67" s="57">
        <v>12.8</v>
      </c>
      <c r="J67" s="91">
        <v>2.51</v>
      </c>
      <c r="K67" s="91">
        <v>14.5</v>
      </c>
      <c r="L67" s="91">
        <v>3.78</v>
      </c>
      <c r="M67" s="91">
        <v>16.1</v>
      </c>
    </row>
    <row r="68" ht="18.75" spans="1:13">
      <c r="A68" s="98" t="s">
        <v>84</v>
      </c>
      <c r="B68" s="99">
        <v>4.66</v>
      </c>
      <c r="C68" s="57">
        <v>3.3</v>
      </c>
      <c r="D68" s="58">
        <v>3.53</v>
      </c>
      <c r="E68" s="57">
        <v>3.5</v>
      </c>
      <c r="F68" s="57">
        <v>3.71</v>
      </c>
      <c r="G68" s="80">
        <v>8.2</v>
      </c>
      <c r="H68" s="57">
        <v>12.6</v>
      </c>
      <c r="I68" s="57">
        <v>7.8</v>
      </c>
      <c r="J68" s="91">
        <v>3.67</v>
      </c>
      <c r="K68" s="91">
        <v>11.4</v>
      </c>
      <c r="L68" s="91">
        <v>6.13</v>
      </c>
      <c r="M68" s="91">
        <v>9.8</v>
      </c>
    </row>
    <row r="69" ht="18.75" spans="1:13">
      <c r="A69" s="98" t="s">
        <v>85</v>
      </c>
      <c r="B69" s="99">
        <v>4.82</v>
      </c>
      <c r="C69" s="57">
        <v>2.5</v>
      </c>
      <c r="D69" s="58">
        <v>3.78</v>
      </c>
      <c r="E69" s="57">
        <v>2.8</v>
      </c>
      <c r="F69" s="57">
        <v>5.48</v>
      </c>
      <c r="G69" s="80">
        <v>6.1</v>
      </c>
      <c r="H69" s="57"/>
      <c r="I69" s="57"/>
      <c r="J69" s="91">
        <v>9.09</v>
      </c>
      <c r="K69" s="91">
        <v>9.2</v>
      </c>
      <c r="L69" s="91">
        <v>10.8</v>
      </c>
      <c r="M69" s="91">
        <v>5.4</v>
      </c>
    </row>
    <row r="70" ht="18.75" spans="1:13">
      <c r="A70" s="98" t="s">
        <v>86</v>
      </c>
      <c r="B70" s="57"/>
      <c r="C70" s="57"/>
      <c r="D70" s="58"/>
      <c r="E70" s="57"/>
      <c r="F70" s="57"/>
      <c r="G70" s="80"/>
      <c r="H70" s="57"/>
      <c r="I70" s="57"/>
      <c r="J70" s="91"/>
      <c r="K70" s="91"/>
      <c r="L70" s="91"/>
      <c r="M70" s="91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21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2"/>
    </row>
    <row r="2" ht="17.25" customHeight="1" spans="1:11">
      <c r="A2" s="5" t="s">
        <v>0</v>
      </c>
      <c r="B2" s="5"/>
      <c r="C2" s="6" t="s">
        <v>134</v>
      </c>
      <c r="D2" s="6"/>
      <c r="E2" s="6"/>
      <c r="F2" s="62" t="s">
        <v>135</v>
      </c>
      <c r="G2" s="62"/>
      <c r="H2" s="62"/>
      <c r="I2" s="83" t="s">
        <v>147</v>
      </c>
      <c r="J2" s="83"/>
      <c r="K2" s="83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4">
        <v>0.666666666666667</v>
      </c>
      <c r="J3" s="84">
        <v>0.833333333333333</v>
      </c>
      <c r="K3" s="84">
        <v>0.979166666666667</v>
      </c>
    </row>
    <row r="4" ht="21.95" customHeight="1" spans="1:13">
      <c r="A4" s="9" t="s">
        <v>4</v>
      </c>
      <c r="B4" s="10" t="s">
        <v>5</v>
      </c>
      <c r="C4" s="11">
        <v>47190</v>
      </c>
      <c r="D4" s="11"/>
      <c r="E4" s="11"/>
      <c r="F4" s="11">
        <v>48500</v>
      </c>
      <c r="G4" s="11"/>
      <c r="H4" s="11"/>
      <c r="I4" s="11">
        <v>495756</v>
      </c>
      <c r="J4" s="11"/>
      <c r="K4" s="11"/>
      <c r="L4" s="85" t="s">
        <v>90</v>
      </c>
      <c r="M4" s="85" t="s">
        <v>91</v>
      </c>
    </row>
    <row r="5" ht="21.95" customHeight="1" spans="1:13">
      <c r="A5" s="9"/>
      <c r="B5" s="12" t="s">
        <v>6</v>
      </c>
      <c r="C5" s="11">
        <v>39795</v>
      </c>
      <c r="D5" s="11"/>
      <c r="E5" s="11"/>
      <c r="F5" s="11">
        <v>41000</v>
      </c>
      <c r="G5" s="11"/>
      <c r="H5" s="11"/>
      <c r="I5" s="11">
        <v>42242</v>
      </c>
      <c r="J5" s="11"/>
      <c r="K5" s="11"/>
      <c r="L5" s="86"/>
      <c r="M5" s="86"/>
    </row>
    <row r="6" ht="21.95" customHeight="1" spans="1:13">
      <c r="A6" s="9"/>
      <c r="B6" s="12" t="s">
        <v>7</v>
      </c>
      <c r="C6" s="13">
        <f>C4-'12日'!I4</f>
        <v>1390</v>
      </c>
      <c r="D6" s="13"/>
      <c r="E6" s="13"/>
      <c r="F6" s="64">
        <f>F4-C4</f>
        <v>1310</v>
      </c>
      <c r="G6" s="65"/>
      <c r="H6" s="66"/>
      <c r="I6" s="64">
        <f>I4-F4</f>
        <v>447256</v>
      </c>
      <c r="J6" s="65"/>
      <c r="K6" s="66"/>
      <c r="L6" s="87">
        <f>C6+F6+I6</f>
        <v>449956</v>
      </c>
      <c r="M6" s="87">
        <f>C7+F7+I7</f>
        <v>3465</v>
      </c>
    </row>
    <row r="7" ht="21.95" customHeight="1" spans="1:13">
      <c r="A7" s="9"/>
      <c r="B7" s="12" t="s">
        <v>8</v>
      </c>
      <c r="C7" s="13">
        <f>C5-'12日'!I5</f>
        <v>1018</v>
      </c>
      <c r="D7" s="13"/>
      <c r="E7" s="13"/>
      <c r="F7" s="64">
        <f>F5-C5</f>
        <v>1205</v>
      </c>
      <c r="G7" s="65"/>
      <c r="H7" s="66"/>
      <c r="I7" s="64">
        <f>I5-F5</f>
        <v>1242</v>
      </c>
      <c r="J7" s="65"/>
      <c r="K7" s="66"/>
      <c r="L7" s="87"/>
      <c r="M7" s="87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44</v>
      </c>
      <c r="D9" s="11"/>
      <c r="E9" s="11"/>
      <c r="F9" s="11">
        <v>46</v>
      </c>
      <c r="G9" s="11"/>
      <c r="H9" s="11"/>
      <c r="I9" s="11">
        <v>49</v>
      </c>
      <c r="J9" s="11"/>
      <c r="K9" s="11"/>
      <c r="L9" s="88" t="s">
        <v>92</v>
      </c>
      <c r="M9" s="94"/>
      <c r="N9" s="94"/>
      <c r="O9" s="94"/>
    </row>
    <row r="10" ht="21.95" customHeight="1" spans="1:11">
      <c r="A10" s="14"/>
      <c r="B10" s="15" t="s">
        <v>12</v>
      </c>
      <c r="C10" s="11">
        <v>44</v>
      </c>
      <c r="D10" s="11"/>
      <c r="E10" s="11"/>
      <c r="F10" s="11">
        <v>46</v>
      </c>
      <c r="G10" s="11"/>
      <c r="H10" s="11"/>
      <c r="I10" s="11">
        <v>49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65</v>
      </c>
      <c r="D12" s="11">
        <v>65</v>
      </c>
      <c r="E12" s="11">
        <v>65</v>
      </c>
      <c r="F12" s="11">
        <v>65</v>
      </c>
      <c r="G12" s="11">
        <v>65</v>
      </c>
      <c r="H12" s="11">
        <v>65</v>
      </c>
      <c r="I12" s="11">
        <v>65</v>
      </c>
      <c r="J12" s="11">
        <v>65</v>
      </c>
      <c r="K12" s="11">
        <v>65</v>
      </c>
    </row>
    <row r="13" ht="21.95" customHeight="1" spans="1:11">
      <c r="A13" s="16"/>
      <c r="B13" s="17" t="s">
        <v>16</v>
      </c>
      <c r="C13" s="11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280</v>
      </c>
      <c r="D15" s="18">
        <v>500</v>
      </c>
      <c r="E15" s="18">
        <v>470</v>
      </c>
      <c r="F15" s="18">
        <v>470</v>
      </c>
      <c r="G15" s="18">
        <v>440</v>
      </c>
      <c r="H15" s="18">
        <v>400</v>
      </c>
      <c r="I15" s="18">
        <v>400</v>
      </c>
      <c r="J15" s="18">
        <v>360</v>
      </c>
      <c r="K15" s="18">
        <v>330</v>
      </c>
    </row>
    <row r="16" ht="27.75" customHeight="1" spans="1:11">
      <c r="A16" s="19"/>
      <c r="B16" s="20" t="s">
        <v>20</v>
      </c>
      <c r="C16" s="21" t="s">
        <v>214</v>
      </c>
      <c r="D16" s="21"/>
      <c r="E16" s="21"/>
      <c r="F16" s="21" t="s">
        <v>21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8">
        <v>90</v>
      </c>
      <c r="D18" s="18">
        <v>90</v>
      </c>
      <c r="E18" s="18">
        <v>90</v>
      </c>
      <c r="F18" s="18">
        <v>90</v>
      </c>
      <c r="G18" s="18">
        <v>90</v>
      </c>
      <c r="H18" s="18">
        <v>90</v>
      </c>
      <c r="I18" s="18">
        <v>90</v>
      </c>
      <c r="J18" s="18">
        <v>90</v>
      </c>
      <c r="K18" s="18">
        <v>90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520</v>
      </c>
      <c r="D21" s="18">
        <v>460</v>
      </c>
      <c r="E21" s="18">
        <v>350</v>
      </c>
      <c r="F21" s="18">
        <v>350</v>
      </c>
      <c r="G21" s="18">
        <v>250</v>
      </c>
      <c r="H21" s="18">
        <v>400</v>
      </c>
      <c r="I21" s="18">
        <v>400</v>
      </c>
      <c r="J21" s="18">
        <v>230</v>
      </c>
      <c r="K21" s="18">
        <v>540</v>
      </c>
    </row>
    <row r="22" ht="34.5" customHeight="1" spans="1:11">
      <c r="A22" s="14"/>
      <c r="B22" s="20" t="s">
        <v>25</v>
      </c>
      <c r="C22" s="21" t="s">
        <v>26</v>
      </c>
      <c r="D22" s="21"/>
      <c r="E22" s="21"/>
      <c r="F22" s="21" t="s">
        <v>215</v>
      </c>
      <c r="G22" s="21"/>
      <c r="H22" s="21"/>
      <c r="I22" s="21" t="s">
        <v>216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v>1750</v>
      </c>
      <c r="D23" s="18"/>
      <c r="E23" s="18"/>
      <c r="F23" s="18">
        <f>780+800</f>
        <v>1580</v>
      </c>
      <c r="G23" s="18"/>
      <c r="H23" s="18"/>
      <c r="I23" s="18">
        <f>780+800</f>
        <v>1580</v>
      </c>
      <c r="J23" s="18"/>
      <c r="K23" s="18"/>
    </row>
    <row r="24" ht="21.95" customHeight="1" spans="1:11">
      <c r="A24" s="24"/>
      <c r="B24" s="25" t="s">
        <v>29</v>
      </c>
      <c r="C24" s="18">
        <v>2400</v>
      </c>
      <c r="D24" s="18"/>
      <c r="E24" s="18"/>
      <c r="F24" s="18">
        <f>1180+1140</f>
        <v>2320</v>
      </c>
      <c r="G24" s="18"/>
      <c r="H24" s="18"/>
      <c r="I24" s="18">
        <f>1180+1140</f>
        <v>2320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61</v>
      </c>
      <c r="D25" s="18"/>
      <c r="E25" s="18"/>
      <c r="F25" s="18">
        <v>61</v>
      </c>
      <c r="G25" s="18"/>
      <c r="H25" s="18"/>
      <c r="I25" s="18">
        <v>61</v>
      </c>
      <c r="J25" s="18"/>
      <c r="K25" s="18"/>
    </row>
    <row r="26" ht="21.95" customHeight="1" spans="1:11">
      <c r="A26" s="19"/>
      <c r="B26" s="15" t="s">
        <v>32</v>
      </c>
      <c r="C26" s="18">
        <v>13</v>
      </c>
      <c r="D26" s="18"/>
      <c r="E26" s="18"/>
      <c r="F26" s="18">
        <v>11</v>
      </c>
      <c r="G26" s="18"/>
      <c r="H26" s="18"/>
      <c r="I26" s="18">
        <v>9</v>
      </c>
      <c r="J26" s="18"/>
      <c r="K26" s="18"/>
    </row>
    <row r="27" ht="21.95" customHeight="1" spans="1:11">
      <c r="A27" s="19"/>
      <c r="B27" s="15" t="s">
        <v>33</v>
      </c>
      <c r="C27" s="18">
        <v>3</v>
      </c>
      <c r="D27" s="18"/>
      <c r="E27" s="18"/>
      <c r="F27" s="18">
        <v>2</v>
      </c>
      <c r="G27" s="18"/>
      <c r="H27" s="18"/>
      <c r="I27" s="18">
        <v>2</v>
      </c>
      <c r="J27" s="18"/>
      <c r="K27" s="18"/>
    </row>
    <row r="28" ht="76.5" customHeight="1" spans="1:11">
      <c r="A28" s="26" t="s">
        <v>34</v>
      </c>
      <c r="B28" s="27"/>
      <c r="C28" s="28" t="s">
        <v>217</v>
      </c>
      <c r="D28" s="29"/>
      <c r="E28" s="67"/>
      <c r="F28" s="28" t="s">
        <v>218</v>
      </c>
      <c r="G28" s="29"/>
      <c r="H28" s="67"/>
      <c r="I28" s="28"/>
      <c r="J28" s="29"/>
      <c r="K28" s="67"/>
    </row>
    <row r="29" ht="24" customHeight="1" spans="1:11">
      <c r="A29" s="30"/>
      <c r="B29" s="31"/>
      <c r="C29" s="32"/>
      <c r="D29" s="33"/>
      <c r="E29" s="68"/>
      <c r="F29" s="32"/>
      <c r="G29" s="33"/>
      <c r="H29" s="68"/>
      <c r="I29" s="32"/>
      <c r="J29" s="33"/>
      <c r="K29" s="68"/>
    </row>
    <row r="30" spans="1:11">
      <c r="A30" s="34"/>
      <c r="B30" s="35"/>
      <c r="C30" s="36"/>
      <c r="D30" s="37"/>
      <c r="E30" s="69"/>
      <c r="F30" s="36"/>
      <c r="G30" s="37"/>
      <c r="H30" s="69"/>
      <c r="I30" s="36"/>
      <c r="J30" s="37"/>
      <c r="K30" s="69"/>
    </row>
    <row r="31" ht="14.25" spans="1:11">
      <c r="A31" s="38" t="s">
        <v>35</v>
      </c>
      <c r="B31" s="39"/>
      <c r="C31" s="40" t="s">
        <v>219</v>
      </c>
      <c r="D31" s="41"/>
      <c r="E31" s="70"/>
      <c r="F31" s="40" t="s">
        <v>220</v>
      </c>
      <c r="G31" s="41"/>
      <c r="H31" s="70"/>
      <c r="I31" s="40" t="s">
        <v>221</v>
      </c>
      <c r="J31" s="41"/>
      <c r="K31" s="70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1" t="s">
        <v>40</v>
      </c>
      <c r="F33" s="72"/>
      <c r="G33" s="73" t="s">
        <v>41</v>
      </c>
      <c r="H33" s="74"/>
      <c r="I33" s="89" t="s">
        <v>42</v>
      </c>
      <c r="J33" s="90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91">
        <v>0</v>
      </c>
    </row>
    <row r="35" ht="15.75" spans="1:10">
      <c r="A35" s="45"/>
      <c r="B35" s="43"/>
      <c r="C35" s="47" t="s">
        <v>46</v>
      </c>
      <c r="D35" s="47" t="s">
        <v>47</v>
      </c>
      <c r="E35" s="11">
        <v>9.47</v>
      </c>
      <c r="F35" s="11">
        <v>9.49</v>
      </c>
      <c r="G35" s="11">
        <v>9.51</v>
      </c>
      <c r="H35" s="18">
        <v>9.49</v>
      </c>
      <c r="I35" s="11">
        <v>9.41</v>
      </c>
      <c r="J35" s="91">
        <v>9.45</v>
      </c>
    </row>
    <row r="36" ht="15.75" spans="1:10">
      <c r="A36" s="45"/>
      <c r="B36" s="43"/>
      <c r="C36" s="46" t="s">
        <v>48</v>
      </c>
      <c r="D36" s="46" t="s">
        <v>49</v>
      </c>
      <c r="E36" s="11">
        <v>4.72</v>
      </c>
      <c r="F36" s="11">
        <v>4.68</v>
      </c>
      <c r="G36" s="11">
        <v>4.92</v>
      </c>
      <c r="H36" s="18">
        <v>7.21</v>
      </c>
      <c r="I36" s="11">
        <v>5.59</v>
      </c>
      <c r="J36" s="91">
        <v>7.01</v>
      </c>
    </row>
    <row r="37" ht="18.75" spans="1:10">
      <c r="A37" s="45"/>
      <c r="B37" s="43"/>
      <c r="C37" s="47" t="s">
        <v>50</v>
      </c>
      <c r="D37" s="46" t="s">
        <v>51</v>
      </c>
      <c r="E37" s="11">
        <v>14.5</v>
      </c>
      <c r="F37" s="11">
        <v>14.2</v>
      </c>
      <c r="G37" s="75">
        <v>6.09</v>
      </c>
      <c r="H37" s="18">
        <v>13.5</v>
      </c>
      <c r="I37" s="11">
        <v>15.1</v>
      </c>
      <c r="J37" s="91">
        <v>15.6</v>
      </c>
    </row>
    <row r="38" ht="14.25" spans="1:10">
      <c r="A38" s="45"/>
      <c r="B38" s="43"/>
      <c r="C38" s="48" t="s">
        <v>52</v>
      </c>
      <c r="D38" s="46" t="s">
        <v>53</v>
      </c>
      <c r="E38" s="11">
        <v>9.46</v>
      </c>
      <c r="F38" s="75">
        <v>11</v>
      </c>
      <c r="G38" s="75">
        <v>10.8</v>
      </c>
      <c r="H38" s="76">
        <v>16.9</v>
      </c>
      <c r="I38" s="11">
        <v>9.6</v>
      </c>
      <c r="J38" s="91">
        <v>8.79</v>
      </c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>
        <v>0.5</v>
      </c>
      <c r="F39" s="11">
        <v>0.5</v>
      </c>
      <c r="G39" s="11">
        <v>0.2</v>
      </c>
      <c r="H39" s="18">
        <v>0.2</v>
      </c>
      <c r="I39" s="11">
        <v>0.5</v>
      </c>
      <c r="J39" s="91">
        <v>0.5</v>
      </c>
    </row>
    <row r="40" ht="15.75" spans="1:10">
      <c r="A40" s="45"/>
      <c r="B40" s="43"/>
      <c r="C40" s="47" t="s">
        <v>46</v>
      </c>
      <c r="D40" s="47" t="s">
        <v>55</v>
      </c>
      <c r="E40" s="11">
        <v>10.09</v>
      </c>
      <c r="F40" s="11">
        <v>10.21</v>
      </c>
      <c r="G40" s="11">
        <v>10.16</v>
      </c>
      <c r="H40" s="18">
        <v>10.07</v>
      </c>
      <c r="I40" s="11">
        <v>10.25</v>
      </c>
      <c r="J40" s="91">
        <v>10.25</v>
      </c>
    </row>
    <row r="41" ht="15.75" spans="1:10">
      <c r="A41" s="45"/>
      <c r="B41" s="43"/>
      <c r="C41" s="46" t="s">
        <v>48</v>
      </c>
      <c r="D41" s="46" t="s">
        <v>56</v>
      </c>
      <c r="E41" s="11">
        <v>18.16</v>
      </c>
      <c r="F41" s="11">
        <v>19.65</v>
      </c>
      <c r="G41" s="11">
        <v>16.01</v>
      </c>
      <c r="H41" s="18">
        <v>20.4</v>
      </c>
      <c r="I41" s="11">
        <v>17.51</v>
      </c>
      <c r="J41" s="91">
        <v>21.3</v>
      </c>
    </row>
    <row r="42" ht="15.75" spans="1:10">
      <c r="A42" s="45"/>
      <c r="B42" s="43"/>
      <c r="C42" s="48" t="s">
        <v>57</v>
      </c>
      <c r="D42" s="47" t="s">
        <v>58</v>
      </c>
      <c r="E42" s="11">
        <v>3.13</v>
      </c>
      <c r="F42" s="11">
        <v>3.02</v>
      </c>
      <c r="G42" s="11">
        <v>3.09</v>
      </c>
      <c r="H42" s="18">
        <v>2.99</v>
      </c>
      <c r="I42" s="11">
        <v>3.44</v>
      </c>
      <c r="J42" s="91">
        <v>3.66</v>
      </c>
    </row>
    <row r="43" ht="15.75" spans="1:10">
      <c r="A43" s="45"/>
      <c r="B43" s="43"/>
      <c r="C43" s="48" t="s">
        <v>59</v>
      </c>
      <c r="D43" s="46" t="s">
        <v>60</v>
      </c>
      <c r="E43" s="11">
        <v>6.22</v>
      </c>
      <c r="F43" s="11">
        <v>6.63</v>
      </c>
      <c r="G43" s="11">
        <v>5.48</v>
      </c>
      <c r="H43" s="18">
        <v>6.21</v>
      </c>
      <c r="I43" s="11">
        <v>6.98</v>
      </c>
      <c r="J43" s="91">
        <v>6.36</v>
      </c>
    </row>
    <row r="44" ht="18.75" spans="1:10">
      <c r="A44" s="45"/>
      <c r="B44" s="43"/>
      <c r="C44" s="47" t="s">
        <v>50</v>
      </c>
      <c r="D44" s="46" t="s">
        <v>61</v>
      </c>
      <c r="E44" s="11">
        <v>890</v>
      </c>
      <c r="F44" s="11">
        <v>940</v>
      </c>
      <c r="G44" s="11">
        <v>1009</v>
      </c>
      <c r="H44" s="18">
        <v>906</v>
      </c>
      <c r="I44" s="11">
        <v>910</v>
      </c>
      <c r="J44" s="91">
        <v>890</v>
      </c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>
        <v>4.78</v>
      </c>
      <c r="F45" s="11">
        <v>4.54</v>
      </c>
      <c r="G45" s="11">
        <v>5.09</v>
      </c>
      <c r="H45" s="18">
        <v>18.9</v>
      </c>
      <c r="I45" s="11">
        <v>4.86</v>
      </c>
      <c r="J45" s="91">
        <v>4.43</v>
      </c>
    </row>
    <row r="46" ht="18.75" spans="1:10">
      <c r="A46" s="45"/>
      <c r="B46" s="43"/>
      <c r="C46" s="47" t="s">
        <v>50</v>
      </c>
      <c r="D46" s="46" t="s">
        <v>51</v>
      </c>
      <c r="E46" s="11">
        <v>10.3</v>
      </c>
      <c r="F46" s="11">
        <v>11.2</v>
      </c>
      <c r="G46" s="11">
        <v>9.72</v>
      </c>
      <c r="H46" s="18">
        <v>10.3</v>
      </c>
      <c r="I46" s="11">
        <v>14.3</v>
      </c>
      <c r="J46" s="91">
        <v>19.3</v>
      </c>
    </row>
    <row r="47" ht="14.25" spans="1:10">
      <c r="A47" s="45"/>
      <c r="B47" s="43"/>
      <c r="C47" s="48" t="s">
        <v>52</v>
      </c>
      <c r="D47" s="46" t="s">
        <v>65</v>
      </c>
      <c r="E47" s="11">
        <v>8.64</v>
      </c>
      <c r="F47" s="11">
        <v>1.38</v>
      </c>
      <c r="G47" s="11">
        <v>2.75</v>
      </c>
      <c r="H47" s="18">
        <v>9.3</v>
      </c>
      <c r="I47" s="11">
        <v>5.49</v>
      </c>
      <c r="J47" s="91">
        <v>6.75</v>
      </c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/>
      <c r="F48" s="11"/>
      <c r="G48" s="11"/>
      <c r="H48" s="18"/>
      <c r="I48" s="11"/>
      <c r="J48" s="91"/>
    </row>
    <row r="49" ht="18.75" spans="1:10">
      <c r="A49" s="45"/>
      <c r="B49" s="43"/>
      <c r="C49" s="47" t="s">
        <v>50</v>
      </c>
      <c r="D49" s="46" t="s">
        <v>51</v>
      </c>
      <c r="E49" s="11"/>
      <c r="F49" s="11"/>
      <c r="G49" s="11"/>
      <c r="H49" s="18"/>
      <c r="I49" s="11"/>
      <c r="J49" s="91"/>
    </row>
    <row r="50" ht="14.25" spans="1:10">
      <c r="A50" s="45"/>
      <c r="B50" s="43"/>
      <c r="C50" s="48" t="s">
        <v>52</v>
      </c>
      <c r="D50" s="46" t="s">
        <v>65</v>
      </c>
      <c r="E50" s="11"/>
      <c r="F50" s="11"/>
      <c r="G50" s="11"/>
      <c r="H50" s="18"/>
      <c r="I50" s="11"/>
      <c r="J50" s="91"/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/>
      <c r="F51" s="11"/>
      <c r="G51" s="11"/>
      <c r="H51" s="18"/>
      <c r="I51" s="11"/>
      <c r="J51" s="91"/>
    </row>
    <row r="52" ht="15.75" spans="1:10">
      <c r="A52" s="45"/>
      <c r="B52" s="43"/>
      <c r="C52" s="47" t="s">
        <v>46</v>
      </c>
      <c r="D52" s="46" t="s">
        <v>69</v>
      </c>
      <c r="E52" s="11"/>
      <c r="F52" s="11"/>
      <c r="G52" s="11"/>
      <c r="H52" s="18"/>
      <c r="I52" s="11"/>
      <c r="J52" s="91"/>
    </row>
    <row r="53" ht="15.75" spans="1:10">
      <c r="A53" s="45"/>
      <c r="B53" s="43"/>
      <c r="C53" s="46" t="s">
        <v>48</v>
      </c>
      <c r="D53" s="46" t="s">
        <v>49</v>
      </c>
      <c r="E53" s="11"/>
      <c r="F53" s="11"/>
      <c r="G53" s="11"/>
      <c r="H53" s="18"/>
      <c r="I53" s="11"/>
      <c r="J53" s="91"/>
    </row>
    <row r="54" ht="18.75" spans="1:10">
      <c r="A54" s="45"/>
      <c r="B54" s="43"/>
      <c r="C54" s="47" t="s">
        <v>50</v>
      </c>
      <c r="D54" s="46" t="s">
        <v>51</v>
      </c>
      <c r="E54" s="11"/>
      <c r="F54" s="11"/>
      <c r="G54" s="11"/>
      <c r="H54" s="18"/>
      <c r="I54" s="11"/>
      <c r="J54" s="91"/>
    </row>
    <row r="55" ht="14.25" spans="1:10">
      <c r="A55" s="45"/>
      <c r="B55" s="49"/>
      <c r="C55" s="50" t="s">
        <v>52</v>
      </c>
      <c r="D55" s="46" t="s">
        <v>70</v>
      </c>
      <c r="E55" s="77"/>
      <c r="F55" s="77"/>
      <c r="G55" s="77"/>
      <c r="H55" s="18"/>
      <c r="I55" s="11"/>
      <c r="J55" s="91"/>
    </row>
    <row r="56" ht="14.25" spans="1:10">
      <c r="A56" s="51" t="s">
        <v>71</v>
      </c>
      <c r="B56" s="51" t="s">
        <v>72</v>
      </c>
      <c r="C56" s="52">
        <v>6.89</v>
      </c>
      <c r="D56" s="51" t="s">
        <v>44</v>
      </c>
      <c r="E56" s="52">
        <v>75</v>
      </c>
      <c r="F56" s="51" t="s">
        <v>73</v>
      </c>
      <c r="G56" s="52">
        <v>83</v>
      </c>
      <c r="H56" s="51" t="s">
        <v>74</v>
      </c>
      <c r="I56" s="52">
        <v>0.01</v>
      </c>
      <c r="J56" s="91"/>
    </row>
    <row r="57" ht="14.25" spans="1:13">
      <c r="A57" s="45"/>
      <c r="B57" s="53" t="s">
        <v>40</v>
      </c>
      <c r="C57" s="53"/>
      <c r="D57" s="53"/>
      <c r="E57" s="53"/>
      <c r="F57" s="78" t="s">
        <v>41</v>
      </c>
      <c r="G57" s="78"/>
      <c r="H57" s="78"/>
      <c r="I57" s="78"/>
      <c r="J57" s="92" t="s">
        <v>42</v>
      </c>
      <c r="K57" s="92"/>
      <c r="L57" s="92"/>
      <c r="M57" s="92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9" t="s">
        <v>75</v>
      </c>
      <c r="G58" s="79" t="s">
        <v>76</v>
      </c>
      <c r="H58" s="79" t="s">
        <v>75</v>
      </c>
      <c r="I58" s="79" t="s">
        <v>76</v>
      </c>
      <c r="J58" s="93" t="s">
        <v>75</v>
      </c>
      <c r="K58" s="93" t="s">
        <v>76</v>
      </c>
      <c r="L58" s="93" t="s">
        <v>75</v>
      </c>
      <c r="M58" s="93" t="s">
        <v>76</v>
      </c>
    </row>
    <row r="59" ht="18.75" spans="1:13">
      <c r="A59" s="56" t="s">
        <v>77</v>
      </c>
      <c r="B59" s="57"/>
      <c r="C59" s="57"/>
      <c r="D59" s="58"/>
      <c r="E59" s="57"/>
      <c r="F59" s="57"/>
      <c r="G59" s="80"/>
      <c r="H59" s="57">
        <v>42.2</v>
      </c>
      <c r="I59" s="57"/>
      <c r="J59" s="91">
        <v>20.6</v>
      </c>
      <c r="K59" s="91"/>
      <c r="L59" s="91">
        <v>15.7</v>
      </c>
      <c r="M59" s="91"/>
    </row>
    <row r="60" ht="18.75" spans="1:13">
      <c r="A60" s="56" t="s">
        <v>78</v>
      </c>
      <c r="B60" s="57">
        <v>11.2</v>
      </c>
      <c r="C60" s="57"/>
      <c r="D60" s="58">
        <v>3.86</v>
      </c>
      <c r="E60" s="57"/>
      <c r="F60" s="57">
        <v>2.36</v>
      </c>
      <c r="G60" s="80"/>
      <c r="H60" s="57"/>
      <c r="I60" s="57"/>
      <c r="J60" s="91"/>
      <c r="K60" s="91"/>
      <c r="L60" s="91"/>
      <c r="M60" s="91"/>
    </row>
    <row r="61" ht="18.75" spans="1:13">
      <c r="A61" s="56" t="s">
        <v>79</v>
      </c>
      <c r="B61" s="57">
        <v>1.08</v>
      </c>
      <c r="C61" s="57"/>
      <c r="D61" s="58">
        <v>10.4</v>
      </c>
      <c r="E61" s="57"/>
      <c r="F61" s="57">
        <v>8.86</v>
      </c>
      <c r="G61" s="80"/>
      <c r="H61" s="57">
        <v>12.2</v>
      </c>
      <c r="I61" s="57"/>
      <c r="J61" s="91">
        <v>5.35</v>
      </c>
      <c r="K61" s="91"/>
      <c r="L61" s="91">
        <v>13</v>
      </c>
      <c r="M61" s="91"/>
    </row>
    <row r="62" ht="18.75" spans="1:13">
      <c r="A62" s="59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95"/>
    </row>
    <row r="63" ht="18.75" spans="1:13">
      <c r="A63" s="61" t="s">
        <v>80</v>
      </c>
      <c r="B63" s="57"/>
      <c r="C63" s="57">
        <v>52.9</v>
      </c>
      <c r="D63" s="58"/>
      <c r="E63" s="57">
        <v>56.2</v>
      </c>
      <c r="F63" s="57"/>
      <c r="G63" s="80">
        <v>27.1</v>
      </c>
      <c r="H63" s="57"/>
      <c r="I63" s="57">
        <v>33.67</v>
      </c>
      <c r="J63" s="91"/>
      <c r="K63" s="91"/>
      <c r="M63" s="91"/>
    </row>
    <row r="64" ht="18.75" spans="1:13">
      <c r="A64" s="61" t="s">
        <v>81</v>
      </c>
      <c r="B64" s="57"/>
      <c r="C64" s="57">
        <v>4.5</v>
      </c>
      <c r="D64" s="58"/>
      <c r="E64" s="57">
        <v>5.5</v>
      </c>
      <c r="F64" s="57"/>
      <c r="G64" s="81">
        <v>28.9</v>
      </c>
      <c r="H64" s="57"/>
      <c r="I64" s="57">
        <v>14.91</v>
      </c>
      <c r="J64" s="91"/>
      <c r="K64" s="91">
        <v>19.8</v>
      </c>
      <c r="L64" s="91"/>
      <c r="M64" s="91">
        <v>10.37</v>
      </c>
    </row>
    <row r="65" ht="18.75" spans="1:13">
      <c r="A65" s="61" t="s">
        <v>82</v>
      </c>
      <c r="B65" s="57"/>
      <c r="C65" s="57">
        <v>38.7</v>
      </c>
      <c r="D65" s="58"/>
      <c r="E65" s="57">
        <v>55.1</v>
      </c>
      <c r="F65" s="57"/>
      <c r="G65" s="80">
        <v>55.5</v>
      </c>
      <c r="H65" s="57"/>
      <c r="I65" s="57">
        <v>57.52</v>
      </c>
      <c r="J65" s="91"/>
      <c r="K65" s="91">
        <v>63.1</v>
      </c>
      <c r="M65" s="91">
        <v>66.64</v>
      </c>
    </row>
    <row r="66" ht="18.75" spans="1:13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100"/>
    </row>
    <row r="67" ht="18.75" spans="1:13">
      <c r="A67" s="98" t="s">
        <v>83</v>
      </c>
      <c r="B67" s="57"/>
      <c r="C67" s="57"/>
      <c r="D67" s="58"/>
      <c r="E67" s="57"/>
      <c r="F67" s="57">
        <v>0.18</v>
      </c>
      <c r="G67" s="80">
        <v>2.6</v>
      </c>
      <c r="H67" s="57">
        <v>1.36</v>
      </c>
      <c r="I67" s="57">
        <v>7.9</v>
      </c>
      <c r="J67" s="91">
        <v>5.62</v>
      </c>
      <c r="K67" s="91">
        <v>7.5</v>
      </c>
      <c r="L67" s="91">
        <v>2.27</v>
      </c>
      <c r="M67" s="91">
        <v>9.5</v>
      </c>
    </row>
    <row r="68" ht="18.75" spans="1:13">
      <c r="A68" s="98" t="s">
        <v>84</v>
      </c>
      <c r="B68" s="121">
        <v>14.9</v>
      </c>
      <c r="C68" s="57">
        <v>3.1</v>
      </c>
      <c r="D68" s="58">
        <v>13.6</v>
      </c>
      <c r="E68" s="57">
        <v>9.6</v>
      </c>
      <c r="F68" s="57">
        <v>7.27</v>
      </c>
      <c r="G68" s="80">
        <v>4.8</v>
      </c>
      <c r="H68" s="57">
        <v>2.83</v>
      </c>
      <c r="I68" s="57">
        <v>11.1</v>
      </c>
      <c r="J68" s="91">
        <v>6.44</v>
      </c>
      <c r="K68" s="91">
        <v>9.6</v>
      </c>
      <c r="L68" s="91">
        <v>4.23</v>
      </c>
      <c r="M68" s="91">
        <v>12.7</v>
      </c>
    </row>
    <row r="69" ht="18.75" spans="1:13">
      <c r="A69" s="98" t="s">
        <v>85</v>
      </c>
      <c r="B69" s="121">
        <v>18.3</v>
      </c>
      <c r="C69" s="57">
        <v>1.4</v>
      </c>
      <c r="D69" s="58">
        <v>9.57</v>
      </c>
      <c r="E69" s="57">
        <v>5</v>
      </c>
      <c r="F69" s="57">
        <v>2.6</v>
      </c>
      <c r="G69" s="80">
        <v>1.1</v>
      </c>
      <c r="H69" s="57">
        <v>1.79</v>
      </c>
      <c r="I69" s="57">
        <v>9.3</v>
      </c>
      <c r="J69" s="91">
        <v>6.21</v>
      </c>
      <c r="K69" s="91">
        <v>9.8</v>
      </c>
      <c r="L69" s="91">
        <v>5.43</v>
      </c>
      <c r="M69" s="91">
        <v>8.2</v>
      </c>
    </row>
    <row r="70" ht="18.75" spans="1:13">
      <c r="A70" s="98" t="s">
        <v>86</v>
      </c>
      <c r="B70" s="57"/>
      <c r="C70" s="57"/>
      <c r="D70" s="58"/>
      <c r="E70" s="57"/>
      <c r="F70" s="57"/>
      <c r="G70" s="80"/>
      <c r="H70" s="57"/>
      <c r="I70" s="57"/>
      <c r="J70" s="91"/>
      <c r="K70" s="91"/>
      <c r="L70" s="91"/>
      <c r="M70" s="91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6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2"/>
    </row>
    <row r="2" ht="17.25" customHeight="1" spans="1:11">
      <c r="A2" s="5" t="s">
        <v>0</v>
      </c>
      <c r="B2" s="5"/>
      <c r="C2" s="6" t="s">
        <v>134</v>
      </c>
      <c r="D2" s="6"/>
      <c r="E2" s="6"/>
      <c r="F2" s="62" t="s">
        <v>135</v>
      </c>
      <c r="G2" s="62"/>
      <c r="H2" s="62"/>
      <c r="I2" s="83" t="s">
        <v>147</v>
      </c>
      <c r="J2" s="83"/>
      <c r="K2" s="83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4">
        <v>0.666666666666667</v>
      </c>
      <c r="J3" s="84">
        <v>0.833333333333333</v>
      </c>
      <c r="K3" s="84">
        <v>0.979166666666667</v>
      </c>
    </row>
    <row r="4" ht="21.95" customHeight="1" spans="1:13">
      <c r="A4" s="9" t="s">
        <v>4</v>
      </c>
      <c r="B4" s="10" t="s">
        <v>5</v>
      </c>
      <c r="C4" s="11">
        <v>50880</v>
      </c>
      <c r="D4" s="11"/>
      <c r="E4" s="11"/>
      <c r="F4" s="11">
        <v>52200</v>
      </c>
      <c r="G4" s="11"/>
      <c r="H4" s="11"/>
      <c r="I4" s="11">
        <v>53543</v>
      </c>
      <c r="J4" s="11"/>
      <c r="K4" s="11"/>
      <c r="L4" s="85" t="s">
        <v>90</v>
      </c>
      <c r="M4" s="85" t="s">
        <v>91</v>
      </c>
    </row>
    <row r="5" ht="21.95" customHeight="1" spans="1:13">
      <c r="A5" s="9"/>
      <c r="B5" s="12" t="s">
        <v>6</v>
      </c>
      <c r="C5" s="11">
        <v>43350</v>
      </c>
      <c r="D5" s="11"/>
      <c r="E5" s="11"/>
      <c r="F5" s="11">
        <v>44630</v>
      </c>
      <c r="G5" s="11"/>
      <c r="H5" s="11"/>
      <c r="I5" s="11">
        <v>45770</v>
      </c>
      <c r="J5" s="11"/>
      <c r="K5" s="11"/>
      <c r="L5" s="86"/>
      <c r="M5" s="86"/>
    </row>
    <row r="6" ht="21.95" customHeight="1" spans="1:13">
      <c r="A6" s="9"/>
      <c r="B6" s="12" t="s">
        <v>7</v>
      </c>
      <c r="C6" s="13">
        <f>C4-'13日'!I4</f>
        <v>-444876</v>
      </c>
      <c r="D6" s="13"/>
      <c r="E6" s="13"/>
      <c r="F6" s="64">
        <f>F4-C4</f>
        <v>1320</v>
      </c>
      <c r="G6" s="65"/>
      <c r="H6" s="66"/>
      <c r="I6" s="64">
        <f>I4-F4</f>
        <v>1343</v>
      </c>
      <c r="J6" s="65"/>
      <c r="K6" s="66"/>
      <c r="L6" s="87">
        <f>C6+F6+I6</f>
        <v>-442213</v>
      </c>
      <c r="M6" s="87">
        <f>C7+F7+I7</f>
        <v>3528</v>
      </c>
    </row>
    <row r="7" ht="21.95" customHeight="1" spans="1:13">
      <c r="A7" s="9"/>
      <c r="B7" s="12" t="s">
        <v>8</v>
      </c>
      <c r="C7" s="13">
        <f>C5-'13日'!I5</f>
        <v>1108</v>
      </c>
      <c r="D7" s="13"/>
      <c r="E7" s="13"/>
      <c r="F7" s="64">
        <f>F5-C5</f>
        <v>1280</v>
      </c>
      <c r="G7" s="65"/>
      <c r="H7" s="66"/>
      <c r="I7" s="64">
        <f>I5-F5</f>
        <v>1140</v>
      </c>
      <c r="J7" s="65"/>
      <c r="K7" s="66"/>
      <c r="L7" s="87"/>
      <c r="M7" s="87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48</v>
      </c>
      <c r="D9" s="11"/>
      <c r="E9" s="11"/>
      <c r="F9" s="11">
        <v>43</v>
      </c>
      <c r="G9" s="11"/>
      <c r="H9" s="11"/>
      <c r="I9" s="11">
        <v>48</v>
      </c>
      <c r="J9" s="11"/>
      <c r="K9" s="11"/>
      <c r="L9" s="88" t="s">
        <v>92</v>
      </c>
      <c r="M9" s="94"/>
      <c r="N9" s="94"/>
      <c r="O9" s="94"/>
    </row>
    <row r="10" ht="21.95" customHeight="1" spans="1:11">
      <c r="A10" s="14"/>
      <c r="B10" s="15" t="s">
        <v>12</v>
      </c>
      <c r="C10" s="11">
        <v>48</v>
      </c>
      <c r="D10" s="11"/>
      <c r="E10" s="11"/>
      <c r="F10" s="11">
        <v>43</v>
      </c>
      <c r="G10" s="11"/>
      <c r="H10" s="11"/>
      <c r="I10" s="11">
        <v>48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65</v>
      </c>
      <c r="D12" s="11">
        <v>65</v>
      </c>
      <c r="E12" s="11">
        <v>65</v>
      </c>
      <c r="F12" s="11">
        <v>65</v>
      </c>
      <c r="G12" s="11">
        <v>65</v>
      </c>
      <c r="H12" s="11">
        <v>65</v>
      </c>
      <c r="I12" s="11">
        <v>65</v>
      </c>
      <c r="J12" s="11">
        <v>65</v>
      </c>
      <c r="K12" s="11">
        <v>65</v>
      </c>
    </row>
    <row r="13" ht="21.95" customHeight="1" spans="1:11">
      <c r="A13" s="16"/>
      <c r="B13" s="17" t="s">
        <v>16</v>
      </c>
      <c r="C13" s="11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320</v>
      </c>
      <c r="D15" s="18">
        <v>260</v>
      </c>
      <c r="E15" s="18">
        <v>500</v>
      </c>
      <c r="F15" s="18">
        <v>500</v>
      </c>
      <c r="G15" s="18">
        <v>460</v>
      </c>
      <c r="H15" s="18">
        <v>420</v>
      </c>
      <c r="I15" s="18">
        <v>420</v>
      </c>
      <c r="J15" s="18">
        <v>380</v>
      </c>
      <c r="K15" s="18">
        <v>330</v>
      </c>
    </row>
    <row r="16" ht="36.75" customHeight="1" spans="1:11">
      <c r="A16" s="19"/>
      <c r="B16" s="20" t="s">
        <v>20</v>
      </c>
      <c r="C16" s="21" t="s">
        <v>222</v>
      </c>
      <c r="D16" s="21"/>
      <c r="E16" s="21"/>
      <c r="F16" s="21" t="s">
        <v>21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8">
        <v>90</v>
      </c>
      <c r="D18" s="18">
        <v>90</v>
      </c>
      <c r="E18" s="18">
        <v>90</v>
      </c>
      <c r="F18" s="18">
        <v>90</v>
      </c>
      <c r="G18" s="18">
        <v>90</v>
      </c>
      <c r="H18" s="18">
        <v>90</v>
      </c>
      <c r="I18" s="18">
        <v>90</v>
      </c>
      <c r="J18" s="18">
        <v>90</v>
      </c>
      <c r="K18" s="18">
        <v>90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530</v>
      </c>
      <c r="D21" s="18">
        <v>440</v>
      </c>
      <c r="E21" s="18">
        <v>350</v>
      </c>
      <c r="F21" s="18">
        <v>350</v>
      </c>
      <c r="G21" s="18">
        <v>550</v>
      </c>
      <c r="H21" s="18">
        <v>380</v>
      </c>
      <c r="I21" s="18">
        <v>380</v>
      </c>
      <c r="J21" s="18">
        <v>300</v>
      </c>
      <c r="K21" s="18">
        <v>500</v>
      </c>
    </row>
    <row r="22" ht="32.25" customHeight="1" spans="1:11">
      <c r="A22" s="14"/>
      <c r="B22" s="20" t="s">
        <v>25</v>
      </c>
      <c r="C22" s="21" t="s">
        <v>26</v>
      </c>
      <c r="D22" s="21"/>
      <c r="E22" s="21"/>
      <c r="F22" s="21" t="s">
        <v>223</v>
      </c>
      <c r="G22" s="21"/>
      <c r="H22" s="21"/>
      <c r="I22" s="21" t="s">
        <v>224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v>1480</v>
      </c>
      <c r="D23" s="18"/>
      <c r="E23" s="18"/>
      <c r="F23" s="18">
        <v>1360</v>
      </c>
      <c r="G23" s="18"/>
      <c r="H23" s="18"/>
      <c r="I23" s="18">
        <v>1260</v>
      </c>
      <c r="J23" s="18"/>
      <c r="K23" s="18"/>
    </row>
    <row r="24" ht="21.95" customHeight="1" spans="1:11">
      <c r="A24" s="24"/>
      <c r="B24" s="25" t="s">
        <v>29</v>
      </c>
      <c r="C24" s="18">
        <f>1180+1140</f>
        <v>2320</v>
      </c>
      <c r="D24" s="18"/>
      <c r="E24" s="18"/>
      <c r="F24" s="18">
        <v>2230</v>
      </c>
      <c r="G24" s="18"/>
      <c r="H24" s="18"/>
      <c r="I24" s="18">
        <v>2130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60</v>
      </c>
      <c r="D25" s="18"/>
      <c r="E25" s="18"/>
      <c r="F25" s="18">
        <v>60</v>
      </c>
      <c r="G25" s="18"/>
      <c r="H25" s="18"/>
      <c r="I25" s="18">
        <v>60</v>
      </c>
      <c r="J25" s="18"/>
      <c r="K25" s="18"/>
    </row>
    <row r="26" ht="21.95" customHeight="1" spans="1:11">
      <c r="A26" s="19"/>
      <c r="B26" s="15" t="s">
        <v>32</v>
      </c>
      <c r="C26" s="18">
        <v>9</v>
      </c>
      <c r="D26" s="18"/>
      <c r="E26" s="18"/>
      <c r="F26" s="18">
        <v>7</v>
      </c>
      <c r="G26" s="18"/>
      <c r="H26" s="18"/>
      <c r="I26" s="18">
        <v>2</v>
      </c>
      <c r="J26" s="18"/>
      <c r="K26" s="18"/>
    </row>
    <row r="27" ht="21.95" customHeight="1" spans="1:11">
      <c r="A27" s="19"/>
      <c r="B27" s="15" t="s">
        <v>33</v>
      </c>
      <c r="C27" s="18">
        <v>2</v>
      </c>
      <c r="D27" s="18"/>
      <c r="E27" s="18"/>
      <c r="F27" s="18">
        <v>2</v>
      </c>
      <c r="G27" s="18"/>
      <c r="H27" s="18"/>
      <c r="I27" s="18">
        <v>2</v>
      </c>
      <c r="J27" s="18"/>
      <c r="K27" s="18"/>
    </row>
    <row r="28" ht="76.5" customHeight="1" spans="1:11">
      <c r="A28" s="26" t="s">
        <v>34</v>
      </c>
      <c r="B28" s="27"/>
      <c r="C28" s="28" t="s">
        <v>225</v>
      </c>
      <c r="D28" s="29"/>
      <c r="E28" s="67"/>
      <c r="F28" s="28" t="s">
        <v>226</v>
      </c>
      <c r="G28" s="29"/>
      <c r="H28" s="67"/>
      <c r="I28" s="28" t="s">
        <v>227</v>
      </c>
      <c r="J28" s="29"/>
      <c r="K28" s="67"/>
    </row>
    <row r="29" ht="24" customHeight="1" spans="1:11">
      <c r="A29" s="30"/>
      <c r="B29" s="31"/>
      <c r="C29" s="32"/>
      <c r="D29" s="33"/>
      <c r="E29" s="68"/>
      <c r="F29" s="32"/>
      <c r="G29" s="33"/>
      <c r="H29" s="68"/>
      <c r="I29" s="32"/>
      <c r="J29" s="33"/>
      <c r="K29" s="68"/>
    </row>
    <row r="30" ht="20.25" customHeight="1" spans="1:11">
      <c r="A30" s="34"/>
      <c r="B30" s="35"/>
      <c r="C30" s="36"/>
      <c r="D30" s="37"/>
      <c r="E30" s="69"/>
      <c r="F30" s="36"/>
      <c r="G30" s="37"/>
      <c r="H30" s="69"/>
      <c r="I30" s="36"/>
      <c r="J30" s="37"/>
      <c r="K30" s="69"/>
    </row>
    <row r="31" ht="14.25" customHeight="1" spans="1:11">
      <c r="A31" s="38" t="s">
        <v>35</v>
      </c>
      <c r="B31" s="39"/>
      <c r="C31" s="40" t="s">
        <v>228</v>
      </c>
      <c r="D31" s="41"/>
      <c r="E31" s="70"/>
      <c r="F31" s="40" t="s">
        <v>229</v>
      </c>
      <c r="G31" s="41"/>
      <c r="H31" s="70"/>
      <c r="I31" s="40" t="s">
        <v>132</v>
      </c>
      <c r="J31" s="41"/>
      <c r="K31" s="70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1" t="s">
        <v>40</v>
      </c>
      <c r="F33" s="72"/>
      <c r="G33" s="73" t="s">
        <v>41</v>
      </c>
      <c r="H33" s="74"/>
      <c r="I33" s="89" t="s">
        <v>42</v>
      </c>
      <c r="J33" s="90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91">
        <v>0</v>
      </c>
    </row>
    <row r="35" ht="15.75" spans="1:10">
      <c r="A35" s="45"/>
      <c r="B35" s="43"/>
      <c r="C35" s="47" t="s">
        <v>46</v>
      </c>
      <c r="D35" s="47" t="s">
        <v>47</v>
      </c>
      <c r="E35" s="11">
        <v>9.5</v>
      </c>
      <c r="F35" s="11">
        <v>9.34</v>
      </c>
      <c r="G35" s="11">
        <v>9.41</v>
      </c>
      <c r="H35" s="18">
        <v>9.37</v>
      </c>
      <c r="I35" s="11">
        <v>9.56</v>
      </c>
      <c r="J35" s="91">
        <v>9.5</v>
      </c>
    </row>
    <row r="36" ht="15.75" spans="1:10">
      <c r="A36" s="45"/>
      <c r="B36" s="43"/>
      <c r="C36" s="46" t="s">
        <v>48</v>
      </c>
      <c r="D36" s="46" t="s">
        <v>49</v>
      </c>
      <c r="E36" s="11">
        <v>5.8</v>
      </c>
      <c r="F36" s="11">
        <v>7.4</v>
      </c>
      <c r="G36" s="11">
        <v>7.22</v>
      </c>
      <c r="H36" s="18">
        <v>7.29</v>
      </c>
      <c r="I36" s="11">
        <v>5.29</v>
      </c>
      <c r="J36" s="91">
        <v>5.07</v>
      </c>
    </row>
    <row r="37" ht="18.75" spans="1:10">
      <c r="A37" s="45"/>
      <c r="B37" s="43"/>
      <c r="C37" s="47" t="s">
        <v>50</v>
      </c>
      <c r="D37" s="46" t="s">
        <v>51</v>
      </c>
      <c r="E37" s="120">
        <v>12.9</v>
      </c>
      <c r="F37" s="120">
        <v>15.1</v>
      </c>
      <c r="G37" s="120">
        <v>16.2</v>
      </c>
      <c r="H37" s="120">
        <v>16.8</v>
      </c>
      <c r="I37" s="120">
        <v>19.5</v>
      </c>
      <c r="J37" s="91">
        <v>17.6</v>
      </c>
    </row>
    <row r="38" ht="14.25" spans="1:10">
      <c r="A38" s="45"/>
      <c r="B38" s="43"/>
      <c r="C38" s="48" t="s">
        <v>52</v>
      </c>
      <c r="D38" s="46" t="s">
        <v>53</v>
      </c>
      <c r="E38" s="120">
        <v>7.6</v>
      </c>
      <c r="F38" s="120">
        <v>13</v>
      </c>
      <c r="G38" s="120">
        <v>3.78</v>
      </c>
      <c r="H38" s="120">
        <v>3.48</v>
      </c>
      <c r="I38" s="120">
        <v>2.4</v>
      </c>
      <c r="J38" s="91">
        <v>19.4</v>
      </c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20">
        <v>0.5</v>
      </c>
      <c r="F39" s="120">
        <v>0.5</v>
      </c>
      <c r="G39" s="120">
        <v>0.5</v>
      </c>
      <c r="H39" s="120">
        <v>0.6</v>
      </c>
      <c r="I39" s="120">
        <v>0.6</v>
      </c>
      <c r="J39" s="91">
        <v>0.6</v>
      </c>
    </row>
    <row r="40" ht="15.75" spans="1:10">
      <c r="A40" s="45"/>
      <c r="B40" s="43"/>
      <c r="C40" s="47" t="s">
        <v>46</v>
      </c>
      <c r="D40" s="47" t="s">
        <v>55</v>
      </c>
      <c r="E40" s="120">
        <v>10.2</v>
      </c>
      <c r="F40" s="120">
        <v>10.11</v>
      </c>
      <c r="G40" s="120">
        <v>10.26</v>
      </c>
      <c r="H40" s="120">
        <v>10.19</v>
      </c>
      <c r="I40" s="120">
        <v>10.11</v>
      </c>
      <c r="J40" s="91">
        <v>10.02</v>
      </c>
    </row>
    <row r="41" ht="15.75" spans="1:10">
      <c r="A41" s="45"/>
      <c r="B41" s="43"/>
      <c r="C41" s="46" t="s">
        <v>48</v>
      </c>
      <c r="D41" s="46" t="s">
        <v>56</v>
      </c>
      <c r="E41" s="11">
        <v>16.34</v>
      </c>
      <c r="F41" s="11">
        <v>17.6</v>
      </c>
      <c r="G41" s="11">
        <v>18.9</v>
      </c>
      <c r="H41" s="18">
        <v>17.8</v>
      </c>
      <c r="I41" s="11">
        <v>13.67</v>
      </c>
      <c r="J41" s="91">
        <v>12.1</v>
      </c>
    </row>
    <row r="42" ht="15.75" spans="1:10">
      <c r="A42" s="45"/>
      <c r="B42" s="43"/>
      <c r="C42" s="48" t="s">
        <v>57</v>
      </c>
      <c r="D42" s="47" t="s">
        <v>58</v>
      </c>
      <c r="E42" s="11">
        <v>3.76</v>
      </c>
      <c r="F42" s="11">
        <v>3.74</v>
      </c>
      <c r="G42" s="11">
        <v>3.75</v>
      </c>
      <c r="H42" s="18">
        <v>3.71</v>
      </c>
      <c r="I42" s="11">
        <v>3.33</v>
      </c>
      <c r="J42" s="91">
        <v>2.58</v>
      </c>
    </row>
    <row r="43" ht="15.75" spans="1:10">
      <c r="A43" s="45"/>
      <c r="B43" s="43"/>
      <c r="C43" s="48" t="s">
        <v>59</v>
      </c>
      <c r="D43" s="46" t="s">
        <v>60</v>
      </c>
      <c r="E43" s="11">
        <v>6.57</v>
      </c>
      <c r="F43" s="11">
        <v>7.15</v>
      </c>
      <c r="G43" s="11">
        <v>7.56</v>
      </c>
      <c r="H43" s="18">
        <v>7.59</v>
      </c>
      <c r="I43" s="11">
        <v>7.78</v>
      </c>
      <c r="J43" s="91">
        <v>8.14</v>
      </c>
    </row>
    <row r="44" ht="18.75" spans="1:10">
      <c r="A44" s="45"/>
      <c r="B44" s="43"/>
      <c r="C44" s="47" t="s">
        <v>50</v>
      </c>
      <c r="D44" s="46" t="s">
        <v>61</v>
      </c>
      <c r="E44" s="11">
        <v>840</v>
      </c>
      <c r="F44" s="11">
        <v>980</v>
      </c>
      <c r="G44" s="11">
        <v>1045</v>
      </c>
      <c r="H44" s="18">
        <v>1049</v>
      </c>
      <c r="I44" s="11">
        <v>905</v>
      </c>
      <c r="J44" s="91">
        <v>609</v>
      </c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>
        <v>6.35</v>
      </c>
      <c r="F45" s="11">
        <v>4.64</v>
      </c>
      <c r="G45" s="11">
        <v>4.5</v>
      </c>
      <c r="H45" s="18">
        <v>4.8</v>
      </c>
      <c r="I45" s="11">
        <v>10.93</v>
      </c>
      <c r="J45" s="91">
        <v>9.63</v>
      </c>
    </row>
    <row r="46" ht="18.75" spans="1:10">
      <c r="A46" s="45"/>
      <c r="B46" s="43"/>
      <c r="C46" s="47" t="s">
        <v>50</v>
      </c>
      <c r="D46" s="46" t="s">
        <v>51</v>
      </c>
      <c r="E46" s="11">
        <v>19</v>
      </c>
      <c r="F46" s="11">
        <v>28.8</v>
      </c>
      <c r="G46" s="11">
        <v>26.4</v>
      </c>
      <c r="H46" s="18">
        <v>24.8</v>
      </c>
      <c r="I46" s="11">
        <v>12.9</v>
      </c>
      <c r="J46" s="91">
        <v>15.7</v>
      </c>
    </row>
    <row r="47" ht="14.25" spans="1:10">
      <c r="A47" s="45"/>
      <c r="B47" s="43"/>
      <c r="C47" s="48" t="s">
        <v>52</v>
      </c>
      <c r="D47" s="46" t="s">
        <v>65</v>
      </c>
      <c r="E47" s="11">
        <v>4.1</v>
      </c>
      <c r="F47" s="11">
        <v>5.28</v>
      </c>
      <c r="G47" s="11">
        <v>2.12</v>
      </c>
      <c r="H47" s="18">
        <v>4.36</v>
      </c>
      <c r="I47" s="11">
        <v>2.52</v>
      </c>
      <c r="J47" s="91">
        <v>3.6</v>
      </c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/>
      <c r="F48" s="11"/>
      <c r="G48" s="11"/>
      <c r="H48" s="18"/>
      <c r="I48" s="11"/>
      <c r="J48" s="91"/>
    </row>
    <row r="49" ht="18.75" spans="1:10">
      <c r="A49" s="45"/>
      <c r="B49" s="43"/>
      <c r="C49" s="47" t="s">
        <v>50</v>
      </c>
      <c r="D49" s="46" t="s">
        <v>51</v>
      </c>
      <c r="E49" s="11"/>
      <c r="F49" s="11"/>
      <c r="G49" s="11"/>
      <c r="H49" s="18"/>
      <c r="I49" s="11"/>
      <c r="J49" s="91"/>
    </row>
    <row r="50" ht="14.25" spans="1:10">
      <c r="A50" s="45"/>
      <c r="B50" s="43"/>
      <c r="C50" s="48" t="s">
        <v>52</v>
      </c>
      <c r="D50" s="46" t="s">
        <v>65</v>
      </c>
      <c r="E50" s="11"/>
      <c r="F50" s="11"/>
      <c r="G50" s="11"/>
      <c r="H50" s="18"/>
      <c r="I50" s="11"/>
      <c r="J50" s="91"/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/>
      <c r="F51" s="11"/>
      <c r="G51" s="11"/>
      <c r="H51" s="18"/>
      <c r="I51" s="11"/>
      <c r="J51" s="91"/>
    </row>
    <row r="52" ht="15.75" spans="1:10">
      <c r="A52" s="45"/>
      <c r="B52" s="43"/>
      <c r="C52" s="47" t="s">
        <v>46</v>
      </c>
      <c r="D52" s="46" t="s">
        <v>69</v>
      </c>
      <c r="E52" s="11"/>
      <c r="F52" s="11"/>
      <c r="G52" s="11"/>
      <c r="H52" s="18"/>
      <c r="I52" s="11"/>
      <c r="J52" s="91"/>
    </row>
    <row r="53" ht="15.75" spans="1:10">
      <c r="A53" s="45"/>
      <c r="B53" s="43"/>
      <c r="C53" s="46" t="s">
        <v>48</v>
      </c>
      <c r="D53" s="46" t="s">
        <v>49</v>
      </c>
      <c r="E53" s="11"/>
      <c r="F53" s="11"/>
      <c r="G53" s="11"/>
      <c r="H53" s="18"/>
      <c r="I53" s="11"/>
      <c r="J53" s="91"/>
    </row>
    <row r="54" ht="18.75" spans="1:10">
      <c r="A54" s="45"/>
      <c r="B54" s="43"/>
      <c r="C54" s="47" t="s">
        <v>50</v>
      </c>
      <c r="D54" s="46" t="s">
        <v>51</v>
      </c>
      <c r="E54" s="11"/>
      <c r="F54" s="11"/>
      <c r="G54" s="11"/>
      <c r="H54" s="18"/>
      <c r="I54" s="11"/>
      <c r="J54" s="91"/>
    </row>
    <row r="55" ht="14.25" spans="1:10">
      <c r="A55" s="45"/>
      <c r="B55" s="49"/>
      <c r="C55" s="50" t="s">
        <v>52</v>
      </c>
      <c r="D55" s="46" t="s">
        <v>70</v>
      </c>
      <c r="E55" s="77"/>
      <c r="F55" s="77"/>
      <c r="G55" s="77"/>
      <c r="H55" s="18"/>
      <c r="I55" s="11"/>
      <c r="J55" s="91"/>
    </row>
    <row r="56" ht="14.25" spans="1:10">
      <c r="A56" s="51" t="s">
        <v>71</v>
      </c>
      <c r="B56" s="51" t="s">
        <v>72</v>
      </c>
      <c r="C56" s="52"/>
      <c r="D56" s="51" t="s">
        <v>44</v>
      </c>
      <c r="E56" s="52"/>
      <c r="F56" s="51" t="s">
        <v>73</v>
      </c>
      <c r="G56" s="52"/>
      <c r="H56" s="51" t="s">
        <v>74</v>
      </c>
      <c r="I56" s="52"/>
      <c r="J56" s="91"/>
    </row>
    <row r="57" ht="14.25" spans="1:13">
      <c r="A57" s="45"/>
      <c r="B57" s="53" t="s">
        <v>40</v>
      </c>
      <c r="C57" s="53"/>
      <c r="D57" s="53"/>
      <c r="E57" s="53"/>
      <c r="F57" s="78" t="s">
        <v>41</v>
      </c>
      <c r="G57" s="78"/>
      <c r="H57" s="78"/>
      <c r="I57" s="78"/>
      <c r="J57" s="92" t="s">
        <v>42</v>
      </c>
      <c r="K57" s="92"/>
      <c r="L57" s="92"/>
      <c r="M57" s="92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9" t="s">
        <v>75</v>
      </c>
      <c r="G58" s="79" t="s">
        <v>76</v>
      </c>
      <c r="H58" s="79" t="s">
        <v>75</v>
      </c>
      <c r="I58" s="79" t="s">
        <v>76</v>
      </c>
      <c r="J58" s="93" t="s">
        <v>75</v>
      </c>
      <c r="K58" s="93" t="s">
        <v>76</v>
      </c>
      <c r="L58" s="93" t="s">
        <v>75</v>
      </c>
      <c r="M58" s="93" t="s">
        <v>76</v>
      </c>
    </row>
    <row r="59" ht="18.75" spans="1:13">
      <c r="A59" s="56" t="s">
        <v>77</v>
      </c>
      <c r="B59" s="57">
        <v>67.4</v>
      </c>
      <c r="C59" s="57"/>
      <c r="D59" s="58">
        <v>127</v>
      </c>
      <c r="E59" s="57"/>
      <c r="F59" s="57"/>
      <c r="G59" s="80"/>
      <c r="H59" s="57"/>
      <c r="I59" s="57"/>
      <c r="J59" s="91"/>
      <c r="K59" s="91"/>
      <c r="L59" s="91"/>
      <c r="M59" s="91"/>
    </row>
    <row r="60" ht="18.75" spans="1:13">
      <c r="A60" s="56" t="s">
        <v>78</v>
      </c>
      <c r="B60" s="57"/>
      <c r="C60" s="57"/>
      <c r="D60" s="58"/>
      <c r="E60" s="57"/>
      <c r="F60" s="57">
        <v>1.12</v>
      </c>
      <c r="G60" s="80"/>
      <c r="H60" s="57">
        <v>7.57</v>
      </c>
      <c r="I60" s="57"/>
      <c r="J60" s="91">
        <v>22</v>
      </c>
      <c r="K60" s="91"/>
      <c r="L60" s="91">
        <v>8.83</v>
      </c>
      <c r="M60" s="91"/>
    </row>
    <row r="61" ht="18.75" spans="1:13">
      <c r="A61" s="56" t="s">
        <v>79</v>
      </c>
      <c r="B61" s="57">
        <v>21.8</v>
      </c>
      <c r="C61" s="57"/>
      <c r="D61" s="58">
        <v>14</v>
      </c>
      <c r="E61" s="57"/>
      <c r="F61" s="57">
        <v>12.4</v>
      </c>
      <c r="G61" s="80"/>
      <c r="H61" s="57">
        <v>25.2</v>
      </c>
      <c r="I61" s="57"/>
      <c r="J61" s="91">
        <v>2.69</v>
      </c>
      <c r="K61" s="91"/>
      <c r="L61" s="91">
        <v>18.4</v>
      </c>
      <c r="M61" s="91"/>
    </row>
    <row r="62" ht="18.75" spans="1:13">
      <c r="A62" s="59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95"/>
    </row>
    <row r="63" ht="18.75" spans="1:13">
      <c r="A63" s="61" t="s">
        <v>80</v>
      </c>
      <c r="B63" s="57"/>
      <c r="C63" s="57"/>
      <c r="D63" s="58"/>
      <c r="E63" s="57"/>
      <c r="F63" s="57"/>
      <c r="G63" s="80"/>
      <c r="H63" s="57"/>
      <c r="I63" s="57">
        <v>20.6</v>
      </c>
      <c r="J63" s="91"/>
      <c r="K63" s="91">
        <v>34.43</v>
      </c>
      <c r="M63" s="91">
        <v>35.01</v>
      </c>
    </row>
    <row r="64" ht="18.75" spans="1:13">
      <c r="A64" s="61" t="s">
        <v>81</v>
      </c>
      <c r="B64" s="57"/>
      <c r="C64" s="57">
        <v>28.1</v>
      </c>
      <c r="D64" s="58"/>
      <c r="E64" s="57">
        <v>14</v>
      </c>
      <c r="F64" s="57"/>
      <c r="G64" s="57">
        <v>20.8</v>
      </c>
      <c r="H64" s="57"/>
      <c r="I64" s="57">
        <v>36.8</v>
      </c>
      <c r="J64" s="91"/>
      <c r="K64" s="91">
        <v>31.6</v>
      </c>
      <c r="L64" s="91"/>
      <c r="M64" s="91">
        <v>28.79</v>
      </c>
    </row>
    <row r="65" ht="18.75" spans="1:13">
      <c r="A65" s="61" t="s">
        <v>82</v>
      </c>
      <c r="B65" s="57"/>
      <c r="C65" s="57">
        <v>51.3</v>
      </c>
      <c r="D65" s="58"/>
      <c r="E65" s="57">
        <v>61.7</v>
      </c>
      <c r="F65" s="57"/>
      <c r="G65" s="57">
        <v>45</v>
      </c>
      <c r="H65" s="57"/>
      <c r="I65" s="57">
        <v>20.4</v>
      </c>
      <c r="J65" s="91"/>
      <c r="K65" s="91">
        <v>43.69</v>
      </c>
      <c r="M65" s="91">
        <v>43.52</v>
      </c>
    </row>
    <row r="66" ht="18.75" spans="1:13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100"/>
    </row>
    <row r="67" ht="18.75" spans="1:13">
      <c r="A67" s="98" t="s">
        <v>83</v>
      </c>
      <c r="B67" s="57">
        <v>3.68</v>
      </c>
      <c r="C67" s="57">
        <v>8.9</v>
      </c>
      <c r="D67" s="58">
        <v>3.5</v>
      </c>
      <c r="E67" s="57">
        <v>2.8</v>
      </c>
      <c r="F67" s="57">
        <v>1.13</v>
      </c>
      <c r="G67" s="80">
        <v>1.4</v>
      </c>
      <c r="H67" s="57">
        <v>3.76</v>
      </c>
      <c r="I67" s="57">
        <v>2.8</v>
      </c>
      <c r="J67" s="91">
        <v>0.52</v>
      </c>
      <c r="K67" s="91">
        <v>1.8</v>
      </c>
      <c r="L67" s="91">
        <v>1.14</v>
      </c>
      <c r="M67" s="91">
        <v>2.1</v>
      </c>
    </row>
    <row r="68" ht="18.75" spans="1:13">
      <c r="A68" s="98" t="s">
        <v>84</v>
      </c>
      <c r="B68" s="121">
        <v>15.4</v>
      </c>
      <c r="C68" s="57">
        <v>12.9</v>
      </c>
      <c r="D68" s="58">
        <v>6.86</v>
      </c>
      <c r="E68" s="57">
        <v>7.2</v>
      </c>
      <c r="F68" s="57">
        <v>3.71</v>
      </c>
      <c r="G68" s="80">
        <v>2.7</v>
      </c>
      <c r="H68" s="57">
        <v>4.39</v>
      </c>
      <c r="I68" s="57">
        <v>3.1</v>
      </c>
      <c r="J68" s="91">
        <v>2.82</v>
      </c>
      <c r="K68" s="91">
        <v>9.7</v>
      </c>
      <c r="L68" s="91">
        <v>3.6</v>
      </c>
      <c r="M68" s="91">
        <v>6.7</v>
      </c>
    </row>
    <row r="69" ht="18.75" spans="1:13">
      <c r="A69" s="98" t="s">
        <v>85</v>
      </c>
      <c r="B69" s="121">
        <v>16.4</v>
      </c>
      <c r="C69" s="57">
        <v>9.2</v>
      </c>
      <c r="D69" s="58">
        <v>5.32</v>
      </c>
      <c r="E69" s="57">
        <v>4.6</v>
      </c>
      <c r="F69" s="57"/>
      <c r="G69" s="80"/>
      <c r="H69" s="57">
        <v>3.21</v>
      </c>
      <c r="I69" s="57">
        <v>4.8</v>
      </c>
      <c r="J69" s="91">
        <v>3.87</v>
      </c>
      <c r="K69" s="91">
        <v>2.8</v>
      </c>
      <c r="L69" s="91">
        <v>4.67</v>
      </c>
      <c r="M69" s="91">
        <v>3.7</v>
      </c>
    </row>
    <row r="70" ht="18.75" spans="1:13">
      <c r="A70" s="98" t="s">
        <v>86</v>
      </c>
      <c r="B70" s="57"/>
      <c r="C70" s="57"/>
      <c r="D70" s="58"/>
      <c r="E70" s="57"/>
      <c r="F70" s="57"/>
      <c r="G70" s="80"/>
      <c r="H70" s="57"/>
      <c r="I70" s="57"/>
      <c r="J70" s="91"/>
      <c r="K70" s="91"/>
      <c r="L70" s="91"/>
      <c r="M70" s="91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C28:E30"/>
    <mergeCell ref="F28:H30"/>
    <mergeCell ref="I28:K30"/>
    <mergeCell ref="A28:B30"/>
  </mergeCells>
  <pageMargins left="0.7" right="0.7" top="0.75" bottom="0.75" header="0.3" footer="0.3"/>
  <pageSetup paperSize="9" orientation="portrait" horizontalDpi="2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22" workbookViewId="0">
      <selection activeCell="I56" sqref="B56:I5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2"/>
    </row>
    <row r="2" ht="17.25" customHeight="1" spans="1:11">
      <c r="A2" s="5" t="s">
        <v>0</v>
      </c>
      <c r="B2" s="5"/>
      <c r="C2" s="6" t="s">
        <v>158</v>
      </c>
      <c r="D2" s="6"/>
      <c r="E2" s="6"/>
      <c r="F2" s="62" t="s">
        <v>159</v>
      </c>
      <c r="G2" s="62"/>
      <c r="H2" s="62"/>
      <c r="I2" s="83" t="s">
        <v>160</v>
      </c>
      <c r="J2" s="83"/>
      <c r="K2" s="83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4">
        <v>0.666666666666667</v>
      </c>
      <c r="J3" s="84">
        <v>0.833333333333333</v>
      </c>
      <c r="K3" s="84">
        <v>0.979166666666667</v>
      </c>
    </row>
    <row r="4" ht="21.95" customHeight="1" spans="1:13">
      <c r="A4" s="9" t="s">
        <v>4</v>
      </c>
      <c r="B4" s="10" t="s">
        <v>5</v>
      </c>
      <c r="C4" s="11">
        <v>54830</v>
      </c>
      <c r="D4" s="11"/>
      <c r="E4" s="11"/>
      <c r="F4" s="11">
        <v>56150</v>
      </c>
      <c r="G4" s="11"/>
      <c r="H4" s="11"/>
      <c r="I4" s="11">
        <v>57520</v>
      </c>
      <c r="J4" s="11"/>
      <c r="K4" s="11"/>
      <c r="L4" s="85" t="s">
        <v>90</v>
      </c>
      <c r="M4" s="85" t="s">
        <v>91</v>
      </c>
    </row>
    <row r="5" ht="21.95" customHeight="1" spans="1:13">
      <c r="A5" s="9"/>
      <c r="B5" s="12" t="s">
        <v>6</v>
      </c>
      <c r="C5" s="11">
        <v>46620</v>
      </c>
      <c r="D5" s="11"/>
      <c r="E5" s="11"/>
      <c r="F5" s="11">
        <v>47900</v>
      </c>
      <c r="G5" s="11"/>
      <c r="H5" s="11"/>
      <c r="I5" s="11">
        <v>49000</v>
      </c>
      <c r="J5" s="11"/>
      <c r="K5" s="11"/>
      <c r="L5" s="86"/>
      <c r="M5" s="86"/>
    </row>
    <row r="6" ht="21.95" customHeight="1" spans="1:13">
      <c r="A6" s="9"/>
      <c r="B6" s="12" t="s">
        <v>7</v>
      </c>
      <c r="C6" s="13">
        <f>C4-'14日'!I4</f>
        <v>1287</v>
      </c>
      <c r="D6" s="13"/>
      <c r="E6" s="13"/>
      <c r="F6" s="64">
        <f>F4-C4</f>
        <v>1320</v>
      </c>
      <c r="G6" s="65"/>
      <c r="H6" s="66"/>
      <c r="I6" s="64">
        <f>I4-F4</f>
        <v>1370</v>
      </c>
      <c r="J6" s="65"/>
      <c r="K6" s="66"/>
      <c r="L6" s="87">
        <f>C6+F6+I6</f>
        <v>3977</v>
      </c>
      <c r="M6" s="87">
        <f>C7+F7+I7</f>
        <v>3230</v>
      </c>
    </row>
    <row r="7" ht="21.95" customHeight="1" spans="1:13">
      <c r="A7" s="9"/>
      <c r="B7" s="12" t="s">
        <v>8</v>
      </c>
      <c r="C7" s="13">
        <f>C5-'14日'!I5</f>
        <v>850</v>
      </c>
      <c r="D7" s="13"/>
      <c r="E7" s="13"/>
      <c r="F7" s="64">
        <f>F5-C5</f>
        <v>1280</v>
      </c>
      <c r="G7" s="65"/>
      <c r="H7" s="66"/>
      <c r="I7" s="64">
        <f>I5-F5</f>
        <v>1100</v>
      </c>
      <c r="J7" s="65"/>
      <c r="K7" s="66"/>
      <c r="L7" s="87"/>
      <c r="M7" s="87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47</v>
      </c>
      <c r="D9" s="11"/>
      <c r="E9" s="11"/>
      <c r="F9" s="11">
        <v>48</v>
      </c>
      <c r="G9" s="11"/>
      <c r="H9" s="11"/>
      <c r="I9" s="11">
        <v>44</v>
      </c>
      <c r="J9" s="11"/>
      <c r="K9" s="11"/>
      <c r="L9" s="88" t="s">
        <v>92</v>
      </c>
      <c r="M9" s="94"/>
      <c r="N9" s="94"/>
      <c r="O9" s="94"/>
    </row>
    <row r="10" ht="21.95" customHeight="1" spans="1:11">
      <c r="A10" s="14"/>
      <c r="B10" s="15" t="s">
        <v>12</v>
      </c>
      <c r="C10" s="11">
        <v>47</v>
      </c>
      <c r="D10" s="11"/>
      <c r="E10" s="11"/>
      <c r="F10" s="11">
        <v>48</v>
      </c>
      <c r="G10" s="11"/>
      <c r="H10" s="11"/>
      <c r="I10" s="11">
        <v>44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65</v>
      </c>
      <c r="D12" s="11">
        <v>65</v>
      </c>
      <c r="E12" s="11">
        <v>65</v>
      </c>
      <c r="F12" s="11">
        <v>65</v>
      </c>
      <c r="G12" s="11">
        <v>65</v>
      </c>
      <c r="H12" s="11">
        <v>65</v>
      </c>
      <c r="I12" s="11">
        <v>65</v>
      </c>
      <c r="J12" s="11">
        <v>65</v>
      </c>
      <c r="K12" s="11">
        <v>65</v>
      </c>
    </row>
    <row r="13" ht="21.95" customHeight="1" spans="1:11">
      <c r="A13" s="16"/>
      <c r="B13" s="17" t="s">
        <v>16</v>
      </c>
      <c r="C13" s="11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330</v>
      </c>
      <c r="D15" s="18">
        <v>300</v>
      </c>
      <c r="E15" s="18">
        <v>280</v>
      </c>
      <c r="F15" s="18">
        <v>270</v>
      </c>
      <c r="G15" s="18">
        <v>500</v>
      </c>
      <c r="H15" s="18">
        <v>470</v>
      </c>
      <c r="I15" s="18">
        <v>470</v>
      </c>
      <c r="J15" s="18">
        <v>430</v>
      </c>
      <c r="K15" s="18">
        <v>390</v>
      </c>
    </row>
    <row r="16" ht="21.95" customHeight="1" spans="1:11">
      <c r="A16" s="19"/>
      <c r="B16" s="20" t="s">
        <v>20</v>
      </c>
      <c r="C16" s="21" t="s">
        <v>21</v>
      </c>
      <c r="D16" s="21"/>
      <c r="E16" s="21"/>
      <c r="F16" s="21" t="s">
        <v>230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8">
        <v>90</v>
      </c>
      <c r="D18" s="18">
        <v>90</v>
      </c>
      <c r="E18" s="18">
        <v>90</v>
      </c>
      <c r="F18" s="18">
        <v>90</v>
      </c>
      <c r="G18" s="18">
        <v>90</v>
      </c>
      <c r="H18" s="18">
        <v>90</v>
      </c>
      <c r="I18" s="18">
        <v>90</v>
      </c>
      <c r="J18" s="18">
        <v>90</v>
      </c>
      <c r="K18" s="18">
        <v>90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500</v>
      </c>
      <c r="D21" s="18">
        <v>400</v>
      </c>
      <c r="E21" s="18">
        <v>320</v>
      </c>
      <c r="F21" s="18">
        <v>310</v>
      </c>
      <c r="G21" s="18">
        <v>480</v>
      </c>
      <c r="H21" s="18">
        <v>400</v>
      </c>
      <c r="I21" s="18">
        <v>400</v>
      </c>
      <c r="J21" s="18">
        <v>300</v>
      </c>
      <c r="K21" s="18">
        <v>500</v>
      </c>
    </row>
    <row r="22" ht="21.95" customHeight="1" spans="1:11">
      <c r="A22" s="14"/>
      <c r="B22" s="20" t="s">
        <v>25</v>
      </c>
      <c r="C22" s="21" t="s">
        <v>26</v>
      </c>
      <c r="D22" s="21"/>
      <c r="E22" s="21"/>
      <c r="F22" s="21" t="s">
        <v>231</v>
      </c>
      <c r="G22" s="21"/>
      <c r="H22" s="21"/>
      <c r="I22" s="21" t="s">
        <v>232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v>1250</v>
      </c>
      <c r="D23" s="18"/>
      <c r="E23" s="18"/>
      <c r="F23" s="18">
        <v>1200</v>
      </c>
      <c r="G23" s="18"/>
      <c r="H23" s="18"/>
      <c r="I23" s="18">
        <v>1000</v>
      </c>
      <c r="J23" s="18"/>
      <c r="K23" s="18"/>
    </row>
    <row r="24" ht="21.95" customHeight="1" spans="1:11">
      <c r="A24" s="24"/>
      <c r="B24" s="25" t="s">
        <v>29</v>
      </c>
      <c r="C24" s="18">
        <v>2050</v>
      </c>
      <c r="D24" s="18"/>
      <c r="E24" s="18"/>
      <c r="F24" s="18">
        <v>1930</v>
      </c>
      <c r="G24" s="18"/>
      <c r="H24" s="18"/>
      <c r="I24" s="18">
        <v>1930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60</v>
      </c>
      <c r="D25" s="18"/>
      <c r="E25" s="18"/>
      <c r="F25" s="18">
        <v>59</v>
      </c>
      <c r="G25" s="18"/>
      <c r="H25" s="18"/>
      <c r="I25" s="18">
        <v>59</v>
      </c>
      <c r="J25" s="18"/>
      <c r="K25" s="18"/>
    </row>
    <row r="26" ht="21.95" customHeight="1" spans="1:11">
      <c r="A26" s="19"/>
      <c r="B26" s="15" t="s">
        <v>32</v>
      </c>
      <c r="C26" s="18">
        <v>2</v>
      </c>
      <c r="D26" s="18"/>
      <c r="E26" s="18"/>
      <c r="F26" s="18">
        <v>28</v>
      </c>
      <c r="G26" s="18"/>
      <c r="H26" s="18"/>
      <c r="I26" s="18">
        <v>26</v>
      </c>
      <c r="J26" s="18"/>
      <c r="K26" s="18"/>
    </row>
    <row r="27" ht="21.95" customHeight="1" spans="1:11">
      <c r="A27" s="19"/>
      <c r="B27" s="15" t="s">
        <v>33</v>
      </c>
      <c r="C27" s="18">
        <v>2</v>
      </c>
      <c r="D27" s="18"/>
      <c r="E27" s="18"/>
      <c r="F27" s="18">
        <v>2</v>
      </c>
      <c r="G27" s="18"/>
      <c r="H27" s="18"/>
      <c r="I27" s="18">
        <v>2</v>
      </c>
      <c r="J27" s="18"/>
      <c r="K27" s="18"/>
    </row>
    <row r="28" ht="76.5" customHeight="1" spans="1:11">
      <c r="A28" s="26" t="s">
        <v>34</v>
      </c>
      <c r="B28" s="27"/>
      <c r="C28" s="28" t="s">
        <v>233</v>
      </c>
      <c r="D28" s="29"/>
      <c r="E28" s="67"/>
      <c r="F28" s="28" t="s">
        <v>234</v>
      </c>
      <c r="G28" s="29"/>
      <c r="H28" s="67"/>
      <c r="I28" s="28" t="s">
        <v>235</v>
      </c>
      <c r="J28" s="29"/>
      <c r="K28" s="67"/>
    </row>
    <row r="29" ht="24" customHeight="1" spans="1:11">
      <c r="A29" s="30"/>
      <c r="B29" s="31"/>
      <c r="C29" s="32"/>
      <c r="D29" s="33"/>
      <c r="E29" s="68"/>
      <c r="F29" s="32"/>
      <c r="G29" s="33"/>
      <c r="H29" s="68"/>
      <c r="I29" s="32"/>
      <c r="J29" s="33"/>
      <c r="K29" s="68"/>
    </row>
    <row r="30" ht="20.25" customHeight="1" spans="1:11">
      <c r="A30" s="34"/>
      <c r="B30" s="35"/>
      <c r="C30" s="36"/>
      <c r="D30" s="37"/>
      <c r="E30" s="69"/>
      <c r="F30" s="36"/>
      <c r="G30" s="37"/>
      <c r="H30" s="69"/>
      <c r="I30" s="36"/>
      <c r="J30" s="37"/>
      <c r="K30" s="69"/>
    </row>
    <row r="31" ht="14.25" spans="1:11">
      <c r="A31" s="38" t="s">
        <v>35</v>
      </c>
      <c r="B31" s="39"/>
      <c r="C31" s="40" t="s">
        <v>133</v>
      </c>
      <c r="D31" s="41"/>
      <c r="E31" s="70"/>
      <c r="F31" s="40" t="s">
        <v>228</v>
      </c>
      <c r="G31" s="41"/>
      <c r="H31" s="70"/>
      <c r="I31" s="40" t="s">
        <v>205</v>
      </c>
      <c r="J31" s="41"/>
      <c r="K31" s="70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1" t="s">
        <v>40</v>
      </c>
      <c r="F33" s="72"/>
      <c r="G33" s="73" t="s">
        <v>41</v>
      </c>
      <c r="H33" s="74"/>
      <c r="I33" s="89" t="s">
        <v>42</v>
      </c>
      <c r="J33" s="90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91">
        <v>0</v>
      </c>
    </row>
    <row r="35" ht="15.75" spans="1:10">
      <c r="A35" s="45"/>
      <c r="B35" s="43"/>
      <c r="C35" s="47" t="s">
        <v>46</v>
      </c>
      <c r="D35" s="47" t="s">
        <v>47</v>
      </c>
      <c r="E35" s="11">
        <v>9.44</v>
      </c>
      <c r="F35" s="11">
        <v>9.42</v>
      </c>
      <c r="G35" s="11">
        <v>9.5</v>
      </c>
      <c r="H35" s="18">
        <v>9.49</v>
      </c>
      <c r="I35" s="11">
        <v>9.48</v>
      </c>
      <c r="J35" s="91">
        <v>9.44</v>
      </c>
    </row>
    <row r="36" ht="15.75" spans="1:10">
      <c r="A36" s="45"/>
      <c r="B36" s="43"/>
      <c r="C36" s="46" t="s">
        <v>48</v>
      </c>
      <c r="D36" s="46" t="s">
        <v>49</v>
      </c>
      <c r="E36" s="11">
        <v>4.99</v>
      </c>
      <c r="F36" s="11">
        <v>5.3</v>
      </c>
      <c r="G36" s="11">
        <v>5.85</v>
      </c>
      <c r="H36" s="18">
        <v>6.55</v>
      </c>
      <c r="I36" s="11">
        <v>9.46</v>
      </c>
      <c r="J36" s="91">
        <v>10.03</v>
      </c>
    </row>
    <row r="37" ht="18.75" spans="1:10">
      <c r="A37" s="45"/>
      <c r="B37" s="43"/>
      <c r="C37" s="47" t="s">
        <v>50</v>
      </c>
      <c r="D37" s="46" t="s">
        <v>51</v>
      </c>
      <c r="E37" s="120">
        <v>19</v>
      </c>
      <c r="F37" s="120">
        <v>17.7</v>
      </c>
      <c r="G37" s="120">
        <v>16.5</v>
      </c>
      <c r="H37" s="18">
        <v>17.9</v>
      </c>
      <c r="I37" s="11">
        <v>12.4</v>
      </c>
      <c r="J37" s="91">
        <v>13.1</v>
      </c>
    </row>
    <row r="38" ht="14.25" spans="1:10">
      <c r="A38" s="45"/>
      <c r="B38" s="43"/>
      <c r="C38" s="48" t="s">
        <v>52</v>
      </c>
      <c r="D38" s="46" t="s">
        <v>53</v>
      </c>
      <c r="E38" s="120">
        <v>2.94</v>
      </c>
      <c r="F38" s="120">
        <v>3.2</v>
      </c>
      <c r="G38" s="120">
        <v>6.96</v>
      </c>
      <c r="H38" s="76">
        <v>6.62</v>
      </c>
      <c r="I38" s="11">
        <v>4.58</v>
      </c>
      <c r="J38" s="91">
        <v>4.18</v>
      </c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20">
        <v>0.8</v>
      </c>
      <c r="F39" s="120">
        <v>0.8</v>
      </c>
      <c r="G39" s="120">
        <v>0.5</v>
      </c>
      <c r="H39" s="18">
        <v>0.5</v>
      </c>
      <c r="I39" s="11">
        <v>0.5</v>
      </c>
      <c r="J39" s="91">
        <v>0.5</v>
      </c>
    </row>
    <row r="40" ht="15.75" spans="1:10">
      <c r="A40" s="45"/>
      <c r="B40" s="43"/>
      <c r="C40" s="47" t="s">
        <v>46</v>
      </c>
      <c r="D40" s="47" t="s">
        <v>55</v>
      </c>
      <c r="E40" s="11">
        <v>10.07</v>
      </c>
      <c r="F40" s="11">
        <v>10.08</v>
      </c>
      <c r="G40" s="11">
        <v>10.16</v>
      </c>
      <c r="H40" s="18">
        <v>10.07</v>
      </c>
      <c r="I40" s="11">
        <v>10.02</v>
      </c>
      <c r="J40" s="91">
        <v>10.07</v>
      </c>
    </row>
    <row r="41" ht="15.75" spans="1:10">
      <c r="A41" s="45"/>
      <c r="B41" s="43"/>
      <c r="C41" s="46" t="s">
        <v>48</v>
      </c>
      <c r="D41" s="46" t="s">
        <v>56</v>
      </c>
      <c r="E41" s="11">
        <v>12.08</v>
      </c>
      <c r="F41" s="11">
        <v>14.2</v>
      </c>
      <c r="G41" s="11">
        <v>18.25</v>
      </c>
      <c r="H41" s="18">
        <v>14.6</v>
      </c>
      <c r="I41" s="11">
        <v>17.87</v>
      </c>
      <c r="J41" s="91">
        <v>18.13</v>
      </c>
    </row>
    <row r="42" ht="15.75" spans="1:10">
      <c r="A42" s="45"/>
      <c r="B42" s="43"/>
      <c r="C42" s="48" t="s">
        <v>57</v>
      </c>
      <c r="D42" s="47" t="s">
        <v>58</v>
      </c>
      <c r="E42" s="11">
        <v>2.54</v>
      </c>
      <c r="F42" s="11">
        <v>3</v>
      </c>
      <c r="G42" s="11">
        <v>3.28</v>
      </c>
      <c r="H42" s="18">
        <v>3.33</v>
      </c>
      <c r="I42" s="11">
        <v>3.26</v>
      </c>
      <c r="J42" s="91">
        <v>4.25</v>
      </c>
    </row>
    <row r="43" ht="15.75" spans="1:10">
      <c r="A43" s="45"/>
      <c r="B43" s="43"/>
      <c r="C43" s="48" t="s">
        <v>59</v>
      </c>
      <c r="D43" s="46" t="s">
        <v>60</v>
      </c>
      <c r="E43" s="11">
        <v>4.64</v>
      </c>
      <c r="F43" s="11">
        <v>4.83</v>
      </c>
      <c r="G43" s="11">
        <v>5.65</v>
      </c>
      <c r="H43" s="18">
        <v>5.69</v>
      </c>
      <c r="I43" s="11">
        <v>6.94</v>
      </c>
      <c r="J43" s="91">
        <v>6.85</v>
      </c>
    </row>
    <row r="44" ht="18.75" spans="1:10">
      <c r="A44" s="45"/>
      <c r="B44" s="43"/>
      <c r="C44" s="47" t="s">
        <v>50</v>
      </c>
      <c r="D44" s="46" t="s">
        <v>61</v>
      </c>
      <c r="E44" s="11">
        <v>744</v>
      </c>
      <c r="F44" s="11">
        <v>939</v>
      </c>
      <c r="G44" s="11">
        <v>1040</v>
      </c>
      <c r="H44" s="18">
        <v>1400</v>
      </c>
      <c r="I44" s="11">
        <v>1360</v>
      </c>
      <c r="J44" s="91">
        <v>788</v>
      </c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>
        <v>5.54</v>
      </c>
      <c r="F45" s="11">
        <v>5.6</v>
      </c>
      <c r="G45" s="11">
        <v>6.05</v>
      </c>
      <c r="H45" s="18">
        <v>4.87</v>
      </c>
      <c r="I45" s="11">
        <v>6.58</v>
      </c>
      <c r="J45" s="91">
        <v>7.28</v>
      </c>
    </row>
    <row r="46" ht="18.75" spans="1:10">
      <c r="A46" s="45"/>
      <c r="B46" s="43"/>
      <c r="C46" s="47" t="s">
        <v>50</v>
      </c>
      <c r="D46" s="46" t="s">
        <v>51</v>
      </c>
      <c r="E46" s="11">
        <v>13.7</v>
      </c>
      <c r="F46" s="11">
        <v>12.8</v>
      </c>
      <c r="G46" s="11">
        <v>18.2</v>
      </c>
      <c r="H46" s="18">
        <v>24.8</v>
      </c>
      <c r="I46" s="11">
        <v>35.1</v>
      </c>
      <c r="J46" s="91">
        <v>15.7</v>
      </c>
    </row>
    <row r="47" ht="14.25" spans="1:10">
      <c r="A47" s="45"/>
      <c r="B47" s="43"/>
      <c r="C47" s="48" t="s">
        <v>52</v>
      </c>
      <c r="D47" s="46" t="s">
        <v>65</v>
      </c>
      <c r="E47" s="11">
        <v>0.64</v>
      </c>
      <c r="F47" s="11">
        <v>1.1</v>
      </c>
      <c r="G47" s="11">
        <v>2.87</v>
      </c>
      <c r="H47" s="18">
        <v>2.04</v>
      </c>
      <c r="I47" s="11">
        <v>1.74</v>
      </c>
      <c r="J47" s="91">
        <v>2.16</v>
      </c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/>
      <c r="F48" s="11"/>
      <c r="G48" s="11"/>
      <c r="H48" s="18"/>
      <c r="I48" s="11"/>
      <c r="J48" s="91"/>
    </row>
    <row r="49" ht="18.75" spans="1:10">
      <c r="A49" s="45"/>
      <c r="B49" s="43"/>
      <c r="C49" s="47" t="s">
        <v>50</v>
      </c>
      <c r="D49" s="46" t="s">
        <v>51</v>
      </c>
      <c r="E49" s="11"/>
      <c r="F49" s="11"/>
      <c r="G49" s="11"/>
      <c r="H49" s="18"/>
      <c r="I49" s="11"/>
      <c r="J49" s="91"/>
    </row>
    <row r="50" ht="14.25" spans="1:10">
      <c r="A50" s="45"/>
      <c r="B50" s="43"/>
      <c r="C50" s="48" t="s">
        <v>52</v>
      </c>
      <c r="D50" s="46" t="s">
        <v>65</v>
      </c>
      <c r="E50" s="11"/>
      <c r="F50" s="11"/>
      <c r="G50" s="11"/>
      <c r="H50" s="18"/>
      <c r="I50" s="11"/>
      <c r="J50" s="91"/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/>
      <c r="F51" s="11"/>
      <c r="G51" s="11"/>
      <c r="H51" s="18"/>
      <c r="I51" s="11"/>
      <c r="J51" s="91"/>
    </row>
    <row r="52" ht="15.75" spans="1:10">
      <c r="A52" s="45"/>
      <c r="B52" s="43"/>
      <c r="C52" s="47" t="s">
        <v>46</v>
      </c>
      <c r="D52" s="46" t="s">
        <v>69</v>
      </c>
      <c r="E52" s="11"/>
      <c r="F52" s="11"/>
      <c r="G52" s="11"/>
      <c r="H52" s="18"/>
      <c r="I52" s="11"/>
      <c r="J52" s="91"/>
    </row>
    <row r="53" ht="15.75" spans="1:10">
      <c r="A53" s="45"/>
      <c r="B53" s="43"/>
      <c r="C53" s="46" t="s">
        <v>48</v>
      </c>
      <c r="D53" s="46" t="s">
        <v>49</v>
      </c>
      <c r="E53" s="11"/>
      <c r="F53" s="11"/>
      <c r="G53" s="11"/>
      <c r="H53" s="18"/>
      <c r="I53" s="11"/>
      <c r="J53" s="91"/>
    </row>
    <row r="54" ht="18.75" spans="1:10">
      <c r="A54" s="45"/>
      <c r="B54" s="43"/>
      <c r="C54" s="47" t="s">
        <v>50</v>
      </c>
      <c r="D54" s="46" t="s">
        <v>51</v>
      </c>
      <c r="E54" s="11"/>
      <c r="F54" s="11"/>
      <c r="G54" s="11"/>
      <c r="H54" s="18"/>
      <c r="I54" s="11"/>
      <c r="J54" s="91"/>
    </row>
    <row r="55" ht="14.25" spans="1:10">
      <c r="A55" s="45"/>
      <c r="B55" s="49"/>
      <c r="C55" s="50" t="s">
        <v>52</v>
      </c>
      <c r="D55" s="46" t="s">
        <v>70</v>
      </c>
      <c r="E55" s="77"/>
      <c r="F55" s="77"/>
      <c r="G55" s="77"/>
      <c r="H55" s="18"/>
      <c r="I55" s="11"/>
      <c r="J55" s="91"/>
    </row>
    <row r="56" ht="14.25" spans="1:10">
      <c r="A56" s="51" t="s">
        <v>71</v>
      </c>
      <c r="B56" s="51" t="s">
        <v>72</v>
      </c>
      <c r="C56" s="52">
        <v>8.12</v>
      </c>
      <c r="D56" s="51" t="s">
        <v>44</v>
      </c>
      <c r="E56" s="52">
        <v>82</v>
      </c>
      <c r="F56" s="51" t="s">
        <v>73</v>
      </c>
      <c r="G56" s="52">
        <v>71.7</v>
      </c>
      <c r="H56" s="51" t="s">
        <v>74</v>
      </c>
      <c r="I56" s="52">
        <v>0.14</v>
      </c>
      <c r="J56" s="91"/>
    </row>
    <row r="57" ht="14.25" spans="1:13">
      <c r="A57" s="45"/>
      <c r="B57" s="53" t="s">
        <v>40</v>
      </c>
      <c r="C57" s="53"/>
      <c r="D57" s="53"/>
      <c r="E57" s="53"/>
      <c r="F57" s="78" t="s">
        <v>41</v>
      </c>
      <c r="G57" s="78"/>
      <c r="H57" s="78"/>
      <c r="I57" s="78"/>
      <c r="J57" s="92" t="s">
        <v>42</v>
      </c>
      <c r="K57" s="92"/>
      <c r="L57" s="92"/>
      <c r="M57" s="92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9" t="s">
        <v>75</v>
      </c>
      <c r="G58" s="79" t="s">
        <v>76</v>
      </c>
      <c r="H58" s="79" t="s">
        <v>75</v>
      </c>
      <c r="I58" s="79" t="s">
        <v>76</v>
      </c>
      <c r="J58" s="93" t="s">
        <v>75</v>
      </c>
      <c r="K58" s="93" t="s">
        <v>76</v>
      </c>
      <c r="L58" s="93" t="s">
        <v>75</v>
      </c>
      <c r="M58" s="93" t="s">
        <v>76</v>
      </c>
    </row>
    <row r="59" ht="18.75" spans="1:13">
      <c r="A59" s="56" t="s">
        <v>77</v>
      </c>
      <c r="B59" s="57">
        <v>56.3</v>
      </c>
      <c r="C59" s="57"/>
      <c r="D59" s="58">
        <v>9.2</v>
      </c>
      <c r="E59" s="57"/>
      <c r="F59" s="57">
        <v>53.4</v>
      </c>
      <c r="G59" s="80"/>
      <c r="H59" s="57">
        <v>43.7</v>
      </c>
      <c r="I59" s="57"/>
      <c r="J59" s="91">
        <v>70.4</v>
      </c>
      <c r="K59" s="91"/>
      <c r="L59" s="91"/>
      <c r="M59" s="91"/>
    </row>
    <row r="60" ht="18.75" spans="1:13">
      <c r="A60" s="56" t="s">
        <v>78</v>
      </c>
      <c r="B60" s="57">
        <v>5.43</v>
      </c>
      <c r="C60" s="57"/>
      <c r="D60" s="58">
        <v>0.6</v>
      </c>
      <c r="E60" s="57"/>
      <c r="F60" s="57">
        <v>2.72</v>
      </c>
      <c r="G60" s="80"/>
      <c r="H60" s="57">
        <v>3.18</v>
      </c>
      <c r="I60" s="57"/>
      <c r="J60" s="91">
        <v>4.67</v>
      </c>
      <c r="K60" s="91"/>
      <c r="L60" s="91">
        <v>0.86</v>
      </c>
      <c r="M60" s="91"/>
    </row>
    <row r="61" ht="18.75" spans="1:13">
      <c r="A61" s="56" t="s">
        <v>79</v>
      </c>
      <c r="B61" s="57"/>
      <c r="C61" s="57"/>
      <c r="D61" s="58"/>
      <c r="E61" s="57"/>
      <c r="F61" s="57"/>
      <c r="G61" s="80"/>
      <c r="H61" s="57"/>
      <c r="I61" s="57"/>
      <c r="J61" s="91"/>
      <c r="K61" s="91"/>
      <c r="L61" s="91">
        <v>38.5</v>
      </c>
      <c r="M61" s="91"/>
    </row>
    <row r="62" ht="18.75" spans="1:13">
      <c r="A62" s="59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95"/>
    </row>
    <row r="63" ht="18.75" spans="1:13">
      <c r="A63" s="61" t="s">
        <v>80</v>
      </c>
      <c r="B63" s="57"/>
      <c r="C63" s="57">
        <v>47.6</v>
      </c>
      <c r="D63" s="58"/>
      <c r="E63" s="57">
        <v>32.27</v>
      </c>
      <c r="F63" s="57"/>
      <c r="G63" s="80">
        <v>32.7</v>
      </c>
      <c r="H63" s="57"/>
      <c r="I63" s="57">
        <v>31.7</v>
      </c>
      <c r="J63" s="91"/>
      <c r="K63" s="91">
        <v>32</v>
      </c>
      <c r="M63" s="91">
        <v>28.7</v>
      </c>
    </row>
    <row r="64" ht="18.75" spans="1:13">
      <c r="A64" s="61" t="s">
        <v>81</v>
      </c>
      <c r="B64" s="57"/>
      <c r="C64" s="57">
        <v>33.4</v>
      </c>
      <c r="D64" s="58"/>
      <c r="E64" s="57">
        <v>158.28</v>
      </c>
      <c r="F64" s="57"/>
      <c r="G64" s="80">
        <v>6.9</v>
      </c>
      <c r="H64" s="57"/>
      <c r="I64" s="57">
        <v>7.8</v>
      </c>
      <c r="J64" s="91"/>
      <c r="K64" s="91">
        <v>8</v>
      </c>
      <c r="L64" s="91"/>
      <c r="M64" s="91">
        <v>9.2</v>
      </c>
    </row>
    <row r="65" ht="18.75" spans="1:13">
      <c r="A65" s="61" t="s">
        <v>82</v>
      </c>
      <c r="B65" s="57"/>
      <c r="C65" s="57">
        <v>57</v>
      </c>
      <c r="D65" s="58"/>
      <c r="E65" s="57">
        <v>47.36</v>
      </c>
      <c r="F65" s="57"/>
      <c r="G65" s="80">
        <v>48.7</v>
      </c>
      <c r="H65" s="57"/>
      <c r="I65" s="57">
        <v>50.2</v>
      </c>
      <c r="J65" s="91"/>
      <c r="K65" s="91">
        <v>36.9</v>
      </c>
      <c r="M65" s="91">
        <v>55.4</v>
      </c>
    </row>
    <row r="66" ht="18.75" spans="1:13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100"/>
    </row>
    <row r="67" ht="18.75" spans="1:13">
      <c r="A67" s="98" t="s">
        <v>83</v>
      </c>
      <c r="B67" s="57">
        <v>0.6</v>
      </c>
      <c r="C67" s="57">
        <v>4.1</v>
      </c>
      <c r="D67" s="58">
        <v>0.2</v>
      </c>
      <c r="E67" s="57">
        <v>4.2</v>
      </c>
      <c r="F67" s="57">
        <v>1.4</v>
      </c>
      <c r="G67" s="80">
        <v>2.7</v>
      </c>
      <c r="H67" s="57">
        <v>0.88</v>
      </c>
      <c r="I67" s="57">
        <v>3.3</v>
      </c>
      <c r="J67" s="91">
        <v>2.84</v>
      </c>
      <c r="K67" s="91">
        <v>0.9</v>
      </c>
      <c r="L67" s="91">
        <v>2.35</v>
      </c>
      <c r="M67" s="91">
        <v>1.2</v>
      </c>
    </row>
    <row r="68" ht="18.75" spans="1:13">
      <c r="A68" s="98" t="s">
        <v>84</v>
      </c>
      <c r="B68" s="121">
        <v>1.83</v>
      </c>
      <c r="C68" s="57">
        <v>6.9</v>
      </c>
      <c r="D68" s="58">
        <v>2.33</v>
      </c>
      <c r="E68" s="57">
        <v>10.9</v>
      </c>
      <c r="F68" s="57">
        <v>5.67</v>
      </c>
      <c r="G68" s="80">
        <v>10.6</v>
      </c>
      <c r="H68" s="57">
        <v>10.1</v>
      </c>
      <c r="I68" s="57">
        <v>17.1</v>
      </c>
      <c r="J68" s="91"/>
      <c r="K68" s="91"/>
      <c r="L68" s="91">
        <v>4.76</v>
      </c>
      <c r="M68" s="91">
        <v>3.6</v>
      </c>
    </row>
    <row r="69" ht="18.75" spans="1:13">
      <c r="A69" s="98" t="s">
        <v>85</v>
      </c>
      <c r="B69" s="121">
        <v>7.25</v>
      </c>
      <c r="C69" s="57">
        <v>5.1</v>
      </c>
      <c r="D69" s="58">
        <v>5</v>
      </c>
      <c r="E69" s="57">
        <v>5.55</v>
      </c>
      <c r="F69" s="57">
        <v>1.22</v>
      </c>
      <c r="G69" s="80">
        <v>6.1</v>
      </c>
      <c r="H69" s="57">
        <v>4.94</v>
      </c>
      <c r="I69" s="57">
        <v>3.7</v>
      </c>
      <c r="J69" s="91">
        <v>3.67</v>
      </c>
      <c r="K69" s="91">
        <v>1.4</v>
      </c>
      <c r="L69" s="91">
        <v>4.22</v>
      </c>
      <c r="M69" s="91">
        <v>1.8</v>
      </c>
    </row>
    <row r="70" ht="18.75" spans="1:13">
      <c r="A70" s="98" t="s">
        <v>86</v>
      </c>
      <c r="B70" s="57"/>
      <c r="C70" s="57"/>
      <c r="D70" s="58"/>
      <c r="E70" s="57"/>
      <c r="F70" s="57"/>
      <c r="G70" s="80"/>
      <c r="H70" s="57"/>
      <c r="I70" s="57"/>
      <c r="J70" s="91"/>
      <c r="K70" s="91"/>
      <c r="L70" s="91"/>
      <c r="M70" s="91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C28:E30"/>
    <mergeCell ref="F28:H30"/>
    <mergeCell ref="I28:K30"/>
    <mergeCell ref="A28:B30"/>
  </mergeCells>
  <pageMargins left="0.7" right="0.7" top="0.75" bottom="0.75" header="0.3" footer="0.3"/>
  <pageSetup paperSize="9" orientation="portrait" horizontalDpi="2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3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2"/>
    </row>
    <row r="2" ht="17.25" customHeight="1" spans="1:11">
      <c r="A2" s="5" t="s">
        <v>0</v>
      </c>
      <c r="B2" s="5"/>
      <c r="C2" s="6" t="s">
        <v>158</v>
      </c>
      <c r="D2" s="6"/>
      <c r="E2" s="6"/>
      <c r="F2" s="62" t="s">
        <v>159</v>
      </c>
      <c r="G2" s="62"/>
      <c r="H2" s="62"/>
      <c r="I2" s="83" t="s">
        <v>160</v>
      </c>
      <c r="J2" s="83"/>
      <c r="K2" s="83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4">
        <v>0.666666666666667</v>
      </c>
      <c r="J3" s="84">
        <v>0.833333333333333</v>
      </c>
      <c r="K3" s="84">
        <v>0.979166666666667</v>
      </c>
    </row>
    <row r="4" ht="21.95" customHeight="1" spans="1:13">
      <c r="A4" s="9" t="s">
        <v>4</v>
      </c>
      <c r="B4" s="10" t="s">
        <v>5</v>
      </c>
      <c r="C4" s="11">
        <v>58970</v>
      </c>
      <c r="D4" s="11"/>
      <c r="E4" s="11"/>
      <c r="F4" s="11">
        <v>60150</v>
      </c>
      <c r="G4" s="11"/>
      <c r="H4" s="11"/>
      <c r="I4" s="11">
        <v>61610</v>
      </c>
      <c r="J4" s="11"/>
      <c r="K4" s="11"/>
      <c r="L4" s="85" t="s">
        <v>90</v>
      </c>
      <c r="M4" s="85" t="s">
        <v>91</v>
      </c>
    </row>
    <row r="5" ht="21.95" customHeight="1" spans="1:13">
      <c r="A5" s="9"/>
      <c r="B5" s="12" t="s">
        <v>6</v>
      </c>
      <c r="C5" s="11">
        <v>50350</v>
      </c>
      <c r="D5" s="11"/>
      <c r="E5" s="11"/>
      <c r="F5" s="11">
        <v>51400</v>
      </c>
      <c r="G5" s="11"/>
      <c r="H5" s="11"/>
      <c r="I5" s="11">
        <v>52330</v>
      </c>
      <c r="J5" s="11"/>
      <c r="K5" s="11"/>
      <c r="L5" s="86"/>
      <c r="M5" s="86"/>
    </row>
    <row r="6" ht="21.95" customHeight="1" spans="1:13">
      <c r="A6" s="9"/>
      <c r="B6" s="12" t="s">
        <v>7</v>
      </c>
      <c r="C6" s="13">
        <f>C4-'15日'!I4</f>
        <v>1450</v>
      </c>
      <c r="D6" s="13"/>
      <c r="E6" s="13"/>
      <c r="F6" s="64">
        <f>F4-C4</f>
        <v>1180</v>
      </c>
      <c r="G6" s="65"/>
      <c r="H6" s="66"/>
      <c r="I6" s="64">
        <f>I4-F4</f>
        <v>1460</v>
      </c>
      <c r="J6" s="65"/>
      <c r="K6" s="66"/>
      <c r="L6" s="87">
        <f>C6+F6+I6</f>
        <v>4090</v>
      </c>
      <c r="M6" s="87">
        <f>C7+F7+I7</f>
        <v>3330</v>
      </c>
    </row>
    <row r="7" ht="21.95" customHeight="1" spans="1:13">
      <c r="A7" s="9"/>
      <c r="B7" s="12" t="s">
        <v>8</v>
      </c>
      <c r="C7" s="13">
        <f>C5-'15日'!I5</f>
        <v>1350</v>
      </c>
      <c r="D7" s="13"/>
      <c r="E7" s="13"/>
      <c r="F7" s="64">
        <f>F5-C5</f>
        <v>1050</v>
      </c>
      <c r="G7" s="65"/>
      <c r="H7" s="66"/>
      <c r="I7" s="64">
        <f>I5-F5</f>
        <v>930</v>
      </c>
      <c r="J7" s="65"/>
      <c r="K7" s="66"/>
      <c r="L7" s="87"/>
      <c r="M7" s="87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47</v>
      </c>
      <c r="D9" s="11"/>
      <c r="E9" s="11"/>
      <c r="F9" s="11">
        <v>47</v>
      </c>
      <c r="G9" s="11"/>
      <c r="H9" s="11"/>
      <c r="I9" s="11">
        <v>45</v>
      </c>
      <c r="J9" s="11"/>
      <c r="K9" s="11"/>
      <c r="L9" s="88" t="s">
        <v>92</v>
      </c>
      <c r="M9" s="94"/>
      <c r="N9" s="94"/>
      <c r="O9" s="94"/>
    </row>
    <row r="10" ht="21.95" customHeight="1" spans="1:11">
      <c r="A10" s="14"/>
      <c r="B10" s="15" t="s">
        <v>12</v>
      </c>
      <c r="C10" s="11">
        <v>47</v>
      </c>
      <c r="D10" s="11"/>
      <c r="E10" s="11"/>
      <c r="F10" s="11">
        <v>47</v>
      </c>
      <c r="G10" s="11"/>
      <c r="H10" s="11"/>
      <c r="I10" s="11">
        <v>45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65</v>
      </c>
      <c r="D12" s="11">
        <v>65</v>
      </c>
      <c r="E12" s="11">
        <v>65</v>
      </c>
      <c r="F12" s="11">
        <v>65</v>
      </c>
      <c r="G12" s="11">
        <v>65</v>
      </c>
      <c r="H12" s="11">
        <v>65</v>
      </c>
      <c r="I12" s="11">
        <v>65</v>
      </c>
      <c r="J12" s="11">
        <v>65</v>
      </c>
      <c r="K12" s="11">
        <v>65</v>
      </c>
    </row>
    <row r="13" ht="21.95" customHeight="1" spans="1:11">
      <c r="A13" s="16"/>
      <c r="B13" s="17" t="s">
        <v>16</v>
      </c>
      <c r="C13" s="11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390</v>
      </c>
      <c r="D15" s="18">
        <v>350</v>
      </c>
      <c r="E15" s="18">
        <v>310</v>
      </c>
      <c r="F15" s="18">
        <v>300</v>
      </c>
      <c r="G15" s="18">
        <v>270</v>
      </c>
      <c r="H15" s="18">
        <v>500</v>
      </c>
      <c r="I15" s="18">
        <v>500</v>
      </c>
      <c r="J15" s="18">
        <v>470</v>
      </c>
      <c r="K15" s="18">
        <v>430</v>
      </c>
    </row>
    <row r="16" ht="21.95" customHeight="1" spans="1:11">
      <c r="A16" s="19"/>
      <c r="B16" s="20" t="s">
        <v>20</v>
      </c>
      <c r="C16" s="21" t="s">
        <v>21</v>
      </c>
      <c r="D16" s="21"/>
      <c r="E16" s="21"/>
      <c r="F16" s="21" t="s">
        <v>236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8">
        <v>90</v>
      </c>
      <c r="D18" s="18">
        <v>90</v>
      </c>
      <c r="E18" s="18">
        <v>90</v>
      </c>
      <c r="F18" s="18">
        <v>90</v>
      </c>
      <c r="G18" s="18">
        <v>90</v>
      </c>
      <c r="H18" s="18">
        <v>90</v>
      </c>
      <c r="I18" s="18">
        <v>90</v>
      </c>
      <c r="J18" s="18">
        <v>90</v>
      </c>
      <c r="K18" s="18">
        <v>90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500</v>
      </c>
      <c r="D21" s="18">
        <v>430</v>
      </c>
      <c r="E21" s="18">
        <v>340</v>
      </c>
      <c r="F21" s="18">
        <v>330</v>
      </c>
      <c r="G21" s="18">
        <v>500</v>
      </c>
      <c r="H21" s="18">
        <v>450</v>
      </c>
      <c r="I21" s="18">
        <v>450</v>
      </c>
      <c r="J21" s="18">
        <v>360</v>
      </c>
      <c r="K21" s="18">
        <v>260</v>
      </c>
    </row>
    <row r="22" ht="28.5" customHeight="1" spans="1:11">
      <c r="A22" s="14"/>
      <c r="B22" s="20" t="s">
        <v>25</v>
      </c>
      <c r="C22" s="21" t="s">
        <v>26</v>
      </c>
      <c r="D22" s="21"/>
      <c r="E22" s="21"/>
      <c r="F22" s="21" t="s">
        <v>237</v>
      </c>
      <c r="G22" s="21"/>
      <c r="H22" s="21"/>
      <c r="I22" s="21" t="s">
        <v>26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v>830</v>
      </c>
      <c r="D23" s="18"/>
      <c r="E23" s="18"/>
      <c r="F23" s="18">
        <v>700</v>
      </c>
      <c r="G23" s="18"/>
      <c r="H23" s="18"/>
      <c r="I23" s="18">
        <v>480</v>
      </c>
      <c r="J23" s="18"/>
      <c r="K23" s="18"/>
    </row>
    <row r="24" ht="21.95" customHeight="1" spans="1:11">
      <c r="A24" s="24"/>
      <c r="B24" s="25" t="s">
        <v>29</v>
      </c>
      <c r="C24" s="18">
        <v>1760</v>
      </c>
      <c r="D24" s="18"/>
      <c r="E24" s="18"/>
      <c r="F24" s="18">
        <v>1760</v>
      </c>
      <c r="G24" s="18"/>
      <c r="H24" s="18"/>
      <c r="I24" s="18">
        <v>1650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59</v>
      </c>
      <c r="D25" s="18"/>
      <c r="E25" s="18"/>
      <c r="F25" s="18">
        <v>59</v>
      </c>
      <c r="G25" s="18"/>
      <c r="H25" s="18"/>
      <c r="I25" s="18">
        <v>59</v>
      </c>
      <c r="J25" s="18"/>
      <c r="K25" s="18"/>
    </row>
    <row r="26" ht="21.95" customHeight="1" spans="1:11">
      <c r="A26" s="19"/>
      <c r="B26" s="15" t="s">
        <v>32</v>
      </c>
      <c r="C26" s="18">
        <v>26</v>
      </c>
      <c r="D26" s="18"/>
      <c r="E26" s="18"/>
      <c r="F26" s="18">
        <v>24</v>
      </c>
      <c r="G26" s="18"/>
      <c r="H26" s="18"/>
      <c r="I26" s="18">
        <v>24</v>
      </c>
      <c r="J26" s="18"/>
      <c r="K26" s="18"/>
    </row>
    <row r="27" ht="21.95" customHeight="1" spans="1:11">
      <c r="A27" s="19"/>
      <c r="B27" s="15" t="s">
        <v>33</v>
      </c>
      <c r="C27" s="18">
        <v>2</v>
      </c>
      <c r="D27" s="18"/>
      <c r="E27" s="18"/>
      <c r="F27" s="18">
        <v>2</v>
      </c>
      <c r="G27" s="18"/>
      <c r="H27" s="18"/>
      <c r="I27" s="18">
        <v>2</v>
      </c>
      <c r="J27" s="18"/>
      <c r="K27" s="18"/>
    </row>
    <row r="28" ht="76.5" customHeight="1" spans="1:11">
      <c r="A28" s="26" t="s">
        <v>34</v>
      </c>
      <c r="B28" s="27"/>
      <c r="C28" s="28" t="s">
        <v>238</v>
      </c>
      <c r="D28" s="29"/>
      <c r="E28" s="67"/>
      <c r="F28" s="28" t="s">
        <v>239</v>
      </c>
      <c r="G28" s="29"/>
      <c r="H28" s="67"/>
      <c r="I28" s="28" t="s">
        <v>240</v>
      </c>
      <c r="J28" s="29"/>
      <c r="K28" s="67"/>
    </row>
    <row r="29" ht="24" customHeight="1" spans="1:11">
      <c r="A29" s="30"/>
      <c r="B29" s="31"/>
      <c r="C29" s="32"/>
      <c r="D29" s="33"/>
      <c r="E29" s="68"/>
      <c r="F29" s="32"/>
      <c r="G29" s="33"/>
      <c r="H29" s="68"/>
      <c r="I29" s="32"/>
      <c r="J29" s="33"/>
      <c r="K29" s="68"/>
    </row>
    <row r="30" ht="20.25" customHeight="1" spans="1:11">
      <c r="A30" s="34"/>
      <c r="B30" s="35"/>
      <c r="C30" s="36"/>
      <c r="D30" s="37"/>
      <c r="E30" s="69"/>
      <c r="F30" s="36"/>
      <c r="G30" s="37"/>
      <c r="H30" s="69"/>
      <c r="I30" s="36"/>
      <c r="J30" s="37"/>
      <c r="K30" s="69"/>
    </row>
    <row r="31" ht="14.25" customHeight="1" spans="1:11">
      <c r="A31" s="38" t="s">
        <v>35</v>
      </c>
      <c r="B31" s="39"/>
      <c r="C31" s="40" t="s">
        <v>241</v>
      </c>
      <c r="D31" s="41"/>
      <c r="E31" s="70"/>
      <c r="F31" s="40" t="s">
        <v>228</v>
      </c>
      <c r="G31" s="41"/>
      <c r="H31" s="70"/>
      <c r="I31" s="40" t="s">
        <v>205</v>
      </c>
      <c r="J31" s="41"/>
      <c r="K31" s="70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1" t="s">
        <v>40</v>
      </c>
      <c r="F33" s="72"/>
      <c r="G33" s="73" t="s">
        <v>41</v>
      </c>
      <c r="H33" s="74"/>
      <c r="I33" s="89" t="s">
        <v>42</v>
      </c>
      <c r="J33" s="90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91">
        <v>0</v>
      </c>
    </row>
    <row r="35" ht="15.75" spans="1:10">
      <c r="A35" s="45"/>
      <c r="B35" s="43"/>
      <c r="C35" s="47" t="s">
        <v>46</v>
      </c>
      <c r="D35" s="47" t="s">
        <v>47</v>
      </c>
      <c r="E35" s="11">
        <v>9.41</v>
      </c>
      <c r="F35" s="11">
        <v>9.43</v>
      </c>
      <c r="G35" s="11">
        <v>9.5</v>
      </c>
      <c r="H35" s="18">
        <v>9.48</v>
      </c>
      <c r="I35" s="11">
        <v>9.46</v>
      </c>
      <c r="J35" s="91">
        <v>9.45</v>
      </c>
    </row>
    <row r="36" ht="15.75" spans="1:10">
      <c r="A36" s="45"/>
      <c r="B36" s="43"/>
      <c r="C36" s="46" t="s">
        <v>48</v>
      </c>
      <c r="D36" s="46" t="s">
        <v>49</v>
      </c>
      <c r="E36" s="11">
        <v>4.72</v>
      </c>
      <c r="F36" s="11">
        <v>5.49</v>
      </c>
      <c r="G36" s="11">
        <v>5.3</v>
      </c>
      <c r="H36" s="18">
        <v>6.48</v>
      </c>
      <c r="I36" s="11">
        <v>7.17</v>
      </c>
      <c r="J36" s="91">
        <v>8.91</v>
      </c>
    </row>
    <row r="37" ht="18.75" spans="1:10">
      <c r="A37" s="45"/>
      <c r="B37" s="43"/>
      <c r="C37" s="47" t="s">
        <v>50</v>
      </c>
      <c r="D37" s="46" t="s">
        <v>51</v>
      </c>
      <c r="E37" s="120">
        <v>13.8</v>
      </c>
      <c r="F37" s="120">
        <v>14.6</v>
      </c>
      <c r="G37" s="120">
        <v>14.5</v>
      </c>
      <c r="H37" s="18">
        <v>16.3</v>
      </c>
      <c r="I37" s="11">
        <v>14.5</v>
      </c>
      <c r="J37" s="91">
        <v>14.1</v>
      </c>
    </row>
    <row r="38" ht="14.25" spans="1:10">
      <c r="A38" s="45"/>
      <c r="B38" s="43"/>
      <c r="C38" s="48" t="s">
        <v>52</v>
      </c>
      <c r="D38" s="46" t="s">
        <v>53</v>
      </c>
      <c r="E38" s="120">
        <v>11.8</v>
      </c>
      <c r="F38" s="120">
        <v>10.3</v>
      </c>
      <c r="G38" s="120">
        <v>6.6</v>
      </c>
      <c r="H38" s="76">
        <v>4.62</v>
      </c>
      <c r="I38" s="11">
        <v>5.23</v>
      </c>
      <c r="J38" s="91">
        <v>6.24</v>
      </c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20">
        <v>0.5</v>
      </c>
      <c r="F39" s="120">
        <v>0.5</v>
      </c>
      <c r="G39" s="120">
        <v>0.5</v>
      </c>
      <c r="H39" s="18">
        <v>0.5</v>
      </c>
      <c r="I39" s="11">
        <v>0.5</v>
      </c>
      <c r="J39" s="91">
        <v>0.5</v>
      </c>
    </row>
    <row r="40" ht="15.75" spans="1:10">
      <c r="A40" s="45"/>
      <c r="B40" s="43"/>
      <c r="C40" s="47" t="s">
        <v>46</v>
      </c>
      <c r="D40" s="47" t="s">
        <v>55</v>
      </c>
      <c r="E40" s="11">
        <v>10.28</v>
      </c>
      <c r="F40" s="11">
        <v>10.17</v>
      </c>
      <c r="G40" s="11">
        <v>10.28</v>
      </c>
      <c r="H40" s="18">
        <v>10.18</v>
      </c>
      <c r="I40" s="11">
        <v>10.21</v>
      </c>
      <c r="J40" s="91">
        <v>10.19</v>
      </c>
    </row>
    <row r="41" ht="15.75" spans="1:10">
      <c r="A41" s="45"/>
      <c r="B41" s="43"/>
      <c r="C41" s="46" t="s">
        <v>48</v>
      </c>
      <c r="D41" s="46" t="s">
        <v>56</v>
      </c>
      <c r="E41" s="11">
        <v>12.18</v>
      </c>
      <c r="F41" s="11">
        <v>17.89</v>
      </c>
      <c r="G41" s="11">
        <v>15.48</v>
      </c>
      <c r="H41" s="18">
        <v>15</v>
      </c>
      <c r="I41" s="11">
        <v>15.96</v>
      </c>
      <c r="J41" s="91">
        <v>17.23</v>
      </c>
    </row>
    <row r="42" ht="15.75" spans="1:10">
      <c r="A42" s="45"/>
      <c r="B42" s="43"/>
      <c r="C42" s="48" t="s">
        <v>57</v>
      </c>
      <c r="D42" s="47" t="s">
        <v>58</v>
      </c>
      <c r="E42" s="11">
        <v>4.27</v>
      </c>
      <c r="F42" s="11">
        <v>3.5</v>
      </c>
      <c r="G42" s="11">
        <v>3.35</v>
      </c>
      <c r="H42" s="18">
        <v>3.27</v>
      </c>
      <c r="I42" s="11">
        <v>3.73</v>
      </c>
      <c r="J42" s="91">
        <v>3.69</v>
      </c>
    </row>
    <row r="43" ht="15.75" spans="1:10">
      <c r="A43" s="45"/>
      <c r="B43" s="43"/>
      <c r="C43" s="48" t="s">
        <v>59</v>
      </c>
      <c r="D43" s="46" t="s">
        <v>60</v>
      </c>
      <c r="E43" s="11">
        <v>6.24</v>
      </c>
      <c r="F43" s="11">
        <v>5.83</v>
      </c>
      <c r="G43" s="11">
        <v>5.46</v>
      </c>
      <c r="H43" s="18">
        <v>6.66</v>
      </c>
      <c r="I43" s="11">
        <v>5.83</v>
      </c>
      <c r="J43" s="91">
        <v>6.42</v>
      </c>
    </row>
    <row r="44" ht="18.75" spans="1:10">
      <c r="A44" s="45"/>
      <c r="B44" s="43"/>
      <c r="C44" s="47" t="s">
        <v>50</v>
      </c>
      <c r="D44" s="46" t="s">
        <v>61</v>
      </c>
      <c r="E44" s="11">
        <v>915</v>
      </c>
      <c r="F44" s="11">
        <v>771</v>
      </c>
      <c r="G44" s="11">
        <v>680</v>
      </c>
      <c r="H44" s="18">
        <v>770</v>
      </c>
      <c r="I44" s="11">
        <v>972</v>
      </c>
      <c r="J44" s="91">
        <v>890</v>
      </c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>
        <v>4.32</v>
      </c>
      <c r="F45" s="11">
        <v>5.08</v>
      </c>
      <c r="G45" s="11">
        <v>4.82</v>
      </c>
      <c r="H45" s="18">
        <v>4.83</v>
      </c>
      <c r="I45" s="11">
        <v>4.79</v>
      </c>
      <c r="J45" s="91">
        <v>5.36</v>
      </c>
    </row>
    <row r="46" ht="18.75" spans="1:10">
      <c r="A46" s="45"/>
      <c r="B46" s="43"/>
      <c r="C46" s="47" t="s">
        <v>50</v>
      </c>
      <c r="D46" s="46" t="s">
        <v>51</v>
      </c>
      <c r="E46" s="11">
        <v>18.2</v>
      </c>
      <c r="F46" s="11">
        <v>20.6</v>
      </c>
      <c r="G46" s="11">
        <v>23.9</v>
      </c>
      <c r="H46" s="18">
        <v>25.7</v>
      </c>
      <c r="I46" s="11">
        <v>34.8</v>
      </c>
      <c r="J46" s="91">
        <v>25.1</v>
      </c>
    </row>
    <row r="47" ht="14.25" spans="1:10">
      <c r="A47" s="45"/>
      <c r="B47" s="43"/>
      <c r="C47" s="48" t="s">
        <v>52</v>
      </c>
      <c r="D47" s="46" t="s">
        <v>65</v>
      </c>
      <c r="E47" s="11">
        <v>6.97</v>
      </c>
      <c r="F47" s="11">
        <v>18.8</v>
      </c>
      <c r="G47" s="11">
        <v>7.28</v>
      </c>
      <c r="H47" s="18">
        <v>1.52</v>
      </c>
      <c r="I47" s="11">
        <v>4.31</v>
      </c>
      <c r="J47" s="91">
        <v>2.16</v>
      </c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/>
      <c r="F48" s="11"/>
      <c r="G48" s="11"/>
      <c r="H48" s="18"/>
      <c r="I48" s="11"/>
      <c r="J48" s="91"/>
    </row>
    <row r="49" ht="18.75" spans="1:10">
      <c r="A49" s="45"/>
      <c r="B49" s="43"/>
      <c r="C49" s="47" t="s">
        <v>50</v>
      </c>
      <c r="D49" s="46" t="s">
        <v>51</v>
      </c>
      <c r="E49" s="11"/>
      <c r="F49" s="11"/>
      <c r="G49" s="11"/>
      <c r="H49" s="18"/>
      <c r="I49" s="11"/>
      <c r="J49" s="91"/>
    </row>
    <row r="50" ht="14.25" spans="1:10">
      <c r="A50" s="45"/>
      <c r="B50" s="43"/>
      <c r="C50" s="48" t="s">
        <v>52</v>
      </c>
      <c r="D50" s="46" t="s">
        <v>65</v>
      </c>
      <c r="E50" s="11"/>
      <c r="F50" s="11"/>
      <c r="G50" s="11"/>
      <c r="H50" s="18"/>
      <c r="I50" s="11"/>
      <c r="J50" s="91"/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/>
      <c r="F51" s="11"/>
      <c r="G51" s="11"/>
      <c r="H51" s="18"/>
      <c r="I51" s="11"/>
      <c r="J51" s="91"/>
    </row>
    <row r="52" ht="15.75" spans="1:10">
      <c r="A52" s="45"/>
      <c r="B52" s="43"/>
      <c r="C52" s="47" t="s">
        <v>46</v>
      </c>
      <c r="D52" s="46" t="s">
        <v>69</v>
      </c>
      <c r="E52" s="11"/>
      <c r="F52" s="11"/>
      <c r="G52" s="11"/>
      <c r="H52" s="18"/>
      <c r="I52" s="11"/>
      <c r="J52" s="91"/>
    </row>
    <row r="53" ht="15.75" spans="1:10">
      <c r="A53" s="45"/>
      <c r="B53" s="43"/>
      <c r="C53" s="46" t="s">
        <v>48</v>
      </c>
      <c r="D53" s="46" t="s">
        <v>49</v>
      </c>
      <c r="E53" s="11"/>
      <c r="F53" s="11"/>
      <c r="G53" s="11"/>
      <c r="H53" s="18"/>
      <c r="I53" s="11"/>
      <c r="J53" s="91"/>
    </row>
    <row r="54" ht="18.75" spans="1:10">
      <c r="A54" s="45"/>
      <c r="B54" s="43"/>
      <c r="C54" s="47" t="s">
        <v>50</v>
      </c>
      <c r="D54" s="46" t="s">
        <v>51</v>
      </c>
      <c r="E54" s="11"/>
      <c r="F54" s="11"/>
      <c r="G54" s="11"/>
      <c r="H54" s="18"/>
      <c r="I54" s="11"/>
      <c r="J54" s="91"/>
    </row>
    <row r="55" ht="14.25" spans="1:10">
      <c r="A55" s="45"/>
      <c r="B55" s="49"/>
      <c r="C55" s="50" t="s">
        <v>52</v>
      </c>
      <c r="D55" s="46" t="s">
        <v>70</v>
      </c>
      <c r="E55" s="77"/>
      <c r="F55" s="77"/>
      <c r="G55" s="77"/>
      <c r="H55" s="18"/>
      <c r="I55" s="11"/>
      <c r="J55" s="91"/>
    </row>
    <row r="56" ht="14.25" spans="1:10">
      <c r="A56" s="51" t="s">
        <v>71</v>
      </c>
      <c r="B56" s="51" t="s">
        <v>72</v>
      </c>
      <c r="C56" s="52">
        <v>8.1</v>
      </c>
      <c r="D56" s="51" t="s">
        <v>44</v>
      </c>
      <c r="E56" s="52">
        <v>76</v>
      </c>
      <c r="F56" s="51" t="s">
        <v>73</v>
      </c>
      <c r="G56" s="52">
        <v>65.73</v>
      </c>
      <c r="H56" s="51" t="s">
        <v>74</v>
      </c>
      <c r="I56" s="52">
        <v>0</v>
      </c>
      <c r="J56" s="91"/>
    </row>
    <row r="57" ht="14.25" spans="1:13">
      <c r="A57" s="45"/>
      <c r="B57" s="53" t="s">
        <v>40</v>
      </c>
      <c r="C57" s="53"/>
      <c r="D57" s="53"/>
      <c r="E57" s="53"/>
      <c r="F57" s="78" t="s">
        <v>41</v>
      </c>
      <c r="G57" s="78"/>
      <c r="H57" s="78"/>
      <c r="I57" s="78"/>
      <c r="J57" s="92" t="s">
        <v>42</v>
      </c>
      <c r="K57" s="92"/>
      <c r="L57" s="92"/>
      <c r="M57" s="92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9" t="s">
        <v>75</v>
      </c>
      <c r="G58" s="79" t="s">
        <v>76</v>
      </c>
      <c r="H58" s="79" t="s">
        <v>75</v>
      </c>
      <c r="I58" s="79" t="s">
        <v>76</v>
      </c>
      <c r="J58" s="93" t="s">
        <v>75</v>
      </c>
      <c r="K58" s="93" t="s">
        <v>76</v>
      </c>
      <c r="L58" s="93" t="s">
        <v>75</v>
      </c>
      <c r="M58" s="93" t="s">
        <v>76</v>
      </c>
    </row>
    <row r="59" ht="18.75" spans="1:13">
      <c r="A59" s="56" t="s">
        <v>77</v>
      </c>
      <c r="B59" s="57"/>
      <c r="C59" s="57"/>
      <c r="D59" s="58">
        <v>39.4</v>
      </c>
      <c r="E59" s="57"/>
      <c r="F59" s="57">
        <v>86</v>
      </c>
      <c r="G59" s="80"/>
      <c r="H59" s="57">
        <v>73.2</v>
      </c>
      <c r="I59" s="57"/>
      <c r="J59" s="91">
        <v>75.7</v>
      </c>
      <c r="K59" s="91"/>
      <c r="L59" s="91"/>
      <c r="M59" s="91"/>
    </row>
    <row r="60" ht="18.75" spans="1:13">
      <c r="A60" s="56" t="s">
        <v>78</v>
      </c>
      <c r="B60" s="57">
        <v>55.6</v>
      </c>
      <c r="C60" s="57"/>
      <c r="D60" s="58"/>
      <c r="E60" s="57"/>
      <c r="F60" s="57"/>
      <c r="G60" s="80"/>
      <c r="H60" s="57">
        <v>24.4</v>
      </c>
      <c r="I60" s="57"/>
      <c r="J60" s="91">
        <v>6.13</v>
      </c>
      <c r="K60" s="91"/>
      <c r="L60" s="91">
        <v>1.26</v>
      </c>
      <c r="M60" s="91"/>
    </row>
    <row r="61" ht="18.75" spans="1:13">
      <c r="A61" s="56" t="s">
        <v>79</v>
      </c>
      <c r="B61" s="57">
        <v>33.8</v>
      </c>
      <c r="C61" s="57"/>
      <c r="D61" s="58">
        <v>41.1</v>
      </c>
      <c r="E61" s="57"/>
      <c r="F61" s="57">
        <v>30.5</v>
      </c>
      <c r="G61" s="80"/>
      <c r="H61" s="57"/>
      <c r="I61" s="57"/>
      <c r="J61" s="91"/>
      <c r="K61" s="91"/>
      <c r="L61" s="91">
        <v>0.78</v>
      </c>
      <c r="M61" s="91"/>
    </row>
    <row r="62" ht="18.75" spans="1:13">
      <c r="A62" s="59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95"/>
    </row>
    <row r="63" ht="18.75" spans="1:13">
      <c r="A63" s="61" t="s">
        <v>80</v>
      </c>
      <c r="B63" s="57"/>
      <c r="C63" s="57"/>
      <c r="D63" s="58"/>
      <c r="E63" s="57">
        <v>36.4</v>
      </c>
      <c r="F63" s="57"/>
      <c r="G63" s="80">
        <v>17.5</v>
      </c>
      <c r="H63" s="57"/>
      <c r="I63" s="57">
        <v>17.5</v>
      </c>
      <c r="J63" s="91"/>
      <c r="K63" s="91">
        <v>29</v>
      </c>
      <c r="M63" s="91">
        <v>19.06</v>
      </c>
    </row>
    <row r="64" ht="18.75" spans="1:13">
      <c r="A64" s="61" t="s">
        <v>81</v>
      </c>
      <c r="B64" s="57"/>
      <c r="C64" s="57">
        <v>25.6</v>
      </c>
      <c r="D64" s="58"/>
      <c r="E64" s="57">
        <v>17.4</v>
      </c>
      <c r="F64" s="57"/>
      <c r="G64" s="80">
        <v>6.3</v>
      </c>
      <c r="H64" s="57"/>
      <c r="I64" s="57">
        <v>9.6</v>
      </c>
      <c r="J64" s="91"/>
      <c r="K64" s="91">
        <v>15.3</v>
      </c>
      <c r="L64" s="91"/>
      <c r="M64" s="91">
        <v>17.28</v>
      </c>
    </row>
    <row r="65" ht="18.75" spans="1:13">
      <c r="A65" s="61" t="s">
        <v>82</v>
      </c>
      <c r="B65" s="57"/>
      <c r="C65" s="57">
        <v>63.4</v>
      </c>
      <c r="D65" s="58"/>
      <c r="E65" s="57">
        <v>81.8</v>
      </c>
      <c r="F65" s="57"/>
      <c r="G65" s="80"/>
      <c r="H65" s="57"/>
      <c r="I65" s="57">
        <v>36</v>
      </c>
      <c r="J65" s="91"/>
      <c r="K65" s="91">
        <v>54</v>
      </c>
      <c r="M65" s="91">
        <v>42.61</v>
      </c>
    </row>
    <row r="66" ht="18.75" spans="1:13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100"/>
    </row>
    <row r="67" ht="18.75" spans="1:13">
      <c r="A67" s="98" t="s">
        <v>83</v>
      </c>
      <c r="B67" s="57">
        <v>8.1</v>
      </c>
      <c r="C67" s="57">
        <v>5.8</v>
      </c>
      <c r="D67" s="58">
        <v>5.6</v>
      </c>
      <c r="E67" s="57">
        <v>3.2</v>
      </c>
      <c r="F67" s="57">
        <v>2.2</v>
      </c>
      <c r="G67" s="80">
        <v>4.1</v>
      </c>
      <c r="H67" s="57">
        <v>1.84</v>
      </c>
      <c r="I67" s="57">
        <v>6.6</v>
      </c>
      <c r="J67" s="91">
        <v>1.5</v>
      </c>
      <c r="K67" s="91">
        <v>5.5</v>
      </c>
      <c r="L67" s="91">
        <v>1.49</v>
      </c>
      <c r="M67" s="91">
        <v>3.2</v>
      </c>
    </row>
    <row r="68" ht="18.75" spans="1:13">
      <c r="A68" s="98" t="s">
        <v>84</v>
      </c>
      <c r="B68" s="99">
        <v>14.5</v>
      </c>
      <c r="C68" s="57">
        <v>3.4</v>
      </c>
      <c r="D68" s="58">
        <v>13.9</v>
      </c>
      <c r="E68" s="57">
        <v>9.6</v>
      </c>
      <c r="F68" s="57">
        <v>8.08</v>
      </c>
      <c r="G68" s="80">
        <v>5.2</v>
      </c>
      <c r="H68" s="57">
        <v>5.71</v>
      </c>
      <c r="I68" s="57">
        <v>7.8</v>
      </c>
      <c r="J68" s="91">
        <v>5.22</v>
      </c>
      <c r="K68" s="91">
        <v>4.8</v>
      </c>
      <c r="L68" s="91">
        <v>3.66</v>
      </c>
      <c r="M68" s="91">
        <v>3.7</v>
      </c>
    </row>
    <row r="69" ht="18.75" spans="1:13">
      <c r="A69" s="98" t="s">
        <v>85</v>
      </c>
      <c r="B69" s="99">
        <v>9</v>
      </c>
      <c r="C69" s="57">
        <v>5.8</v>
      </c>
      <c r="D69" s="58">
        <v>3.1</v>
      </c>
      <c r="E69" s="57">
        <v>5</v>
      </c>
      <c r="F69" s="57"/>
      <c r="G69" s="80"/>
      <c r="H69" s="57">
        <v>6.42</v>
      </c>
      <c r="I69" s="57">
        <v>7.1</v>
      </c>
      <c r="J69" s="91">
        <v>4.89</v>
      </c>
      <c r="K69" s="91">
        <v>6.7</v>
      </c>
      <c r="L69" s="91">
        <v>2.78</v>
      </c>
      <c r="M69" s="91">
        <v>5.5</v>
      </c>
    </row>
    <row r="70" ht="18.75" spans="1:13">
      <c r="A70" s="98" t="s">
        <v>86</v>
      </c>
      <c r="B70" s="57"/>
      <c r="C70" s="57"/>
      <c r="D70" s="58"/>
      <c r="E70" s="57"/>
      <c r="F70" s="57"/>
      <c r="G70" s="80"/>
      <c r="H70" s="57"/>
      <c r="I70" s="57"/>
      <c r="J70" s="91"/>
      <c r="K70" s="91"/>
      <c r="L70" s="91"/>
      <c r="M70" s="91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9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2"/>
    </row>
    <row r="2" ht="17.25" customHeight="1" spans="1:11">
      <c r="A2" s="5" t="s">
        <v>0</v>
      </c>
      <c r="B2" s="5"/>
      <c r="C2" s="6" t="s">
        <v>87</v>
      </c>
      <c r="D2" s="6"/>
      <c r="E2" s="6"/>
      <c r="F2" s="62" t="s">
        <v>88</v>
      </c>
      <c r="G2" s="62"/>
      <c r="H2" s="62"/>
      <c r="I2" s="83" t="s">
        <v>89</v>
      </c>
      <c r="J2" s="83"/>
      <c r="K2" s="83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4">
        <v>0.666666666666667</v>
      </c>
      <c r="J3" s="84">
        <v>0.833333333333333</v>
      </c>
      <c r="K3" s="84">
        <v>0.979166666666667</v>
      </c>
    </row>
    <row r="4" ht="21.95" customHeight="1" spans="1:13">
      <c r="A4" s="9" t="s">
        <v>4</v>
      </c>
      <c r="B4" s="10" t="s">
        <v>5</v>
      </c>
      <c r="C4" s="11">
        <v>62833</v>
      </c>
      <c r="D4" s="11"/>
      <c r="E4" s="11"/>
      <c r="F4" s="11">
        <v>64120</v>
      </c>
      <c r="G4" s="11"/>
      <c r="H4" s="11"/>
      <c r="I4" s="11">
        <v>65540</v>
      </c>
      <c r="J4" s="11"/>
      <c r="K4" s="11"/>
      <c r="L4" s="85" t="s">
        <v>90</v>
      </c>
      <c r="M4" s="85" t="s">
        <v>91</v>
      </c>
    </row>
    <row r="5" ht="21.95" customHeight="1" spans="1:13">
      <c r="A5" s="9"/>
      <c r="B5" s="12" t="s">
        <v>6</v>
      </c>
      <c r="C5" s="11">
        <v>53448</v>
      </c>
      <c r="D5" s="11"/>
      <c r="E5" s="11"/>
      <c r="F5" s="11">
        <v>54750</v>
      </c>
      <c r="G5" s="11"/>
      <c r="H5" s="11"/>
      <c r="I5" s="11">
        <v>55730</v>
      </c>
      <c r="J5" s="11"/>
      <c r="K5" s="11"/>
      <c r="L5" s="86"/>
      <c r="M5" s="86"/>
    </row>
    <row r="6" ht="21.95" customHeight="1" spans="1:13">
      <c r="A6" s="9"/>
      <c r="B6" s="12" t="s">
        <v>7</v>
      </c>
      <c r="C6" s="13">
        <f>C4-'16日'!I4</f>
        <v>1223</v>
      </c>
      <c r="D6" s="13"/>
      <c r="E6" s="13"/>
      <c r="F6" s="64">
        <f>F4-C4</f>
        <v>1287</v>
      </c>
      <c r="G6" s="65"/>
      <c r="H6" s="66"/>
      <c r="I6" s="64">
        <f>I4-F4</f>
        <v>1420</v>
      </c>
      <c r="J6" s="65"/>
      <c r="K6" s="66"/>
      <c r="L6" s="87">
        <f>C6+F6+I6</f>
        <v>3930</v>
      </c>
      <c r="M6" s="87">
        <f>C7+F7+I7</f>
        <v>3400</v>
      </c>
    </row>
    <row r="7" ht="21.95" customHeight="1" spans="1:13">
      <c r="A7" s="9"/>
      <c r="B7" s="12" t="s">
        <v>8</v>
      </c>
      <c r="C7" s="13">
        <f>C5-'16日'!I5</f>
        <v>1118</v>
      </c>
      <c r="D7" s="13"/>
      <c r="E7" s="13"/>
      <c r="F7" s="64">
        <f>F5-C5</f>
        <v>1302</v>
      </c>
      <c r="G7" s="65"/>
      <c r="H7" s="66"/>
      <c r="I7" s="64">
        <f>I5-F5</f>
        <v>980</v>
      </c>
      <c r="J7" s="65"/>
      <c r="K7" s="66"/>
      <c r="L7" s="87"/>
      <c r="M7" s="87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46</v>
      </c>
      <c r="D9" s="11"/>
      <c r="E9" s="11"/>
      <c r="F9" s="11">
        <v>48</v>
      </c>
      <c r="G9" s="11"/>
      <c r="H9" s="11"/>
      <c r="I9" s="11">
        <v>47</v>
      </c>
      <c r="J9" s="11"/>
      <c r="K9" s="11"/>
      <c r="L9" s="88" t="s">
        <v>92</v>
      </c>
      <c r="M9" s="94"/>
      <c r="N9" s="94"/>
      <c r="O9" s="94"/>
    </row>
    <row r="10" ht="21.95" customHeight="1" spans="1:11">
      <c r="A10" s="14"/>
      <c r="B10" s="15" t="s">
        <v>12</v>
      </c>
      <c r="C10" s="11">
        <v>46</v>
      </c>
      <c r="D10" s="11"/>
      <c r="E10" s="11"/>
      <c r="F10" s="11">
        <v>48</v>
      </c>
      <c r="G10" s="11"/>
      <c r="H10" s="11"/>
      <c r="I10" s="11">
        <v>47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65</v>
      </c>
      <c r="D12" s="11">
        <v>65</v>
      </c>
      <c r="E12" s="11">
        <v>65</v>
      </c>
      <c r="F12" s="11">
        <v>65</v>
      </c>
      <c r="G12" s="11">
        <v>65</v>
      </c>
      <c r="H12" s="11">
        <v>65</v>
      </c>
      <c r="I12" s="11">
        <v>65</v>
      </c>
      <c r="J12" s="11">
        <v>65</v>
      </c>
      <c r="K12" s="11">
        <v>65</v>
      </c>
    </row>
    <row r="13" ht="21.95" customHeight="1" spans="1:11">
      <c r="A13" s="16"/>
      <c r="B13" s="17" t="s">
        <v>16</v>
      </c>
      <c r="C13" s="11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430</v>
      </c>
      <c r="D15" s="18">
        <v>400</v>
      </c>
      <c r="E15" s="18">
        <v>370</v>
      </c>
      <c r="F15" s="18">
        <v>370</v>
      </c>
      <c r="G15" s="18">
        <v>340</v>
      </c>
      <c r="H15" s="18">
        <v>300</v>
      </c>
      <c r="I15" s="18">
        <v>290</v>
      </c>
      <c r="J15" s="18">
        <v>250</v>
      </c>
      <c r="K15" s="18">
        <v>500</v>
      </c>
    </row>
    <row r="16" ht="21.95" customHeight="1" spans="1:11">
      <c r="A16" s="19"/>
      <c r="B16" s="20" t="s">
        <v>20</v>
      </c>
      <c r="C16" s="21" t="s">
        <v>21</v>
      </c>
      <c r="D16" s="21"/>
      <c r="E16" s="21"/>
      <c r="F16" s="21" t="s">
        <v>21</v>
      </c>
      <c r="G16" s="21"/>
      <c r="H16" s="21"/>
      <c r="I16" s="21" t="s">
        <v>242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8">
        <v>90</v>
      </c>
      <c r="D18" s="18">
        <v>90</v>
      </c>
      <c r="E18" s="18">
        <v>90</v>
      </c>
      <c r="F18" s="18">
        <v>90</v>
      </c>
      <c r="G18" s="18">
        <v>90</v>
      </c>
      <c r="H18" s="18">
        <v>90</v>
      </c>
      <c r="I18" s="18">
        <v>90</v>
      </c>
      <c r="J18" s="18">
        <v>90</v>
      </c>
      <c r="K18" s="18">
        <v>90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260</v>
      </c>
      <c r="D21" s="18">
        <v>500</v>
      </c>
      <c r="E21" s="18">
        <v>350</v>
      </c>
      <c r="F21" s="18">
        <v>350</v>
      </c>
      <c r="G21" s="18">
        <v>250</v>
      </c>
      <c r="H21" s="18">
        <v>490</v>
      </c>
      <c r="I21" s="18">
        <v>480</v>
      </c>
      <c r="J21" s="18">
        <v>400</v>
      </c>
      <c r="K21" s="18">
        <v>300</v>
      </c>
    </row>
    <row r="22" ht="32.25" customHeight="1" spans="1:11">
      <c r="A22" s="14"/>
      <c r="B22" s="20" t="s">
        <v>25</v>
      </c>
      <c r="C22" s="21" t="s">
        <v>243</v>
      </c>
      <c r="D22" s="21"/>
      <c r="E22" s="21"/>
      <c r="F22" s="21" t="s">
        <v>244</v>
      </c>
      <c r="G22" s="21"/>
      <c r="H22" s="21"/>
      <c r="I22" s="21" t="s">
        <v>26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v>480</v>
      </c>
      <c r="D23" s="18"/>
      <c r="E23" s="18"/>
      <c r="F23" s="18">
        <v>270</v>
      </c>
      <c r="G23" s="18"/>
      <c r="H23" s="18"/>
      <c r="I23" s="18">
        <v>270</v>
      </c>
      <c r="J23" s="18"/>
      <c r="K23" s="18"/>
    </row>
    <row r="24" ht="21.95" customHeight="1" spans="1:11">
      <c r="A24" s="24"/>
      <c r="B24" s="25" t="s">
        <v>29</v>
      </c>
      <c r="C24" s="18">
        <v>1650</v>
      </c>
      <c r="D24" s="18"/>
      <c r="E24" s="18"/>
      <c r="F24" s="18">
        <v>1520</v>
      </c>
      <c r="G24" s="18"/>
      <c r="H24" s="18"/>
      <c r="I24" s="18">
        <v>1520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59</v>
      </c>
      <c r="D25" s="18"/>
      <c r="E25" s="18"/>
      <c r="F25" s="18">
        <v>59</v>
      </c>
      <c r="G25" s="18"/>
      <c r="H25" s="18"/>
      <c r="I25" s="18">
        <v>58</v>
      </c>
      <c r="J25" s="18"/>
      <c r="K25" s="18"/>
    </row>
    <row r="26" ht="21.95" customHeight="1" spans="1:11">
      <c r="A26" s="19"/>
      <c r="B26" s="15" t="s">
        <v>32</v>
      </c>
      <c r="C26" s="18">
        <v>22</v>
      </c>
      <c r="D26" s="18"/>
      <c r="E26" s="18"/>
      <c r="F26" s="18">
        <v>20</v>
      </c>
      <c r="G26" s="18"/>
      <c r="H26" s="18"/>
      <c r="I26" s="18">
        <v>20</v>
      </c>
      <c r="J26" s="18"/>
      <c r="K26" s="18"/>
    </row>
    <row r="27" ht="21.95" customHeight="1" spans="1:11">
      <c r="A27" s="19"/>
      <c r="B27" s="15" t="s">
        <v>33</v>
      </c>
      <c r="C27" s="18">
        <v>2</v>
      </c>
      <c r="D27" s="18"/>
      <c r="E27" s="18"/>
      <c r="F27" s="18">
        <v>2</v>
      </c>
      <c r="G27" s="18"/>
      <c r="H27" s="18"/>
      <c r="I27" s="18">
        <v>2</v>
      </c>
      <c r="J27" s="18"/>
      <c r="K27" s="18"/>
    </row>
    <row r="28" ht="76.5" customHeight="1" spans="1:11">
      <c r="A28" s="26" t="s">
        <v>34</v>
      </c>
      <c r="B28" s="27"/>
      <c r="C28" s="28"/>
      <c r="D28" s="29"/>
      <c r="E28" s="67"/>
      <c r="F28" s="28" t="s">
        <v>245</v>
      </c>
      <c r="G28" s="29"/>
      <c r="H28" s="67"/>
      <c r="I28" s="28" t="s">
        <v>246</v>
      </c>
      <c r="J28" s="29"/>
      <c r="K28" s="67"/>
    </row>
    <row r="29" ht="24" customHeight="1" spans="1:11">
      <c r="A29" s="30"/>
      <c r="B29" s="31"/>
      <c r="C29" s="32"/>
      <c r="D29" s="33"/>
      <c r="E29" s="68"/>
      <c r="F29" s="32"/>
      <c r="G29" s="33"/>
      <c r="H29" s="68"/>
      <c r="I29" s="32"/>
      <c r="J29" s="33"/>
      <c r="K29" s="68"/>
    </row>
    <row r="30" ht="20.25" customHeight="1" spans="1:11">
      <c r="A30" s="34"/>
      <c r="B30" s="35"/>
      <c r="C30" s="36"/>
      <c r="D30" s="37"/>
      <c r="E30" s="69"/>
      <c r="F30" s="36"/>
      <c r="G30" s="37"/>
      <c r="H30" s="69"/>
      <c r="I30" s="36"/>
      <c r="J30" s="37"/>
      <c r="K30" s="69"/>
    </row>
    <row r="31" ht="14.25" customHeight="1" spans="1:11">
      <c r="A31" s="38" t="s">
        <v>35</v>
      </c>
      <c r="B31" s="39"/>
      <c r="C31" s="40" t="s">
        <v>247</v>
      </c>
      <c r="D31" s="41"/>
      <c r="E31" s="70"/>
      <c r="F31" s="40" t="s">
        <v>207</v>
      </c>
      <c r="G31" s="41"/>
      <c r="H31" s="70"/>
      <c r="I31" s="40" t="s">
        <v>219</v>
      </c>
      <c r="J31" s="41"/>
      <c r="K31" s="70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1" t="s">
        <v>40</v>
      </c>
      <c r="F33" s="72"/>
      <c r="G33" s="73" t="s">
        <v>41</v>
      </c>
      <c r="H33" s="74"/>
      <c r="I33" s="89" t="s">
        <v>42</v>
      </c>
      <c r="J33" s="90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91">
        <v>0</v>
      </c>
    </row>
    <row r="35" ht="15.75" spans="1:10">
      <c r="A35" s="45"/>
      <c r="B35" s="43"/>
      <c r="C35" s="47" t="s">
        <v>46</v>
      </c>
      <c r="D35" s="47" t="s">
        <v>47</v>
      </c>
      <c r="E35" s="11">
        <v>9.35</v>
      </c>
      <c r="F35" s="11">
        <v>9.38</v>
      </c>
      <c r="G35" s="11">
        <v>9.45</v>
      </c>
      <c r="H35" s="18">
        <v>9.37</v>
      </c>
      <c r="I35" s="11">
        <v>9.47</v>
      </c>
      <c r="J35" s="91">
        <v>9.47</v>
      </c>
    </row>
    <row r="36" ht="15.75" spans="1:10">
      <c r="A36" s="45"/>
      <c r="B36" s="43"/>
      <c r="C36" s="46" t="s">
        <v>48</v>
      </c>
      <c r="D36" s="46" t="s">
        <v>49</v>
      </c>
      <c r="E36" s="11">
        <v>5.31</v>
      </c>
      <c r="F36" s="11">
        <v>6.58</v>
      </c>
      <c r="G36" s="11">
        <v>5.75</v>
      </c>
      <c r="H36" s="18">
        <v>9.71</v>
      </c>
      <c r="I36" s="11">
        <v>6.24</v>
      </c>
      <c r="J36" s="91">
        <v>7.33</v>
      </c>
    </row>
    <row r="37" ht="18.75" spans="1:10">
      <c r="A37" s="45"/>
      <c r="B37" s="43"/>
      <c r="C37" s="47" t="s">
        <v>50</v>
      </c>
      <c r="D37" s="46" t="s">
        <v>51</v>
      </c>
      <c r="E37" s="11">
        <v>16.8</v>
      </c>
      <c r="F37" s="11">
        <v>18.4</v>
      </c>
      <c r="G37" s="75">
        <v>18.1</v>
      </c>
      <c r="H37" s="18">
        <v>16.7</v>
      </c>
      <c r="I37" s="11">
        <v>15.6</v>
      </c>
      <c r="J37" s="91">
        <v>13.6</v>
      </c>
    </row>
    <row r="38" ht="14.25" spans="1:10">
      <c r="A38" s="45"/>
      <c r="B38" s="43"/>
      <c r="C38" s="48" t="s">
        <v>52</v>
      </c>
      <c r="D38" s="46" t="s">
        <v>53</v>
      </c>
      <c r="E38" s="75">
        <v>14.5</v>
      </c>
      <c r="F38" s="75">
        <v>9.7</v>
      </c>
      <c r="G38" s="75">
        <v>7.59</v>
      </c>
      <c r="H38" s="76">
        <v>15.6</v>
      </c>
      <c r="I38" s="11">
        <v>11.4</v>
      </c>
      <c r="J38" s="91">
        <v>4.17</v>
      </c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>
        <v>0.2</v>
      </c>
      <c r="F39" s="11">
        <v>0.2</v>
      </c>
      <c r="G39" s="11">
        <v>0.5</v>
      </c>
      <c r="H39" s="18">
        <v>0.5</v>
      </c>
      <c r="I39" s="11">
        <v>0.5</v>
      </c>
      <c r="J39" s="91">
        <v>0.5</v>
      </c>
    </row>
    <row r="40" ht="15.75" spans="1:10">
      <c r="A40" s="45"/>
      <c r="B40" s="43"/>
      <c r="C40" s="47" t="s">
        <v>46</v>
      </c>
      <c r="D40" s="47" t="s">
        <v>55</v>
      </c>
      <c r="E40" s="11">
        <v>10.23</v>
      </c>
      <c r="F40" s="11">
        <v>10.28</v>
      </c>
      <c r="G40" s="11">
        <v>10.18</v>
      </c>
      <c r="H40" s="18">
        <v>10.2</v>
      </c>
      <c r="I40" s="11">
        <v>10.2</v>
      </c>
      <c r="J40" s="91">
        <v>10.12</v>
      </c>
    </row>
    <row r="41" ht="15.75" spans="1:10">
      <c r="A41" s="45"/>
      <c r="B41" s="43"/>
      <c r="C41" s="46" t="s">
        <v>48</v>
      </c>
      <c r="D41" s="46" t="s">
        <v>56</v>
      </c>
      <c r="E41" s="11">
        <v>14.64</v>
      </c>
      <c r="F41" s="11">
        <v>18.73</v>
      </c>
      <c r="G41" s="11">
        <v>13.43</v>
      </c>
      <c r="H41" s="18">
        <v>15.24</v>
      </c>
      <c r="I41" s="11">
        <v>15.66</v>
      </c>
      <c r="J41" s="91">
        <v>16.8</v>
      </c>
    </row>
    <row r="42" ht="15.75" spans="1:10">
      <c r="A42" s="45"/>
      <c r="B42" s="43"/>
      <c r="C42" s="48" t="s">
        <v>57</v>
      </c>
      <c r="D42" s="47" t="s">
        <v>58</v>
      </c>
      <c r="E42" s="11">
        <v>3.88</v>
      </c>
      <c r="F42" s="11">
        <v>4.4</v>
      </c>
      <c r="G42" s="11">
        <v>4.35</v>
      </c>
      <c r="H42" s="18">
        <v>4.41</v>
      </c>
      <c r="I42" s="11">
        <v>3.96</v>
      </c>
      <c r="J42" s="91">
        <v>3.76</v>
      </c>
    </row>
    <row r="43" ht="15.75" spans="1:10">
      <c r="A43" s="45"/>
      <c r="B43" s="43"/>
      <c r="C43" s="48" t="s">
        <v>59</v>
      </c>
      <c r="D43" s="46" t="s">
        <v>60</v>
      </c>
      <c r="E43" s="11">
        <v>5.98</v>
      </c>
      <c r="F43" s="11">
        <v>6.71</v>
      </c>
      <c r="G43" s="11">
        <v>7.33</v>
      </c>
      <c r="H43" s="18">
        <v>7.54</v>
      </c>
      <c r="I43" s="11">
        <v>8.4</v>
      </c>
      <c r="J43" s="91">
        <v>7.68</v>
      </c>
    </row>
    <row r="44" ht="18.75" spans="1:10">
      <c r="A44" s="45"/>
      <c r="B44" s="43"/>
      <c r="C44" s="47" t="s">
        <v>50</v>
      </c>
      <c r="D44" s="46" t="s">
        <v>61</v>
      </c>
      <c r="E44" s="11">
        <v>917</v>
      </c>
      <c r="F44" s="11">
        <v>1312</v>
      </c>
      <c r="G44" s="11">
        <v>1265</v>
      </c>
      <c r="H44" s="18">
        <v>1216</v>
      </c>
      <c r="I44" s="11">
        <v>1140</v>
      </c>
      <c r="J44" s="91">
        <v>1470</v>
      </c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>
        <v>4.89</v>
      </c>
      <c r="F45" s="11">
        <v>4.4</v>
      </c>
      <c r="G45" s="11">
        <v>5.83</v>
      </c>
      <c r="H45" s="18">
        <v>5.66</v>
      </c>
      <c r="I45" s="11">
        <v>6.1</v>
      </c>
      <c r="J45" s="91">
        <v>5.78</v>
      </c>
    </row>
    <row r="46" ht="18.75" spans="1:10">
      <c r="A46" s="45"/>
      <c r="B46" s="43"/>
      <c r="C46" s="47" t="s">
        <v>50</v>
      </c>
      <c r="D46" s="46" t="s">
        <v>51</v>
      </c>
      <c r="E46" s="11">
        <v>30.8</v>
      </c>
      <c r="F46" s="11">
        <v>38</v>
      </c>
      <c r="G46" s="11">
        <v>47.2</v>
      </c>
      <c r="H46" s="18">
        <v>36.3</v>
      </c>
      <c r="I46" s="11">
        <v>26.4</v>
      </c>
      <c r="J46" s="91">
        <v>27.5</v>
      </c>
    </row>
    <row r="47" ht="14.25" spans="1:10">
      <c r="A47" s="45"/>
      <c r="B47" s="43"/>
      <c r="C47" s="48" t="s">
        <v>52</v>
      </c>
      <c r="D47" s="46" t="s">
        <v>65</v>
      </c>
      <c r="E47" s="11">
        <v>8.85</v>
      </c>
      <c r="F47" s="11">
        <v>8.73</v>
      </c>
      <c r="G47" s="11">
        <v>5.54</v>
      </c>
      <c r="H47" s="18">
        <v>6.18</v>
      </c>
      <c r="I47" s="11">
        <v>6.27</v>
      </c>
      <c r="J47" s="91">
        <v>2.4</v>
      </c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/>
      <c r="F48" s="11"/>
      <c r="G48" s="11"/>
      <c r="H48" s="18"/>
      <c r="I48" s="11"/>
      <c r="J48" s="91"/>
    </row>
    <row r="49" ht="18.75" spans="1:10">
      <c r="A49" s="45"/>
      <c r="B49" s="43"/>
      <c r="C49" s="47" t="s">
        <v>50</v>
      </c>
      <c r="D49" s="46" t="s">
        <v>51</v>
      </c>
      <c r="E49" s="11"/>
      <c r="F49" s="11"/>
      <c r="G49" s="11"/>
      <c r="H49" s="18"/>
      <c r="I49" s="11"/>
      <c r="J49" s="91"/>
    </row>
    <row r="50" ht="14.25" spans="1:10">
      <c r="A50" s="45"/>
      <c r="B50" s="43"/>
      <c r="C50" s="48" t="s">
        <v>52</v>
      </c>
      <c r="D50" s="46" t="s">
        <v>65</v>
      </c>
      <c r="E50" s="11"/>
      <c r="F50" s="11"/>
      <c r="G50" s="11"/>
      <c r="H50" s="18"/>
      <c r="I50" s="11"/>
      <c r="J50" s="91"/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/>
      <c r="F51" s="11"/>
      <c r="G51" s="11"/>
      <c r="H51" s="18"/>
      <c r="I51" s="11"/>
      <c r="J51" s="91"/>
    </row>
    <row r="52" ht="15.75" spans="1:10">
      <c r="A52" s="45"/>
      <c r="B52" s="43"/>
      <c r="C52" s="47" t="s">
        <v>46</v>
      </c>
      <c r="D52" s="46" t="s">
        <v>69</v>
      </c>
      <c r="E52" s="11"/>
      <c r="F52" s="11"/>
      <c r="G52" s="11"/>
      <c r="H52" s="18"/>
      <c r="I52" s="11"/>
      <c r="J52" s="91"/>
    </row>
    <row r="53" ht="15.75" spans="1:10">
      <c r="A53" s="45"/>
      <c r="B53" s="43"/>
      <c r="C53" s="46" t="s">
        <v>48</v>
      </c>
      <c r="D53" s="46" t="s">
        <v>49</v>
      </c>
      <c r="E53" s="11"/>
      <c r="F53" s="11"/>
      <c r="G53" s="11"/>
      <c r="H53" s="18"/>
      <c r="I53" s="11"/>
      <c r="J53" s="91"/>
    </row>
    <row r="54" ht="18.75" spans="1:10">
      <c r="A54" s="45"/>
      <c r="B54" s="43"/>
      <c r="C54" s="47" t="s">
        <v>50</v>
      </c>
      <c r="D54" s="46" t="s">
        <v>51</v>
      </c>
      <c r="E54" s="11"/>
      <c r="F54" s="11"/>
      <c r="G54" s="11"/>
      <c r="H54" s="18"/>
      <c r="I54" s="11"/>
      <c r="J54" s="91"/>
    </row>
    <row r="55" ht="14.25" spans="1:10">
      <c r="A55" s="45"/>
      <c r="B55" s="49"/>
      <c r="C55" s="50" t="s">
        <v>52</v>
      </c>
      <c r="D55" s="46" t="s">
        <v>70</v>
      </c>
      <c r="E55" s="77"/>
      <c r="F55" s="77"/>
      <c r="G55" s="77"/>
      <c r="H55" s="18"/>
      <c r="I55" s="11"/>
      <c r="J55" s="91"/>
    </row>
    <row r="56" ht="14.25" spans="1:10">
      <c r="A56" s="51" t="s">
        <v>71</v>
      </c>
      <c r="B56" s="51" t="s">
        <v>72</v>
      </c>
      <c r="C56" s="52"/>
      <c r="D56" s="51" t="s">
        <v>44</v>
      </c>
      <c r="E56" s="52"/>
      <c r="F56" s="51" t="s">
        <v>73</v>
      </c>
      <c r="G56" s="52"/>
      <c r="H56" s="51" t="s">
        <v>74</v>
      </c>
      <c r="I56" s="52"/>
      <c r="J56" s="91"/>
    </row>
    <row r="57" ht="14.25" spans="1:13">
      <c r="A57" s="45"/>
      <c r="B57" s="53" t="s">
        <v>40</v>
      </c>
      <c r="C57" s="53"/>
      <c r="D57" s="53"/>
      <c r="E57" s="53"/>
      <c r="F57" s="78" t="s">
        <v>41</v>
      </c>
      <c r="G57" s="78"/>
      <c r="H57" s="78"/>
      <c r="I57" s="78"/>
      <c r="J57" s="92" t="s">
        <v>42</v>
      </c>
      <c r="K57" s="92"/>
      <c r="L57" s="92"/>
      <c r="M57" s="92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9" t="s">
        <v>75</v>
      </c>
      <c r="G58" s="79" t="s">
        <v>76</v>
      </c>
      <c r="H58" s="79" t="s">
        <v>75</v>
      </c>
      <c r="I58" s="79" t="s">
        <v>76</v>
      </c>
      <c r="J58" s="93" t="s">
        <v>75</v>
      </c>
      <c r="K58" s="93" t="s">
        <v>76</v>
      </c>
      <c r="L58" s="93" t="s">
        <v>75</v>
      </c>
      <c r="M58" s="93" t="s">
        <v>76</v>
      </c>
    </row>
    <row r="59" ht="18.75" spans="1:13">
      <c r="A59" s="56" t="s">
        <v>77</v>
      </c>
      <c r="B59" s="57"/>
      <c r="C59" s="57"/>
      <c r="D59" s="58"/>
      <c r="E59" s="57"/>
      <c r="F59" s="57"/>
      <c r="G59" s="80"/>
      <c r="H59" s="57">
        <v>48.2</v>
      </c>
      <c r="I59" s="57"/>
      <c r="J59" s="91">
        <v>41.5</v>
      </c>
      <c r="K59" s="91"/>
      <c r="L59" s="91">
        <v>43.7</v>
      </c>
      <c r="M59" s="91"/>
    </row>
    <row r="60" ht="18.75" spans="1:13">
      <c r="A60" s="56" t="s">
        <v>78</v>
      </c>
      <c r="B60" s="57">
        <v>6.6</v>
      </c>
      <c r="C60" s="57"/>
      <c r="D60" s="58">
        <v>6.14</v>
      </c>
      <c r="E60" s="57"/>
      <c r="F60" s="57">
        <v>89</v>
      </c>
      <c r="G60" s="80"/>
      <c r="H60" s="57"/>
      <c r="I60" s="57"/>
      <c r="J60" s="91"/>
      <c r="K60" s="91"/>
      <c r="L60" s="91"/>
      <c r="M60" s="91"/>
    </row>
    <row r="61" ht="18.75" spans="1:13">
      <c r="A61" s="56" t="s">
        <v>79</v>
      </c>
      <c r="B61" s="57">
        <v>11.8</v>
      </c>
      <c r="C61" s="57"/>
      <c r="D61" s="58">
        <v>6.56</v>
      </c>
      <c r="E61" s="57"/>
      <c r="F61" s="57">
        <v>3.94</v>
      </c>
      <c r="G61" s="80"/>
      <c r="H61" s="57">
        <v>65.1</v>
      </c>
      <c r="I61" s="57"/>
      <c r="J61" s="91">
        <v>1</v>
      </c>
      <c r="K61" s="91"/>
      <c r="L61" s="91">
        <v>2.74</v>
      </c>
      <c r="M61" s="91"/>
    </row>
    <row r="62" ht="18.75" spans="1:13">
      <c r="A62" s="59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95"/>
    </row>
    <row r="63" ht="18.75" spans="1:13">
      <c r="A63" s="61" t="s">
        <v>80</v>
      </c>
      <c r="B63" s="57"/>
      <c r="C63" s="57">
        <v>17.93</v>
      </c>
      <c r="D63" s="58"/>
      <c r="E63" s="57">
        <v>17.64</v>
      </c>
      <c r="F63" s="57"/>
      <c r="G63" s="80">
        <v>37.3</v>
      </c>
      <c r="H63" s="57"/>
      <c r="I63" s="57"/>
      <c r="J63" s="91"/>
      <c r="K63" s="91">
        <v>12.8</v>
      </c>
      <c r="M63" s="91">
        <v>14.5</v>
      </c>
    </row>
    <row r="64" ht="18.75" spans="1:13">
      <c r="A64" s="61" t="s">
        <v>81</v>
      </c>
      <c r="B64" s="57"/>
      <c r="C64" s="57">
        <v>2.48</v>
      </c>
      <c r="D64" s="58"/>
      <c r="E64" s="57">
        <v>3.1</v>
      </c>
      <c r="F64" s="57"/>
      <c r="G64" s="80">
        <v>17.9</v>
      </c>
      <c r="H64" s="57"/>
      <c r="I64" s="57">
        <v>6.08</v>
      </c>
      <c r="J64" s="91"/>
      <c r="K64" s="91">
        <v>8.2</v>
      </c>
      <c r="L64" s="91"/>
      <c r="M64" s="91">
        <v>6.2</v>
      </c>
    </row>
    <row r="65" ht="18.75" spans="1:13">
      <c r="A65" s="61" t="s">
        <v>82</v>
      </c>
      <c r="B65" s="57"/>
      <c r="C65" s="57">
        <v>45.41</v>
      </c>
      <c r="D65" s="58"/>
      <c r="E65" s="57">
        <v>47.63</v>
      </c>
      <c r="F65" s="57"/>
      <c r="G65" s="80">
        <v>46.6</v>
      </c>
      <c r="H65" s="57"/>
      <c r="I65" s="57">
        <v>53.82</v>
      </c>
      <c r="J65" s="91"/>
      <c r="K65" s="91">
        <v>54.3</v>
      </c>
      <c r="M65" s="91">
        <v>52.3</v>
      </c>
    </row>
    <row r="66" ht="18.75" spans="1:13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100"/>
    </row>
    <row r="67" ht="18.75" spans="1:13">
      <c r="A67" s="98" t="s">
        <v>83</v>
      </c>
      <c r="B67" s="57">
        <v>1.76</v>
      </c>
      <c r="C67" s="57">
        <v>5.1</v>
      </c>
      <c r="D67" s="58">
        <v>7.75</v>
      </c>
      <c r="E67" s="57">
        <v>4.9</v>
      </c>
      <c r="F67" s="57">
        <v>18.52</v>
      </c>
      <c r="G67" s="80">
        <v>9.7</v>
      </c>
      <c r="H67" s="57">
        <v>14.7</v>
      </c>
      <c r="I67" s="57">
        <v>3.4</v>
      </c>
      <c r="J67" s="91">
        <v>2.33</v>
      </c>
      <c r="K67" s="91">
        <v>6.5</v>
      </c>
      <c r="L67" s="91">
        <v>1.14</v>
      </c>
      <c r="M67" s="91">
        <v>5.8</v>
      </c>
    </row>
    <row r="68" ht="18.75" spans="1:13">
      <c r="A68" s="98" t="s">
        <v>84</v>
      </c>
      <c r="B68" s="99">
        <v>7.16</v>
      </c>
      <c r="C68" s="57">
        <v>6.1</v>
      </c>
      <c r="D68" s="58">
        <v>6.08</v>
      </c>
      <c r="E68" s="57">
        <v>4.4</v>
      </c>
      <c r="F68" s="57">
        <v>5.39</v>
      </c>
      <c r="G68" s="80">
        <v>8.9</v>
      </c>
      <c r="H68" s="57">
        <v>8.1</v>
      </c>
      <c r="I68" s="57">
        <v>5.7</v>
      </c>
      <c r="J68" s="91">
        <v>6.92</v>
      </c>
      <c r="K68" s="91">
        <v>6</v>
      </c>
      <c r="L68" s="91">
        <v>3.76</v>
      </c>
      <c r="M68" s="91">
        <v>5.6</v>
      </c>
    </row>
    <row r="69" ht="18.75" spans="1:13">
      <c r="A69" s="98" t="s">
        <v>85</v>
      </c>
      <c r="B69" s="99">
        <v>8.71</v>
      </c>
      <c r="C69" s="57">
        <v>6.6</v>
      </c>
      <c r="D69" s="58">
        <v>8.3</v>
      </c>
      <c r="E69" s="57">
        <v>5.7</v>
      </c>
      <c r="F69" s="57">
        <v>4.69</v>
      </c>
      <c r="G69" s="80">
        <v>7.6</v>
      </c>
      <c r="H69" s="57">
        <v>10.9</v>
      </c>
      <c r="I69" s="57">
        <v>7.9</v>
      </c>
      <c r="J69" s="91">
        <v>3.4</v>
      </c>
      <c r="K69" s="91">
        <v>7.4</v>
      </c>
      <c r="L69" s="91">
        <v>7.7</v>
      </c>
      <c r="M69" s="91">
        <v>6.5</v>
      </c>
    </row>
    <row r="70" ht="18.75" spans="1:13">
      <c r="A70" s="98" t="s">
        <v>86</v>
      </c>
      <c r="B70" s="57"/>
      <c r="C70" s="57"/>
      <c r="D70" s="58"/>
      <c r="E70" s="57"/>
      <c r="F70" s="57"/>
      <c r="G70" s="80"/>
      <c r="H70" s="57"/>
      <c r="I70" s="57"/>
      <c r="J70" s="91"/>
      <c r="K70" s="91"/>
      <c r="L70" s="91"/>
      <c r="M70" s="91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9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2"/>
    </row>
    <row r="2" ht="17.25" customHeight="1" spans="1:11">
      <c r="A2" s="5" t="s">
        <v>0</v>
      </c>
      <c r="B2" s="5"/>
      <c r="C2" s="6" t="s">
        <v>248</v>
      </c>
      <c r="D2" s="6"/>
      <c r="E2" s="6"/>
      <c r="F2" s="62" t="s">
        <v>88</v>
      </c>
      <c r="G2" s="62"/>
      <c r="H2" s="62"/>
      <c r="I2" s="83" t="s">
        <v>89</v>
      </c>
      <c r="J2" s="83"/>
      <c r="K2" s="83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4">
        <v>0.666666666666667</v>
      </c>
      <c r="J3" s="84">
        <v>0.833333333333333</v>
      </c>
      <c r="K3" s="84">
        <v>0.979166666666667</v>
      </c>
    </row>
    <row r="4" ht="21.95" customHeight="1" spans="1:13">
      <c r="A4" s="9" t="s">
        <v>4</v>
      </c>
      <c r="B4" s="10" t="s">
        <v>5</v>
      </c>
      <c r="C4" s="11">
        <v>66780</v>
      </c>
      <c r="D4" s="11"/>
      <c r="E4" s="11"/>
      <c r="F4" s="11">
        <v>68086</v>
      </c>
      <c r="G4" s="11"/>
      <c r="H4" s="11"/>
      <c r="I4" s="11">
        <v>69350</v>
      </c>
      <c r="J4" s="11"/>
      <c r="K4" s="11"/>
      <c r="L4" s="85" t="s">
        <v>90</v>
      </c>
      <c r="M4" s="85" t="s">
        <v>91</v>
      </c>
    </row>
    <row r="5" ht="21.95" customHeight="1" spans="1:13">
      <c r="A5" s="9"/>
      <c r="B5" s="12" t="s">
        <v>6</v>
      </c>
      <c r="C5" s="11">
        <v>56866</v>
      </c>
      <c r="D5" s="11"/>
      <c r="E5" s="11"/>
      <c r="F5" s="11">
        <v>57850</v>
      </c>
      <c r="G5" s="11"/>
      <c r="H5" s="11"/>
      <c r="I5" s="11">
        <v>59150</v>
      </c>
      <c r="J5" s="11"/>
      <c r="K5" s="11"/>
      <c r="L5" s="86"/>
      <c r="M5" s="86"/>
    </row>
    <row r="6" ht="21.95" customHeight="1" spans="1:13">
      <c r="A6" s="9"/>
      <c r="B6" s="12" t="s">
        <v>7</v>
      </c>
      <c r="C6" s="13">
        <f>C4-'17日'!I4</f>
        <v>1240</v>
      </c>
      <c r="D6" s="13"/>
      <c r="E6" s="13"/>
      <c r="F6" s="64">
        <f>F4-C4</f>
        <v>1306</v>
      </c>
      <c r="G6" s="65"/>
      <c r="H6" s="66"/>
      <c r="I6" s="64">
        <f>I4-F4</f>
        <v>1264</v>
      </c>
      <c r="J6" s="65"/>
      <c r="K6" s="66"/>
      <c r="L6" s="87">
        <f>C6+F6+I6</f>
        <v>3810</v>
      </c>
      <c r="M6" s="87">
        <f>C7+F7+I7</f>
        <v>3420</v>
      </c>
    </row>
    <row r="7" ht="21.95" customHeight="1" spans="1:13">
      <c r="A7" s="9"/>
      <c r="B7" s="12" t="s">
        <v>8</v>
      </c>
      <c r="C7" s="13">
        <f>C5-'17日'!I5</f>
        <v>1136</v>
      </c>
      <c r="D7" s="13"/>
      <c r="E7" s="13"/>
      <c r="F7" s="64">
        <f>F5-C5</f>
        <v>984</v>
      </c>
      <c r="G7" s="65"/>
      <c r="H7" s="66"/>
      <c r="I7" s="64">
        <f>I5-F5</f>
        <v>1300</v>
      </c>
      <c r="J7" s="65"/>
      <c r="K7" s="66"/>
      <c r="L7" s="87"/>
      <c r="M7" s="87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43</v>
      </c>
      <c r="D9" s="11"/>
      <c r="E9" s="11"/>
      <c r="F9" s="11">
        <v>47</v>
      </c>
      <c r="G9" s="11"/>
      <c r="H9" s="11"/>
      <c r="I9" s="11">
        <v>49</v>
      </c>
      <c r="J9" s="11"/>
      <c r="K9" s="11"/>
      <c r="L9" s="88" t="s">
        <v>92</v>
      </c>
      <c r="M9" s="94"/>
      <c r="N9" s="94"/>
      <c r="O9" s="94"/>
    </row>
    <row r="10" ht="21.95" customHeight="1" spans="1:11">
      <c r="A10" s="14"/>
      <c r="B10" s="15" t="s">
        <v>12</v>
      </c>
      <c r="C10" s="11">
        <v>43</v>
      </c>
      <c r="D10" s="11"/>
      <c r="E10" s="11"/>
      <c r="F10" s="11">
        <v>47</v>
      </c>
      <c r="G10" s="11"/>
      <c r="H10" s="11"/>
      <c r="I10" s="11">
        <v>49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65</v>
      </c>
      <c r="D12" s="11">
        <v>65</v>
      </c>
      <c r="E12" s="11">
        <v>65</v>
      </c>
      <c r="F12" s="11">
        <v>65</v>
      </c>
      <c r="G12" s="11">
        <v>65</v>
      </c>
      <c r="H12" s="11">
        <v>65</v>
      </c>
      <c r="I12" s="11">
        <v>65</v>
      </c>
      <c r="J12" s="11">
        <v>65</v>
      </c>
      <c r="K12" s="11">
        <v>65</v>
      </c>
    </row>
    <row r="13" ht="21.95" customHeight="1" spans="1:11">
      <c r="A13" s="16"/>
      <c r="B13" s="17" t="s">
        <v>16</v>
      </c>
      <c r="C13" s="11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500</v>
      </c>
      <c r="D15" s="18">
        <v>470</v>
      </c>
      <c r="E15" s="18">
        <v>440</v>
      </c>
      <c r="F15" s="18">
        <v>440</v>
      </c>
      <c r="G15" s="18">
        <v>400</v>
      </c>
      <c r="H15" s="18">
        <v>350</v>
      </c>
      <c r="I15" s="18">
        <v>340</v>
      </c>
      <c r="J15" s="18">
        <v>310</v>
      </c>
      <c r="K15" s="18">
        <v>280</v>
      </c>
    </row>
    <row r="16" ht="21.95" customHeight="1" spans="1:11">
      <c r="A16" s="19"/>
      <c r="B16" s="20" t="s">
        <v>20</v>
      </c>
      <c r="C16" s="21" t="s">
        <v>21</v>
      </c>
      <c r="D16" s="21"/>
      <c r="E16" s="21"/>
      <c r="F16" s="21" t="s">
        <v>21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8">
        <v>90</v>
      </c>
      <c r="D18" s="18">
        <v>90</v>
      </c>
      <c r="E18" s="18">
        <v>90</v>
      </c>
      <c r="F18" s="18">
        <v>90</v>
      </c>
      <c r="G18" s="18">
        <v>90</v>
      </c>
      <c r="H18" s="18">
        <v>90</v>
      </c>
      <c r="I18" s="18">
        <v>90</v>
      </c>
      <c r="J18" s="18">
        <v>90</v>
      </c>
      <c r="K18" s="18">
        <v>90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300</v>
      </c>
      <c r="D21" s="18">
        <v>550</v>
      </c>
      <c r="E21" s="18">
        <v>480</v>
      </c>
      <c r="F21" s="18">
        <v>480</v>
      </c>
      <c r="G21" s="18">
        <v>520</v>
      </c>
      <c r="H21" s="18">
        <v>440</v>
      </c>
      <c r="I21" s="18">
        <v>430</v>
      </c>
      <c r="J21" s="18">
        <v>340</v>
      </c>
      <c r="K21" s="18">
        <v>500</v>
      </c>
    </row>
    <row r="22" ht="32.25" customHeight="1" spans="1:11">
      <c r="A22" s="14"/>
      <c r="B22" s="20" t="s">
        <v>25</v>
      </c>
      <c r="C22" s="21" t="s">
        <v>249</v>
      </c>
      <c r="D22" s="21"/>
      <c r="E22" s="21"/>
      <c r="F22" s="21" t="s">
        <v>250</v>
      </c>
      <c r="G22" s="21"/>
      <c r="H22" s="21"/>
      <c r="I22" s="21" t="s">
        <v>251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v>0</v>
      </c>
      <c r="D23" s="18"/>
      <c r="E23" s="18"/>
      <c r="F23" s="18">
        <f>1100+1080</f>
        <v>2180</v>
      </c>
      <c r="G23" s="18"/>
      <c r="H23" s="18"/>
      <c r="I23" s="18">
        <f>1100+1080</f>
        <v>2180</v>
      </c>
      <c r="J23" s="18"/>
      <c r="K23" s="18"/>
    </row>
    <row r="24" ht="21.95" customHeight="1" spans="1:11">
      <c r="A24" s="24"/>
      <c r="B24" s="25" t="s">
        <v>29</v>
      </c>
      <c r="C24" s="18">
        <f>770+750</f>
        <v>1520</v>
      </c>
      <c r="D24" s="18"/>
      <c r="E24" s="18"/>
      <c r="F24" s="18">
        <f>660+640</f>
        <v>1300</v>
      </c>
      <c r="G24" s="18"/>
      <c r="H24" s="18"/>
      <c r="I24" s="18">
        <f>660+640</f>
        <v>1300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58</v>
      </c>
      <c r="D25" s="18"/>
      <c r="E25" s="18"/>
      <c r="F25" s="18">
        <v>58</v>
      </c>
      <c r="G25" s="18"/>
      <c r="H25" s="18"/>
      <c r="I25" s="18">
        <v>58</v>
      </c>
      <c r="J25" s="18"/>
      <c r="K25" s="18"/>
    </row>
    <row r="26" ht="21.95" customHeight="1" spans="1:11">
      <c r="A26" s="19"/>
      <c r="B26" s="15" t="s">
        <v>32</v>
      </c>
      <c r="C26" s="18">
        <v>17</v>
      </c>
      <c r="D26" s="18"/>
      <c r="E26" s="18"/>
      <c r="F26" s="18">
        <v>14</v>
      </c>
      <c r="G26" s="18"/>
      <c r="H26" s="18"/>
      <c r="I26" s="18">
        <v>12</v>
      </c>
      <c r="J26" s="18"/>
      <c r="K26" s="18"/>
    </row>
    <row r="27" ht="21.95" customHeight="1" spans="1:11">
      <c r="A27" s="19"/>
      <c r="B27" s="15" t="s">
        <v>33</v>
      </c>
      <c r="C27" s="18">
        <v>2</v>
      </c>
      <c r="D27" s="18"/>
      <c r="E27" s="18"/>
      <c r="F27" s="18">
        <v>2</v>
      </c>
      <c r="G27" s="18"/>
      <c r="H27" s="18"/>
      <c r="I27" s="18">
        <v>2</v>
      </c>
      <c r="J27" s="18"/>
      <c r="K27" s="18"/>
    </row>
    <row r="28" ht="76.5" customHeight="1" spans="1:11">
      <c r="A28" s="26" t="s">
        <v>34</v>
      </c>
      <c r="B28" s="27"/>
      <c r="C28" s="28" t="s">
        <v>252</v>
      </c>
      <c r="D28" s="29"/>
      <c r="E28" s="67"/>
      <c r="F28" s="28" t="s">
        <v>253</v>
      </c>
      <c r="G28" s="29"/>
      <c r="H28" s="67"/>
      <c r="I28" s="28" t="s">
        <v>246</v>
      </c>
      <c r="J28" s="29"/>
      <c r="K28" s="67"/>
    </row>
    <row r="29" ht="24" customHeight="1" spans="1:11">
      <c r="A29" s="30"/>
      <c r="B29" s="31"/>
      <c r="C29" s="32"/>
      <c r="D29" s="33"/>
      <c r="E29" s="68"/>
      <c r="F29" s="32"/>
      <c r="G29" s="33"/>
      <c r="H29" s="68"/>
      <c r="I29" s="32"/>
      <c r="J29" s="33"/>
      <c r="K29" s="68"/>
    </row>
    <row r="30" ht="20.25" customHeight="1" spans="1:11">
      <c r="A30" s="34"/>
      <c r="B30" s="35"/>
      <c r="C30" s="36"/>
      <c r="D30" s="37"/>
      <c r="E30" s="69"/>
      <c r="F30" s="36"/>
      <c r="G30" s="37"/>
      <c r="H30" s="69"/>
      <c r="I30" s="36"/>
      <c r="J30" s="37"/>
      <c r="K30" s="69"/>
    </row>
    <row r="31" ht="14.25" customHeight="1" spans="1:11">
      <c r="A31" s="38" t="s">
        <v>35</v>
      </c>
      <c r="B31" s="39"/>
      <c r="C31" s="40" t="s">
        <v>254</v>
      </c>
      <c r="D31" s="41"/>
      <c r="E31" s="70"/>
      <c r="F31" s="40" t="s">
        <v>255</v>
      </c>
      <c r="G31" s="41"/>
      <c r="H31" s="70"/>
      <c r="I31" s="40" t="s">
        <v>228</v>
      </c>
      <c r="J31" s="41"/>
      <c r="K31" s="70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1" t="s">
        <v>40</v>
      </c>
      <c r="F33" s="72"/>
      <c r="G33" s="73" t="s">
        <v>41</v>
      </c>
      <c r="H33" s="74"/>
      <c r="I33" s="89" t="s">
        <v>42</v>
      </c>
      <c r="J33" s="90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91">
        <v>0</v>
      </c>
    </row>
    <row r="35" ht="15.75" spans="1:10">
      <c r="A35" s="45"/>
      <c r="B35" s="43"/>
      <c r="C35" s="47" t="s">
        <v>46</v>
      </c>
      <c r="D35" s="47" t="s">
        <v>47</v>
      </c>
      <c r="E35" s="11">
        <v>9.48</v>
      </c>
      <c r="F35" s="11">
        <v>9.38</v>
      </c>
      <c r="G35" s="11">
        <v>9.41</v>
      </c>
      <c r="H35" s="18">
        <v>9.4</v>
      </c>
      <c r="I35" s="11">
        <v>9.48</v>
      </c>
      <c r="J35" s="91">
        <v>9.23</v>
      </c>
    </row>
    <row r="36" ht="15.75" spans="1:10">
      <c r="A36" s="45"/>
      <c r="B36" s="43"/>
      <c r="C36" s="46" t="s">
        <v>48</v>
      </c>
      <c r="D36" s="46" t="s">
        <v>49</v>
      </c>
      <c r="E36" s="11">
        <v>5.5</v>
      </c>
      <c r="F36" s="11">
        <v>8.11</v>
      </c>
      <c r="G36" s="11">
        <v>9.57</v>
      </c>
      <c r="H36" s="18">
        <v>7.2</v>
      </c>
      <c r="I36" s="11">
        <v>5.92</v>
      </c>
      <c r="J36" s="91">
        <v>5.93</v>
      </c>
    </row>
    <row r="37" ht="18.75" spans="1:10">
      <c r="A37" s="45"/>
      <c r="B37" s="43"/>
      <c r="C37" s="47" t="s">
        <v>50</v>
      </c>
      <c r="D37" s="46" t="s">
        <v>51</v>
      </c>
      <c r="E37" s="11">
        <v>17.6</v>
      </c>
      <c r="F37" s="11">
        <v>18.4</v>
      </c>
      <c r="G37" s="75">
        <v>16.2</v>
      </c>
      <c r="H37" s="18">
        <v>18.5</v>
      </c>
      <c r="I37" s="11">
        <v>16.8</v>
      </c>
      <c r="J37" s="91">
        <v>14.9</v>
      </c>
    </row>
    <row r="38" ht="14.25" spans="1:10">
      <c r="A38" s="45"/>
      <c r="B38" s="43"/>
      <c r="C38" s="48" t="s">
        <v>52</v>
      </c>
      <c r="D38" s="46" t="s">
        <v>53</v>
      </c>
      <c r="E38" s="75">
        <v>6.37</v>
      </c>
      <c r="F38" s="75">
        <v>5.05</v>
      </c>
      <c r="G38" s="75">
        <v>7.59</v>
      </c>
      <c r="H38" s="76">
        <v>7.21</v>
      </c>
      <c r="I38" s="11">
        <v>4.61</v>
      </c>
      <c r="J38" s="91">
        <v>5.28</v>
      </c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>
        <v>0.5</v>
      </c>
      <c r="F39" s="11">
        <v>0.5</v>
      </c>
      <c r="G39" s="11">
        <v>0.2</v>
      </c>
      <c r="H39" s="18">
        <v>0.2</v>
      </c>
      <c r="I39" s="11">
        <v>0.5</v>
      </c>
      <c r="J39" s="91">
        <v>0.5</v>
      </c>
    </row>
    <row r="40" ht="15.75" spans="1:10">
      <c r="A40" s="45"/>
      <c r="B40" s="43"/>
      <c r="C40" s="47" t="s">
        <v>46</v>
      </c>
      <c r="D40" s="47" t="s">
        <v>55</v>
      </c>
      <c r="E40" s="11">
        <v>10.2</v>
      </c>
      <c r="F40" s="11">
        <v>10.08</v>
      </c>
      <c r="G40" s="11">
        <v>10.06</v>
      </c>
      <c r="H40" s="18">
        <v>10.1</v>
      </c>
      <c r="I40" s="11">
        <v>10.22</v>
      </c>
      <c r="J40" s="91">
        <v>10.18</v>
      </c>
    </row>
    <row r="41" ht="15.75" spans="1:10">
      <c r="A41" s="45"/>
      <c r="B41" s="43"/>
      <c r="C41" s="46" t="s">
        <v>48</v>
      </c>
      <c r="D41" s="46" t="s">
        <v>56</v>
      </c>
      <c r="E41" s="11">
        <v>16.88</v>
      </c>
      <c r="F41" s="11">
        <v>17.81</v>
      </c>
      <c r="G41" s="11">
        <v>13.81</v>
      </c>
      <c r="H41" s="18">
        <v>19.9</v>
      </c>
      <c r="I41" s="11">
        <v>19.2</v>
      </c>
      <c r="J41" s="91">
        <v>20.3</v>
      </c>
    </row>
    <row r="42" ht="15.75" spans="1:10">
      <c r="A42" s="45"/>
      <c r="B42" s="43"/>
      <c r="C42" s="48" t="s">
        <v>57</v>
      </c>
      <c r="D42" s="47" t="s">
        <v>58</v>
      </c>
      <c r="E42" s="11">
        <v>3.67</v>
      </c>
      <c r="F42" s="11">
        <v>3.61</v>
      </c>
      <c r="G42" s="11">
        <v>3.16</v>
      </c>
      <c r="H42" s="18">
        <v>3.08</v>
      </c>
      <c r="I42" s="11">
        <v>3.62</v>
      </c>
      <c r="J42" s="91">
        <v>3.73</v>
      </c>
    </row>
    <row r="43" ht="15.75" spans="1:10">
      <c r="A43" s="45"/>
      <c r="B43" s="43"/>
      <c r="C43" s="48" t="s">
        <v>59</v>
      </c>
      <c r="D43" s="46" t="s">
        <v>60</v>
      </c>
      <c r="E43" s="11">
        <v>5.55</v>
      </c>
      <c r="F43" s="11">
        <v>5.88</v>
      </c>
      <c r="G43" s="11">
        <v>5.48</v>
      </c>
      <c r="H43" s="18">
        <v>7.02</v>
      </c>
      <c r="I43" s="11">
        <v>7.75</v>
      </c>
      <c r="J43" s="91">
        <v>7.64</v>
      </c>
    </row>
    <row r="44" ht="18.75" spans="1:10">
      <c r="A44" s="45"/>
      <c r="B44" s="43"/>
      <c r="C44" s="47" t="s">
        <v>50</v>
      </c>
      <c r="D44" s="46" t="s">
        <v>61</v>
      </c>
      <c r="E44" s="11">
        <v>1630</v>
      </c>
      <c r="F44" s="11">
        <v>1760</v>
      </c>
      <c r="G44" s="11">
        <v>1700</v>
      </c>
      <c r="H44" s="18">
        <v>1820</v>
      </c>
      <c r="I44" s="11">
        <v>1850</v>
      </c>
      <c r="J44" s="91">
        <v>1580</v>
      </c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>
        <v>4.63</v>
      </c>
      <c r="F45" s="11">
        <v>5.67</v>
      </c>
      <c r="G45" s="11">
        <v>6.1</v>
      </c>
      <c r="H45" s="18">
        <v>5.62</v>
      </c>
      <c r="I45" s="11">
        <v>5.52</v>
      </c>
      <c r="J45" s="91">
        <v>6.11</v>
      </c>
    </row>
    <row r="46" ht="18.75" spans="1:10">
      <c r="A46" s="45"/>
      <c r="B46" s="43"/>
      <c r="C46" s="47" t="s">
        <v>50</v>
      </c>
      <c r="D46" s="46" t="s">
        <v>51</v>
      </c>
      <c r="E46" s="11">
        <v>37</v>
      </c>
      <c r="F46" s="11">
        <v>40</v>
      </c>
      <c r="G46" s="11">
        <v>41.8</v>
      </c>
      <c r="H46" s="18">
        <v>49.2</v>
      </c>
      <c r="I46" s="11">
        <v>38.1</v>
      </c>
      <c r="J46" s="91">
        <v>33.4</v>
      </c>
    </row>
    <row r="47" ht="14.25" spans="1:10">
      <c r="A47" s="45"/>
      <c r="B47" s="43"/>
      <c r="C47" s="48" t="s">
        <v>52</v>
      </c>
      <c r="D47" s="46" t="s">
        <v>65</v>
      </c>
      <c r="E47" s="11">
        <v>5.87</v>
      </c>
      <c r="F47" s="11">
        <v>3.89</v>
      </c>
      <c r="G47" s="11">
        <v>3.01</v>
      </c>
      <c r="H47" s="18">
        <v>4.79</v>
      </c>
      <c r="I47" s="11">
        <v>2.47</v>
      </c>
      <c r="J47" s="91">
        <v>6.1</v>
      </c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/>
      <c r="F48" s="11"/>
      <c r="G48" s="11"/>
      <c r="H48" s="18"/>
      <c r="I48" s="11"/>
      <c r="J48" s="91"/>
    </row>
    <row r="49" ht="18.75" spans="1:10">
      <c r="A49" s="45"/>
      <c r="B49" s="43"/>
      <c r="C49" s="47" t="s">
        <v>50</v>
      </c>
      <c r="D49" s="46" t="s">
        <v>51</v>
      </c>
      <c r="E49" s="11"/>
      <c r="F49" s="11"/>
      <c r="G49" s="11"/>
      <c r="H49" s="18"/>
      <c r="I49" s="11"/>
      <c r="J49" s="91"/>
    </row>
    <row r="50" ht="14.25" spans="1:10">
      <c r="A50" s="45"/>
      <c r="B50" s="43"/>
      <c r="C50" s="48" t="s">
        <v>52</v>
      </c>
      <c r="D50" s="46" t="s">
        <v>65</v>
      </c>
      <c r="E50" s="11"/>
      <c r="F50" s="11"/>
      <c r="G50" s="11"/>
      <c r="H50" s="18"/>
      <c r="I50" s="11"/>
      <c r="J50" s="91"/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/>
      <c r="F51" s="11"/>
      <c r="G51" s="11"/>
      <c r="H51" s="18"/>
      <c r="I51" s="11"/>
      <c r="J51" s="91"/>
    </row>
    <row r="52" ht="15.75" spans="1:10">
      <c r="A52" s="45"/>
      <c r="B52" s="43"/>
      <c r="C52" s="47" t="s">
        <v>46</v>
      </c>
      <c r="D52" s="46" t="s">
        <v>69</v>
      </c>
      <c r="E52" s="11"/>
      <c r="F52" s="11"/>
      <c r="G52" s="11"/>
      <c r="H52" s="18"/>
      <c r="I52" s="11"/>
      <c r="J52" s="91"/>
    </row>
    <row r="53" ht="15.75" spans="1:10">
      <c r="A53" s="45"/>
      <c r="B53" s="43"/>
      <c r="C53" s="46" t="s">
        <v>48</v>
      </c>
      <c r="D53" s="46" t="s">
        <v>49</v>
      </c>
      <c r="E53" s="11"/>
      <c r="F53" s="11"/>
      <c r="G53" s="11"/>
      <c r="H53" s="18"/>
      <c r="I53" s="11"/>
      <c r="J53" s="91"/>
    </row>
    <row r="54" ht="18.75" spans="1:10">
      <c r="A54" s="45"/>
      <c r="B54" s="43"/>
      <c r="C54" s="47" t="s">
        <v>50</v>
      </c>
      <c r="D54" s="46" t="s">
        <v>51</v>
      </c>
      <c r="E54" s="11"/>
      <c r="F54" s="11"/>
      <c r="G54" s="11"/>
      <c r="H54" s="18"/>
      <c r="I54" s="11"/>
      <c r="J54" s="91"/>
    </row>
    <row r="55" ht="14.25" spans="1:10">
      <c r="A55" s="45"/>
      <c r="B55" s="49"/>
      <c r="C55" s="50" t="s">
        <v>52</v>
      </c>
      <c r="D55" s="46" t="s">
        <v>70</v>
      </c>
      <c r="E55" s="77"/>
      <c r="F55" s="77"/>
      <c r="G55" s="77"/>
      <c r="H55" s="18"/>
      <c r="I55" s="11"/>
      <c r="J55" s="91"/>
    </row>
    <row r="56" ht="14.25" spans="1:10">
      <c r="A56" s="51" t="s">
        <v>71</v>
      </c>
      <c r="B56" s="51" t="s">
        <v>72</v>
      </c>
      <c r="C56" s="52">
        <v>7.02</v>
      </c>
      <c r="D56" s="51" t="s">
        <v>44</v>
      </c>
      <c r="E56" s="52">
        <v>72</v>
      </c>
      <c r="F56" s="51" t="s">
        <v>73</v>
      </c>
      <c r="G56" s="52">
        <v>80</v>
      </c>
      <c r="H56" s="51" t="s">
        <v>74</v>
      </c>
      <c r="I56" s="52">
        <v>0.01</v>
      </c>
      <c r="J56" s="91"/>
    </row>
    <row r="57" ht="14.25" spans="1:13">
      <c r="A57" s="45"/>
      <c r="B57" s="53" t="s">
        <v>40</v>
      </c>
      <c r="C57" s="53"/>
      <c r="D57" s="53"/>
      <c r="E57" s="53"/>
      <c r="F57" s="78" t="s">
        <v>41</v>
      </c>
      <c r="G57" s="78"/>
      <c r="H57" s="78"/>
      <c r="I57" s="78"/>
      <c r="J57" s="92" t="s">
        <v>42</v>
      </c>
      <c r="K57" s="92"/>
      <c r="L57" s="92"/>
      <c r="M57" s="92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9" t="s">
        <v>75</v>
      </c>
      <c r="G58" s="79" t="s">
        <v>76</v>
      </c>
      <c r="H58" s="79" t="s">
        <v>75</v>
      </c>
      <c r="I58" s="79" t="s">
        <v>76</v>
      </c>
      <c r="J58" s="93" t="s">
        <v>75</v>
      </c>
      <c r="K58" s="93" t="s">
        <v>76</v>
      </c>
      <c r="L58" s="93" t="s">
        <v>75</v>
      </c>
      <c r="M58" s="93" t="s">
        <v>76</v>
      </c>
    </row>
    <row r="59" ht="18.75" spans="1:13">
      <c r="A59" s="56" t="s">
        <v>77</v>
      </c>
      <c r="B59" s="57">
        <v>25</v>
      </c>
      <c r="C59" s="57"/>
      <c r="D59" s="58">
        <v>80</v>
      </c>
      <c r="E59" s="57"/>
      <c r="F59" s="57"/>
      <c r="G59" s="80"/>
      <c r="H59" s="57"/>
      <c r="I59" s="57"/>
      <c r="J59" s="91"/>
      <c r="K59" s="91"/>
      <c r="L59" s="91"/>
      <c r="M59" s="91"/>
    </row>
    <row r="60" ht="18.75" spans="1:13">
      <c r="A60" s="56" t="s">
        <v>78</v>
      </c>
      <c r="B60" s="57"/>
      <c r="C60" s="57"/>
      <c r="D60" s="58"/>
      <c r="E60" s="57"/>
      <c r="F60" s="57">
        <v>7.22</v>
      </c>
      <c r="G60" s="80"/>
      <c r="H60" s="57">
        <v>6.34</v>
      </c>
      <c r="I60" s="57"/>
      <c r="J60" s="91">
        <v>2.3</v>
      </c>
      <c r="K60" s="91"/>
      <c r="L60" s="91">
        <v>3.8</v>
      </c>
      <c r="M60" s="91"/>
    </row>
    <row r="61" ht="18.75" spans="1:13">
      <c r="A61" s="56" t="s">
        <v>79</v>
      </c>
      <c r="B61" s="57">
        <v>2.3</v>
      </c>
      <c r="C61" s="57"/>
      <c r="D61" s="58">
        <v>1.89</v>
      </c>
      <c r="E61" s="57"/>
      <c r="F61" s="57">
        <v>2.96</v>
      </c>
      <c r="G61" s="80"/>
      <c r="H61" s="57">
        <v>66.1</v>
      </c>
      <c r="I61" s="57"/>
      <c r="J61" s="91">
        <v>1.6</v>
      </c>
      <c r="K61" s="91"/>
      <c r="L61" s="91">
        <v>2.5</v>
      </c>
      <c r="M61" s="91"/>
    </row>
    <row r="62" ht="18.75" spans="1:13">
      <c r="A62" s="59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95"/>
    </row>
    <row r="63" ht="18.75" spans="1:13">
      <c r="A63" s="61" t="s">
        <v>80</v>
      </c>
      <c r="B63" s="57"/>
      <c r="C63" s="57">
        <v>11.5</v>
      </c>
      <c r="D63" s="58"/>
      <c r="E63" s="57">
        <v>11.84</v>
      </c>
      <c r="F63" s="57"/>
      <c r="G63" s="80">
        <v>9.7</v>
      </c>
      <c r="H63" s="57"/>
      <c r="I63" s="57">
        <v>9.74</v>
      </c>
      <c r="J63" s="91"/>
      <c r="K63" s="91">
        <v>26.4</v>
      </c>
      <c r="M63" s="91">
        <v>10</v>
      </c>
    </row>
    <row r="64" ht="18.75" spans="1:13">
      <c r="A64" s="61" t="s">
        <v>81</v>
      </c>
      <c r="B64" s="57"/>
      <c r="C64" s="57">
        <v>2.86</v>
      </c>
      <c r="D64" s="58"/>
      <c r="E64" s="57">
        <v>4.7</v>
      </c>
      <c r="F64" s="57"/>
      <c r="G64" s="81">
        <v>5.02</v>
      </c>
      <c r="H64" s="57"/>
      <c r="I64" s="57">
        <v>5.14</v>
      </c>
      <c r="J64" s="91"/>
      <c r="K64" s="91">
        <v>19.2</v>
      </c>
      <c r="L64" s="91"/>
      <c r="M64" s="91">
        <v>7.4</v>
      </c>
    </row>
    <row r="65" ht="18.75" spans="1:13">
      <c r="A65" s="61" t="s">
        <v>82</v>
      </c>
      <c r="B65" s="57"/>
      <c r="C65" s="57">
        <v>56.6</v>
      </c>
      <c r="D65" s="58"/>
      <c r="E65" s="57">
        <v>58.77</v>
      </c>
      <c r="F65" s="57"/>
      <c r="G65" s="80">
        <v>107</v>
      </c>
      <c r="H65" s="57"/>
      <c r="I65" s="57"/>
      <c r="J65" s="91"/>
      <c r="K65" s="91">
        <v>62.4</v>
      </c>
      <c r="M65" s="91">
        <v>44.6</v>
      </c>
    </row>
    <row r="66" ht="18.75" spans="1:13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100"/>
    </row>
    <row r="67" ht="18.75" spans="1:13">
      <c r="A67" s="98" t="s">
        <v>83</v>
      </c>
      <c r="B67" s="57">
        <v>2.17</v>
      </c>
      <c r="C67" s="57">
        <v>10.2</v>
      </c>
      <c r="D67" s="58">
        <v>3.29</v>
      </c>
      <c r="E67" s="57">
        <v>6.4</v>
      </c>
      <c r="F67" s="57">
        <v>0.96</v>
      </c>
      <c r="G67" s="80">
        <v>0.89</v>
      </c>
      <c r="H67" s="57">
        <v>0.34</v>
      </c>
      <c r="I67" s="57">
        <v>7.5</v>
      </c>
      <c r="J67" s="91">
        <v>0.34</v>
      </c>
      <c r="K67" s="91">
        <v>7.5</v>
      </c>
      <c r="L67" s="91">
        <v>1.07</v>
      </c>
      <c r="M67" s="91">
        <v>5.1</v>
      </c>
    </row>
    <row r="68" ht="18.75" spans="1:13">
      <c r="A68" s="98" t="s">
        <v>84</v>
      </c>
      <c r="B68" s="99">
        <v>6.14</v>
      </c>
      <c r="C68" s="57">
        <v>9.2</v>
      </c>
      <c r="D68" s="58">
        <v>4.47</v>
      </c>
      <c r="E68" s="57">
        <v>5.9</v>
      </c>
      <c r="F68" s="57">
        <v>0.29</v>
      </c>
      <c r="G68" s="80">
        <v>0.7</v>
      </c>
      <c r="H68" s="57">
        <v>1.71</v>
      </c>
      <c r="I68" s="57">
        <v>8.6</v>
      </c>
      <c r="J68" s="91">
        <v>1.92</v>
      </c>
      <c r="K68" s="91">
        <v>6.6</v>
      </c>
      <c r="L68" s="91">
        <v>0.77</v>
      </c>
      <c r="M68" s="91">
        <v>5.6</v>
      </c>
    </row>
    <row r="69" ht="18.75" spans="1:13">
      <c r="A69" s="98" t="s">
        <v>85</v>
      </c>
      <c r="B69" s="99">
        <v>4.86</v>
      </c>
      <c r="C69" s="57">
        <v>8.7</v>
      </c>
      <c r="D69" s="58">
        <v>4.16</v>
      </c>
      <c r="E69" s="57">
        <v>6.8</v>
      </c>
      <c r="F69" s="57">
        <v>4.09</v>
      </c>
      <c r="G69" s="80">
        <v>8.8</v>
      </c>
      <c r="H69" s="57"/>
      <c r="I69" s="57"/>
      <c r="J69" s="91">
        <v>8.13</v>
      </c>
      <c r="K69" s="91">
        <v>6</v>
      </c>
      <c r="L69" s="91">
        <v>3.8</v>
      </c>
      <c r="M69" s="91">
        <v>5.8</v>
      </c>
    </row>
    <row r="70" ht="18.75" spans="1:13">
      <c r="A70" s="98" t="s">
        <v>86</v>
      </c>
      <c r="B70" s="57"/>
      <c r="C70" s="57"/>
      <c r="D70" s="58"/>
      <c r="E70" s="57"/>
      <c r="F70" s="57"/>
      <c r="G70" s="80"/>
      <c r="H70" s="57"/>
      <c r="I70" s="57"/>
      <c r="J70" s="91"/>
      <c r="K70" s="91"/>
      <c r="L70" s="91"/>
      <c r="M70" s="91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28" workbookViewId="0">
      <selection activeCell="M28" sqref="M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6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2"/>
    </row>
    <row r="2" ht="17.25" customHeight="1" spans="1:11">
      <c r="A2" s="5" t="s">
        <v>0</v>
      </c>
      <c r="B2" s="5"/>
      <c r="C2" s="6" t="s">
        <v>87</v>
      </c>
      <c r="D2" s="6"/>
      <c r="E2" s="6"/>
      <c r="F2" s="62" t="s">
        <v>88</v>
      </c>
      <c r="G2" s="62"/>
      <c r="H2" s="62"/>
      <c r="I2" s="83" t="s">
        <v>89</v>
      </c>
      <c r="J2" s="83"/>
      <c r="K2" s="83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4">
        <v>0.666666666666667</v>
      </c>
      <c r="J3" s="84">
        <v>0.833333333333333</v>
      </c>
      <c r="K3" s="84">
        <v>0.979166666666667</v>
      </c>
    </row>
    <row r="4" ht="21.95" customHeight="1" spans="1:13">
      <c r="A4" s="9" t="s">
        <v>4</v>
      </c>
      <c r="B4" s="10" t="s">
        <v>5</v>
      </c>
      <c r="C4" s="11">
        <v>1264</v>
      </c>
      <c r="D4" s="11"/>
      <c r="E4" s="11"/>
      <c r="F4" s="11">
        <v>2460</v>
      </c>
      <c r="G4" s="11"/>
      <c r="H4" s="11"/>
      <c r="I4" s="11">
        <v>3900</v>
      </c>
      <c r="J4" s="11"/>
      <c r="K4" s="11"/>
      <c r="L4" s="85" t="s">
        <v>90</v>
      </c>
      <c r="M4" s="85" t="s">
        <v>91</v>
      </c>
    </row>
    <row r="5" ht="21.95" customHeight="1" spans="1:13">
      <c r="A5" s="9"/>
      <c r="B5" s="12" t="s">
        <v>6</v>
      </c>
      <c r="C5" s="11">
        <v>829</v>
      </c>
      <c r="D5" s="11"/>
      <c r="E5" s="11"/>
      <c r="F5" s="11">
        <v>1870</v>
      </c>
      <c r="G5" s="11"/>
      <c r="H5" s="11"/>
      <c r="I5" s="11">
        <v>2990</v>
      </c>
      <c r="J5" s="11"/>
      <c r="K5" s="11"/>
      <c r="L5" s="86"/>
      <c r="M5" s="86"/>
    </row>
    <row r="6" ht="21.95" customHeight="1" spans="1:13">
      <c r="A6" s="9"/>
      <c r="B6" s="12" t="s">
        <v>7</v>
      </c>
      <c r="C6" s="13">
        <f>C4</f>
        <v>1264</v>
      </c>
      <c r="D6" s="13"/>
      <c r="E6" s="13"/>
      <c r="F6" s="64">
        <f>F4-C4</f>
        <v>1196</v>
      </c>
      <c r="G6" s="65"/>
      <c r="H6" s="66"/>
      <c r="I6" s="64">
        <f>I4-F4</f>
        <v>1440</v>
      </c>
      <c r="J6" s="65"/>
      <c r="K6" s="66"/>
      <c r="L6" s="87">
        <f>C6+F6+I6</f>
        <v>3900</v>
      </c>
      <c r="M6" s="87">
        <f>C7+F7+I7</f>
        <v>2990</v>
      </c>
    </row>
    <row r="7" ht="21.95" customHeight="1" spans="1:13">
      <c r="A7" s="9"/>
      <c r="B7" s="12" t="s">
        <v>8</v>
      </c>
      <c r="C7" s="13">
        <f>C5</f>
        <v>829</v>
      </c>
      <c r="D7" s="13"/>
      <c r="E7" s="13"/>
      <c r="F7" s="64">
        <f>F5-C5</f>
        <v>1041</v>
      </c>
      <c r="G7" s="65"/>
      <c r="H7" s="66"/>
      <c r="I7" s="64">
        <f>I5-F5</f>
        <v>1120</v>
      </c>
      <c r="J7" s="65"/>
      <c r="K7" s="66"/>
      <c r="L7" s="87"/>
      <c r="M7" s="87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48</v>
      </c>
      <c r="D9" s="11"/>
      <c r="E9" s="11"/>
      <c r="F9" s="11">
        <v>47</v>
      </c>
      <c r="G9" s="11"/>
      <c r="H9" s="11"/>
      <c r="I9" s="11">
        <v>46</v>
      </c>
      <c r="J9" s="11"/>
      <c r="K9" s="11"/>
      <c r="L9" s="88" t="s">
        <v>92</v>
      </c>
      <c r="M9" s="94"/>
      <c r="N9" s="94"/>
      <c r="O9" s="94"/>
    </row>
    <row r="10" ht="21.95" customHeight="1" spans="1:11">
      <c r="A10" s="14"/>
      <c r="B10" s="15" t="s">
        <v>12</v>
      </c>
      <c r="C10" s="11">
        <v>48</v>
      </c>
      <c r="D10" s="11"/>
      <c r="E10" s="11"/>
      <c r="F10" s="11">
        <v>47</v>
      </c>
      <c r="G10" s="11"/>
      <c r="H10" s="11"/>
      <c r="I10" s="11">
        <v>46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65</v>
      </c>
      <c r="D12" s="11">
        <v>65</v>
      </c>
      <c r="E12" s="11">
        <v>65</v>
      </c>
      <c r="F12" s="11">
        <v>65</v>
      </c>
      <c r="G12" s="11">
        <v>65</v>
      </c>
      <c r="H12" s="11">
        <v>65</v>
      </c>
      <c r="I12" s="11">
        <v>65</v>
      </c>
      <c r="J12" s="11">
        <v>65</v>
      </c>
      <c r="K12" s="11">
        <v>65</v>
      </c>
    </row>
    <row r="13" ht="21.95" customHeight="1" spans="1:11">
      <c r="A13" s="16"/>
      <c r="B13" s="17" t="s">
        <v>16</v>
      </c>
      <c r="C13" s="11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330</v>
      </c>
      <c r="D15" s="18">
        <v>250</v>
      </c>
      <c r="E15" s="18">
        <v>500</v>
      </c>
      <c r="F15" s="18">
        <v>500</v>
      </c>
      <c r="G15" s="18">
        <v>460</v>
      </c>
      <c r="H15" s="18">
        <v>430</v>
      </c>
      <c r="I15" s="18">
        <v>430</v>
      </c>
      <c r="J15" s="18">
        <v>390</v>
      </c>
      <c r="K15" s="18">
        <v>370</v>
      </c>
    </row>
    <row r="16" ht="21.95" customHeight="1" spans="1:11">
      <c r="A16" s="19"/>
      <c r="B16" s="20" t="s">
        <v>20</v>
      </c>
      <c r="C16" s="21" t="s">
        <v>94</v>
      </c>
      <c r="D16" s="21"/>
      <c r="E16" s="21"/>
      <c r="F16" s="21" t="s">
        <v>21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8">
        <v>80</v>
      </c>
      <c r="D18" s="18">
        <v>80</v>
      </c>
      <c r="E18" s="18">
        <v>80</v>
      </c>
      <c r="F18" s="18">
        <v>80</v>
      </c>
      <c r="G18" s="18">
        <v>80</v>
      </c>
      <c r="H18" s="18">
        <v>80</v>
      </c>
      <c r="I18" s="18">
        <v>80</v>
      </c>
      <c r="J18" s="18">
        <v>80</v>
      </c>
      <c r="K18" s="18">
        <v>90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95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300</v>
      </c>
      <c r="D21" s="18">
        <v>550</v>
      </c>
      <c r="E21" s="18">
        <v>470</v>
      </c>
      <c r="F21" s="18">
        <v>470</v>
      </c>
      <c r="G21" s="18">
        <v>380</v>
      </c>
      <c r="H21" s="18">
        <v>300</v>
      </c>
      <c r="I21" s="18">
        <v>300</v>
      </c>
      <c r="J21" s="18">
        <v>500</v>
      </c>
      <c r="K21" s="18">
        <v>530</v>
      </c>
    </row>
    <row r="22" ht="30.75" customHeight="1" spans="1:11">
      <c r="A22" s="14"/>
      <c r="B22" s="20" t="s">
        <v>25</v>
      </c>
      <c r="C22" s="21" t="s">
        <v>96</v>
      </c>
      <c r="D22" s="21"/>
      <c r="E22" s="21"/>
      <c r="F22" s="21" t="s">
        <v>26</v>
      </c>
      <c r="G22" s="21"/>
      <c r="H22" s="21"/>
      <c r="I22" s="21" t="s">
        <v>97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v>2350</v>
      </c>
      <c r="D23" s="18"/>
      <c r="E23" s="18"/>
      <c r="F23" s="18">
        <f>1100+1140</f>
        <v>2240</v>
      </c>
      <c r="G23" s="18"/>
      <c r="H23" s="18"/>
      <c r="I23" s="18">
        <f>1080+1120</f>
        <v>2200</v>
      </c>
      <c r="J23" s="18"/>
      <c r="K23" s="18"/>
    </row>
    <row r="24" ht="21.95" customHeight="1" spans="1:11">
      <c r="A24" s="24"/>
      <c r="B24" s="25" t="s">
        <v>29</v>
      </c>
      <c r="C24" s="18">
        <v>1570</v>
      </c>
      <c r="D24" s="18"/>
      <c r="E24" s="18"/>
      <c r="F24" s="18">
        <v>1570</v>
      </c>
      <c r="G24" s="18"/>
      <c r="H24" s="18"/>
      <c r="I24" s="18">
        <v>1340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9</v>
      </c>
      <c r="D25" s="18"/>
      <c r="E25" s="18"/>
      <c r="F25" s="18">
        <v>9</v>
      </c>
      <c r="G25" s="18"/>
      <c r="H25" s="18"/>
      <c r="I25" s="18">
        <v>9</v>
      </c>
      <c r="J25" s="18"/>
      <c r="K25" s="18"/>
    </row>
    <row r="26" ht="21.95" customHeight="1" spans="1:11">
      <c r="A26" s="19"/>
      <c r="B26" s="15" t="s">
        <v>32</v>
      </c>
      <c r="C26" s="18">
        <v>72</v>
      </c>
      <c r="D26" s="18"/>
      <c r="E26" s="18"/>
      <c r="F26" s="18">
        <v>72</v>
      </c>
      <c r="G26" s="18"/>
      <c r="H26" s="18"/>
      <c r="I26" s="18">
        <v>68</v>
      </c>
      <c r="J26" s="18"/>
      <c r="K26" s="18"/>
    </row>
    <row r="27" ht="21.95" customHeight="1" spans="1:11">
      <c r="A27" s="19"/>
      <c r="B27" s="15" t="s">
        <v>33</v>
      </c>
      <c r="C27" s="18">
        <v>7</v>
      </c>
      <c r="D27" s="18"/>
      <c r="E27" s="18"/>
      <c r="F27" s="18">
        <v>7</v>
      </c>
      <c r="G27" s="18"/>
      <c r="H27" s="18"/>
      <c r="I27" s="18">
        <v>7</v>
      </c>
      <c r="J27" s="18"/>
      <c r="K27" s="18"/>
    </row>
    <row r="28" ht="76.5" customHeight="1" spans="1:11">
      <c r="A28" s="26" t="s">
        <v>34</v>
      </c>
      <c r="B28" s="27"/>
      <c r="C28" s="28" t="s">
        <v>98</v>
      </c>
      <c r="D28" s="29"/>
      <c r="E28" s="67"/>
      <c r="F28" s="28" t="s">
        <v>99</v>
      </c>
      <c r="G28" s="29"/>
      <c r="H28" s="67"/>
      <c r="I28" s="28" t="s">
        <v>100</v>
      </c>
      <c r="J28" s="29"/>
      <c r="K28" s="67"/>
    </row>
    <row r="29" ht="24" customHeight="1" spans="1:11">
      <c r="A29" s="30"/>
      <c r="B29" s="31"/>
      <c r="C29" s="32"/>
      <c r="D29" s="33"/>
      <c r="E29" s="68"/>
      <c r="F29" s="32"/>
      <c r="G29" s="33"/>
      <c r="H29" s="68"/>
      <c r="I29" s="32"/>
      <c r="J29" s="33"/>
      <c r="K29" s="68"/>
    </row>
    <row r="30" spans="1:11">
      <c r="A30" s="34"/>
      <c r="B30" s="35"/>
      <c r="C30" s="36"/>
      <c r="D30" s="37"/>
      <c r="E30" s="69"/>
      <c r="F30" s="36"/>
      <c r="G30" s="37"/>
      <c r="H30" s="69"/>
      <c r="I30" s="36"/>
      <c r="J30" s="37"/>
      <c r="K30" s="69"/>
    </row>
    <row r="31" ht="14.25" spans="1:11">
      <c r="A31" s="38" t="s">
        <v>35</v>
      </c>
      <c r="B31" s="39"/>
      <c r="C31" s="40" t="s">
        <v>101</v>
      </c>
      <c r="D31" s="41"/>
      <c r="E31" s="70"/>
      <c r="F31" s="40" t="s">
        <v>102</v>
      </c>
      <c r="G31" s="41"/>
      <c r="H31" s="70"/>
      <c r="I31" s="40" t="s">
        <v>103</v>
      </c>
      <c r="J31" s="41"/>
      <c r="K31" s="70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1" t="s">
        <v>40</v>
      </c>
      <c r="F33" s="72"/>
      <c r="G33" s="73" t="s">
        <v>41</v>
      </c>
      <c r="H33" s="74"/>
      <c r="I33" s="89" t="s">
        <v>42</v>
      </c>
      <c r="J33" s="90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</row>
    <row r="35" ht="15.75" spans="1:10">
      <c r="A35" s="45"/>
      <c r="B35" s="43"/>
      <c r="C35" s="47" t="s">
        <v>46</v>
      </c>
      <c r="D35" s="47" t="s">
        <v>47</v>
      </c>
      <c r="E35" s="11">
        <v>9.38</v>
      </c>
      <c r="F35" s="11">
        <v>9.29</v>
      </c>
      <c r="G35" s="11">
        <v>9.43</v>
      </c>
      <c r="H35" s="11">
        <v>9.48</v>
      </c>
      <c r="I35" s="11">
        <v>9.35</v>
      </c>
      <c r="J35" s="11">
        <v>9.4</v>
      </c>
    </row>
    <row r="36" ht="15.75" spans="1:10">
      <c r="A36" s="45"/>
      <c r="B36" s="43"/>
      <c r="C36" s="46" t="s">
        <v>48</v>
      </c>
      <c r="D36" s="46" t="s">
        <v>49</v>
      </c>
      <c r="E36" s="11">
        <v>5.56</v>
      </c>
      <c r="F36" s="11">
        <v>5.14</v>
      </c>
      <c r="G36" s="11">
        <v>5.74</v>
      </c>
      <c r="H36" s="11">
        <v>7.55</v>
      </c>
      <c r="I36" s="11">
        <v>5.05</v>
      </c>
      <c r="J36" s="11">
        <v>5.79</v>
      </c>
    </row>
    <row r="37" ht="18.75" spans="1:10">
      <c r="A37" s="45"/>
      <c r="B37" s="43"/>
      <c r="C37" s="47" t="s">
        <v>50</v>
      </c>
      <c r="D37" s="46" t="s">
        <v>51</v>
      </c>
      <c r="E37" s="11">
        <v>13.2</v>
      </c>
      <c r="F37" s="11">
        <v>13.8</v>
      </c>
      <c r="G37" s="11">
        <v>15</v>
      </c>
      <c r="H37" s="11">
        <v>15.9</v>
      </c>
      <c r="I37" s="11">
        <v>11.2</v>
      </c>
      <c r="J37" s="11">
        <v>9.7</v>
      </c>
    </row>
    <row r="38" ht="14.25" spans="1:10">
      <c r="A38" s="45"/>
      <c r="B38" s="43"/>
      <c r="C38" s="48" t="s">
        <v>52</v>
      </c>
      <c r="D38" s="46" t="s">
        <v>53</v>
      </c>
      <c r="E38" s="11">
        <v>9.94</v>
      </c>
      <c r="F38" s="11">
        <v>10.9</v>
      </c>
      <c r="G38" s="11">
        <v>7.45</v>
      </c>
      <c r="H38" s="11">
        <v>12.7</v>
      </c>
      <c r="I38" s="11">
        <v>5.9</v>
      </c>
      <c r="J38" s="11">
        <v>8.86</v>
      </c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>
        <v>0.5</v>
      </c>
      <c r="F39" s="11">
        <v>0.5</v>
      </c>
      <c r="G39" s="11">
        <v>0.2</v>
      </c>
      <c r="H39" s="11">
        <v>0.2</v>
      </c>
      <c r="I39" s="11">
        <v>0.5</v>
      </c>
      <c r="J39" s="11">
        <v>0.5</v>
      </c>
    </row>
    <row r="40" ht="15.75" spans="1:10">
      <c r="A40" s="45"/>
      <c r="B40" s="43"/>
      <c r="C40" s="47" t="s">
        <v>46</v>
      </c>
      <c r="D40" s="47" t="s">
        <v>55</v>
      </c>
      <c r="E40" s="11">
        <v>10</v>
      </c>
      <c r="F40" s="11">
        <v>9.94</v>
      </c>
      <c r="G40" s="11">
        <v>9.93</v>
      </c>
      <c r="H40" s="11">
        <v>10.08</v>
      </c>
      <c r="I40" s="11">
        <v>9.97</v>
      </c>
      <c r="J40" s="11">
        <v>10.07</v>
      </c>
    </row>
    <row r="41" ht="15.75" spans="1:10">
      <c r="A41" s="45"/>
      <c r="B41" s="43"/>
      <c r="C41" s="46" t="s">
        <v>48</v>
      </c>
      <c r="D41" s="46" t="s">
        <v>56</v>
      </c>
      <c r="E41" s="11">
        <v>18.59</v>
      </c>
      <c r="F41" s="11">
        <v>18.22</v>
      </c>
      <c r="G41" s="11">
        <v>18.6</v>
      </c>
      <c r="H41" s="11">
        <v>16.44</v>
      </c>
      <c r="I41" s="11">
        <v>13.65</v>
      </c>
      <c r="J41" s="11">
        <v>15.52</v>
      </c>
    </row>
    <row r="42" ht="15.75" spans="1:10">
      <c r="A42" s="45"/>
      <c r="B42" s="43"/>
      <c r="C42" s="48" t="s">
        <v>57</v>
      </c>
      <c r="D42" s="47" t="s">
        <v>58</v>
      </c>
      <c r="E42" s="11">
        <v>2.76</v>
      </c>
      <c r="F42" s="11">
        <v>3.56</v>
      </c>
      <c r="G42" s="11">
        <v>6.32</v>
      </c>
      <c r="H42" s="11">
        <v>4.82</v>
      </c>
      <c r="I42" s="11">
        <v>5.74</v>
      </c>
      <c r="J42" s="11">
        <v>2.21</v>
      </c>
    </row>
    <row r="43" ht="15.75" spans="1:10">
      <c r="A43" s="45"/>
      <c r="B43" s="43"/>
      <c r="C43" s="48" t="s">
        <v>59</v>
      </c>
      <c r="D43" s="46" t="s">
        <v>60</v>
      </c>
      <c r="E43" s="11">
        <v>5.04</v>
      </c>
      <c r="F43" s="11">
        <v>5.89</v>
      </c>
      <c r="G43" s="11">
        <v>6.21</v>
      </c>
      <c r="H43" s="11">
        <v>5.81</v>
      </c>
      <c r="I43" s="11">
        <v>7.22</v>
      </c>
      <c r="J43" s="11">
        <v>7.37</v>
      </c>
    </row>
    <row r="44" ht="18.75" spans="1:10">
      <c r="A44" s="45"/>
      <c r="B44" s="43"/>
      <c r="C44" s="47" t="s">
        <v>50</v>
      </c>
      <c r="D44" s="46" t="s">
        <v>61</v>
      </c>
      <c r="E44" s="11">
        <v>1810</v>
      </c>
      <c r="F44" s="11">
        <v>1670</v>
      </c>
      <c r="G44" s="11">
        <v>721</v>
      </c>
      <c r="H44" s="11">
        <v>793</v>
      </c>
      <c r="I44" s="11">
        <v>1070</v>
      </c>
      <c r="J44" s="11">
        <v>1130</v>
      </c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>
        <v>16.42</v>
      </c>
      <c r="F45" s="11">
        <v>5.45</v>
      </c>
      <c r="G45" s="11">
        <v>6.61</v>
      </c>
      <c r="H45" s="11">
        <v>7.43</v>
      </c>
      <c r="I45" s="11">
        <v>4.24</v>
      </c>
      <c r="J45" s="11">
        <v>4.49</v>
      </c>
    </row>
    <row r="46" ht="18.75" spans="1:10">
      <c r="A46" s="45"/>
      <c r="B46" s="43"/>
      <c r="C46" s="47" t="s">
        <v>50</v>
      </c>
      <c r="D46" s="46" t="s">
        <v>51</v>
      </c>
      <c r="E46" s="11">
        <v>28.4</v>
      </c>
      <c r="F46" s="11">
        <v>31</v>
      </c>
      <c r="G46" s="11">
        <v>27.7</v>
      </c>
      <c r="H46" s="11">
        <v>40.4</v>
      </c>
      <c r="I46" s="11">
        <v>37.3</v>
      </c>
      <c r="J46" s="11">
        <v>39</v>
      </c>
    </row>
    <row r="47" ht="14.25" spans="1:10">
      <c r="A47" s="45"/>
      <c r="B47" s="43"/>
      <c r="C47" s="48" t="s">
        <v>52</v>
      </c>
      <c r="D47" s="46" t="s">
        <v>65</v>
      </c>
      <c r="E47" s="11">
        <v>8.82</v>
      </c>
      <c r="F47" s="11">
        <v>7.94</v>
      </c>
      <c r="G47" s="11">
        <v>10.04</v>
      </c>
      <c r="H47" s="11">
        <v>18.5</v>
      </c>
      <c r="I47" s="11">
        <v>22.9</v>
      </c>
      <c r="J47" s="11">
        <v>3.22</v>
      </c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/>
      <c r="F48" s="11"/>
      <c r="G48" s="11"/>
      <c r="H48" s="11"/>
      <c r="I48" s="11"/>
      <c r="J48" s="11"/>
    </row>
    <row r="49" ht="18.75" spans="1:10">
      <c r="A49" s="45"/>
      <c r="B49" s="43"/>
      <c r="C49" s="47" t="s">
        <v>50</v>
      </c>
      <c r="D49" s="46" t="s">
        <v>51</v>
      </c>
      <c r="E49" s="11"/>
      <c r="F49" s="11"/>
      <c r="G49" s="11"/>
      <c r="H49" s="11"/>
      <c r="I49" s="11"/>
      <c r="J49" s="11"/>
    </row>
    <row r="50" ht="14.25" spans="1:10">
      <c r="A50" s="45"/>
      <c r="B50" s="43"/>
      <c r="C50" s="48" t="s">
        <v>52</v>
      </c>
      <c r="D50" s="46" t="s">
        <v>65</v>
      </c>
      <c r="E50" s="11"/>
      <c r="F50" s="11"/>
      <c r="G50" s="11"/>
      <c r="H50" s="11"/>
      <c r="I50" s="11"/>
      <c r="J50" s="11"/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/>
      <c r="F51" s="11"/>
      <c r="G51" s="11"/>
      <c r="H51" s="11"/>
      <c r="I51" s="11"/>
      <c r="J51" s="11"/>
    </row>
    <row r="52" ht="15.75" spans="1:10">
      <c r="A52" s="45"/>
      <c r="B52" s="43"/>
      <c r="C52" s="47" t="s">
        <v>46</v>
      </c>
      <c r="D52" s="46" t="s">
        <v>69</v>
      </c>
      <c r="E52" s="11"/>
      <c r="F52" s="11"/>
      <c r="G52" s="11"/>
      <c r="H52" s="11"/>
      <c r="I52" s="11"/>
      <c r="J52" s="11"/>
    </row>
    <row r="53" ht="15.75" spans="1:10">
      <c r="A53" s="45"/>
      <c r="B53" s="43"/>
      <c r="C53" s="46" t="s">
        <v>48</v>
      </c>
      <c r="D53" s="46" t="s">
        <v>49</v>
      </c>
      <c r="E53" s="11"/>
      <c r="F53" s="11"/>
      <c r="G53" s="11"/>
      <c r="H53" s="11"/>
      <c r="I53" s="11"/>
      <c r="J53" s="11"/>
    </row>
    <row r="54" ht="18.75" spans="1:10">
      <c r="A54" s="45"/>
      <c r="B54" s="43"/>
      <c r="C54" s="47" t="s">
        <v>50</v>
      </c>
      <c r="D54" s="46" t="s">
        <v>51</v>
      </c>
      <c r="E54" s="11"/>
      <c r="F54" s="11"/>
      <c r="G54" s="11"/>
      <c r="H54" s="11"/>
      <c r="I54" s="11"/>
      <c r="J54" s="11"/>
    </row>
    <row r="55" ht="14.25" spans="1:10">
      <c r="A55" s="45"/>
      <c r="B55" s="49"/>
      <c r="C55" s="50" t="s">
        <v>52</v>
      </c>
      <c r="D55" s="46" t="s">
        <v>70</v>
      </c>
      <c r="E55" s="11"/>
      <c r="F55" s="11"/>
      <c r="G55" s="11"/>
      <c r="H55" s="11"/>
      <c r="I55" s="11"/>
      <c r="J55" s="11"/>
    </row>
    <row r="56" ht="14.25" spans="1:10">
      <c r="A56" s="51" t="s">
        <v>71</v>
      </c>
      <c r="B56" s="51" t="s">
        <v>72</v>
      </c>
      <c r="C56" s="52">
        <v>7.12</v>
      </c>
      <c r="D56" s="51" t="s">
        <v>44</v>
      </c>
      <c r="E56" s="52">
        <v>70</v>
      </c>
      <c r="F56" s="51" t="s">
        <v>73</v>
      </c>
      <c r="G56" s="52">
        <v>82</v>
      </c>
      <c r="H56" s="51" t="s">
        <v>74</v>
      </c>
      <c r="I56" s="52">
        <v>0.02</v>
      </c>
      <c r="J56" s="91"/>
    </row>
    <row r="57" ht="14.25" spans="1:13">
      <c r="A57" s="45"/>
      <c r="B57" s="53" t="s">
        <v>40</v>
      </c>
      <c r="C57" s="53"/>
      <c r="D57" s="53"/>
      <c r="E57" s="53"/>
      <c r="F57" s="78" t="s">
        <v>41</v>
      </c>
      <c r="G57" s="78"/>
      <c r="H57" s="78"/>
      <c r="I57" s="78"/>
      <c r="J57" s="92" t="s">
        <v>42</v>
      </c>
      <c r="K57" s="92"/>
      <c r="L57" s="92"/>
      <c r="M57" s="92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9" t="s">
        <v>75</v>
      </c>
      <c r="G58" s="79" t="s">
        <v>76</v>
      </c>
      <c r="H58" s="79" t="s">
        <v>75</v>
      </c>
      <c r="I58" s="79" t="s">
        <v>76</v>
      </c>
      <c r="J58" s="93" t="s">
        <v>75</v>
      </c>
      <c r="K58" s="93" t="s">
        <v>76</v>
      </c>
      <c r="L58" s="93" t="s">
        <v>75</v>
      </c>
      <c r="M58" s="93" t="s">
        <v>76</v>
      </c>
    </row>
    <row r="59" ht="18.75" spans="1:13">
      <c r="A59" s="56" t="s">
        <v>77</v>
      </c>
      <c r="B59" s="57"/>
      <c r="C59" s="57"/>
      <c r="D59" s="57"/>
      <c r="E59" s="57"/>
      <c r="F59" s="57"/>
      <c r="G59" s="57"/>
      <c r="H59" s="57">
        <v>38.7</v>
      </c>
      <c r="I59" s="57"/>
      <c r="J59" s="57">
        <v>70.5</v>
      </c>
      <c r="K59" s="57"/>
      <c r="L59" s="57">
        <v>90.8</v>
      </c>
      <c r="M59" s="57"/>
    </row>
    <row r="60" ht="18.75" spans="1:13">
      <c r="A60" s="56" t="s">
        <v>78</v>
      </c>
      <c r="B60" s="57">
        <v>8.83</v>
      </c>
      <c r="C60" s="57"/>
      <c r="D60" s="57">
        <v>13.7</v>
      </c>
      <c r="E60" s="57"/>
      <c r="F60" s="57">
        <v>149</v>
      </c>
      <c r="G60" s="57"/>
      <c r="H60" s="57"/>
      <c r="I60" s="57"/>
      <c r="J60" s="57"/>
      <c r="K60" s="57"/>
      <c r="L60" s="57"/>
      <c r="M60" s="57"/>
    </row>
    <row r="61" ht="18.75" spans="1:13">
      <c r="A61" s="56" t="s">
        <v>79</v>
      </c>
      <c r="B61" s="57">
        <v>3</v>
      </c>
      <c r="C61" s="57"/>
      <c r="D61" s="57">
        <v>4.75</v>
      </c>
      <c r="E61" s="57"/>
      <c r="F61" s="57">
        <v>8.57</v>
      </c>
      <c r="G61" s="57"/>
      <c r="H61" s="57">
        <v>6.9</v>
      </c>
      <c r="I61" s="57"/>
      <c r="J61" s="57">
        <v>11.7</v>
      </c>
      <c r="K61" s="57"/>
      <c r="L61" s="57">
        <v>11.4</v>
      </c>
      <c r="M61" s="57"/>
    </row>
    <row r="62" ht="18.75" spans="1:13">
      <c r="A62" s="59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95"/>
    </row>
    <row r="63" ht="18.75" spans="1:13">
      <c r="A63" s="61" t="s">
        <v>80</v>
      </c>
      <c r="B63" s="57"/>
      <c r="C63" s="57">
        <v>39.1</v>
      </c>
      <c r="D63" s="57"/>
      <c r="E63" s="57">
        <v>40.32</v>
      </c>
      <c r="F63" s="57"/>
      <c r="G63" s="57">
        <v>49.8</v>
      </c>
      <c r="H63" s="57"/>
      <c r="I63" s="57">
        <v>39.73</v>
      </c>
      <c r="J63" s="57"/>
      <c r="K63" s="57">
        <v>39.13</v>
      </c>
      <c r="L63" s="57"/>
      <c r="M63" s="57">
        <v>62.89</v>
      </c>
    </row>
    <row r="64" ht="18.75" spans="1:13">
      <c r="A64" s="61" t="s">
        <v>81</v>
      </c>
      <c r="B64" s="57"/>
      <c r="C64" s="57">
        <v>59.47</v>
      </c>
      <c r="D64" s="57"/>
      <c r="E64" s="57">
        <v>60.72</v>
      </c>
      <c r="F64" s="57"/>
      <c r="G64" s="57">
        <v>64.6</v>
      </c>
      <c r="H64" s="57"/>
      <c r="I64" s="57">
        <v>58.91</v>
      </c>
      <c r="J64" s="57"/>
      <c r="K64" s="57">
        <v>78.02</v>
      </c>
      <c r="L64" s="57"/>
      <c r="M64" s="57"/>
    </row>
    <row r="65" ht="18.75" spans="1:13">
      <c r="A65" s="61" t="s">
        <v>82</v>
      </c>
      <c r="B65" s="57"/>
      <c r="C65" s="57">
        <v>55.31</v>
      </c>
      <c r="D65" s="57"/>
      <c r="E65" s="57">
        <v>55.34</v>
      </c>
      <c r="F65" s="57"/>
      <c r="G65" s="57">
        <v>68</v>
      </c>
      <c r="H65" s="57"/>
      <c r="I65" s="57">
        <v>53.89</v>
      </c>
      <c r="J65" s="57"/>
      <c r="K65" s="57">
        <v>58.78</v>
      </c>
      <c r="L65" s="57"/>
      <c r="M65" s="57">
        <v>63.81</v>
      </c>
    </row>
    <row r="66" ht="18.75" spans="1:13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100"/>
    </row>
    <row r="67" ht="18.75" spans="1:13">
      <c r="A67" s="98" t="s">
        <v>83</v>
      </c>
      <c r="B67" s="57">
        <v>6.22</v>
      </c>
      <c r="C67" s="57">
        <v>3.5</v>
      </c>
      <c r="D67" s="57">
        <v>5.4</v>
      </c>
      <c r="E67" s="57">
        <v>4.2</v>
      </c>
      <c r="F67" s="57">
        <v>2.28</v>
      </c>
      <c r="G67" s="57">
        <v>4.6</v>
      </c>
      <c r="H67" s="57">
        <v>2.4</v>
      </c>
      <c r="I67" s="57">
        <v>7.5</v>
      </c>
      <c r="J67" s="57">
        <v>0.52</v>
      </c>
      <c r="K67" s="57">
        <v>3</v>
      </c>
      <c r="L67" s="57">
        <v>2.82</v>
      </c>
      <c r="M67" s="57">
        <v>3.5</v>
      </c>
    </row>
    <row r="68" ht="18.75" spans="1:13">
      <c r="A68" s="98" t="s">
        <v>84</v>
      </c>
      <c r="B68" s="57">
        <v>4.19</v>
      </c>
      <c r="C68" s="57">
        <v>3.1</v>
      </c>
      <c r="D68" s="57">
        <v>3.29</v>
      </c>
      <c r="E68" s="57">
        <v>3.3</v>
      </c>
      <c r="F68" s="57">
        <v>7.55</v>
      </c>
      <c r="G68" s="57">
        <v>6</v>
      </c>
      <c r="H68" s="57">
        <v>0.52</v>
      </c>
      <c r="I68" s="57">
        <v>7.6</v>
      </c>
      <c r="J68" s="57">
        <v>2.14</v>
      </c>
      <c r="K68" s="57">
        <v>7.7</v>
      </c>
      <c r="L68" s="57">
        <v>6.75</v>
      </c>
      <c r="M68" s="57">
        <v>5.6</v>
      </c>
    </row>
    <row r="69" ht="18.75" spans="1:13">
      <c r="A69" s="98" t="s">
        <v>85</v>
      </c>
      <c r="B69" s="57">
        <v>8.83</v>
      </c>
      <c r="C69" s="57">
        <v>2.4</v>
      </c>
      <c r="D69" s="57">
        <v>14.7</v>
      </c>
      <c r="E69" s="57">
        <v>4.7</v>
      </c>
      <c r="F69" s="57">
        <v>12.2</v>
      </c>
      <c r="G69" s="57">
        <v>7.7</v>
      </c>
      <c r="H69" s="57">
        <v>8.3</v>
      </c>
      <c r="I69" s="57">
        <v>7.3</v>
      </c>
      <c r="J69" s="57">
        <v>10</v>
      </c>
      <c r="K69" s="57">
        <v>4.4</v>
      </c>
      <c r="L69" s="57">
        <v>13.3</v>
      </c>
      <c r="M69" s="57">
        <v>2.8</v>
      </c>
    </row>
    <row r="70" ht="18.75" spans="1:13">
      <c r="A70" s="98" t="s">
        <v>86</v>
      </c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0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2"/>
    </row>
    <row r="2" ht="17.25" customHeight="1" spans="1:11">
      <c r="A2" s="5" t="s">
        <v>0</v>
      </c>
      <c r="B2" s="5"/>
      <c r="C2" s="6" t="s">
        <v>113</v>
      </c>
      <c r="D2" s="6"/>
      <c r="E2" s="6"/>
      <c r="F2" s="62" t="s">
        <v>114</v>
      </c>
      <c r="G2" s="62"/>
      <c r="H2" s="62"/>
      <c r="I2" s="83" t="s">
        <v>125</v>
      </c>
      <c r="J2" s="83"/>
      <c r="K2" s="83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4">
        <v>0.666666666666667</v>
      </c>
      <c r="J3" s="84">
        <v>0.833333333333333</v>
      </c>
      <c r="K3" s="84">
        <v>0.979166666666667</v>
      </c>
    </row>
    <row r="4" ht="21.95" customHeight="1" spans="1:13">
      <c r="A4" s="9" t="s">
        <v>4</v>
      </c>
      <c r="B4" s="10" t="s">
        <v>5</v>
      </c>
      <c r="C4" s="11">
        <v>70800</v>
      </c>
      <c r="D4" s="11"/>
      <c r="E4" s="11"/>
      <c r="F4" s="11">
        <v>71800</v>
      </c>
      <c r="G4" s="11"/>
      <c r="H4" s="11"/>
      <c r="I4" s="11">
        <v>72900</v>
      </c>
      <c r="J4" s="11"/>
      <c r="K4" s="11"/>
      <c r="L4" s="85" t="s">
        <v>90</v>
      </c>
      <c r="M4" s="85" t="s">
        <v>91</v>
      </c>
    </row>
    <row r="5" ht="21.95" customHeight="1" spans="1:13">
      <c r="A5" s="9"/>
      <c r="B5" s="12" t="s">
        <v>6</v>
      </c>
      <c r="C5" s="11">
        <v>60450</v>
      </c>
      <c r="D5" s="11"/>
      <c r="E5" s="11"/>
      <c r="F5" s="11">
        <v>61600</v>
      </c>
      <c r="G5" s="11"/>
      <c r="H5" s="11"/>
      <c r="I5" s="11">
        <v>62900</v>
      </c>
      <c r="J5" s="11"/>
      <c r="K5" s="11"/>
      <c r="L5" s="86"/>
      <c r="M5" s="86"/>
    </row>
    <row r="6" ht="21.95" customHeight="1" spans="1:13">
      <c r="A6" s="9"/>
      <c r="B6" s="12" t="s">
        <v>7</v>
      </c>
      <c r="C6" s="13">
        <f>C4-'18日'!I4</f>
        <v>1450</v>
      </c>
      <c r="D6" s="13"/>
      <c r="E6" s="13"/>
      <c r="F6" s="64">
        <f>F4-C4</f>
        <v>1000</v>
      </c>
      <c r="G6" s="65"/>
      <c r="H6" s="66"/>
      <c r="I6" s="64">
        <f>I4-F4</f>
        <v>1100</v>
      </c>
      <c r="J6" s="65"/>
      <c r="K6" s="66"/>
      <c r="L6" s="87">
        <f>C6+F6+I6</f>
        <v>3550</v>
      </c>
      <c r="M6" s="87">
        <f>C7+F7+I7</f>
        <v>3750</v>
      </c>
    </row>
    <row r="7" ht="21.95" customHeight="1" spans="1:13">
      <c r="A7" s="9"/>
      <c r="B7" s="12" t="s">
        <v>8</v>
      </c>
      <c r="C7" s="13">
        <f>C5-'18日'!I5</f>
        <v>1300</v>
      </c>
      <c r="D7" s="13"/>
      <c r="E7" s="13"/>
      <c r="F7" s="64">
        <f>F5-C5</f>
        <v>1150</v>
      </c>
      <c r="G7" s="65"/>
      <c r="H7" s="66"/>
      <c r="I7" s="64">
        <f>I5-F5</f>
        <v>1300</v>
      </c>
      <c r="J7" s="65"/>
      <c r="K7" s="66"/>
      <c r="L7" s="87"/>
      <c r="M7" s="87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46</v>
      </c>
      <c r="D9" s="11"/>
      <c r="E9" s="11"/>
      <c r="F9" s="11">
        <v>44</v>
      </c>
      <c r="G9" s="11"/>
      <c r="H9" s="11"/>
      <c r="I9" s="11">
        <v>49</v>
      </c>
      <c r="J9" s="11"/>
      <c r="K9" s="11"/>
      <c r="L9" s="88" t="s">
        <v>92</v>
      </c>
      <c r="M9" s="94"/>
      <c r="N9" s="94"/>
      <c r="O9" s="94"/>
    </row>
    <row r="10" ht="21.95" customHeight="1" spans="1:11">
      <c r="A10" s="14"/>
      <c r="B10" s="15" t="s">
        <v>12</v>
      </c>
      <c r="C10" s="11">
        <v>46</v>
      </c>
      <c r="D10" s="11"/>
      <c r="E10" s="11"/>
      <c r="F10" s="11">
        <v>44</v>
      </c>
      <c r="G10" s="11"/>
      <c r="H10" s="11"/>
      <c r="I10" s="11">
        <v>13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65</v>
      </c>
      <c r="D12" s="11">
        <v>65</v>
      </c>
      <c r="E12" s="11">
        <v>65</v>
      </c>
      <c r="F12" s="11">
        <v>65</v>
      </c>
      <c r="G12" s="11">
        <v>65</v>
      </c>
      <c r="H12" s="11">
        <v>65</v>
      </c>
      <c r="I12" s="11">
        <v>65</v>
      </c>
      <c r="J12" s="11">
        <v>65</v>
      </c>
      <c r="K12" s="11">
        <v>65</v>
      </c>
    </row>
    <row r="13" ht="21.95" customHeight="1" spans="1:11">
      <c r="A13" s="16"/>
      <c r="B13" s="17" t="s">
        <v>16</v>
      </c>
      <c r="C13" s="11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280</v>
      </c>
      <c r="D15" s="18">
        <v>500</v>
      </c>
      <c r="E15" s="18">
        <v>460</v>
      </c>
      <c r="F15" s="18">
        <v>460</v>
      </c>
      <c r="G15" s="18">
        <v>430</v>
      </c>
      <c r="H15" s="18">
        <v>390</v>
      </c>
      <c r="I15" s="18">
        <v>390</v>
      </c>
      <c r="J15" s="18">
        <v>350</v>
      </c>
      <c r="K15" s="18">
        <v>310</v>
      </c>
    </row>
    <row r="16" ht="21.95" customHeight="1" spans="1:11">
      <c r="A16" s="19"/>
      <c r="B16" s="20" t="s">
        <v>20</v>
      </c>
      <c r="C16" s="21" t="s">
        <v>256</v>
      </c>
      <c r="D16" s="21"/>
      <c r="E16" s="21"/>
      <c r="F16" s="21" t="s">
        <v>21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8">
        <v>90</v>
      </c>
      <c r="D18" s="18">
        <v>90</v>
      </c>
      <c r="E18" s="18">
        <v>90</v>
      </c>
      <c r="F18" s="18">
        <v>90</v>
      </c>
      <c r="G18" s="18">
        <v>90</v>
      </c>
      <c r="H18" s="18">
        <v>90</v>
      </c>
      <c r="I18" s="18">
        <v>90</v>
      </c>
      <c r="J18" s="18">
        <v>90</v>
      </c>
      <c r="K18" s="18">
        <v>90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500</v>
      </c>
      <c r="D21" s="18">
        <v>420</v>
      </c>
      <c r="E21" s="18">
        <v>340</v>
      </c>
      <c r="F21" s="18">
        <v>340</v>
      </c>
      <c r="G21" s="18">
        <v>500</v>
      </c>
      <c r="H21" s="18">
        <v>400</v>
      </c>
      <c r="I21" s="18">
        <v>400</v>
      </c>
      <c r="J21" s="18">
        <v>330</v>
      </c>
      <c r="K21" s="18">
        <v>250</v>
      </c>
    </row>
    <row r="22" ht="21.95" customHeight="1" spans="1:11">
      <c r="A22" s="14"/>
      <c r="B22" s="20" t="s">
        <v>25</v>
      </c>
      <c r="C22" s="21" t="s">
        <v>26</v>
      </c>
      <c r="D22" s="21"/>
      <c r="E22" s="21"/>
      <c r="F22" s="21" t="s">
        <v>257</v>
      </c>
      <c r="G22" s="21"/>
      <c r="H22" s="21"/>
      <c r="I22" s="21" t="s">
        <v>26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f>1000+1010</f>
        <v>2010</v>
      </c>
      <c r="D23" s="18"/>
      <c r="E23" s="18"/>
      <c r="F23" s="18">
        <f>1000+1010</f>
        <v>2010</v>
      </c>
      <c r="G23" s="18"/>
      <c r="H23" s="18"/>
      <c r="I23" s="18">
        <f>1000+1010</f>
        <v>2010</v>
      </c>
      <c r="J23" s="18"/>
      <c r="K23" s="18"/>
    </row>
    <row r="24" ht="21.95" customHeight="1" spans="1:11">
      <c r="A24" s="24"/>
      <c r="B24" s="25" t="s">
        <v>29</v>
      </c>
      <c r="C24" s="18">
        <f>660+640</f>
        <v>1300</v>
      </c>
      <c r="D24" s="18"/>
      <c r="E24" s="18"/>
      <c r="F24" s="18">
        <f>660+640</f>
        <v>1300</v>
      </c>
      <c r="G24" s="18"/>
      <c r="H24" s="18"/>
      <c r="I24" s="18">
        <f>660+640</f>
        <v>1300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57</v>
      </c>
      <c r="D25" s="18"/>
      <c r="E25" s="18"/>
      <c r="F25" s="18">
        <v>57</v>
      </c>
      <c r="G25" s="18"/>
      <c r="H25" s="18"/>
      <c r="I25" s="18">
        <v>57</v>
      </c>
      <c r="J25" s="18"/>
      <c r="K25" s="18"/>
    </row>
    <row r="26" ht="21.95" customHeight="1" spans="1:11">
      <c r="A26" s="19"/>
      <c r="B26" s="15" t="s">
        <v>32</v>
      </c>
      <c r="C26" s="18">
        <v>12</v>
      </c>
      <c r="D26" s="18"/>
      <c r="E26" s="18"/>
      <c r="F26" s="18">
        <v>129</v>
      </c>
      <c r="G26" s="18"/>
      <c r="H26" s="18"/>
      <c r="I26" s="18">
        <v>129</v>
      </c>
      <c r="J26" s="18"/>
      <c r="K26" s="18"/>
    </row>
    <row r="27" ht="21.95" customHeight="1" spans="1:11">
      <c r="A27" s="19"/>
      <c r="B27" s="15" t="s">
        <v>33</v>
      </c>
      <c r="C27" s="18">
        <v>2</v>
      </c>
      <c r="D27" s="18"/>
      <c r="E27" s="18"/>
      <c r="F27" s="18">
        <v>2</v>
      </c>
      <c r="G27" s="18"/>
      <c r="H27" s="18"/>
      <c r="I27" s="18">
        <v>2</v>
      </c>
      <c r="J27" s="18"/>
      <c r="K27" s="18"/>
    </row>
    <row r="28" ht="76.5" customHeight="1" spans="1:11">
      <c r="A28" s="26" t="s">
        <v>34</v>
      </c>
      <c r="B28" s="27"/>
      <c r="C28" s="28" t="s">
        <v>258</v>
      </c>
      <c r="D28" s="29"/>
      <c r="E28" s="67"/>
      <c r="F28" s="28"/>
      <c r="G28" s="29"/>
      <c r="H28" s="67"/>
      <c r="I28" s="28"/>
      <c r="J28" s="29"/>
      <c r="K28" s="67"/>
    </row>
    <row r="29" ht="24" customHeight="1" spans="1:11">
      <c r="A29" s="30"/>
      <c r="B29" s="31"/>
      <c r="C29" s="32"/>
      <c r="D29" s="33"/>
      <c r="E29" s="68"/>
      <c r="F29" s="32"/>
      <c r="G29" s="33"/>
      <c r="H29" s="68"/>
      <c r="I29" s="32"/>
      <c r="J29" s="33"/>
      <c r="K29" s="68"/>
    </row>
    <row r="30" ht="20.25" customHeight="1" spans="1:11">
      <c r="A30" s="34"/>
      <c r="B30" s="35"/>
      <c r="C30" s="36"/>
      <c r="D30" s="37"/>
      <c r="E30" s="69"/>
      <c r="F30" s="36"/>
      <c r="G30" s="37"/>
      <c r="H30" s="69"/>
      <c r="I30" s="36"/>
      <c r="J30" s="37"/>
      <c r="K30" s="69"/>
    </row>
    <row r="31" ht="14.25" customHeight="1" spans="1:11">
      <c r="A31" s="38" t="s">
        <v>35</v>
      </c>
      <c r="B31" s="39"/>
      <c r="C31" s="40" t="s">
        <v>178</v>
      </c>
      <c r="D31" s="41"/>
      <c r="E31" s="70"/>
      <c r="F31" s="40" t="s">
        <v>213</v>
      </c>
      <c r="G31" s="41"/>
      <c r="H31" s="70"/>
      <c r="I31" s="40" t="s">
        <v>207</v>
      </c>
      <c r="J31" s="41"/>
      <c r="K31" s="70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1" t="s">
        <v>40</v>
      </c>
      <c r="F33" s="72"/>
      <c r="G33" s="73" t="s">
        <v>41</v>
      </c>
      <c r="H33" s="74"/>
      <c r="I33" s="89" t="s">
        <v>42</v>
      </c>
      <c r="J33" s="90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91"/>
    </row>
    <row r="35" ht="15.75" spans="1:10">
      <c r="A35" s="45"/>
      <c r="B35" s="43"/>
      <c r="C35" s="47" t="s">
        <v>46</v>
      </c>
      <c r="D35" s="47" t="s">
        <v>47</v>
      </c>
      <c r="E35" s="11">
        <v>9.63</v>
      </c>
      <c r="F35" s="11">
        <v>9.41</v>
      </c>
      <c r="G35" s="11">
        <v>9.53</v>
      </c>
      <c r="H35" s="18">
        <v>9.31</v>
      </c>
      <c r="I35" s="11">
        <v>9.48</v>
      </c>
      <c r="J35" s="91"/>
    </row>
    <row r="36" ht="15.75" spans="1:10">
      <c r="A36" s="45"/>
      <c r="B36" s="43"/>
      <c r="C36" s="46" t="s">
        <v>48</v>
      </c>
      <c r="D36" s="46" t="s">
        <v>49</v>
      </c>
      <c r="E36" s="11">
        <v>8.26</v>
      </c>
      <c r="F36" s="11">
        <v>12.37</v>
      </c>
      <c r="G36" s="11">
        <v>11.31</v>
      </c>
      <c r="H36" s="18">
        <v>10.17</v>
      </c>
      <c r="I36" s="11">
        <v>10.07</v>
      </c>
      <c r="J36" s="91"/>
    </row>
    <row r="37" ht="18.75" spans="1:10">
      <c r="A37" s="45"/>
      <c r="B37" s="43"/>
      <c r="C37" s="47" t="s">
        <v>50</v>
      </c>
      <c r="D37" s="46" t="s">
        <v>51</v>
      </c>
      <c r="E37" s="11">
        <v>15.5</v>
      </c>
      <c r="F37" s="11">
        <v>15.4</v>
      </c>
      <c r="G37" s="75">
        <v>15.3</v>
      </c>
      <c r="H37" s="18">
        <v>16</v>
      </c>
      <c r="I37" s="11">
        <v>16.8</v>
      </c>
      <c r="J37" s="91"/>
    </row>
    <row r="38" ht="14.25" spans="1:10">
      <c r="A38" s="45"/>
      <c r="B38" s="43"/>
      <c r="C38" s="48" t="s">
        <v>52</v>
      </c>
      <c r="D38" s="46" t="s">
        <v>53</v>
      </c>
      <c r="E38" s="75">
        <v>1.12</v>
      </c>
      <c r="F38" s="75">
        <v>13.1</v>
      </c>
      <c r="G38" s="75">
        <v>7.33</v>
      </c>
      <c r="H38" s="76">
        <v>6.53</v>
      </c>
      <c r="I38" s="11">
        <v>7.61</v>
      </c>
      <c r="J38" s="91"/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>
        <v>0.5</v>
      </c>
      <c r="F39" s="11">
        <v>0.5</v>
      </c>
      <c r="G39" s="11">
        <v>0.2</v>
      </c>
      <c r="H39" s="18">
        <v>0.2</v>
      </c>
      <c r="I39" s="11">
        <v>0.8</v>
      </c>
      <c r="J39" s="91"/>
    </row>
    <row r="40" ht="15.75" spans="1:10">
      <c r="A40" s="45"/>
      <c r="B40" s="43"/>
      <c r="C40" s="47" t="s">
        <v>46</v>
      </c>
      <c r="D40" s="47" t="s">
        <v>55</v>
      </c>
      <c r="E40" s="11">
        <v>10.35</v>
      </c>
      <c r="F40" s="11">
        <v>10.31</v>
      </c>
      <c r="G40" s="11">
        <v>10.28</v>
      </c>
      <c r="H40" s="18">
        <v>10.18</v>
      </c>
      <c r="I40" s="11">
        <v>10.37</v>
      </c>
      <c r="J40" s="91"/>
    </row>
    <row r="41" ht="15.75" spans="1:10">
      <c r="A41" s="45"/>
      <c r="B41" s="43"/>
      <c r="C41" s="46" t="s">
        <v>48</v>
      </c>
      <c r="D41" s="46" t="s">
        <v>56</v>
      </c>
      <c r="E41" s="11">
        <v>15.92</v>
      </c>
      <c r="F41" s="11">
        <v>26.1</v>
      </c>
      <c r="G41" s="11">
        <v>23.5</v>
      </c>
      <c r="H41" s="18">
        <v>25.8</v>
      </c>
      <c r="I41" s="11">
        <v>20.1</v>
      </c>
      <c r="J41" s="91"/>
    </row>
    <row r="42" ht="15.75" spans="1:10">
      <c r="A42" s="45"/>
      <c r="B42" s="43"/>
      <c r="C42" s="48" t="s">
        <v>57</v>
      </c>
      <c r="D42" s="47" t="s">
        <v>58</v>
      </c>
      <c r="E42" s="11">
        <v>3.75</v>
      </c>
      <c r="F42" s="11">
        <v>4.24</v>
      </c>
      <c r="G42" s="11">
        <v>4.5</v>
      </c>
      <c r="H42" s="18">
        <v>4.4</v>
      </c>
      <c r="I42" s="11">
        <v>4.5</v>
      </c>
      <c r="J42" s="91"/>
    </row>
    <row r="43" ht="15.75" spans="1:10">
      <c r="A43" s="45"/>
      <c r="B43" s="43"/>
      <c r="C43" s="48" t="s">
        <v>59</v>
      </c>
      <c r="D43" s="46" t="s">
        <v>60</v>
      </c>
      <c r="E43" s="11">
        <v>8.27</v>
      </c>
      <c r="F43" s="11">
        <v>9.5</v>
      </c>
      <c r="G43" s="11">
        <v>8.5</v>
      </c>
      <c r="H43" s="18">
        <v>6.22</v>
      </c>
      <c r="I43" s="11">
        <v>8.19</v>
      </c>
      <c r="J43" s="91"/>
    </row>
    <row r="44" ht="18.75" spans="1:10">
      <c r="A44" s="45"/>
      <c r="B44" s="43"/>
      <c r="C44" s="47" t="s">
        <v>50</v>
      </c>
      <c r="D44" s="46" t="s">
        <v>61</v>
      </c>
      <c r="E44" s="11">
        <v>1580</v>
      </c>
      <c r="F44" s="11">
        <v>1880</v>
      </c>
      <c r="G44" s="11">
        <v>950</v>
      </c>
      <c r="H44" s="18">
        <v>1200</v>
      </c>
      <c r="I44" s="11">
        <v>1498</v>
      </c>
      <c r="J44" s="91"/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>
        <v>10.01</v>
      </c>
      <c r="F45" s="11">
        <v>16.8</v>
      </c>
      <c r="G45" s="11">
        <v>22.3</v>
      </c>
      <c r="H45" s="18">
        <v>4.14</v>
      </c>
      <c r="I45" s="11">
        <v>6.71</v>
      </c>
      <c r="J45" s="91"/>
    </row>
    <row r="46" ht="18.75" spans="1:10">
      <c r="A46" s="45"/>
      <c r="B46" s="43"/>
      <c r="C46" s="47" t="s">
        <v>50</v>
      </c>
      <c r="D46" s="46" t="s">
        <v>51</v>
      </c>
      <c r="E46" s="11">
        <v>46.8</v>
      </c>
      <c r="F46" s="11">
        <v>41.9</v>
      </c>
      <c r="G46" s="11">
        <v>49.5</v>
      </c>
      <c r="H46" s="18">
        <v>39.3</v>
      </c>
      <c r="I46" s="11">
        <v>35.9</v>
      </c>
      <c r="J46" s="91"/>
    </row>
    <row r="47" ht="14.25" spans="1:10">
      <c r="A47" s="45"/>
      <c r="B47" s="43"/>
      <c r="C47" s="48" t="s">
        <v>52</v>
      </c>
      <c r="D47" s="46" t="s">
        <v>65</v>
      </c>
      <c r="E47" s="11">
        <v>0.43</v>
      </c>
      <c r="F47" s="11">
        <v>9.8</v>
      </c>
      <c r="G47" s="11">
        <v>7.83</v>
      </c>
      <c r="H47" s="18">
        <v>5.04</v>
      </c>
      <c r="I47" s="11">
        <v>7.92</v>
      </c>
      <c r="J47" s="91"/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/>
      <c r="F48" s="11"/>
      <c r="G48" s="11"/>
      <c r="H48" s="18"/>
      <c r="I48" s="11"/>
      <c r="J48" s="91"/>
    </row>
    <row r="49" ht="18.75" spans="1:10">
      <c r="A49" s="45"/>
      <c r="B49" s="43"/>
      <c r="C49" s="47" t="s">
        <v>50</v>
      </c>
      <c r="D49" s="46" t="s">
        <v>51</v>
      </c>
      <c r="E49" s="11"/>
      <c r="F49" s="11"/>
      <c r="G49" s="11"/>
      <c r="H49" s="18"/>
      <c r="I49" s="11"/>
      <c r="J49" s="91"/>
    </row>
    <row r="50" ht="14.25" spans="1:10">
      <c r="A50" s="45"/>
      <c r="B50" s="43"/>
      <c r="C50" s="48" t="s">
        <v>52</v>
      </c>
      <c r="D50" s="46" t="s">
        <v>65</v>
      </c>
      <c r="E50" s="11"/>
      <c r="F50" s="11"/>
      <c r="G50" s="11"/>
      <c r="H50" s="18"/>
      <c r="I50" s="11"/>
      <c r="J50" s="91"/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/>
      <c r="F51" s="11"/>
      <c r="G51" s="11"/>
      <c r="H51" s="18"/>
      <c r="I51" s="11"/>
      <c r="J51" s="91"/>
    </row>
    <row r="52" ht="15.75" spans="1:10">
      <c r="A52" s="45"/>
      <c r="B52" s="43"/>
      <c r="C52" s="47" t="s">
        <v>46</v>
      </c>
      <c r="D52" s="46" t="s">
        <v>69</v>
      </c>
      <c r="E52" s="11"/>
      <c r="F52" s="11"/>
      <c r="G52" s="11"/>
      <c r="H52" s="18"/>
      <c r="I52" s="11"/>
      <c r="J52" s="91"/>
    </row>
    <row r="53" ht="15.75" spans="1:10">
      <c r="A53" s="45"/>
      <c r="B53" s="43"/>
      <c r="C53" s="46" t="s">
        <v>48</v>
      </c>
      <c r="D53" s="46" t="s">
        <v>49</v>
      </c>
      <c r="E53" s="11"/>
      <c r="F53" s="11"/>
      <c r="G53" s="11"/>
      <c r="H53" s="18"/>
      <c r="I53" s="11"/>
      <c r="J53" s="91"/>
    </row>
    <row r="54" ht="18.75" spans="1:10">
      <c r="A54" s="45"/>
      <c r="B54" s="43"/>
      <c r="C54" s="47" t="s">
        <v>50</v>
      </c>
      <c r="D54" s="46" t="s">
        <v>51</v>
      </c>
      <c r="E54" s="11"/>
      <c r="F54" s="11"/>
      <c r="G54" s="11"/>
      <c r="H54" s="18"/>
      <c r="I54" s="11"/>
      <c r="J54" s="91"/>
    </row>
    <row r="55" ht="14.25" spans="1:10">
      <c r="A55" s="45"/>
      <c r="B55" s="49"/>
      <c r="C55" s="50" t="s">
        <v>52</v>
      </c>
      <c r="D55" s="46" t="s">
        <v>70</v>
      </c>
      <c r="E55" s="77"/>
      <c r="F55" s="77"/>
      <c r="G55" s="77"/>
      <c r="H55" s="18"/>
      <c r="I55" s="11"/>
      <c r="J55" s="91"/>
    </row>
    <row r="56" ht="14.25" spans="1:10">
      <c r="A56" s="51" t="s">
        <v>71</v>
      </c>
      <c r="B56" s="51" t="s">
        <v>72</v>
      </c>
      <c r="C56" s="52">
        <v>7.11</v>
      </c>
      <c r="D56" s="51" t="s">
        <v>44</v>
      </c>
      <c r="E56" s="52">
        <v>75</v>
      </c>
      <c r="F56" s="51" t="s">
        <v>73</v>
      </c>
      <c r="G56" s="52">
        <v>86</v>
      </c>
      <c r="H56" s="51" t="s">
        <v>74</v>
      </c>
      <c r="I56" s="52">
        <v>0.02</v>
      </c>
      <c r="J56" s="91"/>
    </row>
    <row r="57" ht="14.25" spans="1:13">
      <c r="A57" s="45"/>
      <c r="B57" s="53" t="s">
        <v>40</v>
      </c>
      <c r="C57" s="53"/>
      <c r="D57" s="53"/>
      <c r="E57" s="53"/>
      <c r="F57" s="78" t="s">
        <v>41</v>
      </c>
      <c r="G57" s="78"/>
      <c r="H57" s="78"/>
      <c r="I57" s="78"/>
      <c r="J57" s="92" t="s">
        <v>42</v>
      </c>
      <c r="K57" s="92"/>
      <c r="L57" s="92"/>
      <c r="M57" s="92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9" t="s">
        <v>75</v>
      </c>
      <c r="G58" s="79" t="s">
        <v>76</v>
      </c>
      <c r="H58" s="79" t="s">
        <v>75</v>
      </c>
      <c r="I58" s="79" t="s">
        <v>76</v>
      </c>
      <c r="J58" s="93" t="s">
        <v>75</v>
      </c>
      <c r="K58" s="93" t="s">
        <v>76</v>
      </c>
      <c r="L58" s="93" t="s">
        <v>75</v>
      </c>
      <c r="M58" s="93" t="s">
        <v>76</v>
      </c>
    </row>
    <row r="59" ht="18.75" spans="1:13">
      <c r="A59" s="56" t="s">
        <v>77</v>
      </c>
      <c r="B59" s="57"/>
      <c r="C59" s="57"/>
      <c r="D59" s="58">
        <v>7.13</v>
      </c>
      <c r="E59" s="57"/>
      <c r="F59" s="57">
        <v>43.7</v>
      </c>
      <c r="G59" s="80"/>
      <c r="H59" s="57">
        <v>76.25</v>
      </c>
      <c r="I59" s="57"/>
      <c r="J59" s="91">
        <v>19.1</v>
      </c>
      <c r="K59" s="91"/>
      <c r="L59" s="91">
        <v>75.6</v>
      </c>
      <c r="M59" s="91"/>
    </row>
    <row r="60" ht="18.75" spans="1:13">
      <c r="A60" s="56" t="s">
        <v>78</v>
      </c>
      <c r="B60" s="57">
        <v>0.65</v>
      </c>
      <c r="C60" s="57"/>
      <c r="D60" s="58">
        <v>2.38</v>
      </c>
      <c r="E60" s="57"/>
      <c r="F60" s="57">
        <v>21.4</v>
      </c>
      <c r="G60" s="80"/>
      <c r="H60" s="57">
        <v>1.5</v>
      </c>
      <c r="I60" s="57"/>
      <c r="J60" s="91">
        <v>8.66</v>
      </c>
      <c r="K60" s="91"/>
      <c r="L60" s="91">
        <v>5.89</v>
      </c>
      <c r="M60" s="91"/>
    </row>
    <row r="61" ht="18.75" spans="1:13">
      <c r="A61" s="56" t="s">
        <v>79</v>
      </c>
      <c r="B61" s="57">
        <v>75.8</v>
      </c>
      <c r="C61" s="57"/>
      <c r="D61" s="58"/>
      <c r="E61" s="57"/>
      <c r="F61" s="57"/>
      <c r="G61" s="80"/>
      <c r="H61" s="57"/>
      <c r="I61" s="57"/>
      <c r="J61" s="91"/>
      <c r="K61" s="91"/>
      <c r="L61" s="91"/>
      <c r="M61" s="91"/>
    </row>
    <row r="62" ht="18.75" spans="1:13">
      <c r="A62" s="59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95"/>
    </row>
    <row r="63" ht="18.75" spans="1:13">
      <c r="A63" s="61" t="s">
        <v>80</v>
      </c>
      <c r="B63" s="57"/>
      <c r="C63" s="57">
        <v>10.64</v>
      </c>
      <c r="D63" s="58"/>
      <c r="E63" s="57">
        <v>10.56</v>
      </c>
      <c r="F63" s="57"/>
      <c r="G63" s="80">
        <v>11.78</v>
      </c>
      <c r="H63" s="57"/>
      <c r="I63" s="57">
        <v>4.83</v>
      </c>
      <c r="J63" s="91"/>
      <c r="K63" s="91">
        <v>7.53</v>
      </c>
      <c r="M63" s="91">
        <v>7.99</v>
      </c>
    </row>
    <row r="64" ht="18.75" spans="1:13">
      <c r="A64" s="61" t="s">
        <v>81</v>
      </c>
      <c r="B64" s="57"/>
      <c r="C64" s="57">
        <v>8.12</v>
      </c>
      <c r="D64" s="58"/>
      <c r="E64" s="57">
        <v>9.57</v>
      </c>
      <c r="F64" s="57"/>
      <c r="G64" s="81">
        <v>13</v>
      </c>
      <c r="H64" s="57"/>
      <c r="I64" s="57">
        <v>9.27</v>
      </c>
      <c r="J64" s="91"/>
      <c r="K64" s="91">
        <v>36.06</v>
      </c>
      <c r="L64" s="91"/>
      <c r="M64" s="91">
        <v>54.1</v>
      </c>
    </row>
    <row r="65" ht="18.75" spans="1:13">
      <c r="A65" s="61" t="s">
        <v>82</v>
      </c>
      <c r="B65" s="57"/>
      <c r="C65" s="57">
        <v>46.81</v>
      </c>
      <c r="D65" s="58"/>
      <c r="E65" s="57">
        <v>48.56</v>
      </c>
      <c r="F65" s="57"/>
      <c r="G65" s="80">
        <v>51.49</v>
      </c>
      <c r="H65" s="57"/>
      <c r="I65" s="57">
        <v>33.8</v>
      </c>
      <c r="J65" s="91"/>
      <c r="K65" s="91">
        <v>43.47</v>
      </c>
      <c r="M65" s="91">
        <v>46.3</v>
      </c>
    </row>
    <row r="66" ht="18.75" spans="1:13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100"/>
    </row>
    <row r="67" ht="18.75" spans="1:13">
      <c r="A67" s="98" t="s">
        <v>83</v>
      </c>
      <c r="B67" s="57">
        <v>0.65</v>
      </c>
      <c r="C67" s="57">
        <v>6.5</v>
      </c>
      <c r="D67" s="58">
        <v>0.02</v>
      </c>
      <c r="E67" s="57">
        <v>6.5</v>
      </c>
      <c r="F67" s="57">
        <v>1.21</v>
      </c>
      <c r="G67" s="80">
        <v>7.2</v>
      </c>
      <c r="H67" s="57">
        <v>1.42</v>
      </c>
      <c r="I67" s="57">
        <v>8.3</v>
      </c>
      <c r="J67" s="91">
        <v>3.24</v>
      </c>
      <c r="K67" s="91">
        <v>5.4</v>
      </c>
      <c r="L67" s="91">
        <v>9.85</v>
      </c>
      <c r="M67" s="91">
        <v>4.7</v>
      </c>
    </row>
    <row r="68" ht="18.75" spans="1:13">
      <c r="A68" s="98" t="s">
        <v>84</v>
      </c>
      <c r="B68" s="99">
        <v>0.5</v>
      </c>
      <c r="C68" s="57">
        <v>4.5</v>
      </c>
      <c r="D68" s="58">
        <v>2.34</v>
      </c>
      <c r="E68" s="57">
        <v>6.1</v>
      </c>
      <c r="F68" s="57">
        <v>5.3</v>
      </c>
      <c r="G68" s="80">
        <v>6.2</v>
      </c>
      <c r="H68" s="57">
        <v>2.99</v>
      </c>
      <c r="I68" s="57">
        <v>6.6</v>
      </c>
      <c r="J68" s="91">
        <v>1.18</v>
      </c>
      <c r="K68" s="91">
        <v>4.6</v>
      </c>
      <c r="L68" s="91">
        <v>2.62</v>
      </c>
      <c r="M68" s="91">
        <v>5.4</v>
      </c>
    </row>
    <row r="69" ht="18.75" spans="1:13">
      <c r="A69" s="98" t="s">
        <v>85</v>
      </c>
      <c r="B69" s="99">
        <v>0.57</v>
      </c>
      <c r="C69" s="57">
        <v>5.2</v>
      </c>
      <c r="D69" s="58">
        <v>2.4</v>
      </c>
      <c r="E69" s="57">
        <v>5.3</v>
      </c>
      <c r="F69" s="57">
        <v>6.53</v>
      </c>
      <c r="G69" s="80">
        <v>6.9</v>
      </c>
      <c r="H69" s="57">
        <v>1.89</v>
      </c>
      <c r="I69" s="57">
        <v>7.4</v>
      </c>
      <c r="J69" s="91">
        <v>13.1</v>
      </c>
      <c r="K69" s="91">
        <v>6.1</v>
      </c>
      <c r="L69" s="91">
        <v>12.1</v>
      </c>
      <c r="M69" s="91">
        <v>6.2</v>
      </c>
    </row>
    <row r="70" ht="18.75" spans="1:13">
      <c r="A70" s="98" t="s">
        <v>86</v>
      </c>
      <c r="B70" s="57"/>
      <c r="C70" s="57"/>
      <c r="D70" s="58"/>
      <c r="E70" s="57"/>
      <c r="F70" s="57"/>
      <c r="G70" s="80"/>
      <c r="H70" s="57"/>
      <c r="I70" s="57"/>
      <c r="J70" s="91"/>
      <c r="K70" s="91"/>
      <c r="L70" s="91"/>
      <c r="M70" s="91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25" workbookViewId="0">
      <selection activeCell="M29" sqref="M29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2"/>
    </row>
    <row r="2" ht="17.25" customHeight="1" spans="1:11">
      <c r="A2" s="5" t="s">
        <v>0</v>
      </c>
      <c r="B2" s="5"/>
      <c r="C2" s="6" t="s">
        <v>113</v>
      </c>
      <c r="D2" s="6"/>
      <c r="E2" s="6"/>
      <c r="F2" s="62" t="s">
        <v>114</v>
      </c>
      <c r="G2" s="62"/>
      <c r="H2" s="62"/>
      <c r="I2" s="83" t="s">
        <v>125</v>
      </c>
      <c r="J2" s="83"/>
      <c r="K2" s="83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4">
        <v>0.666666666666667</v>
      </c>
      <c r="J3" s="84">
        <v>0.833333333333333</v>
      </c>
      <c r="K3" s="84">
        <v>0.979166666666667</v>
      </c>
    </row>
    <row r="4" ht="21.95" customHeight="1" spans="1:13">
      <c r="A4" s="9" t="s">
        <v>4</v>
      </c>
      <c r="B4" s="10" t="s">
        <v>5</v>
      </c>
      <c r="C4" s="11">
        <v>73250</v>
      </c>
      <c r="D4" s="11"/>
      <c r="E4" s="11"/>
      <c r="F4" s="11">
        <v>73620</v>
      </c>
      <c r="G4" s="11"/>
      <c r="H4" s="11"/>
      <c r="I4" s="11">
        <v>74230</v>
      </c>
      <c r="J4" s="11"/>
      <c r="K4" s="11"/>
      <c r="L4" s="85" t="s">
        <v>90</v>
      </c>
      <c r="M4" s="85" t="s">
        <v>91</v>
      </c>
    </row>
    <row r="5" ht="21.95" customHeight="1" spans="1:13">
      <c r="A5" s="9"/>
      <c r="B5" s="12" t="s">
        <v>6</v>
      </c>
      <c r="C5" s="11">
        <v>64030</v>
      </c>
      <c r="D5" s="11"/>
      <c r="E5" s="11"/>
      <c r="F5" s="11">
        <v>65650</v>
      </c>
      <c r="G5" s="11"/>
      <c r="H5" s="11"/>
      <c r="I5" s="11">
        <v>66850</v>
      </c>
      <c r="J5" s="11"/>
      <c r="K5" s="11"/>
      <c r="L5" s="86"/>
      <c r="M5" s="86"/>
    </row>
    <row r="6" ht="21.95" customHeight="1" spans="1:13">
      <c r="A6" s="9"/>
      <c r="B6" s="12" t="s">
        <v>7</v>
      </c>
      <c r="C6" s="13">
        <f>C4-'19日'!I4</f>
        <v>350</v>
      </c>
      <c r="D6" s="13"/>
      <c r="E6" s="13"/>
      <c r="F6" s="64">
        <f>F4-C4</f>
        <v>370</v>
      </c>
      <c r="G6" s="65"/>
      <c r="H6" s="66"/>
      <c r="I6" s="64">
        <f>I4-F4</f>
        <v>610</v>
      </c>
      <c r="J6" s="65"/>
      <c r="K6" s="66"/>
      <c r="L6" s="87">
        <f>C6+F6+I6</f>
        <v>1330</v>
      </c>
      <c r="M6" s="87">
        <f>C7+F7+I7</f>
        <v>3950</v>
      </c>
    </row>
    <row r="7" ht="21.95" customHeight="1" spans="1:13">
      <c r="A7" s="9"/>
      <c r="B7" s="12" t="s">
        <v>8</v>
      </c>
      <c r="C7" s="13">
        <f>C5-'19日'!I5</f>
        <v>1130</v>
      </c>
      <c r="D7" s="13"/>
      <c r="E7" s="13"/>
      <c r="F7" s="64">
        <f>F5-C5</f>
        <v>1620</v>
      </c>
      <c r="G7" s="65"/>
      <c r="H7" s="66"/>
      <c r="I7" s="64">
        <f>I5-F5</f>
        <v>1200</v>
      </c>
      <c r="J7" s="65"/>
      <c r="K7" s="66"/>
      <c r="L7" s="87"/>
      <c r="M7" s="87"/>
    </row>
    <row r="8" ht="21.95" customHeight="1" spans="1:11">
      <c r="A8" s="9"/>
      <c r="B8" s="12" t="s">
        <v>9</v>
      </c>
      <c r="C8" s="11"/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47</v>
      </c>
      <c r="D9" s="11"/>
      <c r="E9" s="11"/>
      <c r="F9" s="11">
        <v>47</v>
      </c>
      <c r="G9" s="11"/>
      <c r="H9" s="11"/>
      <c r="I9" s="11"/>
      <c r="J9" s="11"/>
      <c r="K9" s="11"/>
      <c r="L9" s="88" t="s">
        <v>92</v>
      </c>
      <c r="M9" s="94"/>
      <c r="N9" s="94"/>
      <c r="O9" s="94"/>
    </row>
    <row r="10" ht="21.95" customHeight="1" spans="1:11">
      <c r="A10" s="14"/>
      <c r="B10" s="15" t="s">
        <v>12</v>
      </c>
      <c r="C10" s="11">
        <v>47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259</v>
      </c>
      <c r="G11" s="11" t="s">
        <v>259</v>
      </c>
      <c r="H11" s="11" t="s">
        <v>259</v>
      </c>
      <c r="I11" s="11" t="s">
        <v>259</v>
      </c>
      <c r="J11" s="11" t="s">
        <v>259</v>
      </c>
      <c r="K11" s="11" t="s">
        <v>259</v>
      </c>
    </row>
    <row r="12" ht="21.95" customHeight="1" spans="1:11">
      <c r="A12" s="16"/>
      <c r="B12" s="17" t="s">
        <v>15</v>
      </c>
      <c r="C12" s="11">
        <v>65</v>
      </c>
      <c r="D12" s="11">
        <v>65</v>
      </c>
      <c r="E12" s="11">
        <v>65</v>
      </c>
      <c r="F12" s="11" t="s">
        <v>259</v>
      </c>
      <c r="G12" s="11" t="s">
        <v>259</v>
      </c>
      <c r="H12" s="11" t="s">
        <v>259</v>
      </c>
      <c r="I12" s="11" t="s">
        <v>259</v>
      </c>
      <c r="J12" s="11" t="s">
        <v>259</v>
      </c>
      <c r="K12" s="11" t="s">
        <v>259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310</v>
      </c>
      <c r="D15" s="18">
        <v>270</v>
      </c>
      <c r="E15" s="18">
        <v>240</v>
      </c>
      <c r="F15" s="18">
        <v>240</v>
      </c>
      <c r="G15" s="18">
        <v>200</v>
      </c>
      <c r="H15" s="18">
        <v>200</v>
      </c>
      <c r="I15" s="18">
        <v>200</v>
      </c>
      <c r="J15" s="18">
        <v>200</v>
      </c>
      <c r="K15" s="18">
        <v>200</v>
      </c>
    </row>
    <row r="16" ht="21.95" customHeight="1" spans="1:11">
      <c r="A16" s="19"/>
      <c r="B16" s="20" t="s">
        <v>20</v>
      </c>
      <c r="C16" s="21" t="s">
        <v>21</v>
      </c>
      <c r="D16" s="21"/>
      <c r="E16" s="21"/>
      <c r="F16" s="21" t="s">
        <v>21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259</v>
      </c>
      <c r="G17" s="11" t="s">
        <v>259</v>
      </c>
      <c r="H17" s="11" t="s">
        <v>259</v>
      </c>
      <c r="I17" s="11" t="s">
        <v>259</v>
      </c>
      <c r="J17" s="11" t="s">
        <v>259</v>
      </c>
      <c r="K17" s="11" t="s">
        <v>259</v>
      </c>
    </row>
    <row r="18" ht="21.95" customHeight="1" spans="1:11">
      <c r="A18" s="22"/>
      <c r="B18" s="23" t="s">
        <v>15</v>
      </c>
      <c r="C18" s="18">
        <v>90</v>
      </c>
      <c r="D18" s="18">
        <v>90</v>
      </c>
      <c r="E18" s="18">
        <v>90</v>
      </c>
      <c r="F18" s="11" t="s">
        <v>259</v>
      </c>
      <c r="G18" s="11" t="s">
        <v>259</v>
      </c>
      <c r="H18" s="11" t="s">
        <v>259</v>
      </c>
      <c r="I18" s="11" t="s">
        <v>259</v>
      </c>
      <c r="J18" s="11" t="s">
        <v>259</v>
      </c>
      <c r="K18" s="11" t="s">
        <v>259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250</v>
      </c>
      <c r="D21" s="18">
        <v>500</v>
      </c>
      <c r="E21" s="18">
        <v>460</v>
      </c>
      <c r="F21" s="18">
        <v>460</v>
      </c>
      <c r="G21" s="18">
        <v>460</v>
      </c>
      <c r="H21" s="18">
        <v>460</v>
      </c>
      <c r="I21" s="18">
        <v>460</v>
      </c>
      <c r="J21" s="18">
        <v>460</v>
      </c>
      <c r="K21" s="18">
        <v>460</v>
      </c>
    </row>
    <row r="22" ht="21.95" customHeight="1" spans="1:11">
      <c r="A22" s="14"/>
      <c r="B22" s="20" t="s">
        <v>25</v>
      </c>
      <c r="C22" s="21" t="s">
        <v>260</v>
      </c>
      <c r="D22" s="21"/>
      <c r="E22" s="21"/>
      <c r="F22" s="21" t="s">
        <v>26</v>
      </c>
      <c r="G22" s="21"/>
      <c r="H22" s="21"/>
      <c r="I22" s="21" t="s">
        <v>26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v>1900</v>
      </c>
      <c r="D23" s="18"/>
      <c r="E23" s="18"/>
      <c r="F23" s="18">
        <f>880+900</f>
        <v>1780</v>
      </c>
      <c r="G23" s="18"/>
      <c r="H23" s="18"/>
      <c r="I23" s="18">
        <f>880+900</f>
        <v>1780</v>
      </c>
      <c r="J23" s="18"/>
      <c r="K23" s="18"/>
    </row>
    <row r="24" ht="21.95" customHeight="1" spans="1:11">
      <c r="A24" s="24"/>
      <c r="B24" s="25" t="s">
        <v>29</v>
      </c>
      <c r="C24" s="18">
        <v>1160</v>
      </c>
      <c r="D24" s="18"/>
      <c r="E24" s="18"/>
      <c r="F24" s="18">
        <v>910</v>
      </c>
      <c r="G24" s="18"/>
      <c r="H24" s="18"/>
      <c r="I24" s="18">
        <v>910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57</v>
      </c>
      <c r="D25" s="18"/>
      <c r="E25" s="18"/>
      <c r="F25" s="18">
        <v>57</v>
      </c>
      <c r="G25" s="18"/>
      <c r="H25" s="18"/>
      <c r="I25" s="18">
        <v>57</v>
      </c>
      <c r="J25" s="18"/>
      <c r="K25" s="18"/>
    </row>
    <row r="26" ht="21.95" customHeight="1" spans="1:11">
      <c r="A26" s="19"/>
      <c r="B26" s="15" t="s">
        <v>32</v>
      </c>
      <c r="C26" s="18">
        <v>127</v>
      </c>
      <c r="D26" s="18"/>
      <c r="E26" s="18"/>
      <c r="F26" s="18">
        <v>127</v>
      </c>
      <c r="G26" s="18"/>
      <c r="H26" s="18"/>
      <c r="I26" s="18">
        <v>327</v>
      </c>
      <c r="J26" s="18"/>
      <c r="K26" s="18"/>
    </row>
    <row r="27" ht="21.95" customHeight="1" spans="1:11">
      <c r="A27" s="19"/>
      <c r="B27" s="15" t="s">
        <v>33</v>
      </c>
      <c r="C27" s="18">
        <v>2</v>
      </c>
      <c r="D27" s="18"/>
      <c r="E27" s="18"/>
      <c r="F27" s="18">
        <v>2</v>
      </c>
      <c r="G27" s="18"/>
      <c r="H27" s="18"/>
      <c r="I27" s="18">
        <v>2</v>
      </c>
      <c r="J27" s="18"/>
      <c r="K27" s="18"/>
    </row>
    <row r="28" ht="76.5" customHeight="1" spans="1:11">
      <c r="A28" s="26" t="s">
        <v>34</v>
      </c>
      <c r="B28" s="27"/>
      <c r="C28" s="28" t="s">
        <v>261</v>
      </c>
      <c r="D28" s="29"/>
      <c r="E28" s="67"/>
      <c r="F28" s="28" t="s">
        <v>262</v>
      </c>
      <c r="G28" s="29"/>
      <c r="H28" s="67"/>
      <c r="I28" s="28" t="s">
        <v>263</v>
      </c>
      <c r="J28" s="29"/>
      <c r="K28" s="67"/>
    </row>
    <row r="29" ht="24" customHeight="1" spans="1:11">
      <c r="A29" s="30"/>
      <c r="B29" s="31"/>
      <c r="C29" s="32"/>
      <c r="D29" s="33"/>
      <c r="E29" s="68"/>
      <c r="F29" s="32"/>
      <c r="G29" s="33"/>
      <c r="H29" s="68"/>
      <c r="I29" s="32"/>
      <c r="J29" s="33"/>
      <c r="K29" s="68"/>
    </row>
    <row r="30" ht="20.25" customHeight="1" spans="1:11">
      <c r="A30" s="34"/>
      <c r="B30" s="35"/>
      <c r="C30" s="36"/>
      <c r="D30" s="37"/>
      <c r="E30" s="69"/>
      <c r="F30" s="36"/>
      <c r="G30" s="37"/>
      <c r="H30" s="69"/>
      <c r="I30" s="36"/>
      <c r="J30" s="37"/>
      <c r="K30" s="69"/>
    </row>
    <row r="31" ht="14.25" customHeight="1" spans="1:11">
      <c r="A31" s="38" t="s">
        <v>35</v>
      </c>
      <c r="B31" s="39"/>
      <c r="C31" s="40" t="s">
        <v>145</v>
      </c>
      <c r="D31" s="41"/>
      <c r="E31" s="70"/>
      <c r="F31" s="40" t="s">
        <v>264</v>
      </c>
      <c r="G31" s="41"/>
      <c r="H31" s="70"/>
      <c r="I31" s="40" t="s">
        <v>207</v>
      </c>
      <c r="J31" s="41"/>
      <c r="K31" s="70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1" t="s">
        <v>40</v>
      </c>
      <c r="F33" s="72"/>
      <c r="G33" s="73" t="s">
        <v>41</v>
      </c>
      <c r="H33" s="74"/>
      <c r="I33" s="89" t="s">
        <v>42</v>
      </c>
      <c r="J33" s="90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/>
      <c r="F34" s="11"/>
      <c r="G34" s="11"/>
      <c r="H34" s="11"/>
      <c r="I34" s="11"/>
      <c r="J34" s="91"/>
    </row>
    <row r="35" ht="15.75" spans="1:10">
      <c r="A35" s="45"/>
      <c r="B35" s="43"/>
      <c r="C35" s="47" t="s">
        <v>46</v>
      </c>
      <c r="D35" s="47" t="s">
        <v>47</v>
      </c>
      <c r="E35" s="11"/>
      <c r="F35" s="11"/>
      <c r="G35" s="11"/>
      <c r="H35" s="18"/>
      <c r="I35" s="11"/>
      <c r="J35" s="91"/>
    </row>
    <row r="36" ht="15.75" spans="1:10">
      <c r="A36" s="45"/>
      <c r="B36" s="43"/>
      <c r="C36" s="46" t="s">
        <v>48</v>
      </c>
      <c r="D36" s="46" t="s">
        <v>49</v>
      </c>
      <c r="E36" s="11"/>
      <c r="F36" s="11"/>
      <c r="G36" s="11"/>
      <c r="H36" s="18"/>
      <c r="I36" s="11"/>
      <c r="J36" s="91"/>
    </row>
    <row r="37" ht="18.75" spans="1:10">
      <c r="A37" s="45"/>
      <c r="B37" s="43"/>
      <c r="C37" s="47" t="s">
        <v>50</v>
      </c>
      <c r="D37" s="46" t="s">
        <v>51</v>
      </c>
      <c r="E37" s="11"/>
      <c r="F37" s="11"/>
      <c r="G37" s="75"/>
      <c r="H37" s="18"/>
      <c r="I37" s="11"/>
      <c r="J37" s="91"/>
    </row>
    <row r="38" ht="14.25" spans="1:10">
      <c r="A38" s="45"/>
      <c r="B38" s="43"/>
      <c r="C38" s="48" t="s">
        <v>52</v>
      </c>
      <c r="D38" s="46" t="s">
        <v>53</v>
      </c>
      <c r="E38" s="75"/>
      <c r="F38" s="75"/>
      <c r="G38" s="75"/>
      <c r="H38" s="76"/>
      <c r="I38" s="11"/>
      <c r="J38" s="91"/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/>
      <c r="F39" s="11"/>
      <c r="G39" s="11"/>
      <c r="H39" s="18"/>
      <c r="I39" s="11"/>
      <c r="J39" s="91"/>
    </row>
    <row r="40" ht="15.75" spans="1:10">
      <c r="A40" s="45"/>
      <c r="B40" s="43"/>
      <c r="C40" s="47" t="s">
        <v>46</v>
      </c>
      <c r="D40" s="47" t="s">
        <v>55</v>
      </c>
      <c r="E40" s="11"/>
      <c r="F40" s="11"/>
      <c r="G40" s="11"/>
      <c r="H40" s="18"/>
      <c r="I40" s="11"/>
      <c r="J40" s="91"/>
    </row>
    <row r="41" ht="15.75" spans="1:10">
      <c r="A41" s="45"/>
      <c r="B41" s="43"/>
      <c r="C41" s="46" t="s">
        <v>48</v>
      </c>
      <c r="D41" s="46" t="s">
        <v>56</v>
      </c>
      <c r="E41" s="11"/>
      <c r="F41" s="11"/>
      <c r="G41" s="11"/>
      <c r="H41" s="18"/>
      <c r="I41" s="11"/>
      <c r="J41" s="91"/>
    </row>
    <row r="42" ht="15.75" spans="1:10">
      <c r="A42" s="45"/>
      <c r="B42" s="43"/>
      <c r="C42" s="48" t="s">
        <v>57</v>
      </c>
      <c r="D42" s="47" t="s">
        <v>58</v>
      </c>
      <c r="E42" s="11"/>
      <c r="F42" s="11"/>
      <c r="G42" s="11"/>
      <c r="H42" s="18"/>
      <c r="I42" s="11"/>
      <c r="J42" s="91"/>
    </row>
    <row r="43" ht="15.75" spans="1:10">
      <c r="A43" s="45"/>
      <c r="B43" s="43"/>
      <c r="C43" s="48" t="s">
        <v>59</v>
      </c>
      <c r="D43" s="46" t="s">
        <v>60</v>
      </c>
      <c r="E43" s="11"/>
      <c r="F43" s="11"/>
      <c r="G43" s="11"/>
      <c r="H43" s="18"/>
      <c r="I43" s="11"/>
      <c r="J43" s="91"/>
    </row>
    <row r="44" ht="18.75" spans="1:10">
      <c r="A44" s="45"/>
      <c r="B44" s="43"/>
      <c r="C44" s="47" t="s">
        <v>50</v>
      </c>
      <c r="D44" s="46" t="s">
        <v>61</v>
      </c>
      <c r="E44" s="11"/>
      <c r="F44" s="11"/>
      <c r="G44" s="11"/>
      <c r="H44" s="18"/>
      <c r="I44" s="11"/>
      <c r="J44" s="91"/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/>
      <c r="F45" s="11"/>
      <c r="G45" s="11"/>
      <c r="H45" s="18"/>
      <c r="I45" s="11"/>
      <c r="J45" s="91"/>
    </row>
    <row r="46" ht="18.75" spans="1:10">
      <c r="A46" s="45"/>
      <c r="B46" s="43"/>
      <c r="C46" s="47" t="s">
        <v>50</v>
      </c>
      <c r="D46" s="46" t="s">
        <v>51</v>
      </c>
      <c r="E46" s="11"/>
      <c r="F46" s="11"/>
      <c r="G46" s="11"/>
      <c r="H46" s="18"/>
      <c r="I46" s="11"/>
      <c r="J46" s="91"/>
    </row>
    <row r="47" ht="14.25" spans="1:10">
      <c r="A47" s="45"/>
      <c r="B47" s="43"/>
      <c r="C47" s="48" t="s">
        <v>52</v>
      </c>
      <c r="D47" s="46" t="s">
        <v>65</v>
      </c>
      <c r="E47" s="11"/>
      <c r="F47" s="11"/>
      <c r="G47" s="11"/>
      <c r="H47" s="18"/>
      <c r="I47" s="11"/>
      <c r="J47" s="91"/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/>
      <c r="F48" s="11"/>
      <c r="G48" s="11"/>
      <c r="H48" s="18"/>
      <c r="I48" s="11"/>
      <c r="J48" s="91"/>
    </row>
    <row r="49" ht="18.75" spans="1:10">
      <c r="A49" s="45"/>
      <c r="B49" s="43"/>
      <c r="C49" s="47" t="s">
        <v>50</v>
      </c>
      <c r="D49" s="46" t="s">
        <v>51</v>
      </c>
      <c r="E49" s="11"/>
      <c r="F49" s="11"/>
      <c r="G49" s="11"/>
      <c r="H49" s="18"/>
      <c r="I49" s="11"/>
      <c r="J49" s="91"/>
    </row>
    <row r="50" ht="14.25" spans="1:10">
      <c r="A50" s="45"/>
      <c r="B50" s="43"/>
      <c r="C50" s="48" t="s">
        <v>52</v>
      </c>
      <c r="D50" s="46" t="s">
        <v>65</v>
      </c>
      <c r="E50" s="11"/>
      <c r="F50" s="11"/>
      <c r="G50" s="11"/>
      <c r="H50" s="18"/>
      <c r="I50" s="11"/>
      <c r="J50" s="91"/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/>
      <c r="F51" s="11"/>
      <c r="G51" s="11"/>
      <c r="H51" s="18"/>
      <c r="I51" s="11"/>
      <c r="J51" s="91"/>
    </row>
    <row r="52" ht="15.75" spans="1:10">
      <c r="A52" s="45"/>
      <c r="B52" s="43"/>
      <c r="C52" s="47" t="s">
        <v>46</v>
      </c>
      <c r="D52" s="46" t="s">
        <v>69</v>
      </c>
      <c r="E52" s="11"/>
      <c r="F52" s="11"/>
      <c r="G52" s="11"/>
      <c r="H52" s="18"/>
      <c r="I52" s="11"/>
      <c r="J52" s="91"/>
    </row>
    <row r="53" ht="15.75" spans="1:10">
      <c r="A53" s="45"/>
      <c r="B53" s="43"/>
      <c r="C53" s="46" t="s">
        <v>48</v>
      </c>
      <c r="D53" s="46" t="s">
        <v>49</v>
      </c>
      <c r="E53" s="11"/>
      <c r="F53" s="11"/>
      <c r="G53" s="11"/>
      <c r="H53" s="18"/>
      <c r="I53" s="11"/>
      <c r="J53" s="91"/>
    </row>
    <row r="54" ht="18.75" spans="1:10">
      <c r="A54" s="45"/>
      <c r="B54" s="43"/>
      <c r="C54" s="47" t="s">
        <v>50</v>
      </c>
      <c r="D54" s="46" t="s">
        <v>51</v>
      </c>
      <c r="E54" s="11"/>
      <c r="F54" s="11"/>
      <c r="G54" s="11"/>
      <c r="H54" s="18"/>
      <c r="I54" s="11"/>
      <c r="J54" s="91"/>
    </row>
    <row r="55" ht="14.25" spans="1:10">
      <c r="A55" s="45"/>
      <c r="B55" s="49"/>
      <c r="C55" s="50" t="s">
        <v>52</v>
      </c>
      <c r="D55" s="46" t="s">
        <v>70</v>
      </c>
      <c r="E55" s="77"/>
      <c r="F55" s="77"/>
      <c r="G55" s="77"/>
      <c r="H55" s="18"/>
      <c r="I55" s="11"/>
      <c r="J55" s="91"/>
    </row>
    <row r="56" ht="14.25" spans="1:10">
      <c r="A56" s="51" t="s">
        <v>71</v>
      </c>
      <c r="B56" s="51" t="s">
        <v>72</v>
      </c>
      <c r="C56" s="52">
        <v>7.2</v>
      </c>
      <c r="D56" s="51" t="s">
        <v>44</v>
      </c>
      <c r="E56" s="52">
        <v>76</v>
      </c>
      <c r="F56" s="51" t="s">
        <v>73</v>
      </c>
      <c r="G56" s="52">
        <v>80</v>
      </c>
      <c r="H56" s="51" t="s">
        <v>74</v>
      </c>
      <c r="I56" s="52">
        <v>0.01</v>
      </c>
      <c r="J56" s="91"/>
    </row>
    <row r="57" ht="14.25" spans="1:13">
      <c r="A57" s="45"/>
      <c r="B57" s="53" t="s">
        <v>40</v>
      </c>
      <c r="C57" s="53"/>
      <c r="D57" s="53"/>
      <c r="E57" s="53"/>
      <c r="F57" s="78" t="s">
        <v>41</v>
      </c>
      <c r="G57" s="78"/>
      <c r="H57" s="78"/>
      <c r="I57" s="78"/>
      <c r="J57" s="92" t="s">
        <v>42</v>
      </c>
      <c r="K57" s="92"/>
      <c r="L57" s="92"/>
      <c r="M57" s="92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9" t="s">
        <v>75</v>
      </c>
      <c r="G58" s="79" t="s">
        <v>76</v>
      </c>
      <c r="H58" s="79" t="s">
        <v>75</v>
      </c>
      <c r="I58" s="79" t="s">
        <v>76</v>
      </c>
      <c r="J58" s="93" t="s">
        <v>75</v>
      </c>
      <c r="K58" s="93" t="s">
        <v>76</v>
      </c>
      <c r="L58" s="93" t="s">
        <v>75</v>
      </c>
      <c r="M58" s="93" t="s">
        <v>76</v>
      </c>
    </row>
    <row r="59" ht="18.75" spans="1:13">
      <c r="A59" s="56" t="s">
        <v>77</v>
      </c>
      <c r="B59" s="57">
        <v>50.8</v>
      </c>
      <c r="C59" s="57"/>
      <c r="D59" s="58">
        <v>183</v>
      </c>
      <c r="E59" s="57"/>
      <c r="F59" s="57">
        <v>35.6</v>
      </c>
      <c r="G59" s="80"/>
      <c r="H59" s="57">
        <v>54.59</v>
      </c>
      <c r="I59" s="57"/>
      <c r="J59" s="91">
        <v>59.1</v>
      </c>
      <c r="K59" s="91"/>
      <c r="L59" s="91">
        <v>74.1</v>
      </c>
      <c r="M59" s="91"/>
    </row>
    <row r="60" ht="18.75" spans="1:13">
      <c r="A60" s="56" t="s">
        <v>78</v>
      </c>
      <c r="B60" s="57">
        <v>40.2</v>
      </c>
      <c r="C60" s="57"/>
      <c r="D60" s="58">
        <v>81.2</v>
      </c>
      <c r="E60" s="57"/>
      <c r="F60" s="57"/>
      <c r="G60" s="80"/>
      <c r="H60" s="57"/>
      <c r="I60" s="57"/>
      <c r="J60" s="91"/>
      <c r="K60" s="91"/>
      <c r="L60" s="91"/>
      <c r="M60" s="91"/>
    </row>
    <row r="61" ht="18.75" spans="1:13">
      <c r="A61" s="56" t="s">
        <v>79</v>
      </c>
      <c r="B61" s="57"/>
      <c r="C61" s="57"/>
      <c r="D61" s="58"/>
      <c r="E61" s="57"/>
      <c r="F61" s="57">
        <v>1.8</v>
      </c>
      <c r="G61" s="80"/>
      <c r="H61" s="57">
        <v>12.13</v>
      </c>
      <c r="I61" s="57"/>
      <c r="J61" s="91">
        <v>25.6</v>
      </c>
      <c r="K61" s="91"/>
      <c r="L61" s="91">
        <v>6.53</v>
      </c>
      <c r="M61" s="91"/>
    </row>
    <row r="62" ht="18.75" spans="1:13">
      <c r="A62" s="59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95"/>
    </row>
    <row r="63" ht="18.75" spans="1:13">
      <c r="A63" s="61" t="s">
        <v>80</v>
      </c>
      <c r="B63" s="57"/>
      <c r="C63" s="57">
        <v>7.4</v>
      </c>
      <c r="D63" s="58"/>
      <c r="E63" s="57">
        <v>11.3</v>
      </c>
      <c r="F63" s="57"/>
      <c r="G63" s="80">
        <v>15.59</v>
      </c>
      <c r="H63" s="57"/>
      <c r="I63" s="57">
        <v>5.13</v>
      </c>
      <c r="J63" s="91"/>
      <c r="K63" s="91">
        <v>12.97</v>
      </c>
      <c r="M63" s="91">
        <v>40.8</v>
      </c>
    </row>
    <row r="64" ht="18.75" spans="1:13">
      <c r="A64" s="61" t="s">
        <v>81</v>
      </c>
      <c r="B64" s="57"/>
      <c r="C64" s="57">
        <v>57.6</v>
      </c>
      <c r="D64" s="58"/>
      <c r="E64" s="57">
        <v>64.5</v>
      </c>
      <c r="F64" s="57"/>
      <c r="G64" s="81">
        <v>207</v>
      </c>
      <c r="H64" s="57"/>
      <c r="I64" s="57"/>
      <c r="J64" s="91"/>
      <c r="K64" s="91"/>
      <c r="L64" s="91"/>
      <c r="M64" s="91">
        <v>89.4</v>
      </c>
    </row>
    <row r="65" ht="18.75" spans="1:13">
      <c r="A65" s="61" t="s">
        <v>82</v>
      </c>
      <c r="B65" s="57"/>
      <c r="C65" s="57">
        <v>45.2</v>
      </c>
      <c r="D65" s="58"/>
      <c r="E65" s="57">
        <v>48.2</v>
      </c>
      <c r="F65" s="57"/>
      <c r="G65" s="80">
        <v>50</v>
      </c>
      <c r="H65" s="57"/>
      <c r="I65" s="57">
        <v>36.9</v>
      </c>
      <c r="J65" s="91"/>
      <c r="K65" s="91">
        <v>61.96</v>
      </c>
      <c r="M65" s="91">
        <v>89</v>
      </c>
    </row>
    <row r="66" ht="18.75" spans="1:13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100"/>
    </row>
    <row r="67" ht="18.75" spans="1:13">
      <c r="A67" s="98" t="s">
        <v>83</v>
      </c>
      <c r="B67" s="57">
        <v>3.62</v>
      </c>
      <c r="C67" s="57">
        <v>4.6</v>
      </c>
      <c r="D67" s="58">
        <v>2.55</v>
      </c>
      <c r="E67" s="57">
        <v>5.1</v>
      </c>
      <c r="F67" s="57">
        <v>2.17</v>
      </c>
      <c r="G67" s="80">
        <v>9.2</v>
      </c>
      <c r="H67" s="57">
        <v>1.42</v>
      </c>
      <c r="I67" s="57">
        <v>8.3</v>
      </c>
      <c r="J67" s="91">
        <v>2.36</v>
      </c>
      <c r="K67" s="91">
        <v>7.4</v>
      </c>
      <c r="L67" s="91">
        <v>3.74</v>
      </c>
      <c r="M67" s="91">
        <v>14.1</v>
      </c>
    </row>
    <row r="68" ht="18.75" spans="1:13">
      <c r="A68" s="98" t="s">
        <v>84</v>
      </c>
      <c r="B68" s="99">
        <v>3.17</v>
      </c>
      <c r="C68" s="57">
        <v>5.7</v>
      </c>
      <c r="D68" s="58">
        <v>4.92</v>
      </c>
      <c r="E68" s="57">
        <v>6.2</v>
      </c>
      <c r="F68" s="57">
        <v>1.8</v>
      </c>
      <c r="G68" s="80">
        <v>4.3</v>
      </c>
      <c r="H68" s="57">
        <v>1.9</v>
      </c>
      <c r="I68" s="57">
        <v>6.2</v>
      </c>
      <c r="J68" s="91">
        <v>5.23</v>
      </c>
      <c r="K68" s="91">
        <v>8.3</v>
      </c>
      <c r="L68" s="91">
        <v>3.37</v>
      </c>
      <c r="M68" s="91">
        <v>6</v>
      </c>
    </row>
    <row r="69" ht="18.75" spans="1:13">
      <c r="A69" s="98" t="s">
        <v>85</v>
      </c>
      <c r="B69" s="99">
        <v>6.91</v>
      </c>
      <c r="C69" s="57">
        <v>6.5</v>
      </c>
      <c r="D69" s="58">
        <v>10.23</v>
      </c>
      <c r="E69" s="57">
        <v>6.7</v>
      </c>
      <c r="F69" s="57">
        <v>1.53</v>
      </c>
      <c r="G69" s="80">
        <v>7.2</v>
      </c>
      <c r="H69" s="57">
        <v>3.89</v>
      </c>
      <c r="I69" s="57">
        <v>4.7</v>
      </c>
      <c r="J69" s="91">
        <v>7.4</v>
      </c>
      <c r="K69" s="91">
        <v>9.9</v>
      </c>
      <c r="L69" s="91">
        <v>11.3</v>
      </c>
      <c r="M69" s="91">
        <v>7.1</v>
      </c>
    </row>
    <row r="70" ht="18.75" spans="1:13">
      <c r="A70" s="98" t="s">
        <v>86</v>
      </c>
      <c r="B70" s="57"/>
      <c r="C70" s="57"/>
      <c r="D70" s="58"/>
      <c r="E70" s="57"/>
      <c r="F70" s="57"/>
      <c r="G70" s="80"/>
      <c r="H70" s="57"/>
      <c r="I70" s="57"/>
      <c r="J70" s="91"/>
      <c r="K70" s="91"/>
      <c r="L70" s="91"/>
      <c r="M70" s="91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C28:E30"/>
    <mergeCell ref="F28:H30"/>
    <mergeCell ref="I28:K30"/>
    <mergeCell ref="A28:B30"/>
  </mergeCells>
  <pageMargins left="0.7" right="0.7" top="0.75" bottom="0.75" header="0.3" footer="0.3"/>
  <pageSetup paperSize="9" orientation="portrait" horizontalDpi="203" verticalDpi="20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22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2"/>
    </row>
    <row r="2" ht="17.25" customHeight="1" spans="1:11">
      <c r="A2" s="5" t="s">
        <v>0</v>
      </c>
      <c r="B2" s="5"/>
      <c r="C2" s="6" t="s">
        <v>134</v>
      </c>
      <c r="D2" s="6"/>
      <c r="E2" s="6"/>
      <c r="F2" s="62" t="s">
        <v>135</v>
      </c>
      <c r="G2" s="62"/>
      <c r="H2" s="62"/>
      <c r="I2" s="83" t="s">
        <v>147</v>
      </c>
      <c r="J2" s="83"/>
      <c r="K2" s="83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4">
        <v>0.666666666666667</v>
      </c>
      <c r="J3" s="84">
        <v>0.833333333333333</v>
      </c>
      <c r="K3" s="84">
        <v>0.979166666666667</v>
      </c>
    </row>
    <row r="4" ht="21.95" customHeight="1" spans="1:13">
      <c r="A4" s="9" t="s">
        <v>4</v>
      </c>
      <c r="B4" s="10" t="s">
        <v>5</v>
      </c>
      <c r="C4" s="11">
        <v>75650</v>
      </c>
      <c r="D4" s="11"/>
      <c r="E4" s="11"/>
      <c r="F4" s="11">
        <v>76700</v>
      </c>
      <c r="G4" s="11"/>
      <c r="H4" s="11"/>
      <c r="I4" s="11">
        <v>77913</v>
      </c>
      <c r="J4" s="11"/>
      <c r="K4" s="11"/>
      <c r="L4" s="85" t="s">
        <v>90</v>
      </c>
      <c r="M4" s="85" t="s">
        <v>91</v>
      </c>
    </row>
    <row r="5" ht="21.95" customHeight="1" spans="1:13">
      <c r="A5" s="9"/>
      <c r="B5" s="12" t="s">
        <v>6</v>
      </c>
      <c r="C5" s="11">
        <v>68150</v>
      </c>
      <c r="D5" s="11"/>
      <c r="E5" s="11"/>
      <c r="F5" s="11">
        <v>69400</v>
      </c>
      <c r="G5" s="11"/>
      <c r="H5" s="11"/>
      <c r="I5" s="11">
        <v>70624</v>
      </c>
      <c r="J5" s="11"/>
      <c r="K5" s="11"/>
      <c r="L5" s="86"/>
      <c r="M5" s="86"/>
    </row>
    <row r="6" ht="21.95" customHeight="1" spans="1:13">
      <c r="A6" s="9"/>
      <c r="B6" s="12" t="s">
        <v>7</v>
      </c>
      <c r="C6" s="13">
        <f>C4-'20日'!I4</f>
        <v>1420</v>
      </c>
      <c r="D6" s="13"/>
      <c r="E6" s="13"/>
      <c r="F6" s="64">
        <f>F4-C4</f>
        <v>1050</v>
      </c>
      <c r="G6" s="65"/>
      <c r="H6" s="66"/>
      <c r="I6" s="64">
        <f>I4-F4</f>
        <v>1213</v>
      </c>
      <c r="J6" s="65"/>
      <c r="K6" s="66"/>
      <c r="L6" s="87">
        <f>C6+F6+I6</f>
        <v>3683</v>
      </c>
      <c r="M6" s="87">
        <f>C7+F7+I7</f>
        <v>3774</v>
      </c>
    </row>
    <row r="7" ht="21.95" customHeight="1" spans="1:13">
      <c r="A7" s="9"/>
      <c r="B7" s="12" t="s">
        <v>8</v>
      </c>
      <c r="C7" s="13">
        <f>C5-'20日'!I5</f>
        <v>1300</v>
      </c>
      <c r="D7" s="13"/>
      <c r="E7" s="13"/>
      <c r="F7" s="64">
        <f>F5-C5</f>
        <v>1250</v>
      </c>
      <c r="G7" s="65"/>
      <c r="H7" s="66"/>
      <c r="I7" s="64">
        <f>I5-F5</f>
        <v>1224</v>
      </c>
      <c r="J7" s="65"/>
      <c r="K7" s="66"/>
      <c r="L7" s="87"/>
      <c r="M7" s="87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47</v>
      </c>
      <c r="D9" s="11"/>
      <c r="E9" s="11"/>
      <c r="F9" s="11">
        <v>47</v>
      </c>
      <c r="G9" s="11"/>
      <c r="H9" s="11"/>
      <c r="I9" s="11">
        <v>45</v>
      </c>
      <c r="J9" s="11"/>
      <c r="K9" s="11"/>
      <c r="L9" s="88" t="s">
        <v>92</v>
      </c>
      <c r="M9" s="94"/>
      <c r="N9" s="94"/>
      <c r="O9" s="94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259</v>
      </c>
      <c r="D11" s="11" t="s">
        <v>259</v>
      </c>
      <c r="E11" s="11" t="s">
        <v>259</v>
      </c>
      <c r="F11" s="11" t="s">
        <v>259</v>
      </c>
      <c r="G11" s="11" t="s">
        <v>259</v>
      </c>
      <c r="H11" s="11" t="s">
        <v>259</v>
      </c>
      <c r="I11" s="11" t="s">
        <v>259</v>
      </c>
      <c r="J11" s="11" t="s">
        <v>259</v>
      </c>
      <c r="K11" s="11" t="s">
        <v>259</v>
      </c>
    </row>
    <row r="12" ht="21.95" customHeight="1" spans="1:11">
      <c r="A12" s="16"/>
      <c r="B12" s="17" t="s">
        <v>15</v>
      </c>
      <c r="C12" s="11" t="s">
        <v>259</v>
      </c>
      <c r="D12" s="11" t="s">
        <v>259</v>
      </c>
      <c r="E12" s="11" t="s">
        <v>259</v>
      </c>
      <c r="F12" s="11" t="s">
        <v>259</v>
      </c>
      <c r="G12" s="11" t="s">
        <v>259</v>
      </c>
      <c r="H12" s="11" t="s">
        <v>259</v>
      </c>
      <c r="I12" s="11" t="s">
        <v>259</v>
      </c>
      <c r="J12" s="11" t="s">
        <v>259</v>
      </c>
      <c r="K12" s="11" t="s">
        <v>259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200</v>
      </c>
      <c r="D15" s="18">
        <v>200</v>
      </c>
      <c r="E15" s="18">
        <v>200</v>
      </c>
      <c r="F15" s="18">
        <v>200</v>
      </c>
      <c r="G15" s="18">
        <v>200</v>
      </c>
      <c r="H15" s="18">
        <v>200</v>
      </c>
      <c r="I15" s="18">
        <v>200</v>
      </c>
      <c r="J15" s="18">
        <v>200</v>
      </c>
      <c r="K15" s="18">
        <v>200</v>
      </c>
    </row>
    <row r="16" ht="21.95" customHeight="1" spans="1:11">
      <c r="A16" s="19"/>
      <c r="B16" s="20" t="s">
        <v>20</v>
      </c>
      <c r="C16" s="21" t="s">
        <v>21</v>
      </c>
      <c r="D16" s="21"/>
      <c r="E16" s="21"/>
      <c r="F16" s="21" t="s">
        <v>21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259</v>
      </c>
      <c r="D17" s="11" t="s">
        <v>259</v>
      </c>
      <c r="E17" s="11" t="s">
        <v>259</v>
      </c>
      <c r="F17" s="11" t="s">
        <v>259</v>
      </c>
      <c r="G17" s="11" t="s">
        <v>259</v>
      </c>
      <c r="H17" s="11" t="s">
        <v>259</v>
      </c>
      <c r="I17" s="11" t="s">
        <v>259</v>
      </c>
      <c r="J17" s="11" t="s">
        <v>259</v>
      </c>
      <c r="K17" s="11" t="s">
        <v>259</v>
      </c>
    </row>
    <row r="18" ht="21.95" customHeight="1" spans="1:11">
      <c r="A18" s="22"/>
      <c r="B18" s="23" t="s">
        <v>15</v>
      </c>
      <c r="C18" s="11" t="s">
        <v>259</v>
      </c>
      <c r="D18" s="11" t="s">
        <v>259</v>
      </c>
      <c r="E18" s="11" t="s">
        <v>259</v>
      </c>
      <c r="F18" s="11" t="s">
        <v>259</v>
      </c>
      <c r="G18" s="11" t="s">
        <v>259</v>
      </c>
      <c r="H18" s="11" t="s">
        <v>259</v>
      </c>
      <c r="I18" s="11" t="s">
        <v>259</v>
      </c>
      <c r="J18" s="11" t="s">
        <v>259</v>
      </c>
      <c r="K18" s="11" t="s">
        <v>259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460</v>
      </c>
      <c r="D21" s="18">
        <v>460</v>
      </c>
      <c r="E21" s="18">
        <v>460</v>
      </c>
      <c r="F21" s="18">
        <v>460</v>
      </c>
      <c r="G21" s="18">
        <v>460</v>
      </c>
      <c r="H21" s="18">
        <v>460</v>
      </c>
      <c r="I21" s="18">
        <v>460</v>
      </c>
      <c r="J21" s="18">
        <v>460</v>
      </c>
      <c r="K21" s="18">
        <v>460</v>
      </c>
    </row>
    <row r="22" ht="21.95" customHeight="1" spans="1:11">
      <c r="A22" s="14"/>
      <c r="B22" s="20" t="s">
        <v>25</v>
      </c>
      <c r="C22" s="21" t="s">
        <v>26</v>
      </c>
      <c r="D22" s="21"/>
      <c r="E22" s="21"/>
      <c r="F22" s="21" t="s">
        <v>26</v>
      </c>
      <c r="G22" s="21"/>
      <c r="H22" s="21"/>
      <c r="I22" s="21" t="s">
        <v>26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f>880+900</f>
        <v>1780</v>
      </c>
      <c r="D23" s="18"/>
      <c r="E23" s="18"/>
      <c r="F23" s="18">
        <f>830+830</f>
        <v>1660</v>
      </c>
      <c r="G23" s="18"/>
      <c r="H23" s="18"/>
      <c r="I23" s="18">
        <f>680+730</f>
        <v>1410</v>
      </c>
      <c r="J23" s="18"/>
      <c r="K23" s="18"/>
    </row>
    <row r="24" ht="21.95" customHeight="1" spans="1:11">
      <c r="A24" s="24"/>
      <c r="B24" s="25" t="s">
        <v>29</v>
      </c>
      <c r="C24" s="18">
        <v>910</v>
      </c>
      <c r="D24" s="18"/>
      <c r="E24" s="18"/>
      <c r="F24" s="18">
        <f>1330+1300</f>
        <v>2630</v>
      </c>
      <c r="G24" s="18"/>
      <c r="H24" s="18"/>
      <c r="I24" s="18">
        <f>1330+1300</f>
        <v>2630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57</v>
      </c>
      <c r="D25" s="18"/>
      <c r="E25" s="18"/>
      <c r="F25" s="18">
        <v>57</v>
      </c>
      <c r="G25" s="18"/>
      <c r="H25" s="18"/>
      <c r="I25" s="18">
        <v>57</v>
      </c>
      <c r="J25" s="18"/>
      <c r="K25" s="18"/>
    </row>
    <row r="26" ht="21.95" customHeight="1" spans="1:11">
      <c r="A26" s="19"/>
      <c r="B26" s="15" t="s">
        <v>32</v>
      </c>
      <c r="C26" s="18">
        <v>327</v>
      </c>
      <c r="D26" s="18"/>
      <c r="E26" s="18"/>
      <c r="F26" s="18">
        <v>327</v>
      </c>
      <c r="G26" s="18"/>
      <c r="H26" s="18"/>
      <c r="I26" s="18">
        <v>327</v>
      </c>
      <c r="J26" s="18"/>
      <c r="K26" s="18"/>
    </row>
    <row r="27" ht="21.95" customHeight="1" spans="1:11">
      <c r="A27" s="19"/>
      <c r="B27" s="15" t="s">
        <v>33</v>
      </c>
      <c r="C27" s="18">
        <v>2</v>
      </c>
      <c r="D27" s="18"/>
      <c r="E27" s="18"/>
      <c r="F27" s="18">
        <v>2</v>
      </c>
      <c r="G27" s="18"/>
      <c r="H27" s="18"/>
      <c r="I27" s="18">
        <v>2</v>
      </c>
      <c r="J27" s="18"/>
      <c r="K27" s="18"/>
    </row>
    <row r="28" ht="76.5" customHeight="1" spans="1:11">
      <c r="A28" s="26" t="s">
        <v>34</v>
      </c>
      <c r="B28" s="27"/>
      <c r="C28" s="28" t="s">
        <v>265</v>
      </c>
      <c r="D28" s="29"/>
      <c r="E28" s="67"/>
      <c r="F28" s="28" t="s">
        <v>266</v>
      </c>
      <c r="G28" s="29"/>
      <c r="H28" s="67"/>
      <c r="I28" s="28" t="s">
        <v>267</v>
      </c>
      <c r="J28" s="29"/>
      <c r="K28" s="67"/>
    </row>
    <row r="29" ht="24" customHeight="1" spans="1:11">
      <c r="A29" s="30"/>
      <c r="B29" s="31"/>
      <c r="C29" s="32"/>
      <c r="D29" s="33"/>
      <c r="E29" s="68"/>
      <c r="F29" s="32"/>
      <c r="G29" s="33"/>
      <c r="H29" s="68"/>
      <c r="I29" s="32"/>
      <c r="J29" s="33"/>
      <c r="K29" s="68"/>
    </row>
    <row r="30" ht="20.25" customHeight="1" spans="1:11">
      <c r="A30" s="34"/>
      <c r="B30" s="35"/>
      <c r="C30" s="36"/>
      <c r="D30" s="37"/>
      <c r="E30" s="69"/>
      <c r="F30" s="36"/>
      <c r="G30" s="37"/>
      <c r="H30" s="69"/>
      <c r="I30" s="36"/>
      <c r="J30" s="37"/>
      <c r="K30" s="69"/>
    </row>
    <row r="31" ht="14.25" customHeight="1" spans="1:11">
      <c r="A31" s="38" t="s">
        <v>35</v>
      </c>
      <c r="B31" s="39"/>
      <c r="C31" s="40" t="s">
        <v>268</v>
      </c>
      <c r="D31" s="41"/>
      <c r="E31" s="70"/>
      <c r="F31" s="40" t="s">
        <v>269</v>
      </c>
      <c r="G31" s="41"/>
      <c r="H31" s="70"/>
      <c r="I31" s="40" t="s">
        <v>110</v>
      </c>
      <c r="J31" s="41"/>
      <c r="K31" s="70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1" t="s">
        <v>40</v>
      </c>
      <c r="F33" s="72"/>
      <c r="G33" s="73" t="s">
        <v>41</v>
      </c>
      <c r="H33" s="74"/>
      <c r="I33" s="89" t="s">
        <v>42</v>
      </c>
      <c r="J33" s="90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/>
      <c r="F34" s="11"/>
      <c r="G34" s="11"/>
      <c r="H34" s="11"/>
      <c r="I34" s="11"/>
      <c r="J34" s="91"/>
    </row>
    <row r="35" ht="15.75" spans="1:10">
      <c r="A35" s="45"/>
      <c r="B35" s="43"/>
      <c r="C35" s="47" t="s">
        <v>46</v>
      </c>
      <c r="D35" s="47" t="s">
        <v>47</v>
      </c>
      <c r="E35" s="11"/>
      <c r="F35" s="11"/>
      <c r="G35" s="11"/>
      <c r="H35" s="18"/>
      <c r="I35" s="11"/>
      <c r="J35" s="91"/>
    </row>
    <row r="36" ht="15.75" spans="1:10">
      <c r="A36" s="45"/>
      <c r="B36" s="43"/>
      <c r="C36" s="46" t="s">
        <v>48</v>
      </c>
      <c r="D36" s="46" t="s">
        <v>49</v>
      </c>
      <c r="E36" s="11"/>
      <c r="F36" s="11"/>
      <c r="G36" s="11"/>
      <c r="H36" s="18"/>
      <c r="I36" s="11"/>
      <c r="J36" s="91"/>
    </row>
    <row r="37" ht="18.75" spans="1:10">
      <c r="A37" s="45"/>
      <c r="B37" s="43"/>
      <c r="C37" s="47" t="s">
        <v>50</v>
      </c>
      <c r="D37" s="46" t="s">
        <v>51</v>
      </c>
      <c r="E37" s="11"/>
      <c r="F37" s="11"/>
      <c r="G37" s="75"/>
      <c r="H37" s="18"/>
      <c r="I37" s="11"/>
      <c r="J37" s="91"/>
    </row>
    <row r="38" ht="14.25" spans="1:10">
      <c r="A38" s="45"/>
      <c r="B38" s="43"/>
      <c r="C38" s="48" t="s">
        <v>52</v>
      </c>
      <c r="D38" s="46" t="s">
        <v>53</v>
      </c>
      <c r="E38" s="75"/>
      <c r="F38" s="75"/>
      <c r="G38" s="75"/>
      <c r="H38" s="76"/>
      <c r="I38" s="11"/>
      <c r="J38" s="91"/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/>
      <c r="F39" s="11"/>
      <c r="G39" s="11"/>
      <c r="H39" s="18"/>
      <c r="I39" s="11"/>
      <c r="J39" s="91"/>
    </row>
    <row r="40" ht="15.75" spans="1:10">
      <c r="A40" s="45"/>
      <c r="B40" s="43"/>
      <c r="C40" s="47" t="s">
        <v>46</v>
      </c>
      <c r="D40" s="47" t="s">
        <v>55</v>
      </c>
      <c r="E40" s="11"/>
      <c r="F40" s="11"/>
      <c r="G40" s="11"/>
      <c r="H40" s="18"/>
      <c r="I40" s="11"/>
      <c r="J40" s="91"/>
    </row>
    <row r="41" ht="15.75" spans="1:10">
      <c r="A41" s="45"/>
      <c r="B41" s="43"/>
      <c r="C41" s="46" t="s">
        <v>48</v>
      </c>
      <c r="D41" s="46" t="s">
        <v>56</v>
      </c>
      <c r="E41" s="11"/>
      <c r="F41" s="11"/>
      <c r="G41" s="11"/>
      <c r="H41" s="18"/>
      <c r="I41" s="11"/>
      <c r="J41" s="91"/>
    </row>
    <row r="42" ht="15.75" spans="1:10">
      <c r="A42" s="45"/>
      <c r="B42" s="43"/>
      <c r="C42" s="48" t="s">
        <v>57</v>
      </c>
      <c r="D42" s="47" t="s">
        <v>58</v>
      </c>
      <c r="E42" s="11"/>
      <c r="F42" s="11"/>
      <c r="G42" s="11"/>
      <c r="H42" s="18"/>
      <c r="I42" s="11"/>
      <c r="J42" s="91"/>
    </row>
    <row r="43" ht="15.75" spans="1:10">
      <c r="A43" s="45"/>
      <c r="B43" s="43"/>
      <c r="C43" s="48" t="s">
        <v>59</v>
      </c>
      <c r="D43" s="46" t="s">
        <v>60</v>
      </c>
      <c r="E43" s="11"/>
      <c r="F43" s="11"/>
      <c r="G43" s="11"/>
      <c r="H43" s="18"/>
      <c r="I43" s="11"/>
      <c r="J43" s="91"/>
    </row>
    <row r="44" ht="18.75" spans="1:10">
      <c r="A44" s="45"/>
      <c r="B44" s="43"/>
      <c r="C44" s="47" t="s">
        <v>50</v>
      </c>
      <c r="D44" s="46" t="s">
        <v>61</v>
      </c>
      <c r="E44" s="11"/>
      <c r="F44" s="11"/>
      <c r="G44" s="11"/>
      <c r="H44" s="18"/>
      <c r="I44" s="11"/>
      <c r="J44" s="91"/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/>
      <c r="F45" s="11"/>
      <c r="G45" s="11"/>
      <c r="H45" s="18"/>
      <c r="I45" s="11"/>
      <c r="J45" s="91"/>
    </row>
    <row r="46" ht="18.75" spans="1:10">
      <c r="A46" s="45"/>
      <c r="B46" s="43"/>
      <c r="C46" s="47" t="s">
        <v>50</v>
      </c>
      <c r="D46" s="46" t="s">
        <v>51</v>
      </c>
      <c r="E46" s="11"/>
      <c r="F46" s="11"/>
      <c r="G46" s="11"/>
      <c r="H46" s="18"/>
      <c r="I46" s="11"/>
      <c r="J46" s="91"/>
    </row>
    <row r="47" ht="14.25" spans="1:10">
      <c r="A47" s="45"/>
      <c r="B47" s="43"/>
      <c r="C47" s="48" t="s">
        <v>52</v>
      </c>
      <c r="D47" s="46" t="s">
        <v>65</v>
      </c>
      <c r="E47" s="11"/>
      <c r="F47" s="11"/>
      <c r="G47" s="11"/>
      <c r="H47" s="18"/>
      <c r="I47" s="11"/>
      <c r="J47" s="91"/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/>
      <c r="F48" s="11"/>
      <c r="G48" s="11"/>
      <c r="H48" s="18"/>
      <c r="I48" s="11"/>
      <c r="J48" s="91"/>
    </row>
    <row r="49" ht="18.75" spans="1:10">
      <c r="A49" s="45"/>
      <c r="B49" s="43"/>
      <c r="C49" s="47" t="s">
        <v>50</v>
      </c>
      <c r="D49" s="46" t="s">
        <v>51</v>
      </c>
      <c r="E49" s="11"/>
      <c r="F49" s="11"/>
      <c r="G49" s="11"/>
      <c r="H49" s="18"/>
      <c r="I49" s="11"/>
      <c r="J49" s="91"/>
    </row>
    <row r="50" ht="14.25" spans="1:10">
      <c r="A50" s="45"/>
      <c r="B50" s="43"/>
      <c r="C50" s="48" t="s">
        <v>52</v>
      </c>
      <c r="D50" s="46" t="s">
        <v>65</v>
      </c>
      <c r="E50" s="11"/>
      <c r="F50" s="11"/>
      <c r="G50" s="11"/>
      <c r="H50" s="18"/>
      <c r="I50" s="11"/>
      <c r="J50" s="91"/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/>
      <c r="F51" s="11"/>
      <c r="G51" s="11"/>
      <c r="H51" s="18"/>
      <c r="I51" s="11"/>
      <c r="J51" s="91"/>
    </row>
    <row r="52" ht="15.75" spans="1:10">
      <c r="A52" s="45"/>
      <c r="B52" s="43"/>
      <c r="C52" s="47" t="s">
        <v>46</v>
      </c>
      <c r="D52" s="46" t="s">
        <v>69</v>
      </c>
      <c r="E52" s="11"/>
      <c r="F52" s="11"/>
      <c r="G52" s="11"/>
      <c r="H52" s="18"/>
      <c r="I52" s="11"/>
      <c r="J52" s="91"/>
    </row>
    <row r="53" ht="15.75" spans="1:10">
      <c r="A53" s="45"/>
      <c r="B53" s="43"/>
      <c r="C53" s="46" t="s">
        <v>48</v>
      </c>
      <c r="D53" s="46" t="s">
        <v>49</v>
      </c>
      <c r="E53" s="11"/>
      <c r="F53" s="11"/>
      <c r="G53" s="11"/>
      <c r="H53" s="18"/>
      <c r="I53" s="11"/>
      <c r="J53" s="91"/>
    </row>
    <row r="54" ht="18.75" spans="1:10">
      <c r="A54" s="45"/>
      <c r="B54" s="43"/>
      <c r="C54" s="47" t="s">
        <v>50</v>
      </c>
      <c r="D54" s="46" t="s">
        <v>51</v>
      </c>
      <c r="E54" s="11"/>
      <c r="F54" s="11"/>
      <c r="G54" s="11"/>
      <c r="H54" s="18"/>
      <c r="I54" s="11"/>
      <c r="J54" s="91"/>
    </row>
    <row r="55" ht="14.25" spans="1:10">
      <c r="A55" s="45"/>
      <c r="B55" s="49"/>
      <c r="C55" s="50" t="s">
        <v>52</v>
      </c>
      <c r="D55" s="46" t="s">
        <v>70</v>
      </c>
      <c r="E55" s="77"/>
      <c r="F55" s="77"/>
      <c r="G55" s="77"/>
      <c r="H55" s="18"/>
      <c r="I55" s="11"/>
      <c r="J55" s="91"/>
    </row>
    <row r="56" ht="14.25" spans="1:10">
      <c r="A56" s="51" t="s">
        <v>71</v>
      </c>
      <c r="B56" s="51" t="s">
        <v>72</v>
      </c>
      <c r="C56" s="52">
        <v>7.01</v>
      </c>
      <c r="D56" s="51" t="s">
        <v>44</v>
      </c>
      <c r="E56" s="52">
        <v>74</v>
      </c>
      <c r="F56" s="51" t="s">
        <v>73</v>
      </c>
      <c r="G56" s="52">
        <v>82</v>
      </c>
      <c r="H56" s="51" t="s">
        <v>74</v>
      </c>
      <c r="I56" s="52">
        <v>0.01</v>
      </c>
      <c r="J56" s="91"/>
    </row>
    <row r="57" ht="14.25" spans="1:13">
      <c r="A57" s="45"/>
      <c r="B57" s="53" t="s">
        <v>40</v>
      </c>
      <c r="C57" s="53"/>
      <c r="D57" s="53"/>
      <c r="E57" s="53"/>
      <c r="F57" s="78" t="s">
        <v>41</v>
      </c>
      <c r="G57" s="78"/>
      <c r="H57" s="78"/>
      <c r="I57" s="78"/>
      <c r="J57" s="92" t="s">
        <v>42</v>
      </c>
      <c r="K57" s="92"/>
      <c r="L57" s="92"/>
      <c r="M57" s="92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9" t="s">
        <v>75</v>
      </c>
      <c r="G58" s="79" t="s">
        <v>76</v>
      </c>
      <c r="H58" s="79" t="s">
        <v>75</v>
      </c>
      <c r="I58" s="79" t="s">
        <v>76</v>
      </c>
      <c r="J58" s="93" t="s">
        <v>75</v>
      </c>
      <c r="K58" s="93" t="s">
        <v>76</v>
      </c>
      <c r="L58" s="93" t="s">
        <v>75</v>
      </c>
      <c r="M58" s="93" t="s">
        <v>76</v>
      </c>
    </row>
    <row r="59" ht="18.75" spans="1:13">
      <c r="A59" s="56" t="s">
        <v>77</v>
      </c>
      <c r="B59" s="57">
        <v>58.6</v>
      </c>
      <c r="C59" s="57"/>
      <c r="D59" s="58">
        <v>82.9</v>
      </c>
      <c r="E59" s="57"/>
      <c r="F59" s="57"/>
      <c r="G59" s="80"/>
      <c r="H59" s="57"/>
      <c r="I59" s="57"/>
      <c r="J59" s="91">
        <v>15.3</v>
      </c>
      <c r="K59" s="91"/>
      <c r="L59" s="91">
        <v>27.3</v>
      </c>
      <c r="M59" s="91"/>
    </row>
    <row r="60" ht="18.75" spans="1:13">
      <c r="A60" s="56" t="s">
        <v>78</v>
      </c>
      <c r="B60" s="57"/>
      <c r="C60" s="57"/>
      <c r="D60" s="58"/>
      <c r="E60" s="57"/>
      <c r="F60" s="57">
        <v>64</v>
      </c>
      <c r="G60" s="80"/>
      <c r="H60" s="57">
        <v>65</v>
      </c>
      <c r="I60" s="57"/>
      <c r="J60" s="91">
        <v>60</v>
      </c>
      <c r="K60" s="91"/>
      <c r="L60" s="91"/>
      <c r="M60" s="91"/>
    </row>
    <row r="61" ht="18.75" spans="1:13">
      <c r="A61" s="56" t="s">
        <v>79</v>
      </c>
      <c r="B61" s="57">
        <v>3.12</v>
      </c>
      <c r="C61" s="57"/>
      <c r="D61" s="58">
        <v>6.81</v>
      </c>
      <c r="E61" s="57"/>
      <c r="F61" s="57">
        <v>5.11</v>
      </c>
      <c r="G61" s="80"/>
      <c r="H61" s="57">
        <v>6.7</v>
      </c>
      <c r="I61" s="57"/>
      <c r="J61" s="91">
        <v>80</v>
      </c>
      <c r="K61" s="91"/>
      <c r="L61" s="91">
        <v>13.6</v>
      </c>
      <c r="M61" s="91"/>
    </row>
    <row r="62" ht="18.75" spans="1:13">
      <c r="A62" s="59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95"/>
    </row>
    <row r="63" ht="18.75" spans="1:13">
      <c r="A63" s="61" t="s">
        <v>80</v>
      </c>
      <c r="B63" s="57"/>
      <c r="C63" s="57">
        <v>40.2</v>
      </c>
      <c r="D63" s="58"/>
      <c r="E63" s="57">
        <v>35.9</v>
      </c>
      <c r="F63" s="57"/>
      <c r="G63" s="80">
        <v>15.48</v>
      </c>
      <c r="H63" s="57"/>
      <c r="I63" s="57">
        <v>15.2</v>
      </c>
      <c r="J63" s="91"/>
      <c r="K63" s="2">
        <v>15.32</v>
      </c>
      <c r="L63" s="91"/>
      <c r="M63" s="91">
        <v>15.56</v>
      </c>
    </row>
    <row r="64" ht="18.75" spans="1:13">
      <c r="A64" s="61" t="s">
        <v>81</v>
      </c>
      <c r="B64" s="57"/>
      <c r="C64" s="57"/>
      <c r="D64" s="58"/>
      <c r="E64" s="57">
        <v>88</v>
      </c>
      <c r="F64" s="57"/>
      <c r="G64" s="81">
        <v>60.7</v>
      </c>
      <c r="H64" s="57"/>
      <c r="I64" s="57">
        <v>60.23</v>
      </c>
      <c r="J64" s="91"/>
      <c r="K64" s="119">
        <v>62.11</v>
      </c>
      <c r="L64" s="91"/>
      <c r="M64" s="91">
        <v>64.11</v>
      </c>
    </row>
    <row r="65" ht="18.75" spans="1:13">
      <c r="A65" s="61" t="s">
        <v>82</v>
      </c>
      <c r="B65" s="57"/>
      <c r="C65" s="57">
        <v>133</v>
      </c>
      <c r="D65" s="58"/>
      <c r="E65" s="57"/>
      <c r="F65" s="57"/>
      <c r="G65" s="80"/>
      <c r="H65" s="57"/>
      <c r="I65" s="57"/>
      <c r="J65" s="91"/>
      <c r="K65" s="2">
        <v>41.56</v>
      </c>
      <c r="L65" s="91"/>
      <c r="M65" s="91">
        <v>46.44</v>
      </c>
    </row>
    <row r="66" ht="18.75" spans="1:13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100"/>
    </row>
    <row r="67" ht="18.75" spans="1:13">
      <c r="A67" s="98" t="s">
        <v>83</v>
      </c>
      <c r="B67" s="57">
        <v>0.57</v>
      </c>
      <c r="C67" s="57">
        <v>5.2</v>
      </c>
      <c r="D67" s="57">
        <v>0.13</v>
      </c>
      <c r="E67" s="57">
        <v>4.4</v>
      </c>
      <c r="F67" s="57">
        <v>0.08</v>
      </c>
      <c r="G67" s="57">
        <v>7.5</v>
      </c>
      <c r="H67" s="57">
        <v>0.56</v>
      </c>
      <c r="I67" s="57">
        <v>4.2</v>
      </c>
      <c r="J67" s="57">
        <v>3.31</v>
      </c>
      <c r="K67" s="57">
        <v>10.6</v>
      </c>
      <c r="L67" s="91">
        <v>3.08</v>
      </c>
      <c r="M67" s="57">
        <v>10.6</v>
      </c>
    </row>
    <row r="68" ht="18.75" spans="1:13">
      <c r="A68" s="98" t="s">
        <v>84</v>
      </c>
      <c r="B68" s="57">
        <v>4.09</v>
      </c>
      <c r="C68" s="57">
        <v>4.6</v>
      </c>
      <c r="D68" s="57">
        <v>3.78</v>
      </c>
      <c r="E68" s="57">
        <v>6</v>
      </c>
      <c r="F68" s="57">
        <v>1.7</v>
      </c>
      <c r="G68" s="57">
        <v>5.9</v>
      </c>
      <c r="H68" s="57">
        <v>0.07</v>
      </c>
      <c r="I68" s="57">
        <v>8.8</v>
      </c>
      <c r="J68" s="57">
        <v>2.35</v>
      </c>
      <c r="K68" s="57">
        <v>8.4</v>
      </c>
      <c r="L68" s="91">
        <v>2.48</v>
      </c>
      <c r="M68" s="57">
        <v>11.3</v>
      </c>
    </row>
    <row r="69" ht="18.75" spans="1:13">
      <c r="A69" s="98" t="s">
        <v>85</v>
      </c>
      <c r="B69" s="57">
        <v>6.61</v>
      </c>
      <c r="C69" s="57">
        <v>4.1</v>
      </c>
      <c r="D69" s="57">
        <v>5.08</v>
      </c>
      <c r="E69" s="57">
        <v>9.9</v>
      </c>
      <c r="F69" s="57"/>
      <c r="G69" s="57"/>
      <c r="H69" s="57"/>
      <c r="I69" s="57"/>
      <c r="J69" s="57">
        <v>8.68</v>
      </c>
      <c r="K69" s="57">
        <v>9.8</v>
      </c>
      <c r="L69" s="91">
        <v>3.75</v>
      </c>
      <c r="M69" s="57">
        <v>13.1</v>
      </c>
    </row>
    <row r="70" ht="18.75" spans="1:13">
      <c r="A70" s="98" t="s">
        <v>86</v>
      </c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C28:E30"/>
    <mergeCell ref="F28:H30"/>
    <mergeCell ref="I28:K30"/>
    <mergeCell ref="A28:B30"/>
  </mergeCells>
  <pageMargins left="0.7" right="0.7" top="0.75" bottom="0.75" header="0.3" footer="0.3"/>
  <pageSetup paperSize="9" orientation="portrait" horizontalDpi="203" verticalDpi="20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9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2"/>
    </row>
    <row r="2" ht="17.25" customHeight="1" spans="1:11">
      <c r="A2" s="5" t="s">
        <v>0</v>
      </c>
      <c r="B2" s="5"/>
      <c r="C2" s="6" t="s">
        <v>134</v>
      </c>
      <c r="D2" s="6"/>
      <c r="E2" s="6"/>
      <c r="F2" s="62" t="s">
        <v>135</v>
      </c>
      <c r="G2" s="62"/>
      <c r="H2" s="62"/>
      <c r="I2" s="83" t="s">
        <v>136</v>
      </c>
      <c r="J2" s="83"/>
      <c r="K2" s="83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4">
        <v>0.666666666666667</v>
      </c>
      <c r="J3" s="84">
        <v>0.833333333333333</v>
      </c>
      <c r="K3" s="84">
        <v>0.979166666666667</v>
      </c>
    </row>
    <row r="4" ht="21.95" customHeight="1" spans="1:13">
      <c r="A4" s="9" t="s">
        <v>4</v>
      </c>
      <c r="B4" s="10" t="s">
        <v>5</v>
      </c>
      <c r="C4" s="11">
        <v>78800</v>
      </c>
      <c r="D4" s="11"/>
      <c r="E4" s="11"/>
      <c r="F4" s="11">
        <v>79000</v>
      </c>
      <c r="G4" s="11"/>
      <c r="H4" s="11"/>
      <c r="I4" s="11">
        <v>79771</v>
      </c>
      <c r="J4" s="11"/>
      <c r="K4" s="11"/>
      <c r="L4" s="85" t="s">
        <v>90</v>
      </c>
      <c r="M4" s="85" t="s">
        <v>91</v>
      </c>
    </row>
    <row r="5" ht="21.95" customHeight="1" spans="1:13">
      <c r="A5" s="9"/>
      <c r="B5" s="12" t="s">
        <v>6</v>
      </c>
      <c r="C5" s="11">
        <v>71900</v>
      </c>
      <c r="D5" s="11"/>
      <c r="E5" s="11"/>
      <c r="F5" s="11">
        <v>73200</v>
      </c>
      <c r="G5" s="11"/>
      <c r="H5" s="11"/>
      <c r="I5" s="11">
        <v>74493</v>
      </c>
      <c r="J5" s="11"/>
      <c r="K5" s="11"/>
      <c r="L5" s="86"/>
      <c r="M5" s="86"/>
    </row>
    <row r="6" ht="21.95" customHeight="1" spans="1:13">
      <c r="A6" s="9"/>
      <c r="B6" s="12" t="s">
        <v>7</v>
      </c>
      <c r="C6" s="13">
        <f>C4-'21日'!I4</f>
        <v>887</v>
      </c>
      <c r="D6" s="13"/>
      <c r="E6" s="13"/>
      <c r="F6" s="64">
        <f>F4-C4</f>
        <v>200</v>
      </c>
      <c r="G6" s="65"/>
      <c r="H6" s="66"/>
      <c r="I6" s="64">
        <f>I4-F4</f>
        <v>771</v>
      </c>
      <c r="J6" s="65"/>
      <c r="K6" s="66"/>
      <c r="L6" s="87">
        <f>C6+F6+I6</f>
        <v>1858</v>
      </c>
      <c r="M6" s="87">
        <f>C7+F7+I7</f>
        <v>3869</v>
      </c>
    </row>
    <row r="7" ht="21.95" customHeight="1" spans="1:13">
      <c r="A7" s="9"/>
      <c r="B7" s="12" t="s">
        <v>8</v>
      </c>
      <c r="C7" s="13">
        <f>C5-'21日'!I5</f>
        <v>1276</v>
      </c>
      <c r="D7" s="13"/>
      <c r="E7" s="13"/>
      <c r="F7" s="64">
        <f>F5-C5</f>
        <v>1300</v>
      </c>
      <c r="G7" s="65"/>
      <c r="H7" s="66"/>
      <c r="I7" s="64">
        <f>I5-F5</f>
        <v>1293</v>
      </c>
      <c r="J7" s="65"/>
      <c r="K7" s="66"/>
      <c r="L7" s="87"/>
      <c r="M7" s="87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47</v>
      </c>
      <c r="D9" s="11"/>
      <c r="E9" s="11"/>
      <c r="F9" s="11">
        <v>48</v>
      </c>
      <c r="G9" s="11"/>
      <c r="H9" s="11"/>
      <c r="I9" s="11">
        <v>46</v>
      </c>
      <c r="J9" s="11"/>
      <c r="K9" s="11"/>
      <c r="L9" s="88" t="s">
        <v>92</v>
      </c>
      <c r="M9" s="94"/>
      <c r="N9" s="94"/>
      <c r="O9" s="94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259</v>
      </c>
      <c r="D11" s="11" t="s">
        <v>259</v>
      </c>
      <c r="E11" s="11" t="s">
        <v>259</v>
      </c>
      <c r="F11" s="11" t="s">
        <v>259</v>
      </c>
      <c r="G11" s="11" t="s">
        <v>259</v>
      </c>
      <c r="H11" s="11" t="s">
        <v>259</v>
      </c>
      <c r="I11" s="11" t="s">
        <v>259</v>
      </c>
      <c r="J11" s="11" t="s">
        <v>259</v>
      </c>
      <c r="K11" s="11" t="s">
        <v>259</v>
      </c>
    </row>
    <row r="12" ht="21.95" customHeight="1" spans="1:11">
      <c r="A12" s="16"/>
      <c r="B12" s="17" t="s">
        <v>15</v>
      </c>
      <c r="C12" s="11" t="s">
        <v>259</v>
      </c>
      <c r="D12" s="11" t="s">
        <v>259</v>
      </c>
      <c r="E12" s="11" t="s">
        <v>259</v>
      </c>
      <c r="F12" s="11" t="s">
        <v>259</v>
      </c>
      <c r="G12" s="11" t="s">
        <v>259</v>
      </c>
      <c r="H12" s="11" t="s">
        <v>259</v>
      </c>
      <c r="I12" s="11" t="s">
        <v>259</v>
      </c>
      <c r="J12" s="11" t="s">
        <v>259</v>
      </c>
      <c r="K12" s="11" t="s">
        <v>259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200</v>
      </c>
      <c r="D15" s="18">
        <v>200</v>
      </c>
      <c r="E15" s="18">
        <v>200</v>
      </c>
      <c r="F15" s="18">
        <v>200</v>
      </c>
      <c r="G15" s="18">
        <v>200</v>
      </c>
      <c r="H15" s="18">
        <v>200</v>
      </c>
      <c r="I15" s="18">
        <v>200</v>
      </c>
      <c r="J15" s="18">
        <v>200</v>
      </c>
      <c r="K15" s="18">
        <v>200</v>
      </c>
    </row>
    <row r="16" ht="21.95" customHeight="1" spans="1:11">
      <c r="A16" s="19"/>
      <c r="B16" s="20" t="s">
        <v>20</v>
      </c>
      <c r="C16" s="21" t="s">
        <v>21</v>
      </c>
      <c r="D16" s="21"/>
      <c r="E16" s="21"/>
      <c r="F16" s="21" t="s">
        <v>21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259</v>
      </c>
      <c r="D17" s="11" t="s">
        <v>259</v>
      </c>
      <c r="E17" s="11" t="s">
        <v>259</v>
      </c>
      <c r="F17" s="11" t="s">
        <v>259</v>
      </c>
      <c r="G17" s="11" t="s">
        <v>259</v>
      </c>
      <c r="H17" s="11" t="s">
        <v>259</v>
      </c>
      <c r="I17" s="11" t="s">
        <v>259</v>
      </c>
      <c r="J17" s="11" t="s">
        <v>259</v>
      </c>
      <c r="K17" s="11" t="s">
        <v>259</v>
      </c>
    </row>
    <row r="18" ht="21.95" customHeight="1" spans="1:11">
      <c r="A18" s="22"/>
      <c r="B18" s="23" t="s">
        <v>15</v>
      </c>
      <c r="C18" s="11" t="s">
        <v>259</v>
      </c>
      <c r="D18" s="11" t="s">
        <v>259</v>
      </c>
      <c r="E18" s="11" t="s">
        <v>259</v>
      </c>
      <c r="F18" s="11" t="s">
        <v>259</v>
      </c>
      <c r="G18" s="11" t="s">
        <v>259</v>
      </c>
      <c r="H18" s="11" t="s">
        <v>259</v>
      </c>
      <c r="I18" s="11" t="s">
        <v>259</v>
      </c>
      <c r="J18" s="11" t="s">
        <v>259</v>
      </c>
      <c r="K18" s="11" t="s">
        <v>259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460</v>
      </c>
      <c r="D21" s="18">
        <v>460</v>
      </c>
      <c r="E21" s="18">
        <v>460</v>
      </c>
      <c r="F21" s="18">
        <v>460</v>
      </c>
      <c r="G21" s="18">
        <v>460</v>
      </c>
      <c r="H21" s="18">
        <v>460</v>
      </c>
      <c r="I21" s="18">
        <v>460</v>
      </c>
      <c r="J21" s="18">
        <v>460</v>
      </c>
      <c r="K21" s="18">
        <v>460</v>
      </c>
    </row>
    <row r="22" ht="21.95" customHeight="1" spans="1:11">
      <c r="A22" s="14"/>
      <c r="B22" s="20" t="s">
        <v>25</v>
      </c>
      <c r="C22" s="21" t="s">
        <v>26</v>
      </c>
      <c r="D22" s="21"/>
      <c r="E22" s="21"/>
      <c r="F22" s="21" t="s">
        <v>26</v>
      </c>
      <c r="G22" s="21"/>
      <c r="H22" s="21"/>
      <c r="I22" s="21" t="s">
        <v>26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f>680+730</f>
        <v>1410</v>
      </c>
      <c r="D23" s="18"/>
      <c r="E23" s="18"/>
      <c r="F23" s="18">
        <f>1260</f>
        <v>1260</v>
      </c>
      <c r="G23" s="18"/>
      <c r="H23" s="18"/>
      <c r="I23" s="18">
        <f>1260</f>
        <v>1260</v>
      </c>
      <c r="J23" s="18"/>
      <c r="K23" s="18"/>
    </row>
    <row r="24" ht="21.95" customHeight="1" spans="1:11">
      <c r="A24" s="24"/>
      <c r="B24" s="25" t="s">
        <v>29</v>
      </c>
      <c r="C24" s="18">
        <f>1330+1300</f>
        <v>2630</v>
      </c>
      <c r="D24" s="18"/>
      <c r="E24" s="18"/>
      <c r="F24" s="18">
        <f>1300+1250</f>
        <v>2550</v>
      </c>
      <c r="G24" s="18"/>
      <c r="H24" s="18"/>
      <c r="I24" s="18">
        <f>1300+1250</f>
        <v>2550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57</v>
      </c>
      <c r="D25" s="18"/>
      <c r="E25" s="18"/>
      <c r="F25" s="18">
        <v>57</v>
      </c>
      <c r="G25" s="18"/>
      <c r="H25" s="18"/>
      <c r="I25" s="18">
        <v>57</v>
      </c>
      <c r="J25" s="18"/>
      <c r="K25" s="18"/>
    </row>
    <row r="26" ht="21.95" customHeight="1" spans="1:11">
      <c r="A26" s="19"/>
      <c r="B26" s="15" t="s">
        <v>32</v>
      </c>
      <c r="C26" s="18">
        <v>327</v>
      </c>
      <c r="D26" s="18"/>
      <c r="E26" s="18"/>
      <c r="F26" s="18">
        <v>327</v>
      </c>
      <c r="G26" s="18"/>
      <c r="H26" s="18"/>
      <c r="I26" s="18">
        <v>327</v>
      </c>
      <c r="J26" s="18"/>
      <c r="K26" s="18"/>
    </row>
    <row r="27" ht="21.95" customHeight="1" spans="1:11">
      <c r="A27" s="19"/>
      <c r="B27" s="15" t="s">
        <v>33</v>
      </c>
      <c r="C27" s="18">
        <v>2</v>
      </c>
      <c r="D27" s="18"/>
      <c r="E27" s="18"/>
      <c r="F27" s="18">
        <v>2</v>
      </c>
      <c r="G27" s="18"/>
      <c r="H27" s="18"/>
      <c r="I27" s="18">
        <v>2</v>
      </c>
      <c r="J27" s="18"/>
      <c r="K27" s="18"/>
    </row>
    <row r="28" ht="76.5" customHeight="1" spans="1:11">
      <c r="A28" s="26" t="s">
        <v>34</v>
      </c>
      <c r="B28" s="27"/>
      <c r="C28" s="28" t="s">
        <v>143</v>
      </c>
      <c r="D28" s="29"/>
      <c r="E28" s="67"/>
      <c r="F28" s="28" t="s">
        <v>270</v>
      </c>
      <c r="G28" s="29"/>
      <c r="H28" s="67"/>
      <c r="I28" s="28"/>
      <c r="J28" s="29"/>
      <c r="K28" s="67"/>
    </row>
    <row r="29" ht="24" customHeight="1" spans="1:11">
      <c r="A29" s="30"/>
      <c r="B29" s="31"/>
      <c r="C29" s="32"/>
      <c r="D29" s="33"/>
      <c r="E29" s="68"/>
      <c r="F29" s="32"/>
      <c r="G29" s="33"/>
      <c r="H29" s="68"/>
      <c r="I29" s="32"/>
      <c r="J29" s="33"/>
      <c r="K29" s="68"/>
    </row>
    <row r="30" ht="20.25" customHeight="1" spans="1:11">
      <c r="A30" s="34"/>
      <c r="B30" s="35"/>
      <c r="C30" s="36"/>
      <c r="D30" s="37"/>
      <c r="E30" s="69"/>
      <c r="F30" s="36"/>
      <c r="G30" s="37"/>
      <c r="H30" s="69"/>
      <c r="I30" s="36"/>
      <c r="J30" s="37"/>
      <c r="K30" s="69"/>
    </row>
    <row r="31" ht="14.25" customHeight="1" spans="1:11">
      <c r="A31" s="38" t="s">
        <v>35</v>
      </c>
      <c r="B31" s="39"/>
      <c r="C31" s="40" t="s">
        <v>112</v>
      </c>
      <c r="D31" s="41"/>
      <c r="E31" s="70"/>
      <c r="F31" s="40" t="s">
        <v>271</v>
      </c>
      <c r="G31" s="41"/>
      <c r="H31" s="70"/>
      <c r="I31" s="40" t="s">
        <v>221</v>
      </c>
      <c r="J31" s="41"/>
      <c r="K31" s="70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1" t="s">
        <v>40</v>
      </c>
      <c r="F33" s="72"/>
      <c r="G33" s="73" t="s">
        <v>41</v>
      </c>
      <c r="H33" s="74"/>
      <c r="I33" s="89" t="s">
        <v>42</v>
      </c>
      <c r="J33" s="90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/>
      <c r="F34" s="11"/>
      <c r="G34" s="11"/>
      <c r="H34" s="11"/>
      <c r="I34" s="11"/>
      <c r="J34" s="91"/>
    </row>
    <row r="35" ht="15.75" spans="1:10">
      <c r="A35" s="45"/>
      <c r="B35" s="43"/>
      <c r="C35" s="47" t="s">
        <v>46</v>
      </c>
      <c r="D35" s="47" t="s">
        <v>47</v>
      </c>
      <c r="E35" s="11"/>
      <c r="F35" s="11"/>
      <c r="G35" s="11"/>
      <c r="H35" s="18"/>
      <c r="I35" s="11"/>
      <c r="J35" s="91"/>
    </row>
    <row r="36" ht="15.75" spans="1:10">
      <c r="A36" s="45"/>
      <c r="B36" s="43"/>
      <c r="C36" s="46" t="s">
        <v>48</v>
      </c>
      <c r="D36" s="46" t="s">
        <v>49</v>
      </c>
      <c r="E36" s="11"/>
      <c r="F36" s="11"/>
      <c r="G36" s="11"/>
      <c r="H36" s="18"/>
      <c r="I36" s="11"/>
      <c r="J36" s="91"/>
    </row>
    <row r="37" ht="18.75" spans="1:10">
      <c r="A37" s="45"/>
      <c r="B37" s="43"/>
      <c r="C37" s="47" t="s">
        <v>50</v>
      </c>
      <c r="D37" s="46" t="s">
        <v>51</v>
      </c>
      <c r="E37" s="11"/>
      <c r="F37" s="11"/>
      <c r="G37" s="75"/>
      <c r="H37" s="18"/>
      <c r="I37" s="11"/>
      <c r="J37" s="91"/>
    </row>
    <row r="38" ht="14.25" spans="1:10">
      <c r="A38" s="45"/>
      <c r="B38" s="43"/>
      <c r="C38" s="48" t="s">
        <v>52</v>
      </c>
      <c r="D38" s="46" t="s">
        <v>53</v>
      </c>
      <c r="E38" s="75"/>
      <c r="F38" s="75"/>
      <c r="G38" s="75"/>
      <c r="H38" s="76"/>
      <c r="I38" s="11"/>
      <c r="J38" s="91"/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/>
      <c r="F39" s="11"/>
      <c r="G39" s="11"/>
      <c r="H39" s="18"/>
      <c r="I39" s="11"/>
      <c r="J39" s="91"/>
    </row>
    <row r="40" ht="15.75" spans="1:10">
      <c r="A40" s="45"/>
      <c r="B40" s="43"/>
      <c r="C40" s="47" t="s">
        <v>46</v>
      </c>
      <c r="D40" s="47" t="s">
        <v>55</v>
      </c>
      <c r="E40" s="11"/>
      <c r="F40" s="11"/>
      <c r="G40" s="11"/>
      <c r="H40" s="18"/>
      <c r="I40" s="11"/>
      <c r="J40" s="91"/>
    </row>
    <row r="41" ht="15.75" spans="1:10">
      <c r="A41" s="45"/>
      <c r="B41" s="43"/>
      <c r="C41" s="46" t="s">
        <v>48</v>
      </c>
      <c r="D41" s="46" t="s">
        <v>56</v>
      </c>
      <c r="E41" s="11"/>
      <c r="F41" s="11"/>
      <c r="G41" s="11"/>
      <c r="H41" s="18"/>
      <c r="I41" s="11"/>
      <c r="J41" s="91"/>
    </row>
    <row r="42" ht="15.75" spans="1:10">
      <c r="A42" s="45"/>
      <c r="B42" s="43"/>
      <c r="C42" s="48" t="s">
        <v>57</v>
      </c>
      <c r="D42" s="47" t="s">
        <v>58</v>
      </c>
      <c r="E42" s="11"/>
      <c r="F42" s="11"/>
      <c r="G42" s="11"/>
      <c r="H42" s="18"/>
      <c r="I42" s="11"/>
      <c r="J42" s="91"/>
    </row>
    <row r="43" ht="15.75" spans="1:10">
      <c r="A43" s="45"/>
      <c r="B43" s="43"/>
      <c r="C43" s="48" t="s">
        <v>59</v>
      </c>
      <c r="D43" s="46" t="s">
        <v>60</v>
      </c>
      <c r="E43" s="11"/>
      <c r="F43" s="11"/>
      <c r="G43" s="11"/>
      <c r="H43" s="18"/>
      <c r="I43" s="11"/>
      <c r="J43" s="91"/>
    </row>
    <row r="44" ht="18.75" spans="1:10">
      <c r="A44" s="45"/>
      <c r="B44" s="43"/>
      <c r="C44" s="47" t="s">
        <v>50</v>
      </c>
      <c r="D44" s="46" t="s">
        <v>61</v>
      </c>
      <c r="E44" s="11"/>
      <c r="F44" s="11"/>
      <c r="G44" s="11"/>
      <c r="H44" s="18"/>
      <c r="I44" s="11"/>
      <c r="J44" s="91"/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/>
      <c r="F45" s="11"/>
      <c r="G45" s="11"/>
      <c r="H45" s="18"/>
      <c r="I45" s="11"/>
      <c r="J45" s="91"/>
    </row>
    <row r="46" ht="18.75" spans="1:10">
      <c r="A46" s="45"/>
      <c r="B46" s="43"/>
      <c r="C46" s="47" t="s">
        <v>50</v>
      </c>
      <c r="D46" s="46" t="s">
        <v>51</v>
      </c>
      <c r="E46" s="11"/>
      <c r="F46" s="11"/>
      <c r="G46" s="11"/>
      <c r="H46" s="18"/>
      <c r="I46" s="11"/>
      <c r="J46" s="91"/>
    </row>
    <row r="47" ht="14.25" spans="1:10">
      <c r="A47" s="45"/>
      <c r="B47" s="43"/>
      <c r="C47" s="48" t="s">
        <v>52</v>
      </c>
      <c r="D47" s="46" t="s">
        <v>65</v>
      </c>
      <c r="E47" s="11"/>
      <c r="F47" s="11"/>
      <c r="G47" s="11"/>
      <c r="H47" s="18"/>
      <c r="I47" s="11"/>
      <c r="J47" s="91"/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/>
      <c r="F48" s="11"/>
      <c r="G48" s="11"/>
      <c r="H48" s="18"/>
      <c r="I48" s="11"/>
      <c r="J48" s="91"/>
    </row>
    <row r="49" ht="18.75" spans="1:10">
      <c r="A49" s="45"/>
      <c r="B49" s="43"/>
      <c r="C49" s="47" t="s">
        <v>50</v>
      </c>
      <c r="D49" s="46" t="s">
        <v>51</v>
      </c>
      <c r="E49" s="11"/>
      <c r="F49" s="11"/>
      <c r="G49" s="11"/>
      <c r="H49" s="18"/>
      <c r="I49" s="11"/>
      <c r="J49" s="91"/>
    </row>
    <row r="50" ht="14.25" spans="1:10">
      <c r="A50" s="45"/>
      <c r="B50" s="43"/>
      <c r="C50" s="48" t="s">
        <v>52</v>
      </c>
      <c r="D50" s="46" t="s">
        <v>65</v>
      </c>
      <c r="E50" s="11"/>
      <c r="F50" s="11"/>
      <c r="G50" s="11"/>
      <c r="H50" s="18"/>
      <c r="I50" s="11"/>
      <c r="J50" s="91"/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/>
      <c r="F51" s="11"/>
      <c r="G51" s="11"/>
      <c r="H51" s="18"/>
      <c r="I51" s="11"/>
      <c r="J51" s="91"/>
    </row>
    <row r="52" ht="15.75" spans="1:10">
      <c r="A52" s="45"/>
      <c r="B52" s="43"/>
      <c r="C52" s="47" t="s">
        <v>46</v>
      </c>
      <c r="D52" s="46" t="s">
        <v>69</v>
      </c>
      <c r="E52" s="11"/>
      <c r="F52" s="11"/>
      <c r="G52" s="11"/>
      <c r="H52" s="18"/>
      <c r="I52" s="11"/>
      <c r="J52" s="91"/>
    </row>
    <row r="53" ht="15.75" spans="1:10">
      <c r="A53" s="45"/>
      <c r="B53" s="43"/>
      <c r="C53" s="46" t="s">
        <v>48</v>
      </c>
      <c r="D53" s="46" t="s">
        <v>49</v>
      </c>
      <c r="E53" s="11"/>
      <c r="F53" s="11"/>
      <c r="G53" s="11"/>
      <c r="H53" s="18"/>
      <c r="I53" s="11"/>
      <c r="J53" s="91"/>
    </row>
    <row r="54" ht="18.75" spans="1:10">
      <c r="A54" s="45"/>
      <c r="B54" s="43"/>
      <c r="C54" s="47" t="s">
        <v>50</v>
      </c>
      <c r="D54" s="46" t="s">
        <v>51</v>
      </c>
      <c r="E54" s="11"/>
      <c r="F54" s="11"/>
      <c r="G54" s="11"/>
      <c r="H54" s="18"/>
      <c r="I54" s="11"/>
      <c r="J54" s="91"/>
    </row>
    <row r="55" ht="14.25" spans="1:10">
      <c r="A55" s="45"/>
      <c r="B55" s="49"/>
      <c r="C55" s="50" t="s">
        <v>52</v>
      </c>
      <c r="D55" s="46" t="s">
        <v>70</v>
      </c>
      <c r="E55" s="77"/>
      <c r="F55" s="77"/>
      <c r="G55" s="77"/>
      <c r="H55" s="18"/>
      <c r="I55" s="11"/>
      <c r="J55" s="91"/>
    </row>
    <row r="56" ht="14.25" spans="1:10">
      <c r="A56" s="51" t="s">
        <v>71</v>
      </c>
      <c r="B56" s="51" t="s">
        <v>72</v>
      </c>
      <c r="C56" s="52">
        <v>6.95</v>
      </c>
      <c r="D56" s="51" t="s">
        <v>44</v>
      </c>
      <c r="E56" s="52">
        <v>72</v>
      </c>
      <c r="F56" s="51" t="s">
        <v>73</v>
      </c>
      <c r="G56" s="52">
        <v>88</v>
      </c>
      <c r="H56" s="51" t="s">
        <v>74</v>
      </c>
      <c r="I56" s="52">
        <v>0.01</v>
      </c>
      <c r="J56" s="91"/>
    </row>
    <row r="57" ht="14.25" spans="1:13">
      <c r="A57" s="45"/>
      <c r="B57" s="53" t="s">
        <v>40</v>
      </c>
      <c r="C57" s="53"/>
      <c r="D57" s="53"/>
      <c r="E57" s="53"/>
      <c r="F57" s="78" t="s">
        <v>41</v>
      </c>
      <c r="G57" s="78"/>
      <c r="H57" s="78"/>
      <c r="I57" s="78"/>
      <c r="J57" s="92" t="s">
        <v>42</v>
      </c>
      <c r="K57" s="92"/>
      <c r="L57" s="92"/>
      <c r="M57" s="92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9" t="s">
        <v>75</v>
      </c>
      <c r="G58" s="79" t="s">
        <v>76</v>
      </c>
      <c r="H58" s="79" t="s">
        <v>75</v>
      </c>
      <c r="I58" s="79" t="s">
        <v>76</v>
      </c>
      <c r="J58" s="93" t="s">
        <v>75</v>
      </c>
      <c r="K58" s="93" t="s">
        <v>76</v>
      </c>
      <c r="L58" s="93" t="s">
        <v>75</v>
      </c>
      <c r="M58" s="93" t="s">
        <v>76</v>
      </c>
    </row>
    <row r="59" ht="18.75" spans="1:13">
      <c r="A59" s="56" t="s">
        <v>77</v>
      </c>
      <c r="B59" s="57">
        <v>56</v>
      </c>
      <c r="C59" s="57"/>
      <c r="D59" s="57">
        <v>52.6</v>
      </c>
      <c r="E59" s="57"/>
      <c r="F59" s="57">
        <v>73.9</v>
      </c>
      <c r="G59" s="57"/>
      <c r="H59" s="57"/>
      <c r="I59" s="57"/>
      <c r="J59" s="57"/>
      <c r="K59" s="57"/>
      <c r="L59" s="57">
        <v>13.6</v>
      </c>
      <c r="M59" s="57"/>
    </row>
    <row r="60" ht="18.75" spans="1:13">
      <c r="A60" s="56" t="s">
        <v>78</v>
      </c>
      <c r="B60" s="57"/>
      <c r="C60" s="57"/>
      <c r="D60" s="57"/>
      <c r="E60" s="57"/>
      <c r="F60" s="57"/>
      <c r="G60" s="57"/>
      <c r="H60" s="57">
        <v>9.34</v>
      </c>
      <c r="I60" s="57"/>
      <c r="J60" s="57">
        <v>1.29</v>
      </c>
      <c r="K60" s="57"/>
      <c r="L60" s="57">
        <v>1.45</v>
      </c>
      <c r="M60" s="57"/>
    </row>
    <row r="61" ht="18.75" spans="1:13">
      <c r="A61" s="56" t="s">
        <v>79</v>
      </c>
      <c r="B61" s="57">
        <v>0.93</v>
      </c>
      <c r="C61" s="57"/>
      <c r="D61" s="57">
        <v>0.98</v>
      </c>
      <c r="E61" s="57"/>
      <c r="F61" s="57">
        <v>0.26</v>
      </c>
      <c r="G61" s="57"/>
      <c r="H61" s="57">
        <v>2.85</v>
      </c>
      <c r="I61" s="57"/>
      <c r="J61" s="57">
        <v>0.83</v>
      </c>
      <c r="K61" s="57"/>
      <c r="L61" s="57"/>
      <c r="M61" s="57"/>
    </row>
    <row r="62" ht="18.75" spans="1:13">
      <c r="A62" s="59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95"/>
    </row>
    <row r="63" ht="18.75" spans="1:13">
      <c r="A63" s="61" t="s">
        <v>80</v>
      </c>
      <c r="B63" s="57"/>
      <c r="C63" s="57">
        <v>15.26</v>
      </c>
      <c r="D63" s="57"/>
      <c r="E63" s="57">
        <v>14.7</v>
      </c>
      <c r="F63" s="57"/>
      <c r="G63" s="57">
        <v>13.8</v>
      </c>
      <c r="H63" s="57"/>
      <c r="I63" s="57"/>
      <c r="J63" s="57"/>
      <c r="K63" s="57"/>
      <c r="L63" s="57"/>
      <c r="M63" s="57"/>
    </row>
    <row r="64" ht="18.75" spans="1:13">
      <c r="A64" s="61" t="s">
        <v>81</v>
      </c>
      <c r="B64" s="57"/>
      <c r="C64" s="57">
        <v>64.6</v>
      </c>
      <c r="D64" s="57"/>
      <c r="E64" s="57">
        <v>67.97</v>
      </c>
      <c r="F64" s="57"/>
      <c r="G64" s="57">
        <v>65.45</v>
      </c>
      <c r="H64" s="57"/>
      <c r="I64" s="57">
        <v>65.56</v>
      </c>
      <c r="J64" s="57"/>
      <c r="K64" s="57">
        <v>66.72</v>
      </c>
      <c r="L64" s="57"/>
      <c r="M64" s="57">
        <v>66.71</v>
      </c>
    </row>
    <row r="65" ht="18.75" spans="1:13">
      <c r="A65" s="61" t="s">
        <v>82</v>
      </c>
      <c r="B65" s="57"/>
      <c r="C65" s="57">
        <v>48.39</v>
      </c>
      <c r="D65" s="57"/>
      <c r="E65" s="57">
        <v>50.72</v>
      </c>
      <c r="F65" s="57"/>
      <c r="G65" s="57">
        <v>48.4</v>
      </c>
      <c r="H65" s="57"/>
      <c r="I65" s="57">
        <v>51.05</v>
      </c>
      <c r="J65" s="57"/>
      <c r="K65" s="57">
        <v>54.1</v>
      </c>
      <c r="L65" s="57"/>
      <c r="M65" s="57">
        <v>54.88</v>
      </c>
    </row>
    <row r="66" ht="18.75" spans="1:13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100"/>
    </row>
    <row r="67" ht="18.75" spans="1:13">
      <c r="A67" s="98" t="s">
        <v>83</v>
      </c>
      <c r="B67" s="57">
        <v>0.92</v>
      </c>
      <c r="C67" s="57">
        <v>5.9</v>
      </c>
      <c r="D67" s="57">
        <v>0.98</v>
      </c>
      <c r="E67" s="57">
        <v>10.2</v>
      </c>
      <c r="F67" s="57">
        <v>0.57</v>
      </c>
      <c r="G67" s="57">
        <v>13.4</v>
      </c>
      <c r="H67" s="57">
        <v>1.24</v>
      </c>
      <c r="I67" s="57">
        <v>8.3</v>
      </c>
      <c r="J67" s="57">
        <v>1.39</v>
      </c>
      <c r="K67" s="57">
        <v>12.4</v>
      </c>
      <c r="L67" s="57">
        <v>1.24</v>
      </c>
      <c r="M67" s="57">
        <v>11</v>
      </c>
    </row>
    <row r="68" ht="18.75" spans="1:13">
      <c r="A68" s="98" t="s">
        <v>84</v>
      </c>
      <c r="B68" s="57">
        <v>2.44</v>
      </c>
      <c r="C68" s="57">
        <v>6.4</v>
      </c>
      <c r="D68" s="57">
        <v>2.37</v>
      </c>
      <c r="E68" s="57">
        <v>7.8</v>
      </c>
      <c r="F68" s="57">
        <v>2.49</v>
      </c>
      <c r="G68" s="57">
        <v>13.1</v>
      </c>
      <c r="H68" s="57">
        <v>2.79</v>
      </c>
      <c r="I68" s="57">
        <v>10.6</v>
      </c>
      <c r="J68" s="57">
        <v>1.2</v>
      </c>
      <c r="K68" s="57">
        <v>10.6</v>
      </c>
      <c r="L68" s="57">
        <v>2.89</v>
      </c>
      <c r="M68" s="57">
        <v>8</v>
      </c>
    </row>
    <row r="69" ht="18.75" spans="1:13">
      <c r="A69" s="98" t="s">
        <v>85</v>
      </c>
      <c r="B69" s="57">
        <v>7</v>
      </c>
      <c r="C69" s="57">
        <v>8.2</v>
      </c>
      <c r="D69" s="57">
        <v>4.18</v>
      </c>
      <c r="E69" s="57">
        <v>13.6</v>
      </c>
      <c r="F69" s="57">
        <v>6.35</v>
      </c>
      <c r="G69" s="57">
        <v>14.2</v>
      </c>
      <c r="H69" s="57">
        <v>1.65</v>
      </c>
      <c r="I69" s="57">
        <v>12.4</v>
      </c>
      <c r="J69" s="57">
        <v>1.85</v>
      </c>
      <c r="K69" s="57">
        <v>13.9</v>
      </c>
      <c r="L69" s="57">
        <v>3.42</v>
      </c>
      <c r="M69" s="57">
        <v>16.3</v>
      </c>
    </row>
    <row r="70" ht="18.75" spans="1:13">
      <c r="A70" s="98" t="s">
        <v>86</v>
      </c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C28:E30"/>
    <mergeCell ref="F28:H30"/>
    <mergeCell ref="I28:K30"/>
    <mergeCell ref="A28:B30"/>
  </mergeCells>
  <pageMargins left="0.7" right="0.7" top="0.75" bottom="0.75" header="0.3" footer="0.3"/>
  <pageSetup paperSize="9" orientation="portrait" horizontalDpi="203" verticalDpi="20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3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2"/>
    </row>
    <row r="2" ht="17.25" customHeight="1" spans="1:11">
      <c r="A2" s="5" t="s">
        <v>0</v>
      </c>
      <c r="B2" s="5"/>
      <c r="C2" s="6" t="s">
        <v>158</v>
      </c>
      <c r="D2" s="6"/>
      <c r="E2" s="6"/>
      <c r="F2" s="62" t="s">
        <v>159</v>
      </c>
      <c r="G2" s="62"/>
      <c r="H2" s="62"/>
      <c r="I2" s="83" t="s">
        <v>160</v>
      </c>
      <c r="J2" s="83"/>
      <c r="K2" s="83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4">
        <v>0.666666666666667</v>
      </c>
      <c r="J3" s="84">
        <v>0.833333333333333</v>
      </c>
      <c r="K3" s="84">
        <v>0.979166666666667</v>
      </c>
    </row>
    <row r="4" ht="21.95" customHeight="1" spans="1:13">
      <c r="A4" s="9" t="s">
        <v>4</v>
      </c>
      <c r="B4" s="10" t="s">
        <v>5</v>
      </c>
      <c r="C4" s="11">
        <v>81200</v>
      </c>
      <c r="D4" s="11"/>
      <c r="E4" s="11"/>
      <c r="F4" s="11">
        <v>82400</v>
      </c>
      <c r="G4" s="11"/>
      <c r="H4" s="11"/>
      <c r="I4" s="11">
        <v>83600</v>
      </c>
      <c r="J4" s="11"/>
      <c r="K4" s="11"/>
      <c r="L4" s="85" t="s">
        <v>90</v>
      </c>
      <c r="M4" s="85" t="s">
        <v>91</v>
      </c>
    </row>
    <row r="5" ht="21.95" customHeight="1" spans="1:13">
      <c r="A5" s="9"/>
      <c r="B5" s="12" t="s">
        <v>6</v>
      </c>
      <c r="C5" s="11">
        <v>75800</v>
      </c>
      <c r="D5" s="11"/>
      <c r="E5" s="11"/>
      <c r="F5" s="11">
        <v>77100</v>
      </c>
      <c r="G5" s="11"/>
      <c r="H5" s="11"/>
      <c r="I5" s="11">
        <v>78350</v>
      </c>
      <c r="J5" s="11"/>
      <c r="K5" s="11"/>
      <c r="L5" s="86"/>
      <c r="M5" s="86"/>
    </row>
    <row r="6" ht="21.95" customHeight="1" spans="1:13">
      <c r="A6" s="9"/>
      <c r="B6" s="12" t="s">
        <v>7</v>
      </c>
      <c r="C6" s="13">
        <f>C4-'22日'!I4</f>
        <v>1429</v>
      </c>
      <c r="D6" s="13"/>
      <c r="E6" s="13"/>
      <c r="F6" s="64">
        <f>F4-C4</f>
        <v>1200</v>
      </c>
      <c r="G6" s="65"/>
      <c r="H6" s="66"/>
      <c r="I6" s="64">
        <f>I4-F4</f>
        <v>1200</v>
      </c>
      <c r="J6" s="65"/>
      <c r="K6" s="66"/>
      <c r="L6" s="87">
        <f>C6+F6+I6</f>
        <v>3829</v>
      </c>
      <c r="M6" s="87">
        <f>C7+F7+I7</f>
        <v>3857</v>
      </c>
    </row>
    <row r="7" ht="21.95" customHeight="1" spans="1:13">
      <c r="A7" s="9"/>
      <c r="B7" s="12" t="s">
        <v>8</v>
      </c>
      <c r="C7" s="13">
        <f>C5-'22日'!I5</f>
        <v>1307</v>
      </c>
      <c r="D7" s="13"/>
      <c r="E7" s="13"/>
      <c r="F7" s="64">
        <f>F5-C5</f>
        <v>1300</v>
      </c>
      <c r="G7" s="65"/>
      <c r="H7" s="66"/>
      <c r="I7" s="64">
        <f>I5-F5</f>
        <v>1250</v>
      </c>
      <c r="J7" s="65"/>
      <c r="K7" s="66"/>
      <c r="L7" s="87"/>
      <c r="M7" s="87"/>
    </row>
    <row r="8" ht="21.95" customHeight="1" spans="1:11">
      <c r="A8" s="9"/>
      <c r="B8" s="12" t="s">
        <v>9</v>
      </c>
      <c r="C8" s="11">
        <v>50</v>
      </c>
      <c r="D8" s="11"/>
      <c r="E8" s="11"/>
      <c r="F8" s="11">
        <v>350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44</v>
      </c>
      <c r="D9" s="11"/>
      <c r="E9" s="11"/>
      <c r="F9" s="11">
        <v>47</v>
      </c>
      <c r="G9" s="11"/>
      <c r="H9" s="11"/>
      <c r="I9" s="11">
        <v>48</v>
      </c>
      <c r="J9" s="11"/>
      <c r="K9" s="11"/>
      <c r="L9" s="88" t="s">
        <v>92</v>
      </c>
      <c r="M9" s="94"/>
      <c r="N9" s="94"/>
      <c r="O9" s="94"/>
    </row>
    <row r="10" ht="21.95" customHeight="1" spans="1:11">
      <c r="A10" s="14"/>
      <c r="B10" s="15" t="s">
        <v>12</v>
      </c>
      <c r="C10" s="11">
        <v>41</v>
      </c>
      <c r="D10" s="11"/>
      <c r="E10" s="11"/>
      <c r="F10" s="11">
        <v>12</v>
      </c>
      <c r="G10" s="11"/>
      <c r="H10" s="11"/>
      <c r="I10" s="11">
        <f>48-19</f>
        <v>29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259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 t="s">
        <v>259</v>
      </c>
      <c r="D12" s="11">
        <v>65</v>
      </c>
      <c r="E12" s="11">
        <v>65</v>
      </c>
      <c r="F12" s="11">
        <v>65</v>
      </c>
      <c r="G12" s="11">
        <v>65</v>
      </c>
      <c r="H12" s="11">
        <v>65</v>
      </c>
      <c r="I12" s="11">
        <v>65</v>
      </c>
      <c r="J12" s="11">
        <v>65</v>
      </c>
      <c r="K12" s="11">
        <v>65</v>
      </c>
    </row>
    <row r="13" ht="21.95" customHeight="1" spans="1:11">
      <c r="A13" s="16"/>
      <c r="B13" s="17" t="s">
        <v>16</v>
      </c>
      <c r="C13" s="11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200</v>
      </c>
      <c r="D15" s="18">
        <v>480</v>
      </c>
      <c r="E15" s="18">
        <v>450</v>
      </c>
      <c r="F15" s="18">
        <v>450</v>
      </c>
      <c r="G15" s="18">
        <v>410</v>
      </c>
      <c r="H15" s="18">
        <v>380</v>
      </c>
      <c r="I15" s="18">
        <v>380</v>
      </c>
      <c r="J15" s="18">
        <v>340</v>
      </c>
      <c r="K15" s="18">
        <v>300</v>
      </c>
    </row>
    <row r="16" ht="21.95" customHeight="1" spans="1:11">
      <c r="A16" s="19"/>
      <c r="B16" s="20" t="s">
        <v>20</v>
      </c>
      <c r="C16" s="21" t="s">
        <v>272</v>
      </c>
      <c r="D16" s="21"/>
      <c r="E16" s="21"/>
      <c r="F16" s="21" t="s">
        <v>21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259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1" t="s">
        <v>259</v>
      </c>
      <c r="D18" s="18">
        <v>90</v>
      </c>
      <c r="E18" s="18">
        <v>90</v>
      </c>
      <c r="F18" s="18">
        <v>90</v>
      </c>
      <c r="G18" s="18">
        <v>90</v>
      </c>
      <c r="H18" s="18">
        <v>90</v>
      </c>
      <c r="I18" s="18">
        <v>90</v>
      </c>
      <c r="J18" s="18">
        <v>90</v>
      </c>
      <c r="K18" s="18">
        <v>90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460</v>
      </c>
      <c r="D21" s="18">
        <v>350</v>
      </c>
      <c r="E21" s="18">
        <v>270</v>
      </c>
      <c r="F21" s="18">
        <v>270</v>
      </c>
      <c r="G21" s="18">
        <v>450</v>
      </c>
      <c r="H21" s="18">
        <v>320</v>
      </c>
      <c r="I21" s="18">
        <v>320</v>
      </c>
      <c r="J21" s="18">
        <v>210</v>
      </c>
      <c r="K21" s="18">
        <v>400</v>
      </c>
    </row>
    <row r="22" ht="21.95" customHeight="1" spans="1:11">
      <c r="A22" s="14"/>
      <c r="B22" s="20" t="s">
        <v>25</v>
      </c>
      <c r="C22" s="21" t="s">
        <v>26</v>
      </c>
      <c r="D22" s="21"/>
      <c r="E22" s="21"/>
      <c r="F22" s="21" t="s">
        <v>26</v>
      </c>
      <c r="G22" s="21"/>
      <c r="H22" s="21"/>
      <c r="I22" s="21" t="s">
        <v>273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v>1250</v>
      </c>
      <c r="D23" s="18"/>
      <c r="E23" s="18"/>
      <c r="F23" s="18">
        <f>1020</f>
        <v>1020</v>
      </c>
      <c r="G23" s="18"/>
      <c r="H23" s="18"/>
      <c r="I23" s="18">
        <f>430+460</f>
        <v>890</v>
      </c>
      <c r="J23" s="18"/>
      <c r="K23" s="18"/>
    </row>
    <row r="24" ht="21.95" customHeight="1" spans="1:11">
      <c r="A24" s="24"/>
      <c r="B24" s="25" t="s">
        <v>29</v>
      </c>
      <c r="C24" s="18">
        <v>2450</v>
      </c>
      <c r="D24" s="18"/>
      <c r="E24" s="18"/>
      <c r="F24" s="18">
        <f>1160+1140</f>
        <v>2300</v>
      </c>
      <c r="G24" s="18"/>
      <c r="H24" s="18"/>
      <c r="I24" s="18">
        <f>1130+1100</f>
        <v>2230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56</v>
      </c>
      <c r="D25" s="18"/>
      <c r="E25" s="18"/>
      <c r="F25" s="18">
        <v>56</v>
      </c>
      <c r="G25" s="18"/>
      <c r="H25" s="18"/>
      <c r="I25" s="18">
        <v>56</v>
      </c>
      <c r="J25" s="18"/>
      <c r="K25" s="18"/>
    </row>
    <row r="26" ht="21.95" customHeight="1" spans="1:11">
      <c r="A26" s="19"/>
      <c r="B26" s="15" t="s">
        <v>32</v>
      </c>
      <c r="C26" s="18">
        <v>327</v>
      </c>
      <c r="D26" s="18"/>
      <c r="E26" s="18"/>
      <c r="F26" s="18">
        <v>324</v>
      </c>
      <c r="G26" s="18"/>
      <c r="H26" s="18"/>
      <c r="I26" s="18">
        <v>321</v>
      </c>
      <c r="J26" s="18"/>
      <c r="K26" s="18"/>
    </row>
    <row r="27" ht="21.95" customHeight="1" spans="1:11">
      <c r="A27" s="19"/>
      <c r="B27" s="15" t="s">
        <v>33</v>
      </c>
      <c r="C27" s="18">
        <v>2</v>
      </c>
      <c r="D27" s="18"/>
      <c r="E27" s="18"/>
      <c r="F27" s="18">
        <v>2</v>
      </c>
      <c r="G27" s="18"/>
      <c r="H27" s="18"/>
      <c r="I27" s="18">
        <v>2</v>
      </c>
      <c r="J27" s="18"/>
      <c r="K27" s="18"/>
    </row>
    <row r="28" ht="76.5" customHeight="1" spans="1:11">
      <c r="A28" s="26" t="s">
        <v>34</v>
      </c>
      <c r="B28" s="27"/>
      <c r="C28" s="28" t="s">
        <v>274</v>
      </c>
      <c r="D28" s="29"/>
      <c r="E28" s="67"/>
      <c r="F28" s="28" t="s">
        <v>275</v>
      </c>
      <c r="G28" s="29"/>
      <c r="H28" s="67"/>
      <c r="I28" s="28" t="s">
        <v>276</v>
      </c>
      <c r="J28" s="29"/>
      <c r="K28" s="67"/>
    </row>
    <row r="29" ht="24" customHeight="1" spans="1:11">
      <c r="A29" s="30"/>
      <c r="B29" s="31"/>
      <c r="C29" s="32"/>
      <c r="D29" s="33"/>
      <c r="E29" s="68"/>
      <c r="F29" s="32"/>
      <c r="G29" s="33"/>
      <c r="H29" s="68"/>
      <c r="I29" s="32"/>
      <c r="J29" s="33"/>
      <c r="K29" s="68"/>
    </row>
    <row r="30" ht="20.25" customHeight="1" spans="1:11">
      <c r="A30" s="34"/>
      <c r="B30" s="35"/>
      <c r="C30" s="36"/>
      <c r="D30" s="37"/>
      <c r="E30" s="69"/>
      <c r="F30" s="36"/>
      <c r="G30" s="37"/>
      <c r="H30" s="69"/>
      <c r="I30" s="36"/>
      <c r="J30" s="37"/>
      <c r="K30" s="69"/>
    </row>
    <row r="31" ht="14.25" customHeight="1" spans="1:11">
      <c r="A31" s="38" t="s">
        <v>35</v>
      </c>
      <c r="B31" s="39"/>
      <c r="C31" s="40" t="s">
        <v>207</v>
      </c>
      <c r="D31" s="41"/>
      <c r="E31" s="70"/>
      <c r="F31" s="40" t="s">
        <v>277</v>
      </c>
      <c r="G31" s="41"/>
      <c r="H31" s="70"/>
      <c r="I31" s="40" t="s">
        <v>178</v>
      </c>
      <c r="J31" s="41"/>
      <c r="K31" s="70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1" t="s">
        <v>40</v>
      </c>
      <c r="F33" s="72"/>
      <c r="G33" s="73" t="s">
        <v>41</v>
      </c>
      <c r="H33" s="74"/>
      <c r="I33" s="89" t="s">
        <v>42</v>
      </c>
      <c r="J33" s="90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/>
      <c r="F34" s="11"/>
      <c r="G34" s="11"/>
      <c r="H34" s="11"/>
      <c r="I34" s="11"/>
      <c r="J34" s="91"/>
    </row>
    <row r="35" ht="15.75" spans="1:10">
      <c r="A35" s="45"/>
      <c r="B35" s="43"/>
      <c r="C35" s="47" t="s">
        <v>46</v>
      </c>
      <c r="D35" s="47" t="s">
        <v>47</v>
      </c>
      <c r="E35" s="11"/>
      <c r="F35" s="11"/>
      <c r="G35" s="11"/>
      <c r="H35" s="18"/>
      <c r="I35" s="11"/>
      <c r="J35" s="91"/>
    </row>
    <row r="36" ht="15.75" spans="1:10">
      <c r="A36" s="45"/>
      <c r="B36" s="43"/>
      <c r="C36" s="46" t="s">
        <v>48</v>
      </c>
      <c r="D36" s="46" t="s">
        <v>49</v>
      </c>
      <c r="E36" s="11"/>
      <c r="F36" s="11"/>
      <c r="G36" s="11"/>
      <c r="H36" s="18"/>
      <c r="I36" s="11"/>
      <c r="J36" s="91"/>
    </row>
    <row r="37" ht="18.75" spans="1:10">
      <c r="A37" s="45"/>
      <c r="B37" s="43"/>
      <c r="C37" s="47" t="s">
        <v>50</v>
      </c>
      <c r="D37" s="46" t="s">
        <v>51</v>
      </c>
      <c r="E37" s="11"/>
      <c r="F37" s="11"/>
      <c r="G37" s="75"/>
      <c r="H37" s="18"/>
      <c r="I37" s="11"/>
      <c r="J37" s="91"/>
    </row>
    <row r="38" ht="14.25" spans="1:10">
      <c r="A38" s="45"/>
      <c r="B38" s="43"/>
      <c r="C38" s="48" t="s">
        <v>52</v>
      </c>
      <c r="D38" s="46" t="s">
        <v>53</v>
      </c>
      <c r="E38" s="75"/>
      <c r="F38" s="75"/>
      <c r="G38" s="75"/>
      <c r="H38" s="76"/>
      <c r="I38" s="11"/>
      <c r="J38" s="91"/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/>
      <c r="F39" s="11"/>
      <c r="G39" s="11"/>
      <c r="H39" s="18"/>
      <c r="I39" s="11"/>
      <c r="J39" s="91"/>
    </row>
    <row r="40" ht="15.75" spans="1:10">
      <c r="A40" s="45"/>
      <c r="B40" s="43"/>
      <c r="C40" s="47" t="s">
        <v>46</v>
      </c>
      <c r="D40" s="47" t="s">
        <v>55</v>
      </c>
      <c r="E40" s="11"/>
      <c r="F40" s="11"/>
      <c r="G40" s="11"/>
      <c r="H40" s="18"/>
      <c r="I40" s="11"/>
      <c r="J40" s="91"/>
    </row>
    <row r="41" ht="15.75" spans="1:10">
      <c r="A41" s="45"/>
      <c r="B41" s="43"/>
      <c r="C41" s="46" t="s">
        <v>48</v>
      </c>
      <c r="D41" s="46" t="s">
        <v>56</v>
      </c>
      <c r="E41" s="11"/>
      <c r="F41" s="11"/>
      <c r="G41" s="11"/>
      <c r="H41" s="18"/>
      <c r="I41" s="11"/>
      <c r="J41" s="91"/>
    </row>
    <row r="42" ht="15.75" spans="1:10">
      <c r="A42" s="45"/>
      <c r="B42" s="43"/>
      <c r="C42" s="48" t="s">
        <v>57</v>
      </c>
      <c r="D42" s="47" t="s">
        <v>58</v>
      </c>
      <c r="E42" s="11"/>
      <c r="F42" s="11"/>
      <c r="G42" s="11"/>
      <c r="H42" s="18"/>
      <c r="I42" s="11"/>
      <c r="J42" s="91"/>
    </row>
    <row r="43" ht="15.75" spans="1:10">
      <c r="A43" s="45"/>
      <c r="B43" s="43"/>
      <c r="C43" s="48" t="s">
        <v>59</v>
      </c>
      <c r="D43" s="46" t="s">
        <v>60</v>
      </c>
      <c r="E43" s="11"/>
      <c r="F43" s="11"/>
      <c r="G43" s="11"/>
      <c r="H43" s="18"/>
      <c r="I43" s="11"/>
      <c r="J43" s="91"/>
    </row>
    <row r="44" ht="18.75" spans="1:10">
      <c r="A44" s="45"/>
      <c r="B44" s="43"/>
      <c r="C44" s="47" t="s">
        <v>50</v>
      </c>
      <c r="D44" s="46" t="s">
        <v>61</v>
      </c>
      <c r="E44" s="11"/>
      <c r="F44" s="11"/>
      <c r="G44" s="11"/>
      <c r="H44" s="18"/>
      <c r="I44" s="11"/>
      <c r="J44" s="91"/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/>
      <c r="F45" s="11"/>
      <c r="G45" s="11"/>
      <c r="H45" s="18"/>
      <c r="I45" s="11"/>
      <c r="J45" s="91"/>
    </row>
    <row r="46" ht="18.75" spans="1:10">
      <c r="A46" s="45"/>
      <c r="B46" s="43"/>
      <c r="C46" s="47" t="s">
        <v>50</v>
      </c>
      <c r="D46" s="46" t="s">
        <v>51</v>
      </c>
      <c r="E46" s="11"/>
      <c r="F46" s="11"/>
      <c r="G46" s="11"/>
      <c r="H46" s="18"/>
      <c r="I46" s="11"/>
      <c r="J46" s="91"/>
    </row>
    <row r="47" ht="14.25" spans="1:10">
      <c r="A47" s="45"/>
      <c r="B47" s="43"/>
      <c r="C47" s="48" t="s">
        <v>52</v>
      </c>
      <c r="D47" s="46" t="s">
        <v>65</v>
      </c>
      <c r="E47" s="11"/>
      <c r="F47" s="11"/>
      <c r="G47" s="11"/>
      <c r="H47" s="18"/>
      <c r="I47" s="11"/>
      <c r="J47" s="91"/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/>
      <c r="F48" s="11"/>
      <c r="G48" s="11"/>
      <c r="H48" s="18"/>
      <c r="I48" s="11"/>
      <c r="J48" s="91"/>
    </row>
    <row r="49" ht="18.75" spans="1:10">
      <c r="A49" s="45"/>
      <c r="B49" s="43"/>
      <c r="C49" s="47" t="s">
        <v>50</v>
      </c>
      <c r="D49" s="46" t="s">
        <v>51</v>
      </c>
      <c r="E49" s="11"/>
      <c r="F49" s="11"/>
      <c r="G49" s="11"/>
      <c r="H49" s="18"/>
      <c r="I49" s="11"/>
      <c r="J49" s="91"/>
    </row>
    <row r="50" ht="14.25" spans="1:10">
      <c r="A50" s="45"/>
      <c r="B50" s="43"/>
      <c r="C50" s="48" t="s">
        <v>52</v>
      </c>
      <c r="D50" s="46" t="s">
        <v>65</v>
      </c>
      <c r="E50" s="11"/>
      <c r="F50" s="11"/>
      <c r="G50" s="11"/>
      <c r="H50" s="18"/>
      <c r="I50" s="11"/>
      <c r="J50" s="91"/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/>
      <c r="F51" s="11"/>
      <c r="G51" s="11"/>
      <c r="H51" s="18"/>
      <c r="I51" s="11"/>
      <c r="J51" s="91"/>
    </row>
    <row r="52" ht="15.75" spans="1:10">
      <c r="A52" s="45"/>
      <c r="B52" s="43"/>
      <c r="C52" s="47" t="s">
        <v>46</v>
      </c>
      <c r="D52" s="46" t="s">
        <v>69</v>
      </c>
      <c r="E52" s="11"/>
      <c r="F52" s="11"/>
      <c r="G52" s="11"/>
      <c r="H52" s="18"/>
      <c r="I52" s="11"/>
      <c r="J52" s="91"/>
    </row>
    <row r="53" ht="15.75" spans="1:10">
      <c r="A53" s="45"/>
      <c r="B53" s="43"/>
      <c r="C53" s="46" t="s">
        <v>48</v>
      </c>
      <c r="D53" s="46" t="s">
        <v>49</v>
      </c>
      <c r="E53" s="11"/>
      <c r="F53" s="11"/>
      <c r="G53" s="11"/>
      <c r="H53" s="18"/>
      <c r="I53" s="11"/>
      <c r="J53" s="91"/>
    </row>
    <row r="54" ht="18.75" spans="1:10">
      <c r="A54" s="45"/>
      <c r="B54" s="43"/>
      <c r="C54" s="47" t="s">
        <v>50</v>
      </c>
      <c r="D54" s="46" t="s">
        <v>51</v>
      </c>
      <c r="E54" s="11"/>
      <c r="F54" s="11"/>
      <c r="G54" s="11"/>
      <c r="H54" s="18"/>
      <c r="I54" s="11"/>
      <c r="J54" s="91"/>
    </row>
    <row r="55" ht="14.25" spans="1:10">
      <c r="A55" s="45"/>
      <c r="B55" s="49"/>
      <c r="C55" s="50" t="s">
        <v>52</v>
      </c>
      <c r="D55" s="46" t="s">
        <v>70</v>
      </c>
      <c r="E55" s="77"/>
      <c r="F55" s="77"/>
      <c r="G55" s="77"/>
      <c r="H55" s="18"/>
      <c r="I55" s="11"/>
      <c r="J55" s="91"/>
    </row>
    <row r="56" ht="14.25" spans="1:10">
      <c r="A56" s="51" t="s">
        <v>71</v>
      </c>
      <c r="B56" s="51" t="s">
        <v>72</v>
      </c>
      <c r="C56" s="52">
        <v>6.92</v>
      </c>
      <c r="D56" s="51" t="s">
        <v>44</v>
      </c>
      <c r="E56" s="52">
        <v>75</v>
      </c>
      <c r="F56" s="51" t="s">
        <v>73</v>
      </c>
      <c r="G56" s="52">
        <v>80</v>
      </c>
      <c r="H56" s="51" t="s">
        <v>74</v>
      </c>
      <c r="I56" s="52">
        <v>0.02</v>
      </c>
      <c r="J56" s="91"/>
    </row>
    <row r="57" ht="14.25" spans="1:13">
      <c r="A57" s="45"/>
      <c r="B57" s="53" t="s">
        <v>40</v>
      </c>
      <c r="C57" s="53"/>
      <c r="D57" s="53"/>
      <c r="E57" s="53"/>
      <c r="F57" s="78" t="s">
        <v>41</v>
      </c>
      <c r="G57" s="78"/>
      <c r="H57" s="78"/>
      <c r="I57" s="78"/>
      <c r="J57" s="92" t="s">
        <v>42</v>
      </c>
      <c r="K57" s="92"/>
      <c r="L57" s="92"/>
      <c r="M57" s="92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9" t="s">
        <v>75</v>
      </c>
      <c r="G58" s="79" t="s">
        <v>76</v>
      </c>
      <c r="H58" s="79" t="s">
        <v>75</v>
      </c>
      <c r="I58" s="79" t="s">
        <v>76</v>
      </c>
      <c r="J58" s="93" t="s">
        <v>75</v>
      </c>
      <c r="K58" s="93" t="s">
        <v>76</v>
      </c>
      <c r="L58" s="93" t="s">
        <v>75</v>
      </c>
      <c r="M58" s="93" t="s">
        <v>76</v>
      </c>
    </row>
    <row r="59" ht="18.75" spans="1:13">
      <c r="A59" s="56" t="s">
        <v>77</v>
      </c>
      <c r="B59" s="57"/>
      <c r="C59" s="57"/>
      <c r="D59" s="58"/>
      <c r="E59" s="57"/>
      <c r="F59" s="57"/>
      <c r="G59" s="80"/>
      <c r="H59" s="57">
        <v>2.94</v>
      </c>
      <c r="I59" s="57"/>
      <c r="J59" s="91"/>
      <c r="K59" s="91"/>
      <c r="L59" s="91">
        <v>25.7</v>
      </c>
      <c r="M59" s="91"/>
    </row>
    <row r="60" ht="18.75" spans="1:13">
      <c r="A60" s="56" t="s">
        <v>78</v>
      </c>
      <c r="B60" s="57">
        <v>8.08</v>
      </c>
      <c r="C60" s="57"/>
      <c r="D60" s="58">
        <v>27.6</v>
      </c>
      <c r="E60" s="57"/>
      <c r="F60" s="57">
        <v>6.99</v>
      </c>
      <c r="G60" s="80"/>
      <c r="H60" s="57"/>
      <c r="I60" s="57"/>
      <c r="J60" s="91">
        <v>24</v>
      </c>
      <c r="K60" s="91"/>
      <c r="L60" s="91"/>
      <c r="M60" s="91"/>
    </row>
    <row r="61" ht="18.75" spans="1:13">
      <c r="A61" s="56" t="s">
        <v>79</v>
      </c>
      <c r="B61" s="57">
        <v>2.56</v>
      </c>
      <c r="C61" s="57"/>
      <c r="D61" s="58">
        <v>12.08</v>
      </c>
      <c r="E61" s="57"/>
      <c r="F61" s="57">
        <v>13.6</v>
      </c>
      <c r="G61" s="80"/>
      <c r="H61" s="57">
        <v>1.48</v>
      </c>
      <c r="I61" s="57"/>
      <c r="J61" s="91">
        <v>2.45</v>
      </c>
      <c r="K61" s="91"/>
      <c r="L61" s="91">
        <v>23.8</v>
      </c>
      <c r="M61" s="91"/>
    </row>
    <row r="62" ht="18.75" spans="1:13">
      <c r="A62" s="59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95"/>
    </row>
    <row r="63" ht="18.75" spans="1:13">
      <c r="A63" s="61" t="s">
        <v>80</v>
      </c>
      <c r="B63" s="57"/>
      <c r="C63" s="57"/>
      <c r="D63" s="58"/>
      <c r="E63" s="57">
        <v>54.1</v>
      </c>
      <c r="F63" s="57"/>
      <c r="G63" s="80">
        <v>31.47</v>
      </c>
      <c r="H63" s="57"/>
      <c r="I63" s="57">
        <v>55.84</v>
      </c>
      <c r="J63" s="91"/>
      <c r="K63" s="91">
        <v>61.94</v>
      </c>
      <c r="M63" s="91">
        <v>70.38</v>
      </c>
    </row>
    <row r="64" ht="18.75" spans="1:13">
      <c r="A64" s="61" t="s">
        <v>81</v>
      </c>
      <c r="B64" s="57"/>
      <c r="C64" s="57">
        <v>124</v>
      </c>
      <c r="D64" s="58"/>
      <c r="E64" s="57"/>
      <c r="F64" s="57"/>
      <c r="G64" s="81">
        <v>18.3</v>
      </c>
      <c r="H64" s="57"/>
      <c r="I64" s="57">
        <v>37.23</v>
      </c>
      <c r="J64" s="91"/>
      <c r="K64" s="91">
        <v>39.82</v>
      </c>
      <c r="L64" s="91"/>
      <c r="M64" s="91">
        <v>41.88</v>
      </c>
    </row>
    <row r="65" ht="18.75" spans="1:13">
      <c r="A65" s="61" t="s">
        <v>82</v>
      </c>
      <c r="B65" s="57"/>
      <c r="C65" s="57">
        <v>81.8</v>
      </c>
      <c r="D65" s="58"/>
      <c r="E65" s="57">
        <v>133</v>
      </c>
      <c r="F65" s="57"/>
      <c r="G65" s="80"/>
      <c r="H65" s="57"/>
      <c r="I65" s="57"/>
      <c r="J65" s="91"/>
      <c r="K65" s="91"/>
      <c r="M65" s="91"/>
    </row>
    <row r="66" ht="18.75" spans="1:13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100"/>
    </row>
    <row r="67" ht="18.75" spans="1:13">
      <c r="A67" s="98" t="s">
        <v>83</v>
      </c>
      <c r="B67" s="57">
        <v>1.62</v>
      </c>
      <c r="C67" s="57">
        <v>6</v>
      </c>
      <c r="D67" s="58">
        <v>1.06</v>
      </c>
      <c r="E67" s="57">
        <v>5.4</v>
      </c>
      <c r="F67" s="57">
        <v>6.61</v>
      </c>
      <c r="G67" s="80">
        <v>9.5</v>
      </c>
      <c r="H67" s="57">
        <v>2.17</v>
      </c>
      <c r="I67" s="57">
        <v>6.39</v>
      </c>
      <c r="J67" s="91">
        <v>1.87</v>
      </c>
      <c r="K67" s="91">
        <v>7.1</v>
      </c>
      <c r="L67" s="91">
        <v>2.38</v>
      </c>
      <c r="M67" s="91">
        <v>6.4</v>
      </c>
    </row>
    <row r="68" ht="18.75" spans="1:13">
      <c r="A68" s="98" t="s">
        <v>84</v>
      </c>
      <c r="B68" s="99">
        <v>2.63</v>
      </c>
      <c r="C68" s="57">
        <v>4.1</v>
      </c>
      <c r="D68" s="58">
        <v>0.85</v>
      </c>
      <c r="E68" s="57">
        <v>5.2</v>
      </c>
      <c r="F68" s="57">
        <v>4.09</v>
      </c>
      <c r="G68" s="80">
        <v>6</v>
      </c>
      <c r="H68" s="57">
        <v>5.6</v>
      </c>
      <c r="I68" s="57">
        <v>7.45</v>
      </c>
      <c r="J68" s="91">
        <v>2.18</v>
      </c>
      <c r="K68" s="91">
        <v>3.6</v>
      </c>
      <c r="L68" s="91">
        <v>2.04</v>
      </c>
      <c r="M68" s="91">
        <v>5.3</v>
      </c>
    </row>
    <row r="69" ht="18.75" spans="1:13">
      <c r="A69" s="98" t="s">
        <v>85</v>
      </c>
      <c r="B69" s="99">
        <v>4.7</v>
      </c>
      <c r="C69" s="57">
        <v>15.1</v>
      </c>
      <c r="D69" s="58">
        <v>11.1</v>
      </c>
      <c r="E69" s="57">
        <v>22.8</v>
      </c>
      <c r="F69" s="57"/>
      <c r="G69" s="80"/>
      <c r="H69" s="57"/>
      <c r="I69" s="57"/>
      <c r="J69" s="91"/>
      <c r="K69" s="91"/>
      <c r="L69" s="91"/>
      <c r="M69" s="91"/>
    </row>
    <row r="70" ht="18.75" spans="1:13">
      <c r="A70" s="98" t="s">
        <v>86</v>
      </c>
      <c r="B70" s="57"/>
      <c r="C70" s="57"/>
      <c r="D70" s="58"/>
      <c r="E70" s="57"/>
      <c r="F70" s="57"/>
      <c r="G70" s="80"/>
      <c r="H70" s="57"/>
      <c r="I70" s="57"/>
      <c r="J70" s="91"/>
      <c r="K70" s="91"/>
      <c r="L70" s="91"/>
      <c r="M70" s="91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C28:E30"/>
    <mergeCell ref="F28:H30"/>
    <mergeCell ref="I28:K30"/>
    <mergeCell ref="A28:B30"/>
  </mergeCells>
  <pageMargins left="0.7" right="0.7" top="0.75" bottom="0.75" header="0.3" footer="0.3"/>
  <pageSetup paperSize="9" orientation="portrait" horizontalDpi="203" verticalDpi="20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0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2"/>
    </row>
    <row r="2" ht="17.25" customHeight="1" spans="1:11">
      <c r="A2" s="5" t="s">
        <v>0</v>
      </c>
      <c r="B2" s="5"/>
      <c r="C2" s="6" t="s">
        <v>158</v>
      </c>
      <c r="D2" s="6"/>
      <c r="E2" s="6"/>
      <c r="F2" s="62" t="s">
        <v>159</v>
      </c>
      <c r="G2" s="62"/>
      <c r="H2" s="62"/>
      <c r="I2" s="83" t="s">
        <v>160</v>
      </c>
      <c r="J2" s="83"/>
      <c r="K2" s="83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4">
        <v>0.666666666666667</v>
      </c>
      <c r="J3" s="84">
        <v>0.833333333333333</v>
      </c>
      <c r="K3" s="84">
        <v>0.979166666666667</v>
      </c>
    </row>
    <row r="4" ht="21.95" customHeight="1" spans="1:13">
      <c r="A4" s="9" t="s">
        <v>4</v>
      </c>
      <c r="B4" s="10" t="s">
        <v>5</v>
      </c>
      <c r="C4" s="11">
        <v>85090</v>
      </c>
      <c r="D4" s="11"/>
      <c r="E4" s="11"/>
      <c r="F4" s="11">
        <v>86580</v>
      </c>
      <c r="G4" s="11"/>
      <c r="H4" s="11"/>
      <c r="I4" s="11">
        <v>88000</v>
      </c>
      <c r="J4" s="11"/>
      <c r="K4" s="11"/>
      <c r="L4" s="85" t="s">
        <v>90</v>
      </c>
      <c r="M4" s="85" t="s">
        <v>91</v>
      </c>
    </row>
    <row r="5" ht="21.95" customHeight="1" spans="1:13">
      <c r="A5" s="9"/>
      <c r="B5" s="12" t="s">
        <v>6</v>
      </c>
      <c r="C5" s="11">
        <v>79580</v>
      </c>
      <c r="D5" s="11"/>
      <c r="E5" s="11"/>
      <c r="F5" s="11">
        <v>80880</v>
      </c>
      <c r="G5" s="11"/>
      <c r="H5" s="11"/>
      <c r="I5" s="11">
        <v>82000</v>
      </c>
      <c r="J5" s="11"/>
      <c r="K5" s="11"/>
      <c r="L5" s="86"/>
      <c r="M5" s="86"/>
    </row>
    <row r="6" ht="21.95" customHeight="1" spans="1:13">
      <c r="A6" s="9"/>
      <c r="B6" s="12" t="s">
        <v>7</v>
      </c>
      <c r="C6" s="13">
        <f>C4-'23日'!I4</f>
        <v>1490</v>
      </c>
      <c r="D6" s="13"/>
      <c r="E6" s="13"/>
      <c r="F6" s="64">
        <f>F4-C4</f>
        <v>1490</v>
      </c>
      <c r="G6" s="65"/>
      <c r="H6" s="66"/>
      <c r="I6" s="64">
        <f>I4-F4</f>
        <v>1420</v>
      </c>
      <c r="J6" s="65"/>
      <c r="K6" s="66"/>
      <c r="L6" s="87">
        <f>C6+F6+I6</f>
        <v>4400</v>
      </c>
      <c r="M6" s="87">
        <f>C7+F7+I7</f>
        <v>3650</v>
      </c>
    </row>
    <row r="7" ht="21.95" customHeight="1" spans="1:13">
      <c r="A7" s="9"/>
      <c r="B7" s="12" t="s">
        <v>8</v>
      </c>
      <c r="C7" s="13">
        <f>C5-'23日'!I5</f>
        <v>1230</v>
      </c>
      <c r="D7" s="13"/>
      <c r="E7" s="13"/>
      <c r="F7" s="64">
        <f>F5-C5</f>
        <v>1300</v>
      </c>
      <c r="G7" s="65"/>
      <c r="H7" s="66"/>
      <c r="I7" s="64">
        <f>I5-F5</f>
        <v>1120</v>
      </c>
      <c r="J7" s="65"/>
      <c r="K7" s="66"/>
      <c r="L7" s="87"/>
      <c r="M7" s="87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350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49</v>
      </c>
      <c r="D9" s="11"/>
      <c r="E9" s="11"/>
      <c r="F9" s="11">
        <v>44</v>
      </c>
      <c r="G9" s="11"/>
      <c r="H9" s="11"/>
      <c r="I9" s="11">
        <v>49</v>
      </c>
      <c r="J9" s="11"/>
      <c r="K9" s="11"/>
      <c r="L9" s="88" t="s">
        <v>92</v>
      </c>
      <c r="M9" s="94"/>
      <c r="N9" s="94"/>
      <c r="O9" s="94"/>
    </row>
    <row r="10" ht="21.95" customHeight="1" spans="1:11">
      <c r="A10" s="14"/>
      <c r="B10" s="15" t="s">
        <v>12</v>
      </c>
      <c r="C10" s="11">
        <v>49</v>
      </c>
      <c r="D10" s="11"/>
      <c r="E10" s="11"/>
      <c r="F10" s="11">
        <v>44</v>
      </c>
      <c r="G10" s="11"/>
      <c r="H10" s="11"/>
      <c r="I10" s="11">
        <v>49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65</v>
      </c>
      <c r="D12" s="11">
        <v>65</v>
      </c>
      <c r="E12" s="11">
        <v>65</v>
      </c>
      <c r="F12" s="11">
        <v>65</v>
      </c>
      <c r="G12" s="11">
        <v>65</v>
      </c>
      <c r="H12" s="11">
        <v>65</v>
      </c>
      <c r="I12" s="11">
        <v>65</v>
      </c>
      <c r="J12" s="11">
        <v>65</v>
      </c>
      <c r="K12" s="11">
        <v>65</v>
      </c>
    </row>
    <row r="13" ht="21.95" customHeight="1" spans="1:11">
      <c r="A13" s="16"/>
      <c r="B13" s="17" t="s">
        <v>16</v>
      </c>
      <c r="C13" s="11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300</v>
      </c>
      <c r="D15" s="18">
        <v>270</v>
      </c>
      <c r="E15" s="18">
        <v>510</v>
      </c>
      <c r="F15" s="18">
        <v>510</v>
      </c>
      <c r="G15" s="18">
        <v>480</v>
      </c>
      <c r="H15" s="18">
        <v>440</v>
      </c>
      <c r="I15" s="18">
        <v>440</v>
      </c>
      <c r="J15" s="18">
        <v>400</v>
      </c>
      <c r="K15" s="18">
        <v>360</v>
      </c>
    </row>
    <row r="16" ht="21.95" customHeight="1" spans="1:11">
      <c r="A16" s="19"/>
      <c r="B16" s="20" t="s">
        <v>20</v>
      </c>
      <c r="C16" s="21" t="s">
        <v>278</v>
      </c>
      <c r="D16" s="21"/>
      <c r="E16" s="21"/>
      <c r="F16" s="21" t="s">
        <v>21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8">
        <v>90</v>
      </c>
      <c r="D18" s="18">
        <v>90</v>
      </c>
      <c r="E18" s="18">
        <v>90</v>
      </c>
      <c r="F18" s="18">
        <v>90</v>
      </c>
      <c r="G18" s="18">
        <v>90</v>
      </c>
      <c r="H18" s="18">
        <v>90</v>
      </c>
      <c r="I18" s="18">
        <v>90</v>
      </c>
      <c r="J18" s="18">
        <v>90</v>
      </c>
      <c r="K18" s="18">
        <v>90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400</v>
      </c>
      <c r="D21" s="18">
        <v>350</v>
      </c>
      <c r="E21" s="18">
        <v>270</v>
      </c>
      <c r="F21" s="18">
        <v>270</v>
      </c>
      <c r="G21" s="18">
        <v>520</v>
      </c>
      <c r="H21" s="18">
        <v>450</v>
      </c>
      <c r="I21" s="18">
        <v>450</v>
      </c>
      <c r="J21" s="18">
        <v>350</v>
      </c>
      <c r="K21" s="18">
        <v>250</v>
      </c>
    </row>
    <row r="22" ht="21.95" customHeight="1" spans="1:11">
      <c r="A22" s="14"/>
      <c r="B22" s="20" t="s">
        <v>25</v>
      </c>
      <c r="C22" s="21" t="s">
        <v>26</v>
      </c>
      <c r="D22" s="21"/>
      <c r="E22" s="21"/>
      <c r="F22" s="21" t="s">
        <v>279</v>
      </c>
      <c r="G22" s="21"/>
      <c r="H22" s="21"/>
      <c r="I22" s="21" t="s">
        <v>26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f>370+390</f>
        <v>760</v>
      </c>
      <c r="D23" s="18"/>
      <c r="E23" s="18"/>
      <c r="F23" s="18">
        <v>640</v>
      </c>
      <c r="G23" s="18"/>
      <c r="H23" s="18"/>
      <c r="I23" s="18">
        <v>640</v>
      </c>
      <c r="J23" s="18"/>
      <c r="K23" s="18"/>
    </row>
    <row r="24" ht="21.95" customHeight="1" spans="1:11">
      <c r="A24" s="24"/>
      <c r="B24" s="25" t="s">
        <v>29</v>
      </c>
      <c r="C24" s="18">
        <f>1130+1100</f>
        <v>2230</v>
      </c>
      <c r="D24" s="18"/>
      <c r="E24" s="18"/>
      <c r="F24" s="18">
        <v>2070</v>
      </c>
      <c r="G24" s="18"/>
      <c r="H24" s="18"/>
      <c r="I24" s="18">
        <v>2000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55</v>
      </c>
      <c r="D25" s="18"/>
      <c r="E25" s="18"/>
      <c r="F25" s="18">
        <v>55</v>
      </c>
      <c r="G25" s="18"/>
      <c r="H25" s="18"/>
      <c r="I25" s="18">
        <v>55</v>
      </c>
      <c r="J25" s="18"/>
      <c r="K25" s="18"/>
    </row>
    <row r="26" ht="21.95" customHeight="1" spans="1:11">
      <c r="A26" s="19"/>
      <c r="B26" s="15" t="s">
        <v>32</v>
      </c>
      <c r="C26" s="18">
        <v>321</v>
      </c>
      <c r="D26" s="18"/>
      <c r="E26" s="18"/>
      <c r="F26" s="18">
        <v>320</v>
      </c>
      <c r="G26" s="18"/>
      <c r="H26" s="18"/>
      <c r="I26" s="18">
        <v>320</v>
      </c>
      <c r="J26" s="18"/>
      <c r="K26" s="18"/>
    </row>
    <row r="27" ht="21.95" customHeight="1" spans="1:11">
      <c r="A27" s="19"/>
      <c r="B27" s="15" t="s">
        <v>33</v>
      </c>
      <c r="C27" s="18">
        <v>2</v>
      </c>
      <c r="D27" s="18"/>
      <c r="E27" s="18"/>
      <c r="F27" s="18">
        <v>2</v>
      </c>
      <c r="G27" s="18"/>
      <c r="H27" s="18"/>
      <c r="I27" s="18">
        <v>2</v>
      </c>
      <c r="J27" s="18"/>
      <c r="K27" s="18"/>
    </row>
    <row r="28" ht="76.5" customHeight="1" spans="1:11">
      <c r="A28" s="26" t="s">
        <v>34</v>
      </c>
      <c r="B28" s="27"/>
      <c r="C28" s="28" t="s">
        <v>280</v>
      </c>
      <c r="D28" s="29"/>
      <c r="E28" s="67"/>
      <c r="F28" s="28" t="s">
        <v>281</v>
      </c>
      <c r="G28" s="29"/>
      <c r="H28" s="67"/>
      <c r="I28" s="28" t="s">
        <v>282</v>
      </c>
      <c r="J28" s="29"/>
      <c r="K28" s="67"/>
    </row>
    <row r="29" ht="24" customHeight="1" spans="1:11">
      <c r="A29" s="30"/>
      <c r="B29" s="31"/>
      <c r="C29" s="32"/>
      <c r="D29" s="33"/>
      <c r="E29" s="68"/>
      <c r="F29" s="32"/>
      <c r="G29" s="33"/>
      <c r="H29" s="68"/>
      <c r="I29" s="32"/>
      <c r="J29" s="33"/>
      <c r="K29" s="68"/>
    </row>
    <row r="30" ht="20.25" customHeight="1" spans="1:11">
      <c r="A30" s="34"/>
      <c r="B30" s="35"/>
      <c r="C30" s="36"/>
      <c r="D30" s="37"/>
      <c r="E30" s="69"/>
      <c r="F30" s="36"/>
      <c r="G30" s="37"/>
      <c r="H30" s="69"/>
      <c r="I30" s="36"/>
      <c r="J30" s="37"/>
      <c r="K30" s="69"/>
    </row>
    <row r="31" ht="14.25" customHeight="1" spans="1:11">
      <c r="A31" s="38" t="s">
        <v>35</v>
      </c>
      <c r="B31" s="39"/>
      <c r="C31" s="40" t="s">
        <v>196</v>
      </c>
      <c r="D31" s="41"/>
      <c r="E31" s="70"/>
      <c r="F31" s="40" t="s">
        <v>268</v>
      </c>
      <c r="G31" s="41"/>
      <c r="H31" s="70"/>
      <c r="I31" s="40" t="s">
        <v>178</v>
      </c>
      <c r="J31" s="41"/>
      <c r="K31" s="70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1" t="s">
        <v>40</v>
      </c>
      <c r="F33" s="72"/>
      <c r="G33" s="73" t="s">
        <v>41</v>
      </c>
      <c r="H33" s="74"/>
      <c r="I33" s="89" t="s">
        <v>42</v>
      </c>
      <c r="J33" s="90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/>
      <c r="F34" s="11"/>
      <c r="G34" s="11"/>
      <c r="H34" s="11">
        <v>0</v>
      </c>
      <c r="I34" s="11">
        <v>0</v>
      </c>
      <c r="J34" s="11">
        <v>0</v>
      </c>
    </row>
    <row r="35" ht="15.75" spans="1:10">
      <c r="A35" s="45"/>
      <c r="B35" s="43"/>
      <c r="C35" s="47" t="s">
        <v>46</v>
      </c>
      <c r="D35" s="47" t="s">
        <v>47</v>
      </c>
      <c r="E35" s="11"/>
      <c r="F35" s="11"/>
      <c r="G35" s="11"/>
      <c r="H35" s="11">
        <v>9.38</v>
      </c>
      <c r="I35" s="11">
        <v>9.41</v>
      </c>
      <c r="J35" s="11">
        <v>9.48</v>
      </c>
    </row>
    <row r="36" ht="15.75" spans="1:10">
      <c r="A36" s="45"/>
      <c r="B36" s="43"/>
      <c r="C36" s="46" t="s">
        <v>48</v>
      </c>
      <c r="D36" s="46" t="s">
        <v>49</v>
      </c>
      <c r="E36" s="11"/>
      <c r="F36" s="11"/>
      <c r="G36" s="11"/>
      <c r="H36" s="11">
        <v>5.55</v>
      </c>
      <c r="I36" s="11">
        <v>8.33</v>
      </c>
      <c r="J36" s="11">
        <v>7.43</v>
      </c>
    </row>
    <row r="37" ht="18.75" spans="1:10">
      <c r="A37" s="45"/>
      <c r="B37" s="43"/>
      <c r="C37" s="47" t="s">
        <v>50</v>
      </c>
      <c r="D37" s="46" t="s">
        <v>51</v>
      </c>
      <c r="E37" s="11"/>
      <c r="F37" s="11"/>
      <c r="G37" s="75"/>
      <c r="H37" s="11">
        <v>20.7</v>
      </c>
      <c r="I37" s="11">
        <v>18.6</v>
      </c>
      <c r="J37" s="11">
        <v>18</v>
      </c>
    </row>
    <row r="38" ht="14.25" spans="1:10">
      <c r="A38" s="45"/>
      <c r="B38" s="43"/>
      <c r="C38" s="48" t="s">
        <v>52</v>
      </c>
      <c r="D38" s="46" t="s">
        <v>53</v>
      </c>
      <c r="E38" s="75"/>
      <c r="F38" s="75"/>
      <c r="G38" s="75"/>
      <c r="H38" s="11">
        <v>15.9</v>
      </c>
      <c r="I38" s="11">
        <v>4.8</v>
      </c>
      <c r="J38" s="11">
        <v>5.7</v>
      </c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/>
      <c r="F39" s="11"/>
      <c r="G39" s="11"/>
      <c r="H39" s="11">
        <v>1</v>
      </c>
      <c r="I39" s="11">
        <v>0.5</v>
      </c>
      <c r="J39" s="11">
        <v>0.5</v>
      </c>
    </row>
    <row r="40" ht="15.75" spans="1:10">
      <c r="A40" s="45"/>
      <c r="B40" s="43"/>
      <c r="C40" s="47" t="s">
        <v>46</v>
      </c>
      <c r="D40" s="47" t="s">
        <v>55</v>
      </c>
      <c r="E40" s="11"/>
      <c r="F40" s="11"/>
      <c r="G40" s="11"/>
      <c r="H40" s="11">
        <v>10.1</v>
      </c>
      <c r="I40" s="11">
        <v>9.97</v>
      </c>
      <c r="J40" s="11">
        <v>9.76</v>
      </c>
    </row>
    <row r="41" ht="15.75" spans="1:10">
      <c r="A41" s="45"/>
      <c r="B41" s="43"/>
      <c r="C41" s="46" t="s">
        <v>48</v>
      </c>
      <c r="D41" s="46" t="s">
        <v>56</v>
      </c>
      <c r="E41" s="11"/>
      <c r="F41" s="11"/>
      <c r="G41" s="11"/>
      <c r="H41" s="11">
        <v>33.6</v>
      </c>
      <c r="I41" s="11">
        <v>21.3</v>
      </c>
      <c r="J41" s="11">
        <v>17.48</v>
      </c>
    </row>
    <row r="42" ht="15.75" spans="1:10">
      <c r="A42" s="45"/>
      <c r="B42" s="43"/>
      <c r="C42" s="48" t="s">
        <v>57</v>
      </c>
      <c r="D42" s="47" t="s">
        <v>58</v>
      </c>
      <c r="E42" s="11"/>
      <c r="F42" s="11"/>
      <c r="G42" s="11"/>
      <c r="H42" s="11">
        <v>8.03</v>
      </c>
      <c r="I42" s="11">
        <v>8.03</v>
      </c>
      <c r="J42" s="11">
        <v>4.95</v>
      </c>
    </row>
    <row r="43" ht="15.75" spans="1:10">
      <c r="A43" s="45"/>
      <c r="B43" s="43"/>
      <c r="C43" s="48" t="s">
        <v>59</v>
      </c>
      <c r="D43" s="46" t="s">
        <v>60</v>
      </c>
      <c r="E43" s="11"/>
      <c r="F43" s="11"/>
      <c r="G43" s="11"/>
      <c r="H43" s="11">
        <v>11.8</v>
      </c>
      <c r="I43" s="11">
        <v>7.14</v>
      </c>
      <c r="J43" s="11">
        <v>5.38</v>
      </c>
    </row>
    <row r="44" ht="18.75" spans="1:10">
      <c r="A44" s="45"/>
      <c r="B44" s="43"/>
      <c r="C44" s="47" t="s">
        <v>50</v>
      </c>
      <c r="D44" s="46" t="s">
        <v>61</v>
      </c>
      <c r="E44" s="11"/>
      <c r="F44" s="11"/>
      <c r="G44" s="11"/>
      <c r="H44" s="11">
        <v>1473</v>
      </c>
      <c r="I44" s="11">
        <v>2187</v>
      </c>
      <c r="J44" s="11">
        <v>2450</v>
      </c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/>
      <c r="F45" s="11"/>
      <c r="G45" s="11"/>
      <c r="H45" s="11">
        <v>3.93</v>
      </c>
      <c r="I45" s="11">
        <v>5.88</v>
      </c>
      <c r="J45" s="11">
        <v>4.12</v>
      </c>
    </row>
    <row r="46" ht="18.75" spans="1:10">
      <c r="A46" s="45"/>
      <c r="B46" s="43"/>
      <c r="C46" s="47" t="s">
        <v>50</v>
      </c>
      <c r="D46" s="46" t="s">
        <v>51</v>
      </c>
      <c r="E46" s="11"/>
      <c r="F46" s="11"/>
      <c r="G46" s="11"/>
      <c r="H46" s="11">
        <v>48</v>
      </c>
      <c r="I46" s="11">
        <v>45</v>
      </c>
      <c r="J46" s="11">
        <v>41.6</v>
      </c>
    </row>
    <row r="47" ht="14.25" spans="1:10">
      <c r="A47" s="45"/>
      <c r="B47" s="43"/>
      <c r="C47" s="48" t="s">
        <v>52</v>
      </c>
      <c r="D47" s="46" t="s">
        <v>65</v>
      </c>
      <c r="E47" s="11"/>
      <c r="F47" s="11"/>
      <c r="G47" s="11"/>
      <c r="H47" s="11">
        <v>7.28</v>
      </c>
      <c r="I47" s="11">
        <v>5.79</v>
      </c>
      <c r="J47" s="11">
        <v>1.86</v>
      </c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/>
      <c r="F48" s="11"/>
      <c r="G48" s="11"/>
      <c r="H48" s="11"/>
      <c r="I48" s="11"/>
      <c r="J48" s="11"/>
    </row>
    <row r="49" ht="18.75" spans="1:10">
      <c r="A49" s="45"/>
      <c r="B49" s="43"/>
      <c r="C49" s="47" t="s">
        <v>50</v>
      </c>
      <c r="D49" s="46" t="s">
        <v>51</v>
      </c>
      <c r="E49" s="11"/>
      <c r="F49" s="11"/>
      <c r="G49" s="11"/>
      <c r="H49" s="11"/>
      <c r="I49" s="11"/>
      <c r="J49" s="11"/>
    </row>
    <row r="50" ht="14.25" spans="1:10">
      <c r="A50" s="45"/>
      <c r="B50" s="43"/>
      <c r="C50" s="48" t="s">
        <v>52</v>
      </c>
      <c r="D50" s="46" t="s">
        <v>65</v>
      </c>
      <c r="E50" s="11"/>
      <c r="F50" s="11"/>
      <c r="G50" s="11"/>
      <c r="H50" s="11"/>
      <c r="I50" s="11"/>
      <c r="J50" s="11"/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/>
      <c r="F51" s="11"/>
      <c r="G51" s="11"/>
      <c r="H51" s="11"/>
      <c r="I51" s="11"/>
      <c r="J51" s="11"/>
    </row>
    <row r="52" ht="15.75" spans="1:10">
      <c r="A52" s="45"/>
      <c r="B52" s="43"/>
      <c r="C52" s="47" t="s">
        <v>46</v>
      </c>
      <c r="D52" s="46" t="s">
        <v>69</v>
      </c>
      <c r="E52" s="11"/>
      <c r="F52" s="11"/>
      <c r="G52" s="11"/>
      <c r="H52" s="11"/>
      <c r="I52" s="11"/>
      <c r="J52" s="11"/>
    </row>
    <row r="53" ht="15.75" spans="1:10">
      <c r="A53" s="45"/>
      <c r="B53" s="43"/>
      <c r="C53" s="46" t="s">
        <v>48</v>
      </c>
      <c r="D53" s="46" t="s">
        <v>49</v>
      </c>
      <c r="E53" s="11"/>
      <c r="F53" s="11"/>
      <c r="G53" s="11"/>
      <c r="H53" s="11"/>
      <c r="I53" s="11"/>
      <c r="J53" s="11"/>
    </row>
    <row r="54" ht="18.75" spans="1:10">
      <c r="A54" s="45"/>
      <c r="B54" s="43"/>
      <c r="C54" s="47" t="s">
        <v>50</v>
      </c>
      <c r="D54" s="46" t="s">
        <v>51</v>
      </c>
      <c r="E54" s="11"/>
      <c r="F54" s="11"/>
      <c r="G54" s="11"/>
      <c r="H54" s="11"/>
      <c r="I54" s="11"/>
      <c r="J54" s="11"/>
    </row>
    <row r="55" ht="14.25" spans="1:10">
      <c r="A55" s="45"/>
      <c r="B55" s="49"/>
      <c r="C55" s="50" t="s">
        <v>52</v>
      </c>
      <c r="D55" s="46" t="s">
        <v>70</v>
      </c>
      <c r="E55" s="77"/>
      <c r="F55" s="77"/>
      <c r="G55" s="77"/>
      <c r="H55" s="11"/>
      <c r="I55" s="11"/>
      <c r="J55" s="11"/>
    </row>
    <row r="56" ht="14.25" spans="1:10">
      <c r="A56" s="51" t="s">
        <v>71</v>
      </c>
      <c r="B56" s="51" t="s">
        <v>72</v>
      </c>
      <c r="C56" s="52">
        <v>8.12</v>
      </c>
      <c r="D56" s="51" t="s">
        <v>44</v>
      </c>
      <c r="E56" s="52">
        <v>82</v>
      </c>
      <c r="F56" s="51" t="s">
        <v>73</v>
      </c>
      <c r="G56" s="52">
        <v>71.7</v>
      </c>
      <c r="H56" s="51" t="s">
        <v>74</v>
      </c>
      <c r="I56" s="52">
        <v>0.14</v>
      </c>
      <c r="J56" s="91"/>
    </row>
    <row r="57" ht="14.25" spans="1:13">
      <c r="A57" s="45"/>
      <c r="B57" s="53" t="s">
        <v>40</v>
      </c>
      <c r="C57" s="53"/>
      <c r="D57" s="53"/>
      <c r="E57" s="53"/>
      <c r="F57" s="78" t="s">
        <v>41</v>
      </c>
      <c r="G57" s="78"/>
      <c r="H57" s="78"/>
      <c r="I57" s="78"/>
      <c r="J57" s="92" t="s">
        <v>42</v>
      </c>
      <c r="K57" s="92"/>
      <c r="L57" s="92"/>
      <c r="M57" s="92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9" t="s">
        <v>75</v>
      </c>
      <c r="G58" s="79" t="s">
        <v>76</v>
      </c>
      <c r="H58" s="79" t="s">
        <v>75</v>
      </c>
      <c r="I58" s="79" t="s">
        <v>76</v>
      </c>
      <c r="J58" s="93" t="s">
        <v>75</v>
      </c>
      <c r="K58" s="93" t="s">
        <v>76</v>
      </c>
      <c r="L58" s="93" t="s">
        <v>75</v>
      </c>
      <c r="M58" s="93" t="s">
        <v>76</v>
      </c>
    </row>
    <row r="59" ht="18.75" spans="1:13">
      <c r="A59" s="56" t="s">
        <v>77</v>
      </c>
      <c r="B59" s="57">
        <v>72.1</v>
      </c>
      <c r="C59" s="57"/>
      <c r="D59" s="58">
        <v>89</v>
      </c>
      <c r="E59" s="57"/>
      <c r="F59" s="57"/>
      <c r="G59" s="80"/>
      <c r="H59" s="57"/>
      <c r="I59" s="57"/>
      <c r="J59" s="91"/>
      <c r="K59" s="91"/>
      <c r="L59" s="91"/>
      <c r="M59" s="91"/>
    </row>
    <row r="60" ht="18.75" spans="1:13">
      <c r="A60" s="56" t="s">
        <v>78</v>
      </c>
      <c r="B60" s="57">
        <v>114</v>
      </c>
      <c r="C60" s="57"/>
      <c r="D60" s="58"/>
      <c r="E60" s="57"/>
      <c r="F60" s="57">
        <v>5.07</v>
      </c>
      <c r="G60" s="80"/>
      <c r="H60" s="57">
        <v>3.85</v>
      </c>
      <c r="I60" s="57"/>
      <c r="J60" s="91">
        <v>1.51</v>
      </c>
      <c r="K60" s="91"/>
      <c r="L60" s="91">
        <v>2.66</v>
      </c>
      <c r="M60" s="91"/>
    </row>
    <row r="61" ht="18.75" spans="1:13">
      <c r="A61" s="56" t="s">
        <v>79</v>
      </c>
      <c r="B61" s="57"/>
      <c r="C61" s="57"/>
      <c r="D61" s="58">
        <v>2.69</v>
      </c>
      <c r="E61" s="57"/>
      <c r="F61" s="57">
        <v>1.1</v>
      </c>
      <c r="G61" s="80"/>
      <c r="H61" s="57">
        <v>0.96</v>
      </c>
      <c r="I61" s="57"/>
      <c r="J61" s="91">
        <v>1.68</v>
      </c>
      <c r="K61" s="91"/>
      <c r="L61" s="91">
        <v>3.02</v>
      </c>
      <c r="M61" s="91"/>
    </row>
    <row r="62" ht="18.75" spans="1:13">
      <c r="A62" s="59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95"/>
    </row>
    <row r="63" ht="18.75" spans="1:13">
      <c r="A63" s="61" t="s">
        <v>80</v>
      </c>
      <c r="B63" s="57"/>
      <c r="C63" s="57">
        <v>81.4</v>
      </c>
      <c r="D63" s="57"/>
      <c r="E63" s="57">
        <v>87.2</v>
      </c>
      <c r="F63" s="57"/>
      <c r="G63" s="57">
        <v>61.78</v>
      </c>
      <c r="H63" s="57"/>
      <c r="I63" s="57">
        <v>57.77</v>
      </c>
      <c r="J63" s="57"/>
      <c r="K63" s="57">
        <v>74.56</v>
      </c>
      <c r="L63" s="57"/>
      <c r="M63" s="57"/>
    </row>
    <row r="64" ht="18.75" spans="1:13">
      <c r="A64" s="61" t="s">
        <v>81</v>
      </c>
      <c r="B64" s="57"/>
      <c r="C64" s="57">
        <v>71.2</v>
      </c>
      <c r="D64" s="57"/>
      <c r="E64" s="57">
        <v>77.5</v>
      </c>
      <c r="F64" s="57"/>
      <c r="G64" s="57">
        <v>50.8</v>
      </c>
      <c r="H64" s="57"/>
      <c r="I64" s="57">
        <v>50.62</v>
      </c>
      <c r="J64" s="57"/>
      <c r="K64" s="57">
        <v>52.55</v>
      </c>
      <c r="L64" s="57"/>
      <c r="M64" s="57">
        <v>56.28</v>
      </c>
    </row>
    <row r="65" ht="18.75" spans="1:13">
      <c r="A65" s="61" t="s">
        <v>82</v>
      </c>
      <c r="B65" s="57"/>
      <c r="C65" s="57">
        <v>88.1</v>
      </c>
      <c r="D65" s="57"/>
      <c r="E65" s="57">
        <v>84.4</v>
      </c>
      <c r="F65" s="57"/>
      <c r="G65" s="57">
        <v>62.13</v>
      </c>
      <c r="H65" s="57"/>
      <c r="I65" s="57">
        <v>63.38</v>
      </c>
      <c r="J65" s="57"/>
      <c r="K65" s="57">
        <v>61.55</v>
      </c>
      <c r="L65" s="57"/>
      <c r="M65" s="57">
        <v>68.74</v>
      </c>
    </row>
    <row r="66" ht="18.75" spans="1:13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100"/>
    </row>
    <row r="67" ht="18.75" spans="1:13">
      <c r="A67" s="98" t="s">
        <v>83</v>
      </c>
      <c r="B67" s="57">
        <v>3.94</v>
      </c>
      <c r="C67" s="57">
        <v>7.5</v>
      </c>
      <c r="D67" s="57">
        <v>4.59</v>
      </c>
      <c r="E67" s="57">
        <v>7.7</v>
      </c>
      <c r="F67" s="57">
        <v>0.45</v>
      </c>
      <c r="G67" s="57">
        <v>9.9</v>
      </c>
      <c r="H67" s="57">
        <v>0.3</v>
      </c>
      <c r="I67" s="57">
        <v>6.4</v>
      </c>
      <c r="J67" s="57">
        <v>1.71</v>
      </c>
      <c r="K67" s="57">
        <v>14.9</v>
      </c>
      <c r="L67" s="57">
        <v>1.89</v>
      </c>
      <c r="M67" s="57">
        <v>16.8</v>
      </c>
    </row>
    <row r="68" ht="18.75" spans="1:13">
      <c r="A68" s="98" t="s">
        <v>84</v>
      </c>
      <c r="B68" s="57">
        <v>1.33</v>
      </c>
      <c r="C68" s="57">
        <v>5.4</v>
      </c>
      <c r="D68" s="57">
        <v>10.1</v>
      </c>
      <c r="E68" s="57">
        <v>8</v>
      </c>
      <c r="F68" s="57">
        <v>1.77</v>
      </c>
      <c r="G68" s="57">
        <v>8.8</v>
      </c>
      <c r="H68" s="57">
        <v>3</v>
      </c>
      <c r="I68" s="57">
        <v>7.4</v>
      </c>
      <c r="J68" s="57">
        <v>3.5</v>
      </c>
      <c r="K68" s="57">
        <v>12.8</v>
      </c>
      <c r="L68" s="57">
        <v>1.17</v>
      </c>
      <c r="M68" s="57">
        <v>13.6</v>
      </c>
    </row>
    <row r="69" ht="18.75" spans="1:13">
      <c r="A69" s="98" t="s">
        <v>85</v>
      </c>
      <c r="B69" s="57">
        <v>18.8</v>
      </c>
      <c r="C69" s="57">
        <v>17.1</v>
      </c>
      <c r="D69" s="57">
        <v>19.7</v>
      </c>
      <c r="E69" s="57">
        <v>18.3</v>
      </c>
      <c r="F69" s="57">
        <v>16.3</v>
      </c>
      <c r="G69" s="57">
        <v>10.4</v>
      </c>
      <c r="H69" s="57">
        <v>13.6</v>
      </c>
      <c r="I69" s="57">
        <v>8.4</v>
      </c>
      <c r="J69" s="57">
        <v>15.4</v>
      </c>
      <c r="K69" s="57">
        <v>12.3</v>
      </c>
      <c r="L69" s="57">
        <v>16.9</v>
      </c>
      <c r="M69" s="57">
        <v>14.3</v>
      </c>
    </row>
    <row r="70" ht="18.75" spans="1:13">
      <c r="A70" s="98" t="s">
        <v>86</v>
      </c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C28:E30"/>
    <mergeCell ref="F28:H30"/>
    <mergeCell ref="I28:K30"/>
    <mergeCell ref="A28:B30"/>
  </mergeCells>
  <pageMargins left="0.7" right="0.7" top="0.75" bottom="0.75" header="0.3" footer="0.3"/>
  <pageSetup paperSize="9" orientation="portrait" horizontalDpi="203" verticalDpi="20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3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2"/>
    </row>
    <row r="2" ht="17.25" customHeight="1" spans="1:11">
      <c r="A2" s="5" t="s">
        <v>0</v>
      </c>
      <c r="B2" s="5"/>
      <c r="C2" s="6" t="s">
        <v>87</v>
      </c>
      <c r="D2" s="6"/>
      <c r="E2" s="6"/>
      <c r="F2" s="62" t="s">
        <v>88</v>
      </c>
      <c r="G2" s="62"/>
      <c r="H2" s="62"/>
      <c r="I2" s="83" t="s">
        <v>89</v>
      </c>
      <c r="J2" s="83"/>
      <c r="K2" s="83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4">
        <v>0.666666666666667</v>
      </c>
      <c r="J3" s="84">
        <v>0.833333333333333</v>
      </c>
      <c r="K3" s="84">
        <v>0.979166666666667</v>
      </c>
    </row>
    <row r="4" ht="21.95" customHeight="1" spans="1:13">
      <c r="A4" s="9" t="s">
        <v>4</v>
      </c>
      <c r="B4" s="10" t="s">
        <v>5</v>
      </c>
      <c r="C4" s="11">
        <v>89367</v>
      </c>
      <c r="D4" s="11"/>
      <c r="E4" s="11"/>
      <c r="F4" s="11">
        <v>90800</v>
      </c>
      <c r="G4" s="11"/>
      <c r="H4" s="11"/>
      <c r="I4" s="11">
        <v>92100</v>
      </c>
      <c r="J4" s="11"/>
      <c r="K4" s="11"/>
      <c r="L4" s="85" t="s">
        <v>90</v>
      </c>
      <c r="M4" s="85" t="s">
        <v>91</v>
      </c>
    </row>
    <row r="5" ht="21.95" customHeight="1" spans="1:13">
      <c r="A5" s="9"/>
      <c r="B5" s="12" t="s">
        <v>6</v>
      </c>
      <c r="C5" s="11">
        <v>83362</v>
      </c>
      <c r="D5" s="11"/>
      <c r="E5" s="11"/>
      <c r="F5" s="11">
        <v>84670</v>
      </c>
      <c r="G5" s="11"/>
      <c r="H5" s="11"/>
      <c r="I5" s="11">
        <v>85900</v>
      </c>
      <c r="J5" s="11"/>
      <c r="K5" s="11"/>
      <c r="L5" s="86"/>
      <c r="M5" s="86"/>
    </row>
    <row r="6" ht="21.95" customHeight="1" spans="1:13">
      <c r="A6" s="9"/>
      <c r="B6" s="12" t="s">
        <v>7</v>
      </c>
      <c r="C6" s="13">
        <f>C4-'24日'!I4</f>
        <v>1367</v>
      </c>
      <c r="D6" s="13"/>
      <c r="E6" s="13"/>
      <c r="F6" s="64">
        <f>F4-C4</f>
        <v>1433</v>
      </c>
      <c r="G6" s="65"/>
      <c r="H6" s="66"/>
      <c r="I6" s="64">
        <f>I4-F4</f>
        <v>1300</v>
      </c>
      <c r="J6" s="65"/>
      <c r="K6" s="66"/>
      <c r="L6" s="87">
        <f>C6+F6+I6</f>
        <v>4100</v>
      </c>
      <c r="M6" s="87">
        <f>C7+F7+I7</f>
        <v>3900</v>
      </c>
    </row>
    <row r="7" ht="21.95" customHeight="1" spans="1:13">
      <c r="A7" s="9"/>
      <c r="B7" s="12" t="s">
        <v>8</v>
      </c>
      <c r="C7" s="13">
        <f>C5-'24日'!I5</f>
        <v>1362</v>
      </c>
      <c r="D7" s="13"/>
      <c r="E7" s="13"/>
      <c r="F7" s="64">
        <f>F5-C5</f>
        <v>1308</v>
      </c>
      <c r="G7" s="65"/>
      <c r="H7" s="66"/>
      <c r="I7" s="64">
        <f>I5-F5</f>
        <v>1230</v>
      </c>
      <c r="J7" s="65"/>
      <c r="K7" s="66"/>
      <c r="L7" s="87"/>
      <c r="M7" s="87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49</v>
      </c>
      <c r="D9" s="11"/>
      <c r="E9" s="11"/>
      <c r="F9" s="11">
        <v>44</v>
      </c>
      <c r="G9" s="11"/>
      <c r="H9" s="11"/>
      <c r="I9" s="11">
        <v>49</v>
      </c>
      <c r="J9" s="11"/>
      <c r="K9" s="11"/>
      <c r="L9" s="88" t="s">
        <v>92</v>
      </c>
      <c r="M9" s="94"/>
      <c r="N9" s="94"/>
      <c r="O9" s="94"/>
    </row>
    <row r="10" ht="21.95" customHeight="1" spans="1:11">
      <c r="A10" s="14"/>
      <c r="B10" s="15" t="s">
        <v>12</v>
      </c>
      <c r="C10" s="11">
        <v>49</v>
      </c>
      <c r="D10" s="11"/>
      <c r="E10" s="11"/>
      <c r="F10" s="11">
        <v>44</v>
      </c>
      <c r="G10" s="11"/>
      <c r="H10" s="11"/>
      <c r="I10" s="11">
        <v>49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65</v>
      </c>
      <c r="D12" s="11">
        <v>65</v>
      </c>
      <c r="E12" s="11">
        <v>65</v>
      </c>
      <c r="F12" s="11">
        <v>65</v>
      </c>
      <c r="G12" s="11">
        <v>65</v>
      </c>
      <c r="H12" s="11">
        <v>65</v>
      </c>
      <c r="I12" s="11">
        <v>65</v>
      </c>
      <c r="J12" s="11">
        <v>65</v>
      </c>
      <c r="K12" s="11">
        <v>65</v>
      </c>
    </row>
    <row r="13" ht="21.95" customHeight="1" spans="1:11">
      <c r="A13" s="16"/>
      <c r="B13" s="17" t="s">
        <v>16</v>
      </c>
      <c r="C13" s="11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360</v>
      </c>
      <c r="D15" s="18">
        <v>320</v>
      </c>
      <c r="E15" s="18">
        <v>290</v>
      </c>
      <c r="F15" s="18">
        <v>290</v>
      </c>
      <c r="G15" s="18">
        <v>500</v>
      </c>
      <c r="H15" s="18">
        <v>480</v>
      </c>
      <c r="I15" s="18">
        <v>480</v>
      </c>
      <c r="J15" s="18">
        <v>440</v>
      </c>
      <c r="K15" s="18">
        <v>420</v>
      </c>
    </row>
    <row r="16" ht="21.95" customHeight="1" spans="1:11">
      <c r="A16" s="19"/>
      <c r="B16" s="20" t="s">
        <v>20</v>
      </c>
      <c r="C16" s="21" t="s">
        <v>21</v>
      </c>
      <c r="D16" s="21"/>
      <c r="E16" s="21"/>
      <c r="F16" s="21" t="s">
        <v>283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8">
        <v>90</v>
      </c>
      <c r="D18" s="18">
        <v>90</v>
      </c>
      <c r="E18" s="18">
        <v>90</v>
      </c>
      <c r="F18" s="18">
        <v>90</v>
      </c>
      <c r="G18" s="18">
        <v>90</v>
      </c>
      <c r="H18" s="18">
        <v>90</v>
      </c>
      <c r="I18" s="18">
        <v>90</v>
      </c>
      <c r="J18" s="18">
        <v>90</v>
      </c>
      <c r="K18" s="18">
        <v>90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250</v>
      </c>
      <c r="D21" s="18">
        <v>550</v>
      </c>
      <c r="E21" s="18">
        <v>420</v>
      </c>
      <c r="F21" s="18">
        <v>420</v>
      </c>
      <c r="G21" s="18">
        <v>280</v>
      </c>
      <c r="H21" s="18">
        <v>490</v>
      </c>
      <c r="I21" s="18">
        <v>490</v>
      </c>
      <c r="J21" s="18">
        <v>410</v>
      </c>
      <c r="K21" s="18">
        <v>330</v>
      </c>
    </row>
    <row r="22" ht="36.75" customHeight="1" spans="1:11">
      <c r="A22" s="14"/>
      <c r="B22" s="20" t="s">
        <v>25</v>
      </c>
      <c r="C22" s="21" t="s">
        <v>284</v>
      </c>
      <c r="D22" s="21"/>
      <c r="E22" s="21"/>
      <c r="F22" s="21" t="s">
        <v>285</v>
      </c>
      <c r="G22" s="21"/>
      <c r="H22" s="21"/>
      <c r="I22" s="21" t="s">
        <v>26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f>200+230</f>
        <v>430</v>
      </c>
      <c r="D23" s="18"/>
      <c r="E23" s="18"/>
      <c r="F23" s="18">
        <v>2460</v>
      </c>
      <c r="G23" s="18"/>
      <c r="H23" s="18"/>
      <c r="I23" s="18">
        <v>2330</v>
      </c>
      <c r="J23" s="18"/>
      <c r="K23" s="18"/>
    </row>
    <row r="24" ht="21.95" customHeight="1" spans="1:11">
      <c r="A24" s="24"/>
      <c r="B24" s="25" t="s">
        <v>29</v>
      </c>
      <c r="C24" s="18">
        <f>957+920</f>
        <v>1877</v>
      </c>
      <c r="D24" s="18"/>
      <c r="E24" s="18"/>
      <c r="F24" s="18">
        <f>957+920</f>
        <v>1877</v>
      </c>
      <c r="G24" s="18"/>
      <c r="H24" s="18"/>
      <c r="I24" s="18">
        <v>1780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55</v>
      </c>
      <c r="D25" s="18"/>
      <c r="E25" s="18"/>
      <c r="F25" s="18">
        <v>54</v>
      </c>
      <c r="G25" s="18"/>
      <c r="H25" s="18"/>
      <c r="I25" s="18">
        <v>54</v>
      </c>
      <c r="J25" s="18"/>
      <c r="K25" s="18"/>
    </row>
    <row r="26" ht="21.95" customHeight="1" spans="1:11">
      <c r="A26" s="19"/>
      <c r="B26" s="15" t="s">
        <v>32</v>
      </c>
      <c r="C26" s="18">
        <v>318</v>
      </c>
      <c r="D26" s="18"/>
      <c r="E26" s="18"/>
      <c r="F26" s="18">
        <v>315</v>
      </c>
      <c r="G26" s="18"/>
      <c r="H26" s="18"/>
      <c r="I26" s="18">
        <v>315</v>
      </c>
      <c r="J26" s="18"/>
      <c r="K26" s="18"/>
    </row>
    <row r="27" ht="21.95" customHeight="1" spans="1:11">
      <c r="A27" s="19"/>
      <c r="B27" s="15" t="s">
        <v>33</v>
      </c>
      <c r="C27" s="18">
        <v>2</v>
      </c>
      <c r="D27" s="18"/>
      <c r="E27" s="18"/>
      <c r="F27" s="18">
        <v>2</v>
      </c>
      <c r="G27" s="18"/>
      <c r="H27" s="18"/>
      <c r="I27" s="18">
        <v>2</v>
      </c>
      <c r="J27" s="18"/>
      <c r="K27" s="18"/>
    </row>
    <row r="28" ht="76.5" customHeight="1" spans="1:11">
      <c r="A28" s="26" t="s">
        <v>34</v>
      </c>
      <c r="B28" s="27"/>
      <c r="C28" s="28" t="s">
        <v>286</v>
      </c>
      <c r="D28" s="29"/>
      <c r="E28" s="67"/>
      <c r="F28" s="28" t="s">
        <v>287</v>
      </c>
      <c r="G28" s="29"/>
      <c r="H28" s="67"/>
      <c r="I28" s="28" t="s">
        <v>288</v>
      </c>
      <c r="J28" s="29"/>
      <c r="K28" s="67"/>
    </row>
    <row r="29" ht="24" customHeight="1" spans="1:11">
      <c r="A29" s="30"/>
      <c r="B29" s="31"/>
      <c r="C29" s="32"/>
      <c r="D29" s="33"/>
      <c r="E29" s="68"/>
      <c r="F29" s="32"/>
      <c r="G29" s="33"/>
      <c r="H29" s="68"/>
      <c r="I29" s="32"/>
      <c r="J29" s="33"/>
      <c r="K29" s="68"/>
    </row>
    <row r="30" ht="20.25" customHeight="1" spans="1:11">
      <c r="A30" s="34"/>
      <c r="B30" s="35"/>
      <c r="C30" s="36"/>
      <c r="D30" s="37"/>
      <c r="E30" s="69"/>
      <c r="F30" s="36"/>
      <c r="G30" s="37"/>
      <c r="H30" s="69"/>
      <c r="I30" s="36"/>
      <c r="J30" s="37"/>
      <c r="K30" s="69"/>
    </row>
    <row r="31" ht="14.25" customHeight="1" spans="1:11">
      <c r="A31" s="38" t="s">
        <v>35</v>
      </c>
      <c r="B31" s="39"/>
      <c r="C31" s="40" t="s">
        <v>186</v>
      </c>
      <c r="D31" s="41"/>
      <c r="E31" s="70"/>
      <c r="F31" s="40" t="s">
        <v>289</v>
      </c>
      <c r="G31" s="41"/>
      <c r="H31" s="70"/>
      <c r="I31" s="40" t="s">
        <v>268</v>
      </c>
      <c r="J31" s="41"/>
      <c r="K31" s="70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1" t="s">
        <v>40</v>
      </c>
      <c r="F33" s="72"/>
      <c r="G33" s="73" t="s">
        <v>41</v>
      </c>
      <c r="H33" s="74"/>
      <c r="I33" s="89" t="s">
        <v>42</v>
      </c>
      <c r="J33" s="90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91">
        <v>0</v>
      </c>
    </row>
    <row r="35" ht="15.75" spans="1:10">
      <c r="A35" s="45"/>
      <c r="B35" s="43"/>
      <c r="C35" s="47" t="s">
        <v>46</v>
      </c>
      <c r="D35" s="47" t="s">
        <v>47</v>
      </c>
      <c r="E35" s="11">
        <v>9.42</v>
      </c>
      <c r="F35" s="11">
        <v>9.43</v>
      </c>
      <c r="G35" s="11">
        <v>9.45</v>
      </c>
      <c r="H35" s="18">
        <v>9.46</v>
      </c>
      <c r="I35" s="11">
        <v>9.47</v>
      </c>
      <c r="J35" s="91">
        <v>9.41</v>
      </c>
    </row>
    <row r="36" ht="15.75" spans="1:10">
      <c r="A36" s="45"/>
      <c r="B36" s="43"/>
      <c r="C36" s="46" t="s">
        <v>48</v>
      </c>
      <c r="D36" s="46" t="s">
        <v>49</v>
      </c>
      <c r="E36" s="11">
        <v>5.29</v>
      </c>
      <c r="F36" s="11">
        <v>5.75</v>
      </c>
      <c r="G36" s="11">
        <v>6.75</v>
      </c>
      <c r="H36" s="18">
        <v>8.25</v>
      </c>
      <c r="I36" s="11">
        <v>4.77</v>
      </c>
      <c r="J36" s="91">
        <v>5.07</v>
      </c>
    </row>
    <row r="37" ht="18.75" spans="1:10">
      <c r="A37" s="45"/>
      <c r="B37" s="43"/>
      <c r="C37" s="47" t="s">
        <v>50</v>
      </c>
      <c r="D37" s="46" t="s">
        <v>51</v>
      </c>
      <c r="E37" s="11">
        <v>12.5</v>
      </c>
      <c r="F37" s="11">
        <v>18.2</v>
      </c>
      <c r="G37" s="75">
        <v>18.1</v>
      </c>
      <c r="H37" s="18">
        <v>17.3</v>
      </c>
      <c r="I37" s="11">
        <v>14.7</v>
      </c>
      <c r="J37" s="91">
        <v>19.6</v>
      </c>
    </row>
    <row r="38" ht="14.25" spans="1:10">
      <c r="A38" s="45"/>
      <c r="B38" s="43"/>
      <c r="C38" s="48" t="s">
        <v>52</v>
      </c>
      <c r="D38" s="46" t="s">
        <v>53</v>
      </c>
      <c r="E38" s="75">
        <v>4.39</v>
      </c>
      <c r="F38" s="75">
        <v>6.63</v>
      </c>
      <c r="G38" s="75">
        <v>6.5</v>
      </c>
      <c r="H38" s="76">
        <v>6.01</v>
      </c>
      <c r="I38" s="11">
        <v>12.5</v>
      </c>
      <c r="J38" s="91">
        <v>13.14</v>
      </c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>
        <v>0.5</v>
      </c>
      <c r="F39" s="11">
        <v>0.5</v>
      </c>
      <c r="G39" s="11">
        <v>0.2</v>
      </c>
      <c r="H39" s="18">
        <v>0.2</v>
      </c>
      <c r="I39" s="11">
        <v>0.5</v>
      </c>
      <c r="J39" s="91">
        <v>0.5</v>
      </c>
    </row>
    <row r="40" ht="15.75" spans="1:10">
      <c r="A40" s="45"/>
      <c r="B40" s="43"/>
      <c r="C40" s="47" t="s">
        <v>46</v>
      </c>
      <c r="D40" s="47" t="s">
        <v>55</v>
      </c>
      <c r="E40" s="11">
        <v>9.68</v>
      </c>
      <c r="F40" s="11">
        <v>9.97</v>
      </c>
      <c r="G40" s="11">
        <v>10</v>
      </c>
      <c r="H40" s="18">
        <v>10.27</v>
      </c>
      <c r="I40" s="11">
        <v>9.96</v>
      </c>
      <c r="J40" s="91">
        <v>10.17</v>
      </c>
    </row>
    <row r="41" ht="15.75" spans="1:10">
      <c r="A41" s="45"/>
      <c r="B41" s="43"/>
      <c r="C41" s="46" t="s">
        <v>48</v>
      </c>
      <c r="D41" s="46" t="s">
        <v>56</v>
      </c>
      <c r="E41" s="11">
        <v>15.63</v>
      </c>
      <c r="F41" s="11">
        <v>15.28</v>
      </c>
      <c r="G41" s="11">
        <v>17.09</v>
      </c>
      <c r="H41" s="18">
        <v>20.1</v>
      </c>
      <c r="I41" s="11">
        <v>9.3</v>
      </c>
      <c r="J41" s="91">
        <v>13.41</v>
      </c>
    </row>
    <row r="42" ht="15.75" spans="1:10">
      <c r="A42" s="45"/>
      <c r="B42" s="43"/>
      <c r="C42" s="48" t="s">
        <v>57</v>
      </c>
      <c r="D42" s="47" t="s">
        <v>58</v>
      </c>
      <c r="E42" s="11">
        <v>5.62</v>
      </c>
      <c r="F42" s="11">
        <v>4.45</v>
      </c>
      <c r="G42" s="11">
        <v>3.7</v>
      </c>
      <c r="H42" s="18">
        <v>3.98</v>
      </c>
      <c r="I42" s="11">
        <v>2.95</v>
      </c>
      <c r="J42" s="91">
        <v>3.19</v>
      </c>
    </row>
    <row r="43" ht="15.75" spans="1:10">
      <c r="A43" s="45"/>
      <c r="B43" s="43"/>
      <c r="C43" s="48" t="s">
        <v>59</v>
      </c>
      <c r="D43" s="46" t="s">
        <v>60</v>
      </c>
      <c r="E43" s="11">
        <v>3.94</v>
      </c>
      <c r="F43" s="11">
        <v>5.32</v>
      </c>
      <c r="G43" s="11">
        <v>3.12</v>
      </c>
      <c r="H43" s="18">
        <v>4.9</v>
      </c>
      <c r="I43" s="11">
        <v>2.63</v>
      </c>
      <c r="J43" s="91">
        <v>4.5</v>
      </c>
    </row>
    <row r="44" ht="18.75" spans="1:10">
      <c r="A44" s="45"/>
      <c r="B44" s="43"/>
      <c r="C44" s="47" t="s">
        <v>50</v>
      </c>
      <c r="D44" s="46" t="s">
        <v>61</v>
      </c>
      <c r="E44" s="11">
        <v>1870</v>
      </c>
      <c r="F44" s="11">
        <v>1670</v>
      </c>
      <c r="G44" s="11">
        <v>1500</v>
      </c>
      <c r="H44" s="18">
        <v>1336</v>
      </c>
      <c r="I44" s="11">
        <v>1338</v>
      </c>
      <c r="J44" s="91">
        <v>1499</v>
      </c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>
        <v>4.04</v>
      </c>
      <c r="F45" s="11">
        <v>5.31</v>
      </c>
      <c r="G45" s="11">
        <v>4.85</v>
      </c>
      <c r="H45" s="18">
        <v>5.41</v>
      </c>
      <c r="I45" s="11">
        <v>3.86</v>
      </c>
      <c r="J45" s="91">
        <v>3.32</v>
      </c>
    </row>
    <row r="46" ht="18.75" spans="1:10">
      <c r="A46" s="45"/>
      <c r="B46" s="43"/>
      <c r="C46" s="47" t="s">
        <v>50</v>
      </c>
      <c r="D46" s="46" t="s">
        <v>51</v>
      </c>
      <c r="E46" s="11">
        <v>43</v>
      </c>
      <c r="F46" s="11">
        <v>45</v>
      </c>
      <c r="G46" s="11">
        <v>67.3</v>
      </c>
      <c r="H46" s="18">
        <v>64.9</v>
      </c>
      <c r="I46" s="11">
        <v>48</v>
      </c>
      <c r="J46" s="91">
        <v>47.2</v>
      </c>
    </row>
    <row r="47" ht="14.25" spans="1:10">
      <c r="A47" s="45"/>
      <c r="B47" s="43"/>
      <c r="C47" s="48" t="s">
        <v>52</v>
      </c>
      <c r="D47" s="46" t="s">
        <v>65</v>
      </c>
      <c r="E47" s="11">
        <v>1.34</v>
      </c>
      <c r="F47" s="11">
        <v>2.66</v>
      </c>
      <c r="G47" s="11">
        <v>3.26</v>
      </c>
      <c r="H47" s="18">
        <v>5.38</v>
      </c>
      <c r="I47" s="11">
        <v>3.93</v>
      </c>
      <c r="J47" s="91">
        <v>5.47</v>
      </c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/>
      <c r="F48" s="11"/>
      <c r="G48" s="11"/>
      <c r="H48" s="18"/>
      <c r="I48" s="11"/>
      <c r="J48" s="91"/>
    </row>
    <row r="49" ht="18.75" spans="1:10">
      <c r="A49" s="45"/>
      <c r="B49" s="43"/>
      <c r="C49" s="47" t="s">
        <v>50</v>
      </c>
      <c r="D49" s="46" t="s">
        <v>51</v>
      </c>
      <c r="E49" s="11"/>
      <c r="F49" s="11"/>
      <c r="G49" s="11"/>
      <c r="H49" s="18"/>
      <c r="I49" s="11"/>
      <c r="J49" s="91"/>
    </row>
    <row r="50" ht="14.25" spans="1:10">
      <c r="A50" s="45"/>
      <c r="B50" s="43"/>
      <c r="C50" s="48" t="s">
        <v>52</v>
      </c>
      <c r="D50" s="46" t="s">
        <v>65</v>
      </c>
      <c r="E50" s="11"/>
      <c r="F50" s="11"/>
      <c r="G50" s="11"/>
      <c r="H50" s="18"/>
      <c r="I50" s="11"/>
      <c r="J50" s="91"/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/>
      <c r="F51" s="11"/>
      <c r="G51" s="11"/>
      <c r="H51" s="18"/>
      <c r="I51" s="11"/>
      <c r="J51" s="91"/>
    </row>
    <row r="52" ht="15.75" spans="1:10">
      <c r="A52" s="45"/>
      <c r="B52" s="43"/>
      <c r="C52" s="47" t="s">
        <v>46</v>
      </c>
      <c r="D52" s="46" t="s">
        <v>69</v>
      </c>
      <c r="E52" s="11"/>
      <c r="F52" s="11"/>
      <c r="G52" s="11"/>
      <c r="H52" s="18"/>
      <c r="I52" s="11"/>
      <c r="J52" s="91"/>
    </row>
    <row r="53" ht="15.75" spans="1:10">
      <c r="A53" s="45"/>
      <c r="B53" s="43"/>
      <c r="C53" s="46" t="s">
        <v>48</v>
      </c>
      <c r="D53" s="46" t="s">
        <v>49</v>
      </c>
      <c r="E53" s="11"/>
      <c r="F53" s="11"/>
      <c r="G53" s="11"/>
      <c r="H53" s="18"/>
      <c r="I53" s="11"/>
      <c r="J53" s="91"/>
    </row>
    <row r="54" ht="18.75" spans="1:10">
      <c r="A54" s="45"/>
      <c r="B54" s="43"/>
      <c r="C54" s="47" t="s">
        <v>50</v>
      </c>
      <c r="D54" s="46" t="s">
        <v>51</v>
      </c>
      <c r="E54" s="11"/>
      <c r="F54" s="11"/>
      <c r="G54" s="11"/>
      <c r="H54" s="18"/>
      <c r="I54" s="11"/>
      <c r="J54" s="91"/>
    </row>
    <row r="55" ht="14.25" spans="1:10">
      <c r="A55" s="45"/>
      <c r="B55" s="49"/>
      <c r="C55" s="50" t="s">
        <v>52</v>
      </c>
      <c r="D55" s="46" t="s">
        <v>70</v>
      </c>
      <c r="E55" s="77"/>
      <c r="F55" s="77"/>
      <c r="G55" s="77"/>
      <c r="H55" s="18"/>
      <c r="I55" s="11"/>
      <c r="J55" s="91"/>
    </row>
    <row r="56" ht="14.25" spans="1:10">
      <c r="A56" s="51" t="s">
        <v>71</v>
      </c>
      <c r="B56" s="51" t="s">
        <v>72</v>
      </c>
      <c r="C56" s="52">
        <v>7.11</v>
      </c>
      <c r="D56" s="51" t="s">
        <v>44</v>
      </c>
      <c r="E56" s="52">
        <v>75</v>
      </c>
      <c r="F56" s="51" t="s">
        <v>73</v>
      </c>
      <c r="G56" s="52">
        <v>81</v>
      </c>
      <c r="H56" s="51" t="s">
        <v>74</v>
      </c>
      <c r="I56" s="52">
        <v>0.01</v>
      </c>
      <c r="J56" s="91"/>
    </row>
    <row r="57" ht="14.25" spans="1:13">
      <c r="A57" s="45"/>
      <c r="B57" s="53" t="s">
        <v>40</v>
      </c>
      <c r="C57" s="53"/>
      <c r="D57" s="53"/>
      <c r="E57" s="53"/>
      <c r="F57" s="78" t="s">
        <v>41</v>
      </c>
      <c r="G57" s="78"/>
      <c r="H57" s="78"/>
      <c r="I57" s="78"/>
      <c r="J57" s="92" t="s">
        <v>42</v>
      </c>
      <c r="K57" s="92"/>
      <c r="L57" s="92"/>
      <c r="M57" s="92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9" t="s">
        <v>75</v>
      </c>
      <c r="G58" s="79" t="s">
        <v>76</v>
      </c>
      <c r="H58" s="79" t="s">
        <v>75</v>
      </c>
      <c r="I58" s="79" t="s">
        <v>76</v>
      </c>
      <c r="J58" s="93" t="s">
        <v>75</v>
      </c>
      <c r="K58" s="93" t="s">
        <v>76</v>
      </c>
      <c r="L58" s="93" t="s">
        <v>75</v>
      </c>
      <c r="M58" s="93" t="s">
        <v>76</v>
      </c>
    </row>
    <row r="59" ht="18.75" spans="1:13">
      <c r="A59" s="56" t="s">
        <v>77</v>
      </c>
      <c r="B59" s="57"/>
      <c r="C59" s="57"/>
      <c r="D59" s="58"/>
      <c r="E59" s="57"/>
      <c r="F59" s="57">
        <v>1.75</v>
      </c>
      <c r="G59" s="80"/>
      <c r="H59" s="57">
        <v>9.24</v>
      </c>
      <c r="I59" s="57"/>
      <c r="J59" s="91">
        <v>11.28</v>
      </c>
      <c r="K59" s="91"/>
      <c r="L59" s="91">
        <v>13.13</v>
      </c>
      <c r="M59" s="91"/>
    </row>
    <row r="60" ht="18.75" spans="1:13">
      <c r="A60" s="56" t="s">
        <v>78</v>
      </c>
      <c r="B60" s="57">
        <v>1.77</v>
      </c>
      <c r="C60" s="57"/>
      <c r="D60" s="58">
        <v>0.53</v>
      </c>
      <c r="E60" s="57"/>
      <c r="F60" s="57"/>
      <c r="G60" s="80"/>
      <c r="H60" s="57"/>
      <c r="I60" s="57"/>
      <c r="J60" s="91">
        <v>1.44</v>
      </c>
      <c r="K60" s="91"/>
      <c r="L60" s="91">
        <v>5.44</v>
      </c>
      <c r="M60" s="91"/>
    </row>
    <row r="61" ht="18.75" spans="1:13">
      <c r="A61" s="56" t="s">
        <v>79</v>
      </c>
      <c r="B61" s="57">
        <v>0.27</v>
      </c>
      <c r="C61" s="57"/>
      <c r="D61" s="58">
        <v>3.84</v>
      </c>
      <c r="E61" s="57"/>
      <c r="F61" s="57">
        <v>7.3</v>
      </c>
      <c r="G61" s="80"/>
      <c r="H61" s="57">
        <v>21.76</v>
      </c>
      <c r="I61" s="57"/>
      <c r="J61" s="91"/>
      <c r="K61" s="91"/>
      <c r="L61" s="91"/>
      <c r="M61" s="91"/>
    </row>
    <row r="62" ht="18.75" spans="1:13">
      <c r="A62" s="59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95"/>
    </row>
    <row r="63" ht="18.75" spans="1:13">
      <c r="A63" s="61" t="s">
        <v>80</v>
      </c>
      <c r="B63" s="57"/>
      <c r="C63" s="57"/>
      <c r="D63" s="58"/>
      <c r="E63" s="57"/>
      <c r="F63" s="57"/>
      <c r="G63" s="80">
        <v>41.65</v>
      </c>
      <c r="H63" s="57"/>
      <c r="I63" s="57">
        <v>44.9</v>
      </c>
      <c r="J63" s="91"/>
      <c r="K63" s="91">
        <v>46.49</v>
      </c>
      <c r="M63" s="91">
        <v>54.22</v>
      </c>
    </row>
    <row r="64" ht="18.75" spans="1:13">
      <c r="A64" s="61" t="s">
        <v>81</v>
      </c>
      <c r="B64" s="57"/>
      <c r="C64" s="57">
        <v>58.72</v>
      </c>
      <c r="D64" s="58"/>
      <c r="E64" s="57">
        <v>61.5</v>
      </c>
      <c r="F64" s="57"/>
      <c r="G64" s="81">
        <v>59.6</v>
      </c>
      <c r="H64" s="57"/>
      <c r="I64" s="57">
        <v>61.69</v>
      </c>
      <c r="J64" s="91"/>
      <c r="K64" s="91">
        <v>70.02</v>
      </c>
      <c r="L64" s="91"/>
      <c r="M64" s="91"/>
    </row>
    <row r="65" ht="18.75" spans="1:13">
      <c r="A65" s="61" t="s">
        <v>82</v>
      </c>
      <c r="B65" s="57"/>
      <c r="C65" s="57">
        <v>68.93</v>
      </c>
      <c r="D65" s="58"/>
      <c r="E65" s="57">
        <v>75.31</v>
      </c>
      <c r="F65" s="57"/>
      <c r="G65" s="80">
        <v>33.9</v>
      </c>
      <c r="H65" s="57"/>
      <c r="I65" s="57">
        <v>34.6</v>
      </c>
      <c r="J65" s="91"/>
      <c r="K65" s="91">
        <v>35.86</v>
      </c>
      <c r="M65" s="91">
        <v>38.29</v>
      </c>
    </row>
    <row r="66" ht="18.75" spans="1:13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100"/>
    </row>
    <row r="67" ht="18.75" spans="1:13">
      <c r="A67" s="98" t="s">
        <v>83</v>
      </c>
      <c r="B67" s="57">
        <v>2.75</v>
      </c>
      <c r="C67" s="57">
        <v>12.5</v>
      </c>
      <c r="D67" s="58">
        <v>1.81</v>
      </c>
      <c r="E67" s="57">
        <v>11.2</v>
      </c>
      <c r="F67" s="57">
        <v>0.26</v>
      </c>
      <c r="G67" s="80">
        <v>12.1</v>
      </c>
      <c r="H67" s="57">
        <v>2.17</v>
      </c>
      <c r="I67" s="57">
        <v>9.2</v>
      </c>
      <c r="J67" s="91">
        <v>0.35</v>
      </c>
      <c r="K67" s="91">
        <v>13</v>
      </c>
      <c r="L67" s="91">
        <v>0.38</v>
      </c>
      <c r="M67" s="91">
        <v>6.9</v>
      </c>
    </row>
    <row r="68" ht="18.75" spans="1:13">
      <c r="A68" s="98" t="s">
        <v>84</v>
      </c>
      <c r="B68" s="99">
        <v>1.19</v>
      </c>
      <c r="C68" s="57">
        <v>14.1</v>
      </c>
      <c r="D68" s="58">
        <v>1.34</v>
      </c>
      <c r="E68" s="57">
        <v>9.9</v>
      </c>
      <c r="F68" s="57">
        <v>1.98</v>
      </c>
      <c r="G68" s="80">
        <v>11.1</v>
      </c>
      <c r="H68" s="57">
        <v>1.8</v>
      </c>
      <c r="I68" s="57">
        <v>4.3</v>
      </c>
      <c r="J68" s="91">
        <v>0.78</v>
      </c>
      <c r="K68" s="91">
        <v>7.3</v>
      </c>
      <c r="L68" s="91">
        <v>0.24</v>
      </c>
      <c r="M68" s="91">
        <v>6.1</v>
      </c>
    </row>
    <row r="69" ht="18.75" spans="1:13">
      <c r="A69" s="98" t="s">
        <v>85</v>
      </c>
      <c r="B69" s="99">
        <v>6.54</v>
      </c>
      <c r="C69" s="57">
        <v>13.8</v>
      </c>
      <c r="D69" s="58">
        <v>9.4</v>
      </c>
      <c r="E69" s="57">
        <v>12.4</v>
      </c>
      <c r="F69" s="57">
        <v>6.22</v>
      </c>
      <c r="G69" s="80">
        <v>10.4</v>
      </c>
      <c r="H69" s="57">
        <v>1.53</v>
      </c>
      <c r="I69" s="57">
        <v>7.2</v>
      </c>
      <c r="J69" s="91">
        <v>3.55</v>
      </c>
      <c r="K69" s="91">
        <v>8.1</v>
      </c>
      <c r="L69" s="91">
        <v>14.7</v>
      </c>
      <c r="M69" s="91">
        <v>5.7</v>
      </c>
    </row>
    <row r="70" ht="18.75" spans="1:13">
      <c r="A70" s="98" t="s">
        <v>86</v>
      </c>
      <c r="B70" s="57"/>
      <c r="C70" s="57"/>
      <c r="D70" s="58"/>
      <c r="E70" s="57"/>
      <c r="F70" s="57"/>
      <c r="G70" s="80"/>
      <c r="H70" s="57"/>
      <c r="I70" s="57"/>
      <c r="J70" s="91"/>
      <c r="K70" s="91"/>
      <c r="L70" s="91"/>
      <c r="M70" s="91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C28:E30"/>
    <mergeCell ref="F28:H30"/>
    <mergeCell ref="I28:K30"/>
    <mergeCell ref="A28:B30"/>
  </mergeCells>
  <pageMargins left="0.7" right="0.7" top="0.75" bottom="0.75" header="0.3" footer="0.3"/>
  <pageSetup paperSize="9" orientation="portrait" horizontalDpi="203" verticalDpi="20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3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2"/>
    </row>
    <row r="2" ht="17.25" customHeight="1" spans="1:11">
      <c r="A2" s="5" t="s">
        <v>0</v>
      </c>
      <c r="B2" s="5"/>
      <c r="C2" s="6" t="s">
        <v>87</v>
      </c>
      <c r="D2" s="6"/>
      <c r="E2" s="6"/>
      <c r="F2" s="62" t="s">
        <v>88</v>
      </c>
      <c r="G2" s="62"/>
      <c r="H2" s="62"/>
      <c r="I2" s="83" t="s">
        <v>89</v>
      </c>
      <c r="J2" s="83"/>
      <c r="K2" s="83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4">
        <v>0.666666666666667</v>
      </c>
      <c r="J3" s="84">
        <v>0.833333333333333</v>
      </c>
      <c r="K3" s="84">
        <v>0.979166666666667</v>
      </c>
    </row>
    <row r="4" ht="21.95" customHeight="1" spans="1:13">
      <c r="A4" s="9" t="s">
        <v>4</v>
      </c>
      <c r="B4" s="10" t="s">
        <v>5</v>
      </c>
      <c r="C4" s="11">
        <v>93560</v>
      </c>
      <c r="D4" s="11"/>
      <c r="E4" s="11"/>
      <c r="F4" s="11">
        <v>94650</v>
      </c>
      <c r="G4" s="11"/>
      <c r="H4" s="11"/>
      <c r="I4" s="11">
        <v>95900</v>
      </c>
      <c r="J4" s="11"/>
      <c r="K4" s="11"/>
      <c r="L4" s="85" t="s">
        <v>90</v>
      </c>
      <c r="M4" s="85" t="s">
        <v>91</v>
      </c>
    </row>
    <row r="5" ht="21.95" customHeight="1" spans="1:13">
      <c r="A5" s="9"/>
      <c r="B5" s="12" t="s">
        <v>6</v>
      </c>
      <c r="C5" s="11">
        <v>87191</v>
      </c>
      <c r="D5" s="11"/>
      <c r="E5" s="11"/>
      <c r="F5" s="11">
        <v>88600</v>
      </c>
      <c r="G5" s="11"/>
      <c r="H5" s="11"/>
      <c r="I5" s="11">
        <v>89720</v>
      </c>
      <c r="J5" s="11"/>
      <c r="K5" s="11"/>
      <c r="L5" s="86"/>
      <c r="M5" s="86"/>
    </row>
    <row r="6" ht="21.95" customHeight="1" spans="1:13">
      <c r="A6" s="9"/>
      <c r="B6" s="12" t="s">
        <v>7</v>
      </c>
      <c r="C6" s="13">
        <f>C4-'25日'!I4</f>
        <v>1460</v>
      </c>
      <c r="D6" s="13"/>
      <c r="E6" s="13"/>
      <c r="F6" s="64">
        <f>F4-C4</f>
        <v>1090</v>
      </c>
      <c r="G6" s="65"/>
      <c r="H6" s="66"/>
      <c r="I6" s="64">
        <f>I4-F4</f>
        <v>1250</v>
      </c>
      <c r="J6" s="65"/>
      <c r="K6" s="66"/>
      <c r="L6" s="87">
        <f>C6+F6+I6</f>
        <v>3800</v>
      </c>
      <c r="M6" s="87">
        <f>C7+F7+I7</f>
        <v>3820</v>
      </c>
    </row>
    <row r="7" ht="21.95" customHeight="1" spans="1:13">
      <c r="A7" s="9"/>
      <c r="B7" s="12" t="s">
        <v>8</v>
      </c>
      <c r="C7" s="13">
        <f>C5-'25日'!I5</f>
        <v>1291</v>
      </c>
      <c r="D7" s="13"/>
      <c r="E7" s="13"/>
      <c r="F7" s="64">
        <f>F5-C5</f>
        <v>1409</v>
      </c>
      <c r="G7" s="65"/>
      <c r="H7" s="66"/>
      <c r="I7" s="64">
        <f>I5-F5</f>
        <v>1120</v>
      </c>
      <c r="J7" s="65"/>
      <c r="K7" s="66"/>
      <c r="L7" s="87"/>
      <c r="M7" s="87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100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49</v>
      </c>
      <c r="D9" s="11"/>
      <c r="E9" s="11"/>
      <c r="F9" s="11">
        <v>47</v>
      </c>
      <c r="G9" s="11"/>
      <c r="H9" s="11"/>
      <c r="I9" s="11">
        <v>47</v>
      </c>
      <c r="J9" s="11"/>
      <c r="K9" s="11"/>
      <c r="L9" s="88" t="s">
        <v>92</v>
      </c>
      <c r="M9" s="94"/>
      <c r="N9" s="94"/>
      <c r="O9" s="94"/>
    </row>
    <row r="10" ht="21.95" customHeight="1" spans="1:11">
      <c r="A10" s="14"/>
      <c r="B10" s="15" t="s">
        <v>12</v>
      </c>
      <c r="C10" s="11">
        <v>49</v>
      </c>
      <c r="D10" s="11"/>
      <c r="E10" s="11"/>
      <c r="F10" s="11">
        <v>47</v>
      </c>
      <c r="G10" s="11"/>
      <c r="H10" s="11"/>
      <c r="I10" s="11">
        <v>46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65</v>
      </c>
      <c r="D12" s="11">
        <v>65</v>
      </c>
      <c r="E12" s="11">
        <v>65</v>
      </c>
      <c r="F12" s="11">
        <v>65</v>
      </c>
      <c r="G12" s="11">
        <v>65</v>
      </c>
      <c r="H12" s="11">
        <v>65</v>
      </c>
      <c r="I12" s="11">
        <v>65</v>
      </c>
      <c r="J12" s="11">
        <v>65</v>
      </c>
      <c r="K12" s="11">
        <v>65</v>
      </c>
    </row>
    <row r="13" ht="21.95" customHeight="1" spans="1:11">
      <c r="A13" s="16"/>
      <c r="B13" s="17" t="s">
        <v>16</v>
      </c>
      <c r="C13" s="11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420</v>
      </c>
      <c r="D15" s="18">
        <v>360</v>
      </c>
      <c r="E15" s="18">
        <v>330</v>
      </c>
      <c r="F15" s="18">
        <v>320</v>
      </c>
      <c r="G15" s="18">
        <v>260</v>
      </c>
      <c r="H15" s="18">
        <v>500</v>
      </c>
      <c r="I15" s="18">
        <v>500</v>
      </c>
      <c r="J15" s="18">
        <v>470</v>
      </c>
      <c r="K15" s="18">
        <v>440</v>
      </c>
    </row>
    <row r="16" ht="21.95" customHeight="1" spans="1:11">
      <c r="A16" s="19"/>
      <c r="B16" s="20" t="s">
        <v>20</v>
      </c>
      <c r="C16" s="21" t="s">
        <v>21</v>
      </c>
      <c r="D16" s="21"/>
      <c r="E16" s="21"/>
      <c r="F16" s="21" t="s">
        <v>290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8">
        <v>90</v>
      </c>
      <c r="D18" s="18">
        <v>90</v>
      </c>
      <c r="E18" s="18">
        <v>90</v>
      </c>
      <c r="F18" s="18">
        <v>90</v>
      </c>
      <c r="G18" s="18">
        <v>90</v>
      </c>
      <c r="H18" s="18">
        <v>90</v>
      </c>
      <c r="I18" s="18">
        <v>90</v>
      </c>
      <c r="J18" s="18">
        <v>90</v>
      </c>
      <c r="K18" s="18">
        <v>90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330</v>
      </c>
      <c r="D21" s="18">
        <v>500</v>
      </c>
      <c r="E21" s="18">
        <v>420</v>
      </c>
      <c r="F21" s="18">
        <v>410</v>
      </c>
      <c r="G21" s="18">
        <v>310</v>
      </c>
      <c r="H21" s="18">
        <v>500</v>
      </c>
      <c r="I21" s="18">
        <v>500</v>
      </c>
      <c r="J21" s="18">
        <v>440</v>
      </c>
      <c r="K21" s="18">
        <v>340</v>
      </c>
    </row>
    <row r="22" ht="21.95" customHeight="1" spans="1:11">
      <c r="A22" s="14"/>
      <c r="B22" s="20" t="s">
        <v>25</v>
      </c>
      <c r="C22" s="21" t="s">
        <v>291</v>
      </c>
      <c r="D22" s="21"/>
      <c r="E22" s="21"/>
      <c r="F22" s="21" t="s">
        <v>292</v>
      </c>
      <c r="G22" s="21"/>
      <c r="H22" s="21"/>
      <c r="I22" s="21" t="s">
        <v>26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f>1090+1120</f>
        <v>2210</v>
      </c>
      <c r="D23" s="18"/>
      <c r="E23" s="18"/>
      <c r="F23" s="18">
        <v>2210</v>
      </c>
      <c r="G23" s="18"/>
      <c r="H23" s="18"/>
      <c r="I23" s="18">
        <f>930+970</f>
        <v>1900</v>
      </c>
      <c r="J23" s="18"/>
      <c r="K23" s="18"/>
    </row>
    <row r="24" ht="21.95" customHeight="1" spans="1:11">
      <c r="A24" s="24"/>
      <c r="B24" s="25" t="s">
        <v>29</v>
      </c>
      <c r="C24" s="18">
        <f>840+810</f>
        <v>1650</v>
      </c>
      <c r="D24" s="18"/>
      <c r="E24" s="18"/>
      <c r="F24" s="18">
        <v>1390</v>
      </c>
      <c r="G24" s="18"/>
      <c r="H24" s="18"/>
      <c r="I24" s="18">
        <f>710+680</f>
        <v>1390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54</v>
      </c>
      <c r="D25" s="18"/>
      <c r="E25" s="18"/>
      <c r="F25" s="18">
        <v>53</v>
      </c>
      <c r="G25" s="18"/>
      <c r="H25" s="18"/>
      <c r="I25" s="18">
        <v>53</v>
      </c>
      <c r="J25" s="18"/>
      <c r="K25" s="18"/>
    </row>
    <row r="26" ht="21.95" customHeight="1" spans="1:11">
      <c r="A26" s="19"/>
      <c r="B26" s="15" t="s">
        <v>32</v>
      </c>
      <c r="C26" s="18">
        <v>312</v>
      </c>
      <c r="D26" s="18"/>
      <c r="E26" s="18"/>
      <c r="F26" s="18">
        <v>309</v>
      </c>
      <c r="G26" s="18"/>
      <c r="H26" s="18"/>
      <c r="I26" s="18">
        <v>309</v>
      </c>
      <c r="J26" s="18"/>
      <c r="K26" s="18"/>
    </row>
    <row r="27" ht="21.95" customHeight="1" spans="1:11">
      <c r="A27" s="19"/>
      <c r="B27" s="15" t="s">
        <v>33</v>
      </c>
      <c r="C27" s="18">
        <v>2</v>
      </c>
      <c r="D27" s="18"/>
      <c r="E27" s="18"/>
      <c r="F27" s="18">
        <v>2</v>
      </c>
      <c r="G27" s="18"/>
      <c r="H27" s="18"/>
      <c r="I27" s="18">
        <v>2</v>
      </c>
      <c r="J27" s="18"/>
      <c r="K27" s="18"/>
    </row>
    <row r="28" ht="76.5" customHeight="1" spans="1:11">
      <c r="A28" s="26" t="s">
        <v>34</v>
      </c>
      <c r="B28" s="27"/>
      <c r="C28" s="28" t="s">
        <v>293</v>
      </c>
      <c r="D28" s="29"/>
      <c r="E28" s="67"/>
      <c r="F28" s="28" t="s">
        <v>294</v>
      </c>
      <c r="G28" s="29"/>
      <c r="H28" s="67"/>
      <c r="I28" s="28" t="s">
        <v>295</v>
      </c>
      <c r="J28" s="29"/>
      <c r="K28" s="67"/>
    </row>
    <row r="29" ht="24" customHeight="1" spans="1:11">
      <c r="A29" s="30"/>
      <c r="B29" s="31"/>
      <c r="C29" s="32"/>
      <c r="D29" s="33"/>
      <c r="E29" s="68"/>
      <c r="F29" s="32"/>
      <c r="G29" s="33"/>
      <c r="H29" s="68"/>
      <c r="I29" s="32"/>
      <c r="J29" s="33"/>
      <c r="K29" s="68"/>
    </row>
    <row r="30" ht="20.25" customHeight="1" spans="1:11">
      <c r="A30" s="34"/>
      <c r="B30" s="35"/>
      <c r="C30" s="36"/>
      <c r="D30" s="37"/>
      <c r="E30" s="69"/>
      <c r="F30" s="36"/>
      <c r="G30" s="37"/>
      <c r="H30" s="69"/>
      <c r="I30" s="36"/>
      <c r="J30" s="37"/>
      <c r="K30" s="69"/>
    </row>
    <row r="31" ht="14.25" customHeight="1" spans="1:11">
      <c r="A31" s="38" t="s">
        <v>35</v>
      </c>
      <c r="B31" s="39"/>
      <c r="C31" s="40" t="s">
        <v>296</v>
      </c>
      <c r="D31" s="41"/>
      <c r="E31" s="70"/>
      <c r="F31" s="40" t="s">
        <v>297</v>
      </c>
      <c r="G31" s="41"/>
      <c r="H31" s="70"/>
      <c r="I31" s="40" t="s">
        <v>298</v>
      </c>
      <c r="J31" s="41"/>
      <c r="K31" s="70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1" t="s">
        <v>40</v>
      </c>
      <c r="F33" s="72"/>
      <c r="G33" s="73" t="s">
        <v>41</v>
      </c>
      <c r="H33" s="74"/>
      <c r="I33" s="89" t="s">
        <v>42</v>
      </c>
      <c r="J33" s="90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</row>
    <row r="35" ht="15.75" spans="1:10">
      <c r="A35" s="45"/>
      <c r="B35" s="43"/>
      <c r="C35" s="47" t="s">
        <v>46</v>
      </c>
      <c r="D35" s="47" t="s">
        <v>47</v>
      </c>
      <c r="E35" s="11">
        <v>9.29</v>
      </c>
      <c r="F35" s="11">
        <v>9.35</v>
      </c>
      <c r="G35" s="11">
        <v>9.44</v>
      </c>
      <c r="H35" s="11">
        <v>9.39</v>
      </c>
      <c r="I35" s="11">
        <v>9.36</v>
      </c>
      <c r="J35" s="11">
        <v>9.5</v>
      </c>
    </row>
    <row r="36" ht="15.75" spans="1:10">
      <c r="A36" s="45"/>
      <c r="B36" s="43"/>
      <c r="C36" s="46" t="s">
        <v>48</v>
      </c>
      <c r="D36" s="46" t="s">
        <v>49</v>
      </c>
      <c r="E36" s="11">
        <v>5.43</v>
      </c>
      <c r="F36" s="11">
        <v>7.27</v>
      </c>
      <c r="G36" s="11">
        <v>4.9</v>
      </c>
      <c r="H36" s="11">
        <v>7.76</v>
      </c>
      <c r="I36" s="11">
        <v>4.41</v>
      </c>
      <c r="J36" s="11">
        <v>5.71</v>
      </c>
    </row>
    <row r="37" ht="18.75" spans="1:10">
      <c r="A37" s="45"/>
      <c r="B37" s="43"/>
      <c r="C37" s="47" t="s">
        <v>50</v>
      </c>
      <c r="D37" s="46" t="s">
        <v>51</v>
      </c>
      <c r="E37" s="11">
        <v>19</v>
      </c>
      <c r="F37" s="11">
        <v>19.2</v>
      </c>
      <c r="G37" s="11">
        <v>16.9</v>
      </c>
      <c r="H37" s="11">
        <v>21.3</v>
      </c>
      <c r="I37" s="11">
        <v>14.4</v>
      </c>
      <c r="J37" s="11">
        <v>18.8</v>
      </c>
    </row>
    <row r="38" ht="14.25" spans="1:10">
      <c r="A38" s="45"/>
      <c r="B38" s="43"/>
      <c r="C38" s="48" t="s">
        <v>52</v>
      </c>
      <c r="D38" s="46" t="s">
        <v>53</v>
      </c>
      <c r="E38" s="11">
        <v>6.53</v>
      </c>
      <c r="F38" s="11">
        <v>11.3</v>
      </c>
      <c r="G38" s="11">
        <v>18.5</v>
      </c>
      <c r="H38" s="11">
        <v>18.3</v>
      </c>
      <c r="I38" s="11">
        <v>11.2</v>
      </c>
      <c r="J38" s="11">
        <v>22.4</v>
      </c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>
        <v>0.2</v>
      </c>
      <c r="F39" s="11">
        <v>0.2</v>
      </c>
      <c r="G39" s="11">
        <v>0.2</v>
      </c>
      <c r="H39" s="11">
        <v>0.2</v>
      </c>
      <c r="I39" s="11">
        <v>0.3</v>
      </c>
      <c r="J39" s="11">
        <v>0.3</v>
      </c>
    </row>
    <row r="40" ht="15.75" spans="1:10">
      <c r="A40" s="45"/>
      <c r="B40" s="43"/>
      <c r="C40" s="47" t="s">
        <v>46</v>
      </c>
      <c r="D40" s="47" t="s">
        <v>55</v>
      </c>
      <c r="E40" s="11">
        <v>10.38</v>
      </c>
      <c r="F40" s="11">
        <v>10.32</v>
      </c>
      <c r="G40" s="11">
        <v>10.29</v>
      </c>
      <c r="H40" s="11">
        <v>10.32</v>
      </c>
      <c r="I40" s="11">
        <v>10.45</v>
      </c>
      <c r="J40" s="11">
        <v>10.37</v>
      </c>
    </row>
    <row r="41" ht="15.75" spans="1:10">
      <c r="A41" s="45"/>
      <c r="B41" s="43"/>
      <c r="C41" s="46" t="s">
        <v>48</v>
      </c>
      <c r="D41" s="46" t="s">
        <v>56</v>
      </c>
      <c r="E41" s="11">
        <v>15.3</v>
      </c>
      <c r="F41" s="11">
        <v>20.5</v>
      </c>
      <c r="G41" s="11">
        <v>14.79</v>
      </c>
      <c r="H41" s="11">
        <v>15.56</v>
      </c>
      <c r="I41" s="11">
        <v>14.39</v>
      </c>
      <c r="J41" s="11">
        <v>20.7</v>
      </c>
    </row>
    <row r="42" ht="15.75" spans="1:10">
      <c r="A42" s="45"/>
      <c r="B42" s="43"/>
      <c r="C42" s="48" t="s">
        <v>57</v>
      </c>
      <c r="D42" s="47" t="s">
        <v>58</v>
      </c>
      <c r="E42" s="11">
        <v>3.96</v>
      </c>
      <c r="F42" s="11">
        <v>4.25</v>
      </c>
      <c r="G42" s="11">
        <v>3.98</v>
      </c>
      <c r="H42" s="11">
        <v>3.96</v>
      </c>
      <c r="I42" s="11">
        <v>3.88</v>
      </c>
      <c r="J42" s="11">
        <v>4.46</v>
      </c>
    </row>
    <row r="43" ht="15.75" spans="1:10">
      <c r="A43" s="45"/>
      <c r="B43" s="43"/>
      <c r="C43" s="48" t="s">
        <v>59</v>
      </c>
      <c r="D43" s="46" t="s">
        <v>60</v>
      </c>
      <c r="E43" s="11">
        <v>5.14</v>
      </c>
      <c r="F43" s="11">
        <v>5.76</v>
      </c>
      <c r="G43" s="11">
        <v>7.14</v>
      </c>
      <c r="H43" s="11">
        <v>6.52</v>
      </c>
      <c r="I43" s="11">
        <v>5.08</v>
      </c>
      <c r="J43" s="11">
        <v>4.35</v>
      </c>
    </row>
    <row r="44" ht="18.75" spans="1:10">
      <c r="A44" s="45"/>
      <c r="B44" s="43"/>
      <c r="C44" s="47" t="s">
        <v>50</v>
      </c>
      <c r="D44" s="46" t="s">
        <v>61</v>
      </c>
      <c r="E44" s="11">
        <v>1494</v>
      </c>
      <c r="F44" s="11">
        <v>1980</v>
      </c>
      <c r="G44" s="11">
        <v>1550</v>
      </c>
      <c r="H44" s="11">
        <v>1493</v>
      </c>
      <c r="I44" s="11">
        <v>1495</v>
      </c>
      <c r="J44" s="11">
        <v>1495</v>
      </c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>
        <v>5.39</v>
      </c>
      <c r="F45" s="11">
        <v>4.65</v>
      </c>
      <c r="G45" s="11">
        <v>3.76</v>
      </c>
      <c r="H45" s="11">
        <v>7.2</v>
      </c>
      <c r="I45" s="11">
        <v>3.34</v>
      </c>
      <c r="J45" s="11">
        <v>4.11</v>
      </c>
    </row>
    <row r="46" ht="18.75" spans="1:10">
      <c r="A46" s="45"/>
      <c r="B46" s="43"/>
      <c r="C46" s="47" t="s">
        <v>50</v>
      </c>
      <c r="D46" s="46" t="s">
        <v>51</v>
      </c>
      <c r="E46" s="11">
        <v>56</v>
      </c>
      <c r="F46" s="11">
        <v>60</v>
      </c>
      <c r="G46" s="11">
        <v>98.3</v>
      </c>
      <c r="H46" s="11">
        <v>97.6</v>
      </c>
      <c r="I46" s="11">
        <v>57</v>
      </c>
      <c r="J46" s="11">
        <v>65.4</v>
      </c>
    </row>
    <row r="47" ht="14.25" spans="1:10">
      <c r="A47" s="45"/>
      <c r="B47" s="43"/>
      <c r="C47" s="48" t="s">
        <v>52</v>
      </c>
      <c r="D47" s="46" t="s">
        <v>65</v>
      </c>
      <c r="E47" s="11">
        <v>3.52</v>
      </c>
      <c r="F47" s="11">
        <v>4.16</v>
      </c>
      <c r="G47" s="11">
        <v>7.61</v>
      </c>
      <c r="H47" s="11">
        <v>1.72</v>
      </c>
      <c r="I47" s="11">
        <v>2.77</v>
      </c>
      <c r="J47" s="11">
        <v>7.44</v>
      </c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/>
      <c r="F48" s="11"/>
      <c r="G48" s="11"/>
      <c r="H48" s="11"/>
      <c r="I48" s="11"/>
      <c r="J48" s="11"/>
    </row>
    <row r="49" ht="18.75" spans="1:10">
      <c r="A49" s="45"/>
      <c r="B49" s="43"/>
      <c r="C49" s="47" t="s">
        <v>50</v>
      </c>
      <c r="D49" s="46" t="s">
        <v>51</v>
      </c>
      <c r="E49" s="11"/>
      <c r="F49" s="11"/>
      <c r="G49" s="11"/>
      <c r="H49" s="11"/>
      <c r="I49" s="11"/>
      <c r="J49" s="11"/>
    </row>
    <row r="50" ht="14.25" spans="1:10">
      <c r="A50" s="45"/>
      <c r="B50" s="43"/>
      <c r="C50" s="48" t="s">
        <v>52</v>
      </c>
      <c r="D50" s="46" t="s">
        <v>65</v>
      </c>
      <c r="E50" s="11"/>
      <c r="F50" s="11"/>
      <c r="G50" s="11"/>
      <c r="H50" s="11"/>
      <c r="I50" s="11"/>
      <c r="J50" s="11"/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/>
      <c r="F51" s="11"/>
      <c r="G51" s="11"/>
      <c r="H51" s="11"/>
      <c r="I51" s="11"/>
      <c r="J51" s="11"/>
    </row>
    <row r="52" ht="15.75" spans="1:10">
      <c r="A52" s="45"/>
      <c r="B52" s="43"/>
      <c r="C52" s="47" t="s">
        <v>46</v>
      </c>
      <c r="D52" s="46" t="s">
        <v>69</v>
      </c>
      <c r="E52" s="11"/>
      <c r="F52" s="11"/>
      <c r="G52" s="11"/>
      <c r="H52" s="11"/>
      <c r="I52" s="11"/>
      <c r="J52" s="11"/>
    </row>
    <row r="53" ht="15.75" spans="1:10">
      <c r="A53" s="45"/>
      <c r="B53" s="43"/>
      <c r="C53" s="46" t="s">
        <v>48</v>
      </c>
      <c r="D53" s="46" t="s">
        <v>49</v>
      </c>
      <c r="E53" s="11"/>
      <c r="F53" s="11"/>
      <c r="G53" s="11"/>
      <c r="H53" s="11"/>
      <c r="I53" s="11"/>
      <c r="J53" s="11"/>
    </row>
    <row r="54" ht="18.75" spans="1:10">
      <c r="A54" s="45"/>
      <c r="B54" s="43"/>
      <c r="C54" s="47" t="s">
        <v>50</v>
      </c>
      <c r="D54" s="46" t="s">
        <v>51</v>
      </c>
      <c r="E54" s="11"/>
      <c r="F54" s="11"/>
      <c r="G54" s="11"/>
      <c r="H54" s="11"/>
      <c r="I54" s="11"/>
      <c r="J54" s="11"/>
    </row>
    <row r="55" ht="14.25" spans="1:10">
      <c r="A55" s="45"/>
      <c r="B55" s="49"/>
      <c r="C55" s="50" t="s">
        <v>52</v>
      </c>
      <c r="D55" s="46" t="s">
        <v>70</v>
      </c>
      <c r="E55" s="11"/>
      <c r="F55" s="11"/>
      <c r="G55" s="11"/>
      <c r="H55" s="11"/>
      <c r="I55" s="11"/>
      <c r="J55" s="11"/>
    </row>
    <row r="56" ht="14.25" spans="1:10">
      <c r="A56" s="51" t="s">
        <v>71</v>
      </c>
      <c r="B56" s="51" t="s">
        <v>72</v>
      </c>
      <c r="C56" s="52">
        <v>7.21</v>
      </c>
      <c r="D56" s="51" t="s">
        <v>44</v>
      </c>
      <c r="E56" s="52">
        <v>72</v>
      </c>
      <c r="F56" s="51" t="s">
        <v>73</v>
      </c>
      <c r="G56" s="52">
        <v>80</v>
      </c>
      <c r="H56" s="51" t="s">
        <v>74</v>
      </c>
      <c r="I56" s="52">
        <v>0.01</v>
      </c>
      <c r="J56" s="91"/>
    </row>
    <row r="57" ht="14.25" spans="1:13">
      <c r="A57" s="45"/>
      <c r="B57" s="53" t="s">
        <v>40</v>
      </c>
      <c r="C57" s="53"/>
      <c r="D57" s="53"/>
      <c r="E57" s="53"/>
      <c r="F57" s="78" t="s">
        <v>41</v>
      </c>
      <c r="G57" s="78"/>
      <c r="H57" s="78"/>
      <c r="I57" s="78"/>
      <c r="J57" s="92" t="s">
        <v>42</v>
      </c>
      <c r="K57" s="92"/>
      <c r="L57" s="92"/>
      <c r="M57" s="92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9" t="s">
        <v>75</v>
      </c>
      <c r="G58" s="79" t="s">
        <v>76</v>
      </c>
      <c r="H58" s="79" t="s">
        <v>75</v>
      </c>
      <c r="I58" s="79" t="s">
        <v>76</v>
      </c>
      <c r="J58" s="93" t="s">
        <v>75</v>
      </c>
      <c r="K58" s="93" t="s">
        <v>76</v>
      </c>
      <c r="L58" s="93" t="s">
        <v>75</v>
      </c>
      <c r="M58" s="93" t="s">
        <v>76</v>
      </c>
    </row>
    <row r="59" ht="18.75" spans="1:13">
      <c r="A59" s="56" t="s">
        <v>77</v>
      </c>
      <c r="B59" s="57">
        <v>13.3</v>
      </c>
      <c r="C59" s="57"/>
      <c r="D59" s="57"/>
      <c r="E59" s="57"/>
      <c r="F59" s="57"/>
      <c r="G59" s="57"/>
      <c r="H59" s="57"/>
      <c r="I59" s="57"/>
      <c r="J59" s="57"/>
      <c r="K59" s="57"/>
      <c r="L59" s="57">
        <v>4.52</v>
      </c>
      <c r="M59" s="57"/>
    </row>
    <row r="60" ht="18.75" spans="1:13">
      <c r="A60" s="56" t="s">
        <v>78</v>
      </c>
      <c r="B60" s="57">
        <v>1.36</v>
      </c>
      <c r="C60" s="57"/>
      <c r="D60" s="57">
        <v>3.85</v>
      </c>
      <c r="E60" s="57"/>
      <c r="F60" s="57">
        <v>22.9</v>
      </c>
      <c r="G60" s="57"/>
      <c r="H60" s="57">
        <v>12.8</v>
      </c>
      <c r="I60" s="57"/>
      <c r="J60" s="57">
        <v>7.51</v>
      </c>
      <c r="K60" s="57"/>
      <c r="L60" s="57"/>
      <c r="M60" s="57"/>
    </row>
    <row r="61" ht="18.75" spans="1:13">
      <c r="A61" s="56" t="s">
        <v>79</v>
      </c>
      <c r="B61" s="57"/>
      <c r="C61" s="57"/>
      <c r="D61" s="57">
        <v>8.13</v>
      </c>
      <c r="E61" s="57"/>
      <c r="F61" s="57">
        <v>1.34</v>
      </c>
      <c r="G61" s="57"/>
      <c r="H61" s="57">
        <v>5.76</v>
      </c>
      <c r="I61" s="57"/>
      <c r="J61" s="57">
        <v>2.52</v>
      </c>
      <c r="K61" s="57"/>
      <c r="L61" s="57">
        <v>2.83</v>
      </c>
      <c r="M61" s="57"/>
    </row>
    <row r="62" ht="18.75" spans="1:13">
      <c r="A62" s="59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95"/>
    </row>
    <row r="63" ht="18.75" spans="1:13">
      <c r="A63" s="61" t="s">
        <v>80</v>
      </c>
      <c r="B63" s="57"/>
      <c r="C63" s="57">
        <v>49.94</v>
      </c>
      <c r="D63" s="57"/>
      <c r="E63" s="57">
        <v>52.25</v>
      </c>
      <c r="F63" s="57"/>
      <c r="G63" s="57">
        <v>65.8</v>
      </c>
      <c r="H63" s="57"/>
      <c r="I63" s="57">
        <v>68.3</v>
      </c>
      <c r="J63" s="57"/>
      <c r="K63" s="57">
        <v>48.54</v>
      </c>
      <c r="L63" s="57"/>
      <c r="M63" s="57">
        <v>45.92</v>
      </c>
    </row>
    <row r="64" ht="18.75" spans="1:13">
      <c r="A64" s="61" t="s">
        <v>81</v>
      </c>
      <c r="B64" s="57"/>
      <c r="C64" s="57">
        <v>85.3</v>
      </c>
      <c r="D64" s="57"/>
      <c r="E64" s="57">
        <v>82.5</v>
      </c>
      <c r="F64" s="57"/>
      <c r="G64" s="57">
        <v>100</v>
      </c>
      <c r="H64" s="57"/>
      <c r="I64" s="57">
        <v>34.1</v>
      </c>
      <c r="J64" s="57"/>
      <c r="K64" s="57">
        <v>21.62</v>
      </c>
      <c r="L64" s="57"/>
      <c r="M64" s="57">
        <v>20.39</v>
      </c>
    </row>
    <row r="65" ht="18.75" spans="1:13">
      <c r="A65" s="61" t="s">
        <v>82</v>
      </c>
      <c r="B65" s="57"/>
      <c r="C65" s="57">
        <v>39.89</v>
      </c>
      <c r="D65" s="57"/>
      <c r="E65" s="57">
        <v>41.75</v>
      </c>
      <c r="F65" s="57"/>
      <c r="G65" s="57">
        <v>62.4</v>
      </c>
      <c r="H65" s="57"/>
      <c r="I65" s="57">
        <v>69.9</v>
      </c>
      <c r="J65" s="57"/>
      <c r="K65" s="57">
        <v>49.05</v>
      </c>
      <c r="L65" s="57"/>
      <c r="M65" s="57">
        <v>51.82</v>
      </c>
    </row>
    <row r="66" ht="18.75" spans="1:13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100"/>
    </row>
    <row r="67" ht="18.75" spans="1:13">
      <c r="A67" s="98" t="s">
        <v>83</v>
      </c>
      <c r="B67" s="57">
        <v>1.52</v>
      </c>
      <c r="C67" s="57">
        <v>11.6</v>
      </c>
      <c r="D67" s="57">
        <v>2.5</v>
      </c>
      <c r="E67" s="57">
        <v>13.5</v>
      </c>
      <c r="F67" s="57">
        <v>1.17</v>
      </c>
      <c r="G67" s="57">
        <v>9.7</v>
      </c>
      <c r="H67" s="57">
        <v>1.86</v>
      </c>
      <c r="I67" s="57">
        <v>18.1</v>
      </c>
      <c r="J67" s="57"/>
      <c r="K67" s="57"/>
      <c r="L67" s="57">
        <v>1.62</v>
      </c>
      <c r="M67" s="57">
        <v>7.6</v>
      </c>
    </row>
    <row r="68" ht="18.75" spans="1:13">
      <c r="A68" s="98" t="s">
        <v>84</v>
      </c>
      <c r="B68" s="57">
        <v>2.39</v>
      </c>
      <c r="C68" s="57">
        <v>2.5</v>
      </c>
      <c r="D68" s="57">
        <v>5.74</v>
      </c>
      <c r="E68" s="57">
        <v>3.5</v>
      </c>
      <c r="F68" s="57">
        <v>7.43</v>
      </c>
      <c r="G68" s="57">
        <v>1.4</v>
      </c>
      <c r="H68" s="57">
        <v>2.54</v>
      </c>
      <c r="I68" s="57">
        <v>4.3</v>
      </c>
      <c r="J68" s="57">
        <v>5.26</v>
      </c>
      <c r="K68" s="57">
        <v>6</v>
      </c>
      <c r="L68" s="57">
        <v>1.45</v>
      </c>
      <c r="M68" s="57">
        <v>3.1</v>
      </c>
    </row>
    <row r="69" ht="18.75" spans="1:13">
      <c r="A69" s="98" t="s">
        <v>85</v>
      </c>
      <c r="B69" s="57">
        <v>15.5</v>
      </c>
      <c r="C69" s="57">
        <v>5.3</v>
      </c>
      <c r="D69" s="57">
        <v>14.2</v>
      </c>
      <c r="E69" s="57">
        <v>4.6</v>
      </c>
      <c r="F69" s="57">
        <v>17.4</v>
      </c>
      <c r="G69" s="57">
        <v>2.1</v>
      </c>
      <c r="H69" s="57">
        <v>47.9</v>
      </c>
      <c r="I69" s="57">
        <v>6.2</v>
      </c>
      <c r="J69" s="57">
        <v>19.5</v>
      </c>
      <c r="K69" s="57">
        <v>5.9</v>
      </c>
      <c r="L69" s="57">
        <v>15.4</v>
      </c>
      <c r="M69" s="57">
        <v>4.5</v>
      </c>
    </row>
    <row r="70" ht="18.75" spans="1:13">
      <c r="A70" s="98" t="s">
        <v>86</v>
      </c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C28:E30"/>
    <mergeCell ref="F28:H30"/>
    <mergeCell ref="I28:K30"/>
    <mergeCell ref="A28:B30"/>
  </mergeCells>
  <pageMargins left="0.7" right="0.7" top="0.75" bottom="0.75" header="0.3" footer="0.3"/>
  <pageSetup paperSize="9" orientation="portrait" horizontalDpi="203" verticalDpi="20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31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2"/>
    </row>
    <row r="2" ht="17.25" customHeight="1" spans="1:11">
      <c r="A2" s="5" t="s">
        <v>0</v>
      </c>
      <c r="B2" s="5"/>
      <c r="C2" s="6" t="s">
        <v>113</v>
      </c>
      <c r="D2" s="6"/>
      <c r="E2" s="6"/>
      <c r="F2" s="62" t="s">
        <v>114</v>
      </c>
      <c r="G2" s="62"/>
      <c r="H2" s="62"/>
      <c r="I2" s="83" t="s">
        <v>125</v>
      </c>
      <c r="J2" s="83"/>
      <c r="K2" s="83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4">
        <v>0.666666666666667</v>
      </c>
      <c r="J3" s="84">
        <v>0.833333333333333</v>
      </c>
      <c r="K3" s="84">
        <v>0.979166666666667</v>
      </c>
    </row>
    <row r="4" ht="21.95" customHeight="1" spans="1:13">
      <c r="A4" s="9" t="s">
        <v>4</v>
      </c>
      <c r="B4" s="10" t="s">
        <v>5</v>
      </c>
      <c r="C4" s="101">
        <v>97300</v>
      </c>
      <c r="D4" s="102"/>
      <c r="E4" s="107"/>
      <c r="F4" s="11">
        <v>98550</v>
      </c>
      <c r="G4" s="11"/>
      <c r="H4" s="11"/>
      <c r="I4" s="11">
        <v>99999</v>
      </c>
      <c r="J4" s="11"/>
      <c r="K4" s="11"/>
      <c r="L4" s="85" t="s">
        <v>90</v>
      </c>
      <c r="M4" s="85" t="s">
        <v>91</v>
      </c>
    </row>
    <row r="5" ht="21.95" customHeight="1" spans="1:13">
      <c r="A5" s="9"/>
      <c r="B5" s="12" t="s">
        <v>6</v>
      </c>
      <c r="C5" s="101">
        <v>91100</v>
      </c>
      <c r="D5" s="102"/>
      <c r="E5" s="107"/>
      <c r="F5" s="11">
        <v>92450</v>
      </c>
      <c r="G5" s="11"/>
      <c r="H5" s="11"/>
      <c r="I5" s="11">
        <v>93690</v>
      </c>
      <c r="J5" s="11"/>
      <c r="K5" s="11"/>
      <c r="L5" s="86"/>
      <c r="M5" s="86"/>
    </row>
    <row r="6" ht="21.95" customHeight="1" spans="1:13">
      <c r="A6" s="9"/>
      <c r="B6" s="12" t="s">
        <v>7</v>
      </c>
      <c r="C6" s="103">
        <f>C4-'26日'!I4</f>
        <v>1400</v>
      </c>
      <c r="D6" s="104"/>
      <c r="E6" s="108"/>
      <c r="F6" s="64">
        <f>F4-C4</f>
        <v>1250</v>
      </c>
      <c r="G6" s="65"/>
      <c r="H6" s="66"/>
      <c r="I6" s="64">
        <f>I4-F4</f>
        <v>1449</v>
      </c>
      <c r="J6" s="65"/>
      <c r="K6" s="66"/>
      <c r="L6" s="87">
        <f>C6+F6+I6</f>
        <v>4099</v>
      </c>
      <c r="M6" s="87">
        <f>C7+F7+I7</f>
        <v>3970</v>
      </c>
    </row>
    <row r="7" ht="21.95" customHeight="1" spans="1:13">
      <c r="A7" s="9"/>
      <c r="B7" s="12" t="s">
        <v>8</v>
      </c>
      <c r="C7" s="105">
        <f>C5-'26日'!I5</f>
        <v>1380</v>
      </c>
      <c r="D7" s="106"/>
      <c r="E7" s="109"/>
      <c r="F7" s="64">
        <f>F5-C5</f>
        <v>1350</v>
      </c>
      <c r="G7" s="65"/>
      <c r="H7" s="66"/>
      <c r="I7" s="64">
        <f>I5-F5</f>
        <v>1240</v>
      </c>
      <c r="J7" s="65"/>
      <c r="K7" s="66"/>
      <c r="L7" s="87"/>
      <c r="M7" s="87"/>
    </row>
    <row r="8" ht="21.95" customHeight="1" spans="1:11">
      <c r="A8" s="9"/>
      <c r="B8" s="12" t="s">
        <v>9</v>
      </c>
      <c r="C8" s="101">
        <v>0</v>
      </c>
      <c r="D8" s="102"/>
      <c r="E8" s="107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01">
        <v>47</v>
      </c>
      <c r="D9" s="102"/>
      <c r="E9" s="107"/>
      <c r="F9" s="11">
        <v>49</v>
      </c>
      <c r="G9" s="11"/>
      <c r="H9" s="11"/>
      <c r="I9" s="11">
        <v>46</v>
      </c>
      <c r="J9" s="11"/>
      <c r="K9" s="11"/>
      <c r="L9" s="88" t="s">
        <v>92</v>
      </c>
      <c r="M9" s="94"/>
      <c r="N9" s="94"/>
      <c r="O9" s="94"/>
    </row>
    <row r="10" ht="21.95" customHeight="1" spans="1:11">
      <c r="A10" s="14"/>
      <c r="B10" s="15" t="s">
        <v>12</v>
      </c>
      <c r="C10" s="101">
        <v>47</v>
      </c>
      <c r="D10" s="102"/>
      <c r="E10" s="107"/>
      <c r="F10" s="11">
        <v>49</v>
      </c>
      <c r="G10" s="11"/>
      <c r="H10" s="11"/>
      <c r="I10" s="11">
        <v>46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65</v>
      </c>
      <c r="D12" s="11">
        <v>65</v>
      </c>
      <c r="E12" s="11">
        <v>65</v>
      </c>
      <c r="F12" s="11">
        <v>65</v>
      </c>
      <c r="G12" s="11">
        <v>65</v>
      </c>
      <c r="H12" s="11">
        <v>65</v>
      </c>
      <c r="I12" s="11">
        <v>65</v>
      </c>
      <c r="J12" s="11">
        <v>65</v>
      </c>
      <c r="K12" s="11">
        <v>65</v>
      </c>
    </row>
    <row r="13" ht="21.95" customHeight="1" spans="1:11">
      <c r="A13" s="16"/>
      <c r="B13" s="17" t="s">
        <v>16</v>
      </c>
      <c r="C13" s="11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440</v>
      </c>
      <c r="D15" s="18">
        <v>400</v>
      </c>
      <c r="E15" s="18">
        <v>360</v>
      </c>
      <c r="F15" s="18">
        <v>370</v>
      </c>
      <c r="G15" s="18">
        <v>330</v>
      </c>
      <c r="H15" s="18">
        <v>290</v>
      </c>
      <c r="I15" s="18">
        <v>290</v>
      </c>
      <c r="J15" s="18">
        <v>250</v>
      </c>
      <c r="K15" s="18">
        <v>500</v>
      </c>
    </row>
    <row r="16" ht="21.95" customHeight="1" spans="1:11">
      <c r="A16" s="19"/>
      <c r="B16" s="20" t="s">
        <v>20</v>
      </c>
      <c r="C16" s="21" t="s">
        <v>21</v>
      </c>
      <c r="D16" s="21"/>
      <c r="E16" s="21"/>
      <c r="F16" s="21" t="s">
        <v>21</v>
      </c>
      <c r="G16" s="21"/>
      <c r="H16" s="21"/>
      <c r="I16" s="21" t="s">
        <v>299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8">
        <v>90</v>
      </c>
      <c r="D18" s="18">
        <v>90</v>
      </c>
      <c r="E18" s="18">
        <v>90</v>
      </c>
      <c r="F18" s="18">
        <v>90</v>
      </c>
      <c r="G18" s="18">
        <v>90</v>
      </c>
      <c r="H18" s="18">
        <v>90</v>
      </c>
      <c r="I18" s="18">
        <v>90</v>
      </c>
      <c r="J18" s="18">
        <v>90</v>
      </c>
      <c r="K18" s="18">
        <v>90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340</v>
      </c>
      <c r="D21" s="18">
        <v>500</v>
      </c>
      <c r="E21" s="18">
        <v>440</v>
      </c>
      <c r="F21" s="18">
        <v>400</v>
      </c>
      <c r="G21" s="18">
        <v>300</v>
      </c>
      <c r="H21" s="18">
        <v>500</v>
      </c>
      <c r="I21" s="18">
        <v>500</v>
      </c>
      <c r="J21" s="18">
        <v>400</v>
      </c>
      <c r="K21" s="18">
        <v>320</v>
      </c>
    </row>
    <row r="22" ht="21.95" customHeight="1" spans="1:11">
      <c r="A22" s="14"/>
      <c r="B22" s="20" t="s">
        <v>25</v>
      </c>
      <c r="C22" s="21" t="s">
        <v>26</v>
      </c>
      <c r="D22" s="21"/>
      <c r="E22" s="21"/>
      <c r="F22" s="21" t="s">
        <v>300</v>
      </c>
      <c r="G22" s="21"/>
      <c r="H22" s="21"/>
      <c r="I22" s="21" t="s">
        <v>26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v>1900</v>
      </c>
      <c r="D23" s="18"/>
      <c r="E23" s="18"/>
      <c r="F23" s="18">
        <v>1800</v>
      </c>
      <c r="G23" s="18"/>
      <c r="H23" s="18"/>
      <c r="I23" s="18">
        <v>1580</v>
      </c>
      <c r="J23" s="18"/>
      <c r="K23" s="18"/>
    </row>
    <row r="24" ht="21.95" customHeight="1" spans="1:11">
      <c r="A24" s="24"/>
      <c r="B24" s="25" t="s">
        <v>29</v>
      </c>
      <c r="C24" s="18">
        <v>1390</v>
      </c>
      <c r="D24" s="18"/>
      <c r="E24" s="18"/>
      <c r="F24" s="18">
        <v>1250</v>
      </c>
      <c r="G24" s="18"/>
      <c r="H24" s="18"/>
      <c r="I24" s="18">
        <v>1150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53</v>
      </c>
      <c r="D25" s="18"/>
      <c r="E25" s="18"/>
      <c r="F25" s="18">
        <v>53</v>
      </c>
      <c r="G25" s="18"/>
      <c r="H25" s="18"/>
      <c r="I25" s="18">
        <v>52</v>
      </c>
      <c r="J25" s="18"/>
      <c r="K25" s="18"/>
    </row>
    <row r="26" ht="21.95" customHeight="1" spans="1:11">
      <c r="A26" s="19"/>
      <c r="B26" s="15" t="s">
        <v>32</v>
      </c>
      <c r="C26" s="18">
        <v>307</v>
      </c>
      <c r="D26" s="18"/>
      <c r="E26" s="18"/>
      <c r="F26" s="18">
        <v>307</v>
      </c>
      <c r="G26" s="18"/>
      <c r="H26" s="18"/>
      <c r="I26" s="18">
        <v>307</v>
      </c>
      <c r="J26" s="18"/>
      <c r="K26" s="18"/>
    </row>
    <row r="27" ht="21.95" customHeight="1" spans="1:11">
      <c r="A27" s="19"/>
      <c r="B27" s="15" t="s">
        <v>33</v>
      </c>
      <c r="C27" s="18">
        <v>2</v>
      </c>
      <c r="D27" s="18"/>
      <c r="E27" s="18"/>
      <c r="F27" s="18">
        <v>2</v>
      </c>
      <c r="G27" s="18"/>
      <c r="H27" s="18"/>
      <c r="I27" s="18">
        <v>2</v>
      </c>
      <c r="J27" s="18"/>
      <c r="K27" s="18"/>
    </row>
    <row r="28" ht="76.5" customHeight="1" spans="1:11">
      <c r="A28" s="26" t="s">
        <v>34</v>
      </c>
      <c r="B28" s="27"/>
      <c r="C28" s="28" t="s">
        <v>301</v>
      </c>
      <c r="D28" s="29"/>
      <c r="E28" s="67"/>
      <c r="F28" s="28" t="s">
        <v>302</v>
      </c>
      <c r="G28" s="29"/>
      <c r="H28" s="67"/>
      <c r="I28" s="110" t="s">
        <v>303</v>
      </c>
      <c r="J28" s="111"/>
      <c r="K28" s="112"/>
    </row>
    <row r="29" ht="24" customHeight="1" spans="1:11">
      <c r="A29" s="30"/>
      <c r="B29" s="31"/>
      <c r="C29" s="32"/>
      <c r="D29" s="33"/>
      <c r="E29" s="68"/>
      <c r="F29" s="32"/>
      <c r="G29" s="33"/>
      <c r="H29" s="68"/>
      <c r="I29" s="113"/>
      <c r="J29" s="114"/>
      <c r="K29" s="115"/>
    </row>
    <row r="30" ht="20.25" customHeight="1" spans="1:11">
      <c r="A30" s="34"/>
      <c r="B30" s="35"/>
      <c r="C30" s="36"/>
      <c r="D30" s="37"/>
      <c r="E30" s="69"/>
      <c r="F30" s="36"/>
      <c r="G30" s="37"/>
      <c r="H30" s="69"/>
      <c r="I30" s="116"/>
      <c r="J30" s="117"/>
      <c r="K30" s="118"/>
    </row>
    <row r="31" ht="14.25" customHeight="1" spans="1:11">
      <c r="A31" s="38" t="s">
        <v>35</v>
      </c>
      <c r="B31" s="39"/>
      <c r="C31" s="40" t="s">
        <v>205</v>
      </c>
      <c r="D31" s="41"/>
      <c r="E31" s="70"/>
      <c r="F31" s="40" t="s">
        <v>304</v>
      </c>
      <c r="G31" s="41"/>
      <c r="H31" s="70"/>
      <c r="I31" s="40" t="s">
        <v>133</v>
      </c>
      <c r="J31" s="41"/>
      <c r="K31" s="70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1" t="s">
        <v>40</v>
      </c>
      <c r="F33" s="72"/>
      <c r="G33" s="73" t="s">
        <v>41</v>
      </c>
      <c r="H33" s="74"/>
      <c r="I33" s="89" t="s">
        <v>42</v>
      </c>
      <c r="J33" s="90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91">
        <v>0</v>
      </c>
    </row>
    <row r="35" ht="15.75" spans="1:10">
      <c r="A35" s="45"/>
      <c r="B35" s="43"/>
      <c r="C35" s="47" t="s">
        <v>46</v>
      </c>
      <c r="D35" s="47" t="s">
        <v>47</v>
      </c>
      <c r="E35" s="11">
        <v>9.49</v>
      </c>
      <c r="F35" s="11">
        <v>9.48</v>
      </c>
      <c r="G35" s="11">
        <v>9.42</v>
      </c>
      <c r="H35" s="18">
        <v>9.45</v>
      </c>
      <c r="I35" s="11">
        <v>9.5</v>
      </c>
      <c r="J35" s="91">
        <v>9.5</v>
      </c>
    </row>
    <row r="36" ht="15.75" spans="1:10">
      <c r="A36" s="45"/>
      <c r="B36" s="43"/>
      <c r="C36" s="46" t="s">
        <v>48</v>
      </c>
      <c r="D36" s="46" t="s">
        <v>49</v>
      </c>
      <c r="E36" s="11">
        <v>8.91</v>
      </c>
      <c r="F36" s="11">
        <v>10.11</v>
      </c>
      <c r="G36" s="11">
        <v>4.74</v>
      </c>
      <c r="H36" s="18">
        <v>6.31</v>
      </c>
      <c r="I36" s="11">
        <v>4.76</v>
      </c>
      <c r="J36" s="91">
        <v>4.36</v>
      </c>
    </row>
    <row r="37" ht="18.75" spans="1:10">
      <c r="A37" s="45"/>
      <c r="B37" s="43"/>
      <c r="C37" s="47" t="s">
        <v>50</v>
      </c>
      <c r="D37" s="46" t="s">
        <v>51</v>
      </c>
      <c r="E37" s="11">
        <v>16.2</v>
      </c>
      <c r="F37" s="11">
        <v>17.8</v>
      </c>
      <c r="G37" s="75">
        <v>19.8</v>
      </c>
      <c r="H37" s="18">
        <v>19.6</v>
      </c>
      <c r="I37" s="11">
        <v>15.3</v>
      </c>
      <c r="J37" s="91">
        <v>15.5</v>
      </c>
    </row>
    <row r="38" ht="14.25" spans="1:10">
      <c r="A38" s="45"/>
      <c r="B38" s="43"/>
      <c r="C38" s="48" t="s">
        <v>52</v>
      </c>
      <c r="D38" s="46" t="s">
        <v>53</v>
      </c>
      <c r="E38" s="75">
        <v>35.3</v>
      </c>
      <c r="F38" s="75">
        <v>26.2</v>
      </c>
      <c r="G38" s="75">
        <v>14.1</v>
      </c>
      <c r="H38" s="76">
        <v>9.64</v>
      </c>
      <c r="I38" s="11">
        <v>8.64</v>
      </c>
      <c r="J38" s="91">
        <v>7.2</v>
      </c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>
        <v>1</v>
      </c>
      <c r="F39" s="11">
        <v>1</v>
      </c>
      <c r="G39" s="11">
        <v>0.3</v>
      </c>
      <c r="H39" s="18">
        <v>0.3</v>
      </c>
      <c r="I39" s="11">
        <v>0.5</v>
      </c>
      <c r="J39" s="91">
        <v>0.5</v>
      </c>
    </row>
    <row r="40" ht="15.75" spans="1:10">
      <c r="A40" s="45"/>
      <c r="B40" s="43"/>
      <c r="C40" s="47" t="s">
        <v>46</v>
      </c>
      <c r="D40" s="47" t="s">
        <v>55</v>
      </c>
      <c r="E40" s="11">
        <v>10.4</v>
      </c>
      <c r="F40" s="11">
        <v>10.34</v>
      </c>
      <c r="G40" s="11">
        <v>10.48</v>
      </c>
      <c r="H40" s="18">
        <v>10.28</v>
      </c>
      <c r="I40" s="11">
        <v>10.34</v>
      </c>
      <c r="J40" s="91">
        <v>10.37</v>
      </c>
    </row>
    <row r="41" ht="15.75" spans="1:10">
      <c r="A41" s="45"/>
      <c r="B41" s="43"/>
      <c r="C41" s="46" t="s">
        <v>48</v>
      </c>
      <c r="D41" s="46" t="s">
        <v>56</v>
      </c>
      <c r="E41" s="11">
        <v>25.3</v>
      </c>
      <c r="F41" s="11">
        <v>26.8</v>
      </c>
      <c r="G41" s="11">
        <v>14.79</v>
      </c>
      <c r="H41" s="18">
        <v>17.52</v>
      </c>
      <c r="I41" s="11">
        <v>15.27</v>
      </c>
      <c r="J41" s="91">
        <v>16.3</v>
      </c>
    </row>
    <row r="42" ht="15.75" spans="1:10">
      <c r="A42" s="45"/>
      <c r="B42" s="43"/>
      <c r="C42" s="48" t="s">
        <v>57</v>
      </c>
      <c r="D42" s="47" t="s">
        <v>58</v>
      </c>
      <c r="E42" s="11">
        <v>4.61</v>
      </c>
      <c r="F42" s="11">
        <v>4.49</v>
      </c>
      <c r="G42" s="11">
        <v>3.92</v>
      </c>
      <c r="H42" s="18">
        <v>3.94</v>
      </c>
      <c r="I42" s="11">
        <v>3.7</v>
      </c>
      <c r="J42" s="91">
        <v>3.95</v>
      </c>
    </row>
    <row r="43" ht="15.75" spans="1:10">
      <c r="A43" s="45"/>
      <c r="B43" s="43"/>
      <c r="C43" s="48" t="s">
        <v>59</v>
      </c>
      <c r="D43" s="46" t="s">
        <v>60</v>
      </c>
      <c r="E43" s="11">
        <v>10.9</v>
      </c>
      <c r="F43" s="11">
        <v>8.66</v>
      </c>
      <c r="G43" s="11">
        <v>7.25</v>
      </c>
      <c r="H43" s="18">
        <v>7.72</v>
      </c>
      <c r="I43" s="11">
        <v>5.82</v>
      </c>
      <c r="J43" s="91">
        <v>6.1</v>
      </c>
    </row>
    <row r="44" ht="18.75" spans="1:10">
      <c r="A44" s="45"/>
      <c r="B44" s="43"/>
      <c r="C44" s="47" t="s">
        <v>50</v>
      </c>
      <c r="D44" s="46" t="s">
        <v>61</v>
      </c>
      <c r="E44" s="11">
        <v>1497</v>
      </c>
      <c r="F44" s="11">
        <v>1499</v>
      </c>
      <c r="G44" s="11">
        <v>1498</v>
      </c>
      <c r="H44" s="18">
        <v>1499</v>
      </c>
      <c r="I44" s="11">
        <v>1488</v>
      </c>
      <c r="J44" s="91">
        <v>1490</v>
      </c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>
        <v>5.56</v>
      </c>
      <c r="F45" s="11">
        <v>6.78</v>
      </c>
      <c r="G45" s="11">
        <v>3.65</v>
      </c>
      <c r="H45" s="18">
        <v>4.52</v>
      </c>
      <c r="I45" s="11">
        <v>4.94</v>
      </c>
      <c r="J45" s="91">
        <v>5.2</v>
      </c>
    </row>
    <row r="46" ht="18.75" spans="1:10">
      <c r="A46" s="45"/>
      <c r="B46" s="43"/>
      <c r="C46" s="47" t="s">
        <v>50</v>
      </c>
      <c r="D46" s="46" t="s">
        <v>51</v>
      </c>
      <c r="E46" s="11">
        <v>65.3</v>
      </c>
      <c r="F46" s="11">
        <v>68.8</v>
      </c>
      <c r="G46" s="11">
        <v>85.2</v>
      </c>
      <c r="H46" s="18">
        <v>89.6</v>
      </c>
      <c r="I46" s="11">
        <v>85.1</v>
      </c>
      <c r="J46" s="91">
        <v>80.2</v>
      </c>
    </row>
    <row r="47" ht="14.25" spans="1:10">
      <c r="A47" s="45"/>
      <c r="B47" s="43"/>
      <c r="C47" s="48" t="s">
        <v>52</v>
      </c>
      <c r="D47" s="46" t="s">
        <v>65</v>
      </c>
      <c r="E47" s="11">
        <v>3.85</v>
      </c>
      <c r="F47" s="11">
        <v>2.46</v>
      </c>
      <c r="G47" s="11">
        <v>6.79</v>
      </c>
      <c r="H47" s="18">
        <v>7.3</v>
      </c>
      <c r="I47" s="11">
        <v>4.6</v>
      </c>
      <c r="J47" s="91">
        <v>5.1</v>
      </c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/>
      <c r="F48" s="11"/>
      <c r="G48" s="11"/>
      <c r="H48" s="18"/>
      <c r="I48" s="11"/>
      <c r="J48" s="91"/>
    </row>
    <row r="49" ht="18.75" spans="1:10">
      <c r="A49" s="45"/>
      <c r="B49" s="43"/>
      <c r="C49" s="47" t="s">
        <v>50</v>
      </c>
      <c r="D49" s="46" t="s">
        <v>51</v>
      </c>
      <c r="E49" s="11"/>
      <c r="F49" s="11"/>
      <c r="G49" s="11"/>
      <c r="H49" s="18"/>
      <c r="I49" s="11"/>
      <c r="J49" s="91"/>
    </row>
    <row r="50" ht="14.25" spans="1:10">
      <c r="A50" s="45"/>
      <c r="B50" s="43"/>
      <c r="C50" s="48" t="s">
        <v>52</v>
      </c>
      <c r="D50" s="46" t="s">
        <v>65</v>
      </c>
      <c r="E50" s="11"/>
      <c r="F50" s="11"/>
      <c r="G50" s="11"/>
      <c r="H50" s="18"/>
      <c r="I50" s="11"/>
      <c r="J50" s="91"/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/>
      <c r="F51" s="11"/>
      <c r="G51" s="11"/>
      <c r="H51" s="18"/>
      <c r="I51" s="11"/>
      <c r="J51" s="91"/>
    </row>
    <row r="52" ht="15.75" spans="1:10">
      <c r="A52" s="45"/>
      <c r="B52" s="43"/>
      <c r="C52" s="47" t="s">
        <v>46</v>
      </c>
      <c r="D52" s="46" t="s">
        <v>69</v>
      </c>
      <c r="E52" s="11"/>
      <c r="F52" s="11"/>
      <c r="G52" s="11"/>
      <c r="H52" s="18"/>
      <c r="I52" s="11"/>
      <c r="J52" s="91"/>
    </row>
    <row r="53" ht="15.75" spans="1:10">
      <c r="A53" s="45"/>
      <c r="B53" s="43"/>
      <c r="C53" s="46" t="s">
        <v>48</v>
      </c>
      <c r="D53" s="46" t="s">
        <v>49</v>
      </c>
      <c r="E53" s="11"/>
      <c r="F53" s="11"/>
      <c r="G53" s="11"/>
      <c r="H53" s="18"/>
      <c r="I53" s="11"/>
      <c r="J53" s="91"/>
    </row>
    <row r="54" ht="18.75" spans="1:10">
      <c r="A54" s="45"/>
      <c r="B54" s="43"/>
      <c r="C54" s="47" t="s">
        <v>50</v>
      </c>
      <c r="D54" s="46" t="s">
        <v>51</v>
      </c>
      <c r="E54" s="11"/>
      <c r="F54" s="11"/>
      <c r="G54" s="11"/>
      <c r="H54" s="18"/>
      <c r="I54" s="11"/>
      <c r="J54" s="91"/>
    </row>
    <row r="55" ht="14.25" spans="1:10">
      <c r="A55" s="45"/>
      <c r="B55" s="49"/>
      <c r="C55" s="50" t="s">
        <v>52</v>
      </c>
      <c r="D55" s="46" t="s">
        <v>70</v>
      </c>
      <c r="E55" s="77"/>
      <c r="F55" s="77"/>
      <c r="G55" s="77"/>
      <c r="H55" s="18"/>
      <c r="I55" s="11"/>
      <c r="J55" s="91"/>
    </row>
    <row r="56" ht="14.25" spans="1:10">
      <c r="A56" s="51" t="s">
        <v>71</v>
      </c>
      <c r="B56" s="51" t="s">
        <v>72</v>
      </c>
      <c r="C56" s="52">
        <v>7.07</v>
      </c>
      <c r="D56" s="51" t="s">
        <v>44</v>
      </c>
      <c r="E56" s="52">
        <v>75</v>
      </c>
      <c r="F56" s="51" t="s">
        <v>73</v>
      </c>
      <c r="G56" s="52">
        <v>82</v>
      </c>
      <c r="H56" s="51" t="s">
        <v>74</v>
      </c>
      <c r="I56" s="52">
        <v>0.01</v>
      </c>
      <c r="J56" s="91"/>
    </row>
    <row r="57" ht="14.25" spans="1:13">
      <c r="A57" s="45"/>
      <c r="B57" s="53" t="s">
        <v>40</v>
      </c>
      <c r="C57" s="53"/>
      <c r="D57" s="53"/>
      <c r="E57" s="53"/>
      <c r="F57" s="78" t="s">
        <v>41</v>
      </c>
      <c r="G57" s="78"/>
      <c r="H57" s="78"/>
      <c r="I57" s="78"/>
      <c r="J57" s="92" t="s">
        <v>42</v>
      </c>
      <c r="K57" s="92"/>
      <c r="L57" s="92"/>
      <c r="M57" s="92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9" t="s">
        <v>75</v>
      </c>
      <c r="G58" s="79" t="s">
        <v>76</v>
      </c>
      <c r="H58" s="79" t="s">
        <v>75</v>
      </c>
      <c r="I58" s="79" t="s">
        <v>76</v>
      </c>
      <c r="J58" s="93" t="s">
        <v>75</v>
      </c>
      <c r="K58" s="93" t="s">
        <v>76</v>
      </c>
      <c r="L58" s="93" t="s">
        <v>75</v>
      </c>
      <c r="M58" s="93" t="s">
        <v>76</v>
      </c>
    </row>
    <row r="59" ht="18.75" spans="1:13">
      <c r="A59" s="56" t="s">
        <v>77</v>
      </c>
      <c r="B59" s="57">
        <v>23.9</v>
      </c>
      <c r="C59" s="57"/>
      <c r="D59" s="58">
        <v>22.6</v>
      </c>
      <c r="E59" s="57"/>
      <c r="F59" s="57">
        <v>12.7</v>
      </c>
      <c r="G59" s="80"/>
      <c r="H59" s="57">
        <v>5.93</v>
      </c>
      <c r="I59" s="57"/>
      <c r="J59" s="91"/>
      <c r="K59" s="91"/>
      <c r="L59" s="91"/>
      <c r="M59" s="91"/>
    </row>
    <row r="60" ht="18.75" spans="1:13">
      <c r="A60" s="56" t="s">
        <v>78</v>
      </c>
      <c r="B60" s="57"/>
      <c r="C60" s="57"/>
      <c r="D60" s="58"/>
      <c r="E60" s="57"/>
      <c r="F60" s="57"/>
      <c r="G60" s="80"/>
      <c r="H60" s="57">
        <v>11.1</v>
      </c>
      <c r="I60" s="57"/>
      <c r="J60" s="91">
        <v>3.29</v>
      </c>
      <c r="K60" s="91"/>
      <c r="L60" s="91">
        <v>1.28</v>
      </c>
      <c r="M60" s="91"/>
    </row>
    <row r="61" ht="18.75" spans="1:13">
      <c r="A61" s="56" t="s">
        <v>79</v>
      </c>
      <c r="B61" s="57">
        <v>0.32</v>
      </c>
      <c r="C61" s="57"/>
      <c r="D61" s="58">
        <v>1.85</v>
      </c>
      <c r="E61" s="57"/>
      <c r="F61" s="57">
        <v>4.66</v>
      </c>
      <c r="G61" s="80"/>
      <c r="H61" s="57"/>
      <c r="I61" s="57"/>
      <c r="J61" s="91">
        <v>1.53</v>
      </c>
      <c r="K61" s="91"/>
      <c r="L61" s="91">
        <v>0.62</v>
      </c>
      <c r="M61" s="91"/>
    </row>
    <row r="62" ht="18.75" spans="1:13">
      <c r="A62" s="59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95"/>
    </row>
    <row r="63" ht="18.75" spans="1:13">
      <c r="A63" s="61" t="s">
        <v>80</v>
      </c>
      <c r="B63" s="57"/>
      <c r="C63" s="57">
        <v>41.3</v>
      </c>
      <c r="D63" s="58"/>
      <c r="E63" s="57">
        <v>43.1</v>
      </c>
      <c r="F63" s="57"/>
      <c r="G63" s="80">
        <v>69</v>
      </c>
      <c r="H63" s="57"/>
      <c r="I63" s="57">
        <v>62.52</v>
      </c>
      <c r="J63" s="91"/>
      <c r="K63" s="91"/>
      <c r="M63" s="91">
        <v>38.23</v>
      </c>
    </row>
    <row r="64" ht="18.75" spans="1:13">
      <c r="A64" s="61" t="s">
        <v>81</v>
      </c>
      <c r="B64" s="57"/>
      <c r="C64" s="57">
        <v>26.4</v>
      </c>
      <c r="D64" s="58"/>
      <c r="E64" s="57">
        <v>22.12</v>
      </c>
      <c r="F64" s="57"/>
      <c r="G64" s="81">
        <v>43.7</v>
      </c>
      <c r="H64" s="57"/>
      <c r="I64" s="57">
        <v>24.21</v>
      </c>
      <c r="J64" s="91"/>
      <c r="K64" s="91">
        <v>25.64</v>
      </c>
      <c r="L64" s="91"/>
      <c r="M64" s="91">
        <v>26.46</v>
      </c>
    </row>
    <row r="65" ht="18.75" spans="1:13">
      <c r="A65" s="61" t="s">
        <v>82</v>
      </c>
      <c r="B65" s="57"/>
      <c r="C65" s="57">
        <v>48.7</v>
      </c>
      <c r="D65" s="58"/>
      <c r="E65" s="57">
        <v>59.81</v>
      </c>
      <c r="F65" s="57"/>
      <c r="G65" s="80"/>
      <c r="H65" s="57"/>
      <c r="I65" s="57">
        <v>52.65</v>
      </c>
      <c r="J65" s="91"/>
      <c r="K65" s="91">
        <v>56.03</v>
      </c>
      <c r="M65" s="91">
        <v>57.21</v>
      </c>
    </row>
    <row r="66" ht="18.75" spans="1:13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100"/>
    </row>
    <row r="67" ht="18.75" spans="1:13">
      <c r="A67" s="98" t="s">
        <v>83</v>
      </c>
      <c r="B67" s="57">
        <v>3.27</v>
      </c>
      <c r="C67" s="57">
        <v>4.5</v>
      </c>
      <c r="D67" s="58">
        <v>3.08</v>
      </c>
      <c r="E67" s="57">
        <v>3.2</v>
      </c>
      <c r="F67" s="57">
        <v>2.99</v>
      </c>
      <c r="G67" s="80">
        <v>9.8</v>
      </c>
      <c r="H67" s="57">
        <v>4.96</v>
      </c>
      <c r="I67" s="57">
        <v>4.1</v>
      </c>
      <c r="J67" s="91">
        <v>1.25</v>
      </c>
      <c r="K67" s="91">
        <v>7.7</v>
      </c>
      <c r="L67" s="91">
        <v>0.34</v>
      </c>
      <c r="M67" s="91">
        <v>4.4</v>
      </c>
    </row>
    <row r="68" ht="18.75" spans="1:13">
      <c r="A68" s="98" t="s">
        <v>84</v>
      </c>
      <c r="B68" s="99">
        <v>3.43</v>
      </c>
      <c r="C68" s="57">
        <v>2.9</v>
      </c>
      <c r="D68" s="58">
        <v>2.18</v>
      </c>
      <c r="E68" s="57">
        <v>3.1</v>
      </c>
      <c r="F68" s="57">
        <v>1.68</v>
      </c>
      <c r="G68" s="80">
        <v>7.2</v>
      </c>
      <c r="H68" s="57">
        <v>7.54</v>
      </c>
      <c r="I68" s="57">
        <v>4.4</v>
      </c>
      <c r="J68" s="91">
        <v>0.68</v>
      </c>
      <c r="K68" s="91">
        <v>2.4</v>
      </c>
      <c r="L68" s="91">
        <v>0.27</v>
      </c>
      <c r="M68" s="91">
        <v>2.6</v>
      </c>
    </row>
    <row r="69" ht="18.75" spans="1:13">
      <c r="A69" s="98" t="s">
        <v>85</v>
      </c>
      <c r="B69" s="99">
        <v>4.43</v>
      </c>
      <c r="C69" s="57">
        <v>2.1</v>
      </c>
      <c r="D69" s="58">
        <v>3.11</v>
      </c>
      <c r="E69" s="57">
        <v>2.2</v>
      </c>
      <c r="F69" s="57"/>
      <c r="G69" s="80"/>
      <c r="H69" s="57">
        <v>12.9</v>
      </c>
      <c r="I69" s="57">
        <v>2.7</v>
      </c>
      <c r="J69" s="91">
        <v>12.7</v>
      </c>
      <c r="K69" s="91">
        <v>3.8</v>
      </c>
      <c r="L69" s="91">
        <v>4.16</v>
      </c>
      <c r="M69" s="91">
        <v>4.2</v>
      </c>
    </row>
    <row r="70" ht="18.75" spans="1:13">
      <c r="A70" s="98" t="s">
        <v>86</v>
      </c>
      <c r="B70" s="57"/>
      <c r="C70" s="57"/>
      <c r="D70" s="58"/>
      <c r="E70" s="57"/>
      <c r="F70" s="57"/>
      <c r="G70" s="80"/>
      <c r="H70" s="57"/>
      <c r="I70" s="57"/>
      <c r="J70" s="91"/>
      <c r="K70" s="91"/>
      <c r="L70" s="91"/>
      <c r="M70" s="91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C28:E30"/>
    <mergeCell ref="F28:H30"/>
    <mergeCell ref="I28:K30"/>
    <mergeCell ref="A28:B30"/>
  </mergeCells>
  <pageMargins left="0.7" right="0.7" top="0.75" bottom="0.75" header="0.3" footer="0.3"/>
  <pageSetup paperSize="9" orientation="portrait" horizontalDpi="203" verticalDpi="20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3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2"/>
    </row>
    <row r="2" ht="17.25" customHeight="1" spans="1:11">
      <c r="A2" s="5" t="s">
        <v>0</v>
      </c>
      <c r="B2" s="5"/>
      <c r="C2" s="6" t="s">
        <v>113</v>
      </c>
      <c r="D2" s="6"/>
      <c r="E2" s="6"/>
      <c r="F2" s="62" t="s">
        <v>114</v>
      </c>
      <c r="G2" s="62"/>
      <c r="H2" s="62"/>
      <c r="I2" s="83" t="s">
        <v>125</v>
      </c>
      <c r="J2" s="83"/>
      <c r="K2" s="83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4">
        <v>0.666666666666667</v>
      </c>
      <c r="J3" s="84">
        <v>0.833333333333333</v>
      </c>
      <c r="K3" s="84">
        <v>0.979166666666667</v>
      </c>
    </row>
    <row r="4" ht="21.95" customHeight="1" spans="1:13">
      <c r="A4" s="9" t="s">
        <v>4</v>
      </c>
      <c r="B4" s="10" t="s">
        <v>5</v>
      </c>
      <c r="C4" s="11">
        <v>101250</v>
      </c>
      <c r="D4" s="11"/>
      <c r="E4" s="11"/>
      <c r="F4" s="11">
        <v>102680</v>
      </c>
      <c r="G4" s="11"/>
      <c r="H4" s="11"/>
      <c r="I4" s="11">
        <v>104000</v>
      </c>
      <c r="J4" s="11"/>
      <c r="K4" s="11"/>
      <c r="L4" s="85" t="s">
        <v>90</v>
      </c>
      <c r="M4" s="85" t="s">
        <v>91</v>
      </c>
    </row>
    <row r="5" ht="21.95" customHeight="1" spans="1:13">
      <c r="A5" s="9"/>
      <c r="B5" s="12" t="s">
        <v>6</v>
      </c>
      <c r="C5" s="11">
        <v>95000</v>
      </c>
      <c r="D5" s="11"/>
      <c r="E5" s="11"/>
      <c r="F5" s="11">
        <v>96300</v>
      </c>
      <c r="G5" s="11"/>
      <c r="H5" s="11"/>
      <c r="I5" s="11">
        <v>97600</v>
      </c>
      <c r="J5" s="11"/>
      <c r="K5" s="11"/>
      <c r="L5" s="86"/>
      <c r="M5" s="86"/>
    </row>
    <row r="6" ht="21.95" customHeight="1" spans="1:13">
      <c r="A6" s="9"/>
      <c r="B6" s="12" t="s">
        <v>7</v>
      </c>
      <c r="C6" s="13">
        <f>C4-'27日'!I4</f>
        <v>1251</v>
      </c>
      <c r="D6" s="13"/>
      <c r="E6" s="13"/>
      <c r="F6" s="64">
        <f>F4-C4</f>
        <v>1430</v>
      </c>
      <c r="G6" s="65"/>
      <c r="H6" s="66"/>
      <c r="I6" s="64">
        <f>I4-F4</f>
        <v>1320</v>
      </c>
      <c r="J6" s="65"/>
      <c r="K6" s="66"/>
      <c r="L6" s="87">
        <f>C6+F6+I6</f>
        <v>4001</v>
      </c>
      <c r="M6" s="87">
        <f>C7+F7+I7</f>
        <v>3910</v>
      </c>
    </row>
    <row r="7" ht="21.95" customHeight="1" spans="1:13">
      <c r="A7" s="9"/>
      <c r="B7" s="12" t="s">
        <v>8</v>
      </c>
      <c r="C7" s="13">
        <f>C5-'27日'!I5</f>
        <v>1310</v>
      </c>
      <c r="D7" s="13"/>
      <c r="E7" s="13"/>
      <c r="F7" s="64">
        <f>F5-C5</f>
        <v>1300</v>
      </c>
      <c r="G7" s="65"/>
      <c r="H7" s="66"/>
      <c r="I7" s="64">
        <f>I5-F5</f>
        <v>1300</v>
      </c>
      <c r="J7" s="65"/>
      <c r="K7" s="66"/>
      <c r="L7" s="87"/>
      <c r="M7" s="87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48</v>
      </c>
      <c r="D9" s="11"/>
      <c r="E9" s="11"/>
      <c r="F9" s="11">
        <v>49</v>
      </c>
      <c r="G9" s="11"/>
      <c r="H9" s="11"/>
      <c r="I9" s="11">
        <v>45</v>
      </c>
      <c r="J9" s="11"/>
      <c r="K9" s="11"/>
      <c r="L9" s="88" t="s">
        <v>92</v>
      </c>
      <c r="M9" s="94"/>
      <c r="N9" s="94"/>
      <c r="O9" s="94"/>
    </row>
    <row r="10" ht="21.95" customHeight="1" spans="1:11">
      <c r="A10" s="14"/>
      <c r="B10" s="15" t="s">
        <v>12</v>
      </c>
      <c r="C10" s="11">
        <v>48</v>
      </c>
      <c r="D10" s="11"/>
      <c r="E10" s="11"/>
      <c r="F10" s="11">
        <v>47</v>
      </c>
      <c r="G10" s="11"/>
      <c r="H10" s="11"/>
      <c r="I10" s="11">
        <v>45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65</v>
      </c>
      <c r="D12" s="11">
        <v>65</v>
      </c>
      <c r="E12" s="11">
        <v>65</v>
      </c>
      <c r="F12" s="11">
        <v>65</v>
      </c>
      <c r="G12" s="11">
        <v>65</v>
      </c>
      <c r="H12" s="11">
        <v>65</v>
      </c>
      <c r="I12" s="11">
        <v>65</v>
      </c>
      <c r="J12" s="11">
        <v>65</v>
      </c>
      <c r="K12" s="11">
        <v>65</v>
      </c>
    </row>
    <row r="13" ht="21.95" customHeight="1" spans="1:11">
      <c r="A13" s="16"/>
      <c r="B13" s="17" t="s">
        <v>16</v>
      </c>
      <c r="C13" s="11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500</v>
      </c>
      <c r="D15" s="18">
        <v>460</v>
      </c>
      <c r="E15" s="18">
        <v>420</v>
      </c>
      <c r="F15" s="18">
        <v>410</v>
      </c>
      <c r="G15" s="18">
        <v>370</v>
      </c>
      <c r="H15" s="18">
        <v>350</v>
      </c>
      <c r="I15" s="18">
        <v>340</v>
      </c>
      <c r="J15" s="18">
        <v>310</v>
      </c>
      <c r="K15" s="18">
        <v>280</v>
      </c>
    </row>
    <row r="16" ht="21.95" customHeight="1" spans="1:11">
      <c r="A16" s="19"/>
      <c r="B16" s="20" t="s">
        <v>20</v>
      </c>
      <c r="C16" s="21" t="s">
        <v>21</v>
      </c>
      <c r="D16" s="21"/>
      <c r="E16" s="21"/>
      <c r="F16" s="21" t="s">
        <v>21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8">
        <v>90</v>
      </c>
      <c r="D18" s="18">
        <v>90</v>
      </c>
      <c r="E18" s="18">
        <v>90</v>
      </c>
      <c r="F18" s="18">
        <v>90</v>
      </c>
      <c r="G18" s="18">
        <v>90</v>
      </c>
      <c r="H18" s="18">
        <v>90</v>
      </c>
      <c r="I18" s="18">
        <v>90</v>
      </c>
      <c r="J18" s="18">
        <v>90</v>
      </c>
      <c r="K18" s="18">
        <v>90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320</v>
      </c>
      <c r="D21" s="18">
        <v>500</v>
      </c>
      <c r="E21" s="18">
        <v>420</v>
      </c>
      <c r="F21" s="18">
        <v>410</v>
      </c>
      <c r="G21" s="18">
        <v>320</v>
      </c>
      <c r="H21" s="18">
        <v>500</v>
      </c>
      <c r="I21" s="18">
        <v>490</v>
      </c>
      <c r="J21" s="18">
        <v>420</v>
      </c>
      <c r="K21" s="18">
        <v>330</v>
      </c>
    </row>
    <row r="22" ht="21.95" customHeight="1" spans="1:11">
      <c r="A22" s="14"/>
      <c r="B22" s="20" t="s">
        <v>25</v>
      </c>
      <c r="C22" s="21" t="s">
        <v>305</v>
      </c>
      <c r="D22" s="21"/>
      <c r="E22" s="21"/>
      <c r="F22" s="21" t="s">
        <v>306</v>
      </c>
      <c r="G22" s="21"/>
      <c r="H22" s="21"/>
      <c r="I22" s="21" t="s">
        <v>26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v>1580</v>
      </c>
      <c r="D23" s="18"/>
      <c r="E23" s="18"/>
      <c r="F23" s="18">
        <v>1580</v>
      </c>
      <c r="G23" s="18"/>
      <c r="H23" s="18"/>
      <c r="I23" s="18">
        <v>1480</v>
      </c>
      <c r="J23" s="18"/>
      <c r="K23" s="18"/>
    </row>
    <row r="24" ht="21.95" customHeight="1" spans="1:11">
      <c r="A24" s="24"/>
      <c r="B24" s="25" t="s">
        <v>29</v>
      </c>
      <c r="C24" s="18">
        <v>1150</v>
      </c>
      <c r="D24" s="18"/>
      <c r="E24" s="18"/>
      <c r="F24" s="18">
        <v>1150</v>
      </c>
      <c r="G24" s="18"/>
      <c r="H24" s="18"/>
      <c r="I24" s="18">
        <v>1030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52</v>
      </c>
      <c r="D25" s="18"/>
      <c r="E25" s="18"/>
      <c r="F25" s="18">
        <v>52</v>
      </c>
      <c r="G25" s="18"/>
      <c r="H25" s="18"/>
      <c r="I25" s="18">
        <v>52</v>
      </c>
      <c r="J25" s="18"/>
      <c r="K25" s="18"/>
    </row>
    <row r="26" ht="21.95" customHeight="1" spans="1:11">
      <c r="A26" s="19"/>
      <c r="B26" s="15" t="s">
        <v>32</v>
      </c>
      <c r="C26" s="18">
        <v>304</v>
      </c>
      <c r="D26" s="18"/>
      <c r="E26" s="18"/>
      <c r="F26" s="18">
        <v>301</v>
      </c>
      <c r="G26" s="18"/>
      <c r="H26" s="18"/>
      <c r="I26" s="18">
        <v>301</v>
      </c>
      <c r="J26" s="18"/>
      <c r="K26" s="18"/>
    </row>
    <row r="27" ht="21.95" customHeight="1" spans="1:11">
      <c r="A27" s="19"/>
      <c r="B27" s="15" t="s">
        <v>33</v>
      </c>
      <c r="C27" s="18">
        <v>2</v>
      </c>
      <c r="D27" s="18"/>
      <c r="E27" s="18"/>
      <c r="F27" s="18">
        <v>2</v>
      </c>
      <c r="G27" s="18"/>
      <c r="H27" s="18"/>
      <c r="I27" s="18">
        <v>2</v>
      </c>
      <c r="J27" s="18"/>
      <c r="K27" s="18"/>
    </row>
    <row r="28" ht="76.5" customHeight="1" spans="1:11">
      <c r="A28" s="26" t="s">
        <v>34</v>
      </c>
      <c r="B28" s="27"/>
      <c r="C28" s="28" t="s">
        <v>307</v>
      </c>
      <c r="D28" s="29"/>
      <c r="E28" s="67"/>
      <c r="F28" s="28" t="s">
        <v>308</v>
      </c>
      <c r="G28" s="29"/>
      <c r="H28" s="67"/>
      <c r="I28" s="28" t="s">
        <v>309</v>
      </c>
      <c r="J28" s="29"/>
      <c r="K28" s="67"/>
    </row>
    <row r="29" ht="24" customHeight="1" spans="1:11">
      <c r="A29" s="30"/>
      <c r="B29" s="31"/>
      <c r="C29" s="32"/>
      <c r="D29" s="33"/>
      <c r="E29" s="68"/>
      <c r="F29" s="32"/>
      <c r="G29" s="33"/>
      <c r="H29" s="68"/>
      <c r="I29" s="32"/>
      <c r="J29" s="33"/>
      <c r="K29" s="68"/>
    </row>
    <row r="30" ht="20.25" customHeight="1" spans="1:11">
      <c r="A30" s="34"/>
      <c r="B30" s="35"/>
      <c r="C30" s="36"/>
      <c r="D30" s="37"/>
      <c r="E30" s="69"/>
      <c r="F30" s="36"/>
      <c r="G30" s="37"/>
      <c r="H30" s="69"/>
      <c r="I30" s="36"/>
      <c r="J30" s="37"/>
      <c r="K30" s="69"/>
    </row>
    <row r="31" ht="14.25" customHeight="1" spans="1:11">
      <c r="A31" s="38" t="s">
        <v>35</v>
      </c>
      <c r="B31" s="39"/>
      <c r="C31" s="40" t="s">
        <v>122</v>
      </c>
      <c r="D31" s="41"/>
      <c r="E31" s="70"/>
      <c r="F31" s="40" t="s">
        <v>310</v>
      </c>
      <c r="G31" s="41"/>
      <c r="H31" s="70"/>
      <c r="I31" s="40" t="s">
        <v>311</v>
      </c>
      <c r="J31" s="41"/>
      <c r="K31" s="70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1" t="s">
        <v>40</v>
      </c>
      <c r="F33" s="72"/>
      <c r="G33" s="73" t="s">
        <v>41</v>
      </c>
      <c r="H33" s="74"/>
      <c r="I33" s="89" t="s">
        <v>42</v>
      </c>
      <c r="J33" s="90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91">
        <v>0</v>
      </c>
    </row>
    <row r="35" ht="15.75" spans="1:10">
      <c r="A35" s="45"/>
      <c r="B35" s="43"/>
      <c r="C35" s="47" t="s">
        <v>46</v>
      </c>
      <c r="D35" s="47" t="s">
        <v>47</v>
      </c>
      <c r="E35" s="11">
        <v>9.51</v>
      </c>
      <c r="F35" s="11">
        <v>9.42</v>
      </c>
      <c r="G35" s="11">
        <v>9.44</v>
      </c>
      <c r="H35" s="18">
        <v>9.43</v>
      </c>
      <c r="I35" s="11">
        <v>9.4</v>
      </c>
      <c r="J35" s="91">
        <v>9.35</v>
      </c>
    </row>
    <row r="36" ht="15.75" spans="1:10">
      <c r="A36" s="45"/>
      <c r="B36" s="43"/>
      <c r="C36" s="46" t="s">
        <v>48</v>
      </c>
      <c r="D36" s="46" t="s">
        <v>49</v>
      </c>
      <c r="E36" s="11">
        <v>7.64</v>
      </c>
      <c r="F36" s="11">
        <v>16.99</v>
      </c>
      <c r="G36" s="11">
        <v>4.61</v>
      </c>
      <c r="H36" s="18">
        <v>6.63</v>
      </c>
      <c r="I36" s="11">
        <v>5.1</v>
      </c>
      <c r="J36" s="91">
        <v>15.2</v>
      </c>
    </row>
    <row r="37" ht="18.75" spans="1:10">
      <c r="A37" s="45"/>
      <c r="B37" s="43"/>
      <c r="C37" s="47" t="s">
        <v>50</v>
      </c>
      <c r="D37" s="46" t="s">
        <v>51</v>
      </c>
      <c r="E37" s="11">
        <v>20.7</v>
      </c>
      <c r="F37" s="11">
        <v>21.5</v>
      </c>
      <c r="G37" s="75">
        <v>20.6</v>
      </c>
      <c r="H37" s="18">
        <v>21.3</v>
      </c>
      <c r="I37" s="11">
        <v>17.6</v>
      </c>
      <c r="J37" s="91">
        <v>19.6</v>
      </c>
    </row>
    <row r="38" ht="14.25" spans="1:10">
      <c r="A38" s="45"/>
      <c r="B38" s="43"/>
      <c r="C38" s="48" t="s">
        <v>52</v>
      </c>
      <c r="D38" s="46" t="s">
        <v>53</v>
      </c>
      <c r="E38" s="75">
        <v>16.6</v>
      </c>
      <c r="F38" s="75">
        <v>18.2</v>
      </c>
      <c r="G38" s="75">
        <v>15.1</v>
      </c>
      <c r="H38" s="76">
        <v>13.5</v>
      </c>
      <c r="I38" s="11">
        <v>16.8</v>
      </c>
      <c r="J38" s="91">
        <v>15.9</v>
      </c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>
        <v>0.8</v>
      </c>
      <c r="F39" s="11">
        <v>0.8</v>
      </c>
      <c r="G39" s="11">
        <v>0.2</v>
      </c>
      <c r="H39" s="18">
        <v>0.3</v>
      </c>
      <c r="I39" s="11">
        <v>0.2</v>
      </c>
      <c r="J39" s="91">
        <v>0.2</v>
      </c>
    </row>
    <row r="40" ht="15.75" spans="1:10">
      <c r="A40" s="45"/>
      <c r="B40" s="43"/>
      <c r="C40" s="47" t="s">
        <v>46</v>
      </c>
      <c r="D40" s="47" t="s">
        <v>55</v>
      </c>
      <c r="E40" s="11">
        <v>10.39</v>
      </c>
      <c r="F40" s="11">
        <v>10.34</v>
      </c>
      <c r="G40" s="11">
        <v>10.32</v>
      </c>
      <c r="H40" s="18">
        <v>10.23</v>
      </c>
      <c r="I40" s="11">
        <v>10.3</v>
      </c>
      <c r="J40" s="91">
        <v>10.2</v>
      </c>
    </row>
    <row r="41" ht="15.75" spans="1:10">
      <c r="A41" s="45"/>
      <c r="B41" s="43"/>
      <c r="C41" s="46" t="s">
        <v>48</v>
      </c>
      <c r="D41" s="46" t="s">
        <v>56</v>
      </c>
      <c r="E41" s="11">
        <v>20.6</v>
      </c>
      <c r="F41" s="11">
        <v>22.7</v>
      </c>
      <c r="G41" s="11">
        <v>17.05</v>
      </c>
      <c r="H41" s="18">
        <v>19</v>
      </c>
      <c r="I41" s="11">
        <v>21.5</v>
      </c>
      <c r="J41" s="91">
        <v>19.5</v>
      </c>
    </row>
    <row r="42" ht="15.75" spans="1:10">
      <c r="A42" s="45"/>
      <c r="B42" s="43"/>
      <c r="C42" s="48" t="s">
        <v>57</v>
      </c>
      <c r="D42" s="47" t="s">
        <v>58</v>
      </c>
      <c r="E42" s="11">
        <v>3.73</v>
      </c>
      <c r="F42" s="11">
        <v>3.9</v>
      </c>
      <c r="G42" s="11">
        <v>3.18</v>
      </c>
      <c r="H42" s="18">
        <v>3.14</v>
      </c>
      <c r="I42" s="11">
        <v>3.26</v>
      </c>
      <c r="J42" s="91">
        <v>3.4</v>
      </c>
    </row>
    <row r="43" ht="15.75" spans="1:10">
      <c r="A43" s="45"/>
      <c r="B43" s="43"/>
      <c r="C43" s="48" t="s">
        <v>59</v>
      </c>
      <c r="D43" s="46" t="s">
        <v>60</v>
      </c>
      <c r="E43" s="11">
        <v>8.52</v>
      </c>
      <c r="F43" s="11">
        <v>7</v>
      </c>
      <c r="G43" s="11">
        <v>6.78</v>
      </c>
      <c r="H43" s="18">
        <v>5.28</v>
      </c>
      <c r="I43" s="11">
        <v>6.05</v>
      </c>
      <c r="J43" s="91">
        <v>5.83</v>
      </c>
    </row>
    <row r="44" ht="18.75" spans="1:10">
      <c r="A44" s="45"/>
      <c r="B44" s="43"/>
      <c r="C44" s="47" t="s">
        <v>50</v>
      </c>
      <c r="D44" s="46" t="s">
        <v>61</v>
      </c>
      <c r="E44" s="11">
        <v>1491</v>
      </c>
      <c r="F44" s="11">
        <v>1492</v>
      </c>
      <c r="G44" s="11">
        <v>1490</v>
      </c>
      <c r="H44" s="18">
        <v>1495</v>
      </c>
      <c r="I44" s="11">
        <v>1490</v>
      </c>
      <c r="J44" s="91">
        <v>1500</v>
      </c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>
        <v>7.81</v>
      </c>
      <c r="F45" s="11">
        <v>6.95</v>
      </c>
      <c r="G45" s="11">
        <v>3.38</v>
      </c>
      <c r="H45" s="18">
        <v>4.9</v>
      </c>
      <c r="I45" s="11">
        <v>4.2</v>
      </c>
      <c r="J45" s="91">
        <v>4.3</v>
      </c>
    </row>
    <row r="46" ht="18.75" spans="1:10">
      <c r="A46" s="45"/>
      <c r="B46" s="43"/>
      <c r="C46" s="47" t="s">
        <v>50</v>
      </c>
      <c r="D46" s="46" t="s">
        <v>51</v>
      </c>
      <c r="E46" s="11">
        <v>92.8</v>
      </c>
      <c r="F46" s="11">
        <v>89.6</v>
      </c>
      <c r="G46" s="11">
        <v>131</v>
      </c>
      <c r="H46" s="18">
        <v>94.8</v>
      </c>
      <c r="I46" s="11">
        <v>132</v>
      </c>
      <c r="J46" s="91">
        <v>134</v>
      </c>
    </row>
    <row r="47" ht="14.25" spans="1:10">
      <c r="A47" s="45"/>
      <c r="B47" s="43"/>
      <c r="C47" s="48" t="s">
        <v>52</v>
      </c>
      <c r="D47" s="46" t="s">
        <v>65</v>
      </c>
      <c r="E47" s="11">
        <v>6.78</v>
      </c>
      <c r="F47" s="11">
        <v>7.92</v>
      </c>
      <c r="G47" s="11">
        <v>7.04</v>
      </c>
      <c r="H47" s="18">
        <v>8.24</v>
      </c>
      <c r="I47" s="11">
        <v>6.8</v>
      </c>
      <c r="J47" s="91">
        <v>6.2</v>
      </c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/>
      <c r="F48" s="11"/>
      <c r="G48" s="11"/>
      <c r="H48" s="18"/>
      <c r="I48" s="11"/>
      <c r="J48" s="91"/>
    </row>
    <row r="49" ht="18.75" spans="1:10">
      <c r="A49" s="45"/>
      <c r="B49" s="43"/>
      <c r="C49" s="47" t="s">
        <v>50</v>
      </c>
      <c r="D49" s="46" t="s">
        <v>51</v>
      </c>
      <c r="E49" s="11"/>
      <c r="F49" s="11"/>
      <c r="G49" s="11"/>
      <c r="H49" s="18"/>
      <c r="I49" s="11"/>
      <c r="J49" s="91"/>
    </row>
    <row r="50" ht="14.25" spans="1:10">
      <c r="A50" s="45"/>
      <c r="B50" s="43"/>
      <c r="C50" s="48" t="s">
        <v>52</v>
      </c>
      <c r="D50" s="46" t="s">
        <v>65</v>
      </c>
      <c r="E50" s="11"/>
      <c r="F50" s="11"/>
      <c r="G50" s="11"/>
      <c r="H50" s="18"/>
      <c r="I50" s="11"/>
      <c r="J50" s="91"/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/>
      <c r="F51" s="11"/>
      <c r="G51" s="11"/>
      <c r="H51" s="18"/>
      <c r="I51" s="11"/>
      <c r="J51" s="91"/>
    </row>
    <row r="52" ht="15.75" spans="1:10">
      <c r="A52" s="45"/>
      <c r="B52" s="43"/>
      <c r="C52" s="47" t="s">
        <v>46</v>
      </c>
      <c r="D52" s="46" t="s">
        <v>69</v>
      </c>
      <c r="E52" s="11"/>
      <c r="F52" s="11"/>
      <c r="G52" s="11"/>
      <c r="H52" s="18"/>
      <c r="I52" s="11"/>
      <c r="J52" s="91"/>
    </row>
    <row r="53" ht="15.75" spans="1:10">
      <c r="A53" s="45"/>
      <c r="B53" s="43"/>
      <c r="C53" s="46" t="s">
        <v>48</v>
      </c>
      <c r="D53" s="46" t="s">
        <v>49</v>
      </c>
      <c r="E53" s="11"/>
      <c r="F53" s="11"/>
      <c r="G53" s="11"/>
      <c r="H53" s="18"/>
      <c r="I53" s="11"/>
      <c r="J53" s="91"/>
    </row>
    <row r="54" ht="18.75" spans="1:10">
      <c r="A54" s="45"/>
      <c r="B54" s="43"/>
      <c r="C54" s="47" t="s">
        <v>50</v>
      </c>
      <c r="D54" s="46" t="s">
        <v>51</v>
      </c>
      <c r="E54" s="11"/>
      <c r="F54" s="11"/>
      <c r="G54" s="11"/>
      <c r="H54" s="18"/>
      <c r="I54" s="11"/>
      <c r="J54" s="91"/>
    </row>
    <row r="55" ht="14.25" spans="1:10">
      <c r="A55" s="45"/>
      <c r="B55" s="49"/>
      <c r="C55" s="50" t="s">
        <v>52</v>
      </c>
      <c r="D55" s="46" t="s">
        <v>70</v>
      </c>
      <c r="E55" s="77"/>
      <c r="F55" s="77"/>
      <c r="G55" s="77"/>
      <c r="H55" s="18"/>
      <c r="I55" s="11"/>
      <c r="J55" s="91"/>
    </row>
    <row r="56" ht="14.25" spans="1:10">
      <c r="A56" s="51" t="s">
        <v>71</v>
      </c>
      <c r="B56" s="51" t="s">
        <v>72</v>
      </c>
      <c r="C56" s="52"/>
      <c r="D56" s="51" t="s">
        <v>44</v>
      </c>
      <c r="E56" s="52"/>
      <c r="F56" s="51" t="s">
        <v>73</v>
      </c>
      <c r="G56" s="52"/>
      <c r="H56" s="51" t="s">
        <v>74</v>
      </c>
      <c r="I56" s="52"/>
      <c r="J56" s="91"/>
    </row>
    <row r="57" ht="14.25" spans="1:13">
      <c r="A57" s="45"/>
      <c r="B57" s="53" t="s">
        <v>40</v>
      </c>
      <c r="C57" s="53"/>
      <c r="D57" s="53"/>
      <c r="E57" s="53"/>
      <c r="F57" s="78" t="s">
        <v>41</v>
      </c>
      <c r="G57" s="78"/>
      <c r="H57" s="78"/>
      <c r="I57" s="78"/>
      <c r="J57" s="92" t="s">
        <v>42</v>
      </c>
      <c r="K57" s="92"/>
      <c r="L57" s="92"/>
      <c r="M57" s="92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9" t="s">
        <v>75</v>
      </c>
      <c r="G58" s="79" t="s">
        <v>76</v>
      </c>
      <c r="H58" s="79" t="s">
        <v>75</v>
      </c>
      <c r="I58" s="79" t="s">
        <v>76</v>
      </c>
      <c r="J58" s="93" t="s">
        <v>75</v>
      </c>
      <c r="K58" s="93" t="s">
        <v>76</v>
      </c>
      <c r="L58" s="93" t="s">
        <v>75</v>
      </c>
      <c r="M58" s="93" t="s">
        <v>76</v>
      </c>
    </row>
    <row r="59" ht="18.75" spans="1:13">
      <c r="A59" s="56" t="s">
        <v>77</v>
      </c>
      <c r="B59" s="57"/>
      <c r="C59" s="57"/>
      <c r="D59" s="58"/>
      <c r="E59" s="57"/>
      <c r="F59" s="57"/>
      <c r="G59" s="80"/>
      <c r="H59" s="57"/>
      <c r="I59" s="57"/>
      <c r="J59" s="91">
        <v>8.5</v>
      </c>
      <c r="K59" s="91"/>
      <c r="L59" s="91">
        <v>11</v>
      </c>
      <c r="M59" s="91"/>
    </row>
    <row r="60" ht="18.75" spans="1:13">
      <c r="A60" s="56" t="s">
        <v>78</v>
      </c>
      <c r="B60" s="57">
        <v>1.62</v>
      </c>
      <c r="C60" s="57"/>
      <c r="D60" s="58">
        <v>1.98</v>
      </c>
      <c r="E60" s="57"/>
      <c r="F60" s="57">
        <v>1.19</v>
      </c>
      <c r="G60" s="80"/>
      <c r="H60" s="57">
        <v>2.53</v>
      </c>
      <c r="I60" s="57"/>
      <c r="J60" s="91"/>
      <c r="K60" s="91"/>
      <c r="L60" s="91"/>
      <c r="M60" s="91"/>
    </row>
    <row r="61" ht="18.75" spans="1:13">
      <c r="A61" s="56" t="s">
        <v>79</v>
      </c>
      <c r="B61" s="57">
        <v>1.37</v>
      </c>
      <c r="C61" s="57"/>
      <c r="D61" s="58">
        <v>3.28</v>
      </c>
      <c r="E61" s="57"/>
      <c r="F61" s="57">
        <v>1.35</v>
      </c>
      <c r="G61" s="80"/>
      <c r="H61" s="57">
        <v>1.78</v>
      </c>
      <c r="I61" s="57"/>
      <c r="J61" s="91">
        <v>2.1</v>
      </c>
      <c r="K61" s="91"/>
      <c r="L61" s="91">
        <v>5.4</v>
      </c>
      <c r="M61" s="91"/>
    </row>
    <row r="62" ht="18.75" spans="1:13">
      <c r="A62" s="59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95"/>
    </row>
    <row r="63" ht="18.75" spans="1:13">
      <c r="A63" s="61" t="s">
        <v>80</v>
      </c>
      <c r="B63" s="57"/>
      <c r="C63" s="57">
        <v>41.53</v>
      </c>
      <c r="D63" s="58"/>
      <c r="E63" s="57">
        <v>38.43</v>
      </c>
      <c r="F63" s="57"/>
      <c r="G63" s="80">
        <v>66.5</v>
      </c>
      <c r="H63" s="57"/>
      <c r="I63" s="57">
        <v>40.05</v>
      </c>
      <c r="J63" s="91"/>
      <c r="K63" s="91">
        <v>70.3</v>
      </c>
      <c r="M63" s="91">
        <v>51.5</v>
      </c>
    </row>
    <row r="64" ht="18.75" spans="1:13">
      <c r="A64" s="61" t="s">
        <v>81</v>
      </c>
      <c r="B64" s="57"/>
      <c r="C64" s="57">
        <v>27.22</v>
      </c>
      <c r="D64" s="58"/>
      <c r="E64" s="57">
        <v>27.88</v>
      </c>
      <c r="F64" s="57"/>
      <c r="G64" s="81">
        <v>55.1</v>
      </c>
      <c r="H64" s="57"/>
      <c r="I64" s="57">
        <v>30.5</v>
      </c>
      <c r="J64" s="91"/>
      <c r="K64" s="91">
        <v>48.6</v>
      </c>
      <c r="L64" s="91"/>
      <c r="M64" s="91">
        <v>35.7</v>
      </c>
    </row>
    <row r="65" ht="18.75" spans="1:13">
      <c r="A65" s="61" t="s">
        <v>82</v>
      </c>
      <c r="B65" s="57"/>
      <c r="C65" s="57">
        <v>60.69</v>
      </c>
      <c r="D65" s="58"/>
      <c r="E65" s="57">
        <v>63.26</v>
      </c>
      <c r="F65" s="57"/>
      <c r="G65" s="80">
        <v>67.6</v>
      </c>
      <c r="H65" s="57"/>
      <c r="I65" s="57">
        <v>68.9</v>
      </c>
      <c r="J65" s="91"/>
      <c r="K65" s="91"/>
      <c r="M65" s="91">
        <v>30.6</v>
      </c>
    </row>
    <row r="66" ht="18.75" spans="1:13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100"/>
    </row>
    <row r="67" ht="18.75" spans="1:13">
      <c r="A67" s="98" t="s">
        <v>83</v>
      </c>
      <c r="B67" s="57">
        <v>3.05</v>
      </c>
      <c r="C67" s="57">
        <v>7.1</v>
      </c>
      <c r="D67" s="58">
        <v>4.95</v>
      </c>
      <c r="E67" s="57">
        <v>11.1</v>
      </c>
      <c r="F67" s="57">
        <v>1.75</v>
      </c>
      <c r="G67" s="80">
        <v>10.9</v>
      </c>
      <c r="H67" s="57">
        <v>2.65</v>
      </c>
      <c r="I67" s="57">
        <v>7.5</v>
      </c>
      <c r="J67" s="91">
        <v>1.86</v>
      </c>
      <c r="K67" s="91">
        <v>11.2</v>
      </c>
      <c r="L67" s="91">
        <v>2.1</v>
      </c>
      <c r="M67" s="91">
        <v>9.9</v>
      </c>
    </row>
    <row r="68" ht="18.75" spans="1:13">
      <c r="A68" s="98" t="s">
        <v>84</v>
      </c>
      <c r="B68" s="99">
        <v>3.18</v>
      </c>
      <c r="C68" s="57">
        <v>4.7</v>
      </c>
      <c r="D68" s="58">
        <v>3.81</v>
      </c>
      <c r="E68" s="57">
        <v>9.7</v>
      </c>
      <c r="F68" s="57">
        <v>3.22</v>
      </c>
      <c r="G68" s="80">
        <v>11.4</v>
      </c>
      <c r="H68" s="57">
        <v>8.44</v>
      </c>
      <c r="I68" s="57">
        <v>5.4</v>
      </c>
      <c r="J68" s="91">
        <v>4.13</v>
      </c>
      <c r="K68" s="91">
        <v>10.8</v>
      </c>
      <c r="L68" s="91">
        <v>5.6</v>
      </c>
      <c r="M68" s="91">
        <v>13.5</v>
      </c>
    </row>
    <row r="69" ht="18.75" spans="1:13">
      <c r="A69" s="98" t="s">
        <v>85</v>
      </c>
      <c r="B69" s="99">
        <v>17.6</v>
      </c>
      <c r="C69" s="57">
        <v>6</v>
      </c>
      <c r="D69" s="58">
        <v>18.9</v>
      </c>
      <c r="E69" s="57">
        <v>10</v>
      </c>
      <c r="F69" s="57">
        <v>18.3</v>
      </c>
      <c r="G69" s="80">
        <v>14.9</v>
      </c>
      <c r="H69" s="57">
        <v>8.67</v>
      </c>
      <c r="I69" s="57">
        <v>7.8</v>
      </c>
      <c r="J69" s="91"/>
      <c r="K69" s="91"/>
      <c r="L69" s="91">
        <v>16.4</v>
      </c>
      <c r="M69" s="91">
        <v>12.8</v>
      </c>
    </row>
    <row r="70" ht="18.75" spans="1:13">
      <c r="A70" s="98" t="s">
        <v>86</v>
      </c>
      <c r="B70" s="57"/>
      <c r="C70" s="57"/>
      <c r="D70" s="58"/>
      <c r="E70" s="57"/>
      <c r="F70" s="57"/>
      <c r="G70" s="80"/>
      <c r="H70" s="57"/>
      <c r="I70" s="57"/>
      <c r="J70" s="91"/>
      <c r="K70" s="91"/>
      <c r="L70" s="91"/>
      <c r="M70" s="91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C28:E30"/>
    <mergeCell ref="F28:H30"/>
    <mergeCell ref="I28:K30"/>
    <mergeCell ref="A28:B30"/>
  </mergeCells>
  <pageMargins left="0.7" right="0.7" top="0.75" bottom="0.75" header="0.3" footer="0.3"/>
  <pageSetup paperSize="9" orientation="portrait" horizontalDpi="203" verticalDpi="20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3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2"/>
    </row>
    <row r="2" ht="17.25" customHeight="1" spans="1:11">
      <c r="A2" s="5" t="s">
        <v>0</v>
      </c>
      <c r="B2" s="5"/>
      <c r="C2" s="6" t="s">
        <v>87</v>
      </c>
      <c r="D2" s="6"/>
      <c r="E2" s="6"/>
      <c r="F2" s="62" t="s">
        <v>88</v>
      </c>
      <c r="G2" s="62"/>
      <c r="H2" s="62"/>
      <c r="I2" s="83" t="s">
        <v>89</v>
      </c>
      <c r="J2" s="83"/>
      <c r="K2" s="83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4">
        <v>0.666666666666667</v>
      </c>
      <c r="J3" s="84">
        <v>0.833333333333333</v>
      </c>
      <c r="K3" s="84">
        <v>0.979166666666667</v>
      </c>
    </row>
    <row r="4" ht="21.95" customHeight="1" spans="1:13">
      <c r="A4" s="9" t="s">
        <v>4</v>
      </c>
      <c r="B4" s="10" t="s">
        <v>5</v>
      </c>
      <c r="C4" s="11">
        <v>5151</v>
      </c>
      <c r="D4" s="11"/>
      <c r="E4" s="11"/>
      <c r="F4" s="11">
        <v>6540</v>
      </c>
      <c r="G4" s="11"/>
      <c r="H4" s="11"/>
      <c r="I4" s="11">
        <v>7800</v>
      </c>
      <c r="J4" s="11"/>
      <c r="K4" s="11"/>
      <c r="L4" s="85" t="s">
        <v>90</v>
      </c>
      <c r="M4" s="85" t="s">
        <v>91</v>
      </c>
    </row>
    <row r="5" ht="21.95" customHeight="1" spans="1:13">
      <c r="A5" s="9"/>
      <c r="B5" s="12" t="s">
        <v>6</v>
      </c>
      <c r="C5" s="11">
        <v>3796</v>
      </c>
      <c r="D5" s="11"/>
      <c r="E5" s="11"/>
      <c r="F5" s="11">
        <v>4990</v>
      </c>
      <c r="G5" s="11"/>
      <c r="H5" s="11"/>
      <c r="I5" s="11">
        <v>6220</v>
      </c>
      <c r="J5" s="11"/>
      <c r="K5" s="11"/>
      <c r="L5" s="86"/>
      <c r="M5" s="86"/>
    </row>
    <row r="6" ht="21.95" customHeight="1" spans="1:13">
      <c r="A6" s="9"/>
      <c r="B6" s="12" t="s">
        <v>7</v>
      </c>
      <c r="C6" s="13">
        <f>C4-'1日'!I4</f>
        <v>1251</v>
      </c>
      <c r="D6" s="13"/>
      <c r="E6" s="13"/>
      <c r="F6" s="64">
        <f>F4-C4</f>
        <v>1389</v>
      </c>
      <c r="G6" s="65"/>
      <c r="H6" s="66"/>
      <c r="I6" s="64">
        <f>I4-F4</f>
        <v>1260</v>
      </c>
      <c r="J6" s="65"/>
      <c r="K6" s="66"/>
      <c r="L6" s="87">
        <f>C6+F6+I6</f>
        <v>3900</v>
      </c>
      <c r="M6" s="87">
        <f>C7+F7+I7</f>
        <v>3230</v>
      </c>
    </row>
    <row r="7" ht="21.95" customHeight="1" spans="1:13">
      <c r="A7" s="9"/>
      <c r="B7" s="12" t="s">
        <v>8</v>
      </c>
      <c r="C7" s="13">
        <f>C5-'1日'!I5</f>
        <v>806</v>
      </c>
      <c r="D7" s="13"/>
      <c r="E7" s="13"/>
      <c r="F7" s="64">
        <f>F5-C5</f>
        <v>1194</v>
      </c>
      <c r="G7" s="65"/>
      <c r="H7" s="66"/>
      <c r="I7" s="64">
        <f>I5-F5</f>
        <v>1230</v>
      </c>
      <c r="J7" s="65"/>
      <c r="K7" s="66"/>
      <c r="L7" s="87"/>
      <c r="M7" s="87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44</v>
      </c>
      <c r="D9" s="11"/>
      <c r="E9" s="11"/>
      <c r="F9" s="11">
        <v>48</v>
      </c>
      <c r="G9" s="11"/>
      <c r="H9" s="11"/>
      <c r="I9" s="11">
        <v>48</v>
      </c>
      <c r="J9" s="11"/>
      <c r="K9" s="11"/>
      <c r="L9" s="88" t="s">
        <v>92</v>
      </c>
      <c r="M9" s="94"/>
      <c r="N9" s="94"/>
      <c r="O9" s="94"/>
    </row>
    <row r="10" ht="21.95" customHeight="1" spans="1:11">
      <c r="A10" s="14"/>
      <c r="B10" s="15" t="s">
        <v>12</v>
      </c>
      <c r="C10" s="11">
        <v>44</v>
      </c>
      <c r="D10" s="11"/>
      <c r="E10" s="11"/>
      <c r="F10" s="11">
        <v>48</v>
      </c>
      <c r="G10" s="11"/>
      <c r="H10" s="11"/>
      <c r="I10" s="11">
        <v>48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65</v>
      </c>
      <c r="D12" s="11">
        <v>65</v>
      </c>
      <c r="E12" s="11">
        <v>65</v>
      </c>
      <c r="F12" s="11">
        <v>65</v>
      </c>
      <c r="G12" s="11">
        <v>65</v>
      </c>
      <c r="H12" s="11">
        <v>65</v>
      </c>
      <c r="I12" s="11">
        <v>65</v>
      </c>
      <c r="J12" s="11">
        <v>65</v>
      </c>
      <c r="K12" s="11">
        <v>65</v>
      </c>
    </row>
    <row r="13" ht="21.95" customHeight="1" spans="1:11">
      <c r="A13" s="16"/>
      <c r="B13" s="17" t="s">
        <v>16</v>
      </c>
      <c r="C13" s="11" t="s">
        <v>17</v>
      </c>
      <c r="D13" s="18"/>
      <c r="E13" s="18"/>
      <c r="F13" s="18" t="s">
        <v>104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370</v>
      </c>
      <c r="D15" s="18">
        <v>330</v>
      </c>
      <c r="E15" s="18">
        <v>290</v>
      </c>
      <c r="F15" s="18">
        <v>290</v>
      </c>
      <c r="G15" s="18">
        <v>250</v>
      </c>
      <c r="H15" s="18">
        <v>480</v>
      </c>
      <c r="I15" s="18">
        <v>480</v>
      </c>
      <c r="J15" s="18">
        <v>430</v>
      </c>
      <c r="K15" s="18">
        <v>410</v>
      </c>
    </row>
    <row r="16" ht="21.95" customHeight="1" spans="1:11">
      <c r="A16" s="19"/>
      <c r="B16" s="20" t="s">
        <v>20</v>
      </c>
      <c r="C16" s="21" t="s">
        <v>21</v>
      </c>
      <c r="D16" s="21"/>
      <c r="E16" s="21"/>
      <c r="F16" s="21" t="s">
        <v>105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8">
        <v>90</v>
      </c>
      <c r="D18" s="18">
        <v>90</v>
      </c>
      <c r="E18" s="18">
        <v>90</v>
      </c>
      <c r="F18" s="18">
        <v>90</v>
      </c>
      <c r="G18" s="18">
        <v>90</v>
      </c>
      <c r="H18" s="18">
        <v>90</v>
      </c>
      <c r="I18" s="18">
        <v>90</v>
      </c>
      <c r="J18" s="18">
        <v>90</v>
      </c>
      <c r="K18" s="18">
        <v>90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530</v>
      </c>
      <c r="D21" s="18">
        <v>440</v>
      </c>
      <c r="E21" s="18">
        <v>320</v>
      </c>
      <c r="F21" s="18">
        <v>320</v>
      </c>
      <c r="G21" s="18">
        <v>250</v>
      </c>
      <c r="H21" s="18">
        <v>530</v>
      </c>
      <c r="I21" s="18">
        <v>530</v>
      </c>
      <c r="J21" s="18">
        <v>430</v>
      </c>
      <c r="K21" s="18">
        <v>360</v>
      </c>
    </row>
    <row r="22" ht="33" customHeight="1" spans="1:11">
      <c r="A22" s="14"/>
      <c r="B22" s="20" t="s">
        <v>25</v>
      </c>
      <c r="C22" s="21" t="s">
        <v>26</v>
      </c>
      <c r="D22" s="21"/>
      <c r="E22" s="21"/>
      <c r="F22" s="21" t="s">
        <v>106</v>
      </c>
      <c r="G22" s="21"/>
      <c r="H22" s="21"/>
      <c r="I22" s="21" t="s">
        <v>26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f>1080+1020</f>
        <v>2100</v>
      </c>
      <c r="D23" s="18"/>
      <c r="E23" s="18"/>
      <c r="F23" s="18">
        <f>940+990</f>
        <v>1930</v>
      </c>
      <c r="G23" s="18"/>
      <c r="H23" s="18"/>
      <c r="I23" s="18">
        <f>940+970</f>
        <v>1910</v>
      </c>
      <c r="J23" s="18"/>
      <c r="K23" s="18"/>
    </row>
    <row r="24" ht="21.95" customHeight="1" spans="1:11">
      <c r="A24" s="24"/>
      <c r="B24" s="25" t="s">
        <v>29</v>
      </c>
      <c r="C24" s="18">
        <f>600+650</f>
        <v>1250</v>
      </c>
      <c r="D24" s="18"/>
      <c r="E24" s="18"/>
      <c r="F24" s="18">
        <f>630+600</f>
        <v>1230</v>
      </c>
      <c r="G24" s="18"/>
      <c r="H24" s="18"/>
      <c r="I24" s="18">
        <f>580+550</f>
        <v>1130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9</v>
      </c>
      <c r="D25" s="18"/>
      <c r="E25" s="18"/>
      <c r="F25" s="18">
        <v>8</v>
      </c>
      <c r="G25" s="18"/>
      <c r="H25" s="18"/>
      <c r="I25" s="18">
        <v>8</v>
      </c>
      <c r="J25" s="18"/>
      <c r="K25" s="18"/>
    </row>
    <row r="26" ht="21.95" customHeight="1" spans="1:11">
      <c r="A26" s="19"/>
      <c r="B26" s="15" t="s">
        <v>32</v>
      </c>
      <c r="C26" s="18">
        <v>62</v>
      </c>
      <c r="D26" s="18"/>
      <c r="E26" s="18"/>
      <c r="F26" s="18">
        <v>59</v>
      </c>
      <c r="G26" s="18"/>
      <c r="H26" s="18"/>
      <c r="I26" s="18">
        <v>59</v>
      </c>
      <c r="J26" s="18"/>
      <c r="K26" s="18"/>
    </row>
    <row r="27" ht="21.95" customHeight="1" spans="1:11">
      <c r="A27" s="19"/>
      <c r="B27" s="15" t="s">
        <v>33</v>
      </c>
      <c r="C27" s="18">
        <v>7</v>
      </c>
      <c r="D27" s="18"/>
      <c r="E27" s="18"/>
      <c r="F27" s="18">
        <v>6</v>
      </c>
      <c r="G27" s="18"/>
      <c r="H27" s="18"/>
      <c r="I27" s="18">
        <v>6</v>
      </c>
      <c r="J27" s="18"/>
      <c r="K27" s="18"/>
    </row>
    <row r="28" ht="76.5" customHeight="1" spans="1:11">
      <c r="A28" s="26" t="s">
        <v>34</v>
      </c>
      <c r="B28" s="27"/>
      <c r="C28" s="28" t="s">
        <v>107</v>
      </c>
      <c r="D28" s="29"/>
      <c r="E28" s="67"/>
      <c r="F28" s="28" t="s">
        <v>108</v>
      </c>
      <c r="G28" s="29"/>
      <c r="H28" s="67"/>
      <c r="I28" s="28" t="s">
        <v>109</v>
      </c>
      <c r="J28" s="29"/>
      <c r="K28" s="67"/>
    </row>
    <row r="29" ht="24" customHeight="1" spans="1:11">
      <c r="A29" s="30"/>
      <c r="B29" s="31"/>
      <c r="C29" s="32"/>
      <c r="D29" s="33"/>
      <c r="E29" s="68"/>
      <c r="F29" s="32"/>
      <c r="G29" s="33"/>
      <c r="H29" s="68"/>
      <c r="I29" s="32"/>
      <c r="J29" s="33"/>
      <c r="K29" s="68"/>
    </row>
    <row r="30" spans="1:11">
      <c r="A30" s="34"/>
      <c r="B30" s="35"/>
      <c r="C30" s="36"/>
      <c r="D30" s="37"/>
      <c r="E30" s="69"/>
      <c r="F30" s="36"/>
      <c r="G30" s="37"/>
      <c r="H30" s="69"/>
      <c r="I30" s="36"/>
      <c r="J30" s="37"/>
      <c r="K30" s="69"/>
    </row>
    <row r="31" ht="14.25" spans="1:11">
      <c r="A31" s="38" t="s">
        <v>35</v>
      </c>
      <c r="B31" s="39"/>
      <c r="C31" s="40" t="s">
        <v>110</v>
      </c>
      <c r="D31" s="41"/>
      <c r="E31" s="70"/>
      <c r="F31" s="40" t="s">
        <v>111</v>
      </c>
      <c r="G31" s="41"/>
      <c r="H31" s="70"/>
      <c r="I31" s="40" t="s">
        <v>112</v>
      </c>
      <c r="J31" s="41"/>
      <c r="K31" s="70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1" t="s">
        <v>40</v>
      </c>
      <c r="F33" s="72"/>
      <c r="G33" s="73" t="s">
        <v>41</v>
      </c>
      <c r="H33" s="74"/>
      <c r="I33" s="89" t="s">
        <v>42</v>
      </c>
      <c r="J33" s="90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</row>
    <row r="35" ht="15.75" spans="1:10">
      <c r="A35" s="45"/>
      <c r="B35" s="43"/>
      <c r="C35" s="47" t="s">
        <v>46</v>
      </c>
      <c r="D35" s="47" t="s">
        <v>47</v>
      </c>
      <c r="E35" s="11">
        <v>9.42</v>
      </c>
      <c r="F35" s="11">
        <v>9.47</v>
      </c>
      <c r="G35" s="11">
        <v>9.5</v>
      </c>
      <c r="H35" s="11">
        <v>9.33</v>
      </c>
      <c r="I35" s="11">
        <v>9.43</v>
      </c>
      <c r="J35" s="11">
        <v>9.4</v>
      </c>
    </row>
    <row r="36" ht="15.75" spans="1:10">
      <c r="A36" s="45"/>
      <c r="B36" s="43"/>
      <c r="C36" s="46" t="s">
        <v>48</v>
      </c>
      <c r="D36" s="46" t="s">
        <v>49</v>
      </c>
      <c r="E36" s="11">
        <v>5.71</v>
      </c>
      <c r="F36" s="11">
        <v>6.03</v>
      </c>
      <c r="G36" s="11">
        <v>14.31</v>
      </c>
      <c r="H36" s="11">
        <v>13.76</v>
      </c>
      <c r="I36" s="11">
        <v>5.42</v>
      </c>
      <c r="J36" s="11">
        <v>6.44</v>
      </c>
    </row>
    <row r="37" ht="18.75" spans="1:10">
      <c r="A37" s="45"/>
      <c r="B37" s="43"/>
      <c r="C37" s="47" t="s">
        <v>50</v>
      </c>
      <c r="D37" s="46" t="s">
        <v>51</v>
      </c>
      <c r="E37" s="11">
        <v>13</v>
      </c>
      <c r="F37" s="11">
        <v>14.7</v>
      </c>
      <c r="G37" s="11">
        <v>13.3</v>
      </c>
      <c r="H37" s="11">
        <v>12.7</v>
      </c>
      <c r="I37" s="11">
        <v>12.7</v>
      </c>
      <c r="J37" s="11">
        <v>13.7</v>
      </c>
    </row>
    <row r="38" ht="14.25" spans="1:10">
      <c r="A38" s="45"/>
      <c r="B38" s="43"/>
      <c r="C38" s="48" t="s">
        <v>52</v>
      </c>
      <c r="D38" s="46" t="s">
        <v>53</v>
      </c>
      <c r="E38" s="11">
        <v>8.79</v>
      </c>
      <c r="F38" s="11">
        <v>8.1</v>
      </c>
      <c r="G38" s="11">
        <v>24.2</v>
      </c>
      <c r="H38" s="11">
        <v>13.9</v>
      </c>
      <c r="I38" s="11">
        <v>9.12</v>
      </c>
      <c r="J38" s="11">
        <v>6.82</v>
      </c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>
        <v>0.2</v>
      </c>
      <c r="F39" s="11">
        <v>0.2</v>
      </c>
      <c r="G39" s="11">
        <v>0.2</v>
      </c>
      <c r="H39" s="11">
        <v>0.2</v>
      </c>
      <c r="I39" s="11">
        <v>0.2</v>
      </c>
      <c r="J39" s="11">
        <v>0.2</v>
      </c>
    </row>
    <row r="40" ht="15.75" spans="1:10">
      <c r="A40" s="45"/>
      <c r="B40" s="43"/>
      <c r="C40" s="47" t="s">
        <v>46</v>
      </c>
      <c r="D40" s="47" t="s">
        <v>55</v>
      </c>
      <c r="E40" s="11">
        <v>10.36</v>
      </c>
      <c r="F40" s="11">
        <v>10.37</v>
      </c>
      <c r="G40" s="11">
        <v>10.49</v>
      </c>
      <c r="H40" s="11">
        <v>10.34</v>
      </c>
      <c r="I40" s="11">
        <v>10.32</v>
      </c>
      <c r="J40" s="11">
        <v>10.34</v>
      </c>
    </row>
    <row r="41" ht="15.75" spans="1:10">
      <c r="A41" s="45"/>
      <c r="B41" s="43"/>
      <c r="C41" s="46" t="s">
        <v>48</v>
      </c>
      <c r="D41" s="46" t="s">
        <v>56</v>
      </c>
      <c r="E41" s="11">
        <v>22.4</v>
      </c>
      <c r="F41" s="11">
        <v>27</v>
      </c>
      <c r="G41" s="11">
        <v>25.7</v>
      </c>
      <c r="H41" s="11">
        <v>30.4</v>
      </c>
      <c r="I41" s="11">
        <v>20</v>
      </c>
      <c r="J41" s="11">
        <v>20.12</v>
      </c>
    </row>
    <row r="42" ht="15.75" spans="1:10">
      <c r="A42" s="45"/>
      <c r="B42" s="43"/>
      <c r="C42" s="48" t="s">
        <v>57</v>
      </c>
      <c r="D42" s="47" t="s">
        <v>58</v>
      </c>
      <c r="E42" s="11">
        <v>1.63</v>
      </c>
      <c r="F42" s="11">
        <v>9.58</v>
      </c>
      <c r="G42" s="11">
        <v>9.72</v>
      </c>
      <c r="H42" s="11">
        <v>9.48</v>
      </c>
      <c r="I42" s="11">
        <v>7.67</v>
      </c>
      <c r="J42" s="11">
        <v>7.65</v>
      </c>
    </row>
    <row r="43" ht="15.75" spans="1:10">
      <c r="A43" s="45"/>
      <c r="B43" s="43"/>
      <c r="C43" s="48" t="s">
        <v>59</v>
      </c>
      <c r="D43" s="46" t="s">
        <v>60</v>
      </c>
      <c r="E43" s="11">
        <v>8.03</v>
      </c>
      <c r="F43" s="11">
        <v>9.8</v>
      </c>
      <c r="G43" s="11">
        <v>5.26</v>
      </c>
      <c r="H43" s="11">
        <v>7.2</v>
      </c>
      <c r="I43" s="11">
        <v>9.6</v>
      </c>
      <c r="J43" s="11">
        <v>11.2</v>
      </c>
    </row>
    <row r="44" ht="18.75" spans="1:10">
      <c r="A44" s="45"/>
      <c r="B44" s="43"/>
      <c r="C44" s="47" t="s">
        <v>50</v>
      </c>
      <c r="D44" s="46" t="s">
        <v>61</v>
      </c>
      <c r="E44" s="11">
        <v>1310</v>
      </c>
      <c r="F44" s="11">
        <v>1380</v>
      </c>
      <c r="G44" s="11">
        <v>1250</v>
      </c>
      <c r="H44" s="11">
        <v>1330</v>
      </c>
      <c r="I44" s="11">
        <v>740</v>
      </c>
      <c r="J44" s="11">
        <v>1390</v>
      </c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>
        <v>6.82</v>
      </c>
      <c r="F45" s="11">
        <v>8.05</v>
      </c>
      <c r="G45" s="11">
        <v>6.82</v>
      </c>
      <c r="H45" s="11">
        <v>7.59</v>
      </c>
      <c r="I45" s="11">
        <v>4.74</v>
      </c>
      <c r="J45" s="11">
        <v>4.82</v>
      </c>
    </row>
    <row r="46" ht="18.75" spans="1:10">
      <c r="A46" s="45"/>
      <c r="B46" s="43"/>
      <c r="C46" s="47" t="s">
        <v>50</v>
      </c>
      <c r="D46" s="46" t="s">
        <v>51</v>
      </c>
      <c r="E46" s="11">
        <v>42</v>
      </c>
      <c r="F46" s="11">
        <v>33.6</v>
      </c>
      <c r="G46" s="11">
        <v>39.3</v>
      </c>
      <c r="H46" s="11">
        <v>26.1</v>
      </c>
      <c r="I46" s="11">
        <v>21.7</v>
      </c>
      <c r="J46" s="11">
        <v>26.7</v>
      </c>
    </row>
    <row r="47" ht="14.25" spans="1:10">
      <c r="A47" s="45"/>
      <c r="B47" s="43"/>
      <c r="C47" s="48" t="s">
        <v>52</v>
      </c>
      <c r="D47" s="46" t="s">
        <v>65</v>
      </c>
      <c r="E47" s="11">
        <v>7</v>
      </c>
      <c r="F47" s="11">
        <v>8.3</v>
      </c>
      <c r="G47" s="11">
        <v>8.1</v>
      </c>
      <c r="H47" s="11">
        <v>7.1</v>
      </c>
      <c r="I47" s="11">
        <v>6.16</v>
      </c>
      <c r="J47" s="11">
        <v>1.57</v>
      </c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/>
      <c r="F48" s="11"/>
      <c r="G48" s="11"/>
      <c r="H48" s="18"/>
      <c r="I48" s="11"/>
      <c r="J48" s="91"/>
    </row>
    <row r="49" ht="18.75" spans="1:10">
      <c r="A49" s="45"/>
      <c r="B49" s="43"/>
      <c r="C49" s="47" t="s">
        <v>50</v>
      </c>
      <c r="D49" s="46" t="s">
        <v>51</v>
      </c>
      <c r="E49" s="11"/>
      <c r="F49" s="11"/>
      <c r="G49" s="11"/>
      <c r="H49" s="18"/>
      <c r="I49" s="11"/>
      <c r="J49" s="91"/>
    </row>
    <row r="50" ht="14.25" spans="1:10">
      <c r="A50" s="45"/>
      <c r="B50" s="43"/>
      <c r="C50" s="48" t="s">
        <v>52</v>
      </c>
      <c r="D50" s="46" t="s">
        <v>65</v>
      </c>
      <c r="E50" s="11"/>
      <c r="F50" s="11"/>
      <c r="G50" s="11"/>
      <c r="H50" s="18"/>
      <c r="I50" s="11"/>
      <c r="J50" s="91"/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/>
      <c r="F51" s="11"/>
      <c r="G51" s="11"/>
      <c r="H51" s="18"/>
      <c r="I51" s="11"/>
      <c r="J51" s="91"/>
    </row>
    <row r="52" ht="15.75" spans="1:10">
      <c r="A52" s="45"/>
      <c r="B52" s="43"/>
      <c r="C52" s="47" t="s">
        <v>46</v>
      </c>
      <c r="D52" s="46" t="s">
        <v>69</v>
      </c>
      <c r="E52" s="11"/>
      <c r="F52" s="11"/>
      <c r="G52" s="11"/>
      <c r="H52" s="18"/>
      <c r="I52" s="11"/>
      <c r="J52" s="91"/>
    </row>
    <row r="53" ht="15.75" spans="1:10">
      <c r="A53" s="45"/>
      <c r="B53" s="43"/>
      <c r="C53" s="46" t="s">
        <v>48</v>
      </c>
      <c r="D53" s="46" t="s">
        <v>49</v>
      </c>
      <c r="E53" s="11"/>
      <c r="F53" s="11"/>
      <c r="G53" s="11"/>
      <c r="H53" s="18"/>
      <c r="I53" s="11"/>
      <c r="J53" s="91"/>
    </row>
    <row r="54" ht="18.75" spans="1:10">
      <c r="A54" s="45"/>
      <c r="B54" s="43"/>
      <c r="C54" s="47" t="s">
        <v>50</v>
      </c>
      <c r="D54" s="46" t="s">
        <v>51</v>
      </c>
      <c r="E54" s="11"/>
      <c r="F54" s="11"/>
      <c r="G54" s="11"/>
      <c r="H54" s="18"/>
      <c r="I54" s="11"/>
      <c r="J54" s="91"/>
    </row>
    <row r="55" ht="14.25" spans="1:10">
      <c r="A55" s="45"/>
      <c r="B55" s="49"/>
      <c r="C55" s="50" t="s">
        <v>52</v>
      </c>
      <c r="D55" s="46" t="s">
        <v>70</v>
      </c>
      <c r="E55" s="77"/>
      <c r="F55" s="77"/>
      <c r="G55" s="77"/>
      <c r="H55" s="18"/>
      <c r="I55" s="11"/>
      <c r="J55" s="91"/>
    </row>
    <row r="56" ht="14.25" spans="1:10">
      <c r="A56" s="51" t="s">
        <v>71</v>
      </c>
      <c r="B56" s="51" t="s">
        <v>72</v>
      </c>
      <c r="C56" s="52">
        <v>7.05</v>
      </c>
      <c r="D56" s="51" t="s">
        <v>44</v>
      </c>
      <c r="E56" s="52">
        <v>80</v>
      </c>
      <c r="F56" s="51" t="s">
        <v>73</v>
      </c>
      <c r="G56" s="52">
        <v>75</v>
      </c>
      <c r="H56" s="51" t="s">
        <v>74</v>
      </c>
      <c r="I56" s="52">
        <v>0.01</v>
      </c>
      <c r="J56" s="91"/>
    </row>
    <row r="57" ht="14.25" spans="1:13">
      <c r="A57" s="45"/>
      <c r="B57" s="53" t="s">
        <v>40</v>
      </c>
      <c r="C57" s="53"/>
      <c r="D57" s="53"/>
      <c r="E57" s="53"/>
      <c r="F57" s="78" t="s">
        <v>41</v>
      </c>
      <c r="G57" s="78"/>
      <c r="H57" s="78"/>
      <c r="I57" s="78"/>
      <c r="J57" s="92" t="s">
        <v>42</v>
      </c>
      <c r="K57" s="92"/>
      <c r="L57" s="92"/>
      <c r="M57" s="92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9" t="s">
        <v>75</v>
      </c>
      <c r="G58" s="79" t="s">
        <v>76</v>
      </c>
      <c r="H58" s="79" t="s">
        <v>75</v>
      </c>
      <c r="I58" s="79" t="s">
        <v>76</v>
      </c>
      <c r="J58" s="93" t="s">
        <v>75</v>
      </c>
      <c r="K58" s="93" t="s">
        <v>76</v>
      </c>
      <c r="L58" s="93" t="s">
        <v>75</v>
      </c>
      <c r="M58" s="93" t="s">
        <v>76</v>
      </c>
    </row>
    <row r="59" ht="18.75" spans="1:13">
      <c r="A59" s="56" t="s">
        <v>77</v>
      </c>
      <c r="B59" s="57">
        <v>32</v>
      </c>
      <c r="C59" s="57"/>
      <c r="D59" s="57">
        <v>36.6</v>
      </c>
      <c r="E59" s="57"/>
      <c r="F59" s="57">
        <v>4.26</v>
      </c>
      <c r="G59" s="57"/>
      <c r="H59" s="57">
        <v>79.2</v>
      </c>
      <c r="I59" s="57"/>
      <c r="J59" s="57"/>
      <c r="K59" s="57"/>
      <c r="L59" s="57"/>
      <c r="M59" s="57"/>
    </row>
    <row r="60" ht="18.75" spans="1:13">
      <c r="A60" s="56" t="s">
        <v>78</v>
      </c>
      <c r="B60" s="57"/>
      <c r="C60" s="57"/>
      <c r="D60" s="57"/>
      <c r="E60" s="57"/>
      <c r="F60" s="57">
        <v>7.09</v>
      </c>
      <c r="G60" s="57"/>
      <c r="H60" s="57">
        <v>2.1</v>
      </c>
      <c r="I60" s="57"/>
      <c r="J60" s="57">
        <v>2.68</v>
      </c>
      <c r="K60" s="57"/>
      <c r="L60" s="57">
        <v>2.4</v>
      </c>
      <c r="M60" s="57"/>
    </row>
    <row r="61" ht="18.75" spans="1:13">
      <c r="A61" s="56" t="s">
        <v>79</v>
      </c>
      <c r="B61" s="57">
        <v>2.25</v>
      </c>
      <c r="C61" s="57"/>
      <c r="D61" s="57">
        <v>10</v>
      </c>
      <c r="E61" s="57"/>
      <c r="F61" s="57"/>
      <c r="G61" s="57"/>
      <c r="H61" s="57"/>
      <c r="I61" s="57"/>
      <c r="J61" s="57">
        <v>5.3</v>
      </c>
      <c r="K61" s="57"/>
      <c r="L61" s="57">
        <v>8.18</v>
      </c>
      <c r="M61" s="57"/>
    </row>
    <row r="62" ht="18.75" spans="1:13">
      <c r="A62" s="59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95"/>
    </row>
    <row r="63" ht="18.75" spans="1:13">
      <c r="A63" s="61" t="s">
        <v>80</v>
      </c>
      <c r="B63" s="57"/>
      <c r="C63" s="57">
        <v>57.98</v>
      </c>
      <c r="D63" s="57"/>
      <c r="E63" s="57">
        <v>133</v>
      </c>
      <c r="F63" s="57"/>
      <c r="G63" s="57"/>
      <c r="H63" s="57"/>
      <c r="I63" s="57"/>
      <c r="J63" s="57"/>
      <c r="K63" s="57"/>
      <c r="L63" s="57"/>
      <c r="M63" s="57">
        <v>32.09</v>
      </c>
    </row>
    <row r="64" ht="18.75" spans="1:13">
      <c r="A64" s="61" t="s">
        <v>81</v>
      </c>
      <c r="B64" s="57"/>
      <c r="C64" s="57"/>
      <c r="D64" s="57"/>
      <c r="E64" s="57"/>
      <c r="F64" s="57"/>
      <c r="G64" s="57">
        <v>58.2</v>
      </c>
      <c r="H64" s="57"/>
      <c r="I64" s="57">
        <v>46.08</v>
      </c>
      <c r="J64" s="57"/>
      <c r="K64" s="57">
        <v>51.53</v>
      </c>
      <c r="L64" s="57"/>
      <c r="M64" s="57">
        <v>57.46</v>
      </c>
    </row>
    <row r="65" ht="18.75" spans="1:13">
      <c r="A65" s="61" t="s">
        <v>82</v>
      </c>
      <c r="B65" s="57"/>
      <c r="C65" s="57">
        <v>64.69</v>
      </c>
      <c r="D65" s="57"/>
      <c r="E65" s="57">
        <v>67.84</v>
      </c>
      <c r="F65" s="57"/>
      <c r="G65" s="57">
        <v>71.4</v>
      </c>
      <c r="H65" s="57"/>
      <c r="I65" s="57">
        <v>69.4</v>
      </c>
      <c r="J65" s="57"/>
      <c r="K65" s="57">
        <v>76.39</v>
      </c>
      <c r="L65" s="57"/>
      <c r="M65" s="57">
        <v>82.37</v>
      </c>
    </row>
    <row r="66" ht="18.75" spans="1:13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100"/>
    </row>
    <row r="67" ht="18.75" spans="1:13">
      <c r="A67" s="98" t="s">
        <v>83</v>
      </c>
      <c r="B67" s="57">
        <v>3.91</v>
      </c>
      <c r="C67" s="57">
        <v>8.2</v>
      </c>
      <c r="D67" s="57">
        <v>7.27</v>
      </c>
      <c r="E67" s="57">
        <v>6.7</v>
      </c>
      <c r="F67" s="57">
        <v>1.38</v>
      </c>
      <c r="G67" s="57">
        <v>11.8</v>
      </c>
      <c r="H67" s="57">
        <v>0.7</v>
      </c>
      <c r="I67" s="57">
        <v>7.82</v>
      </c>
      <c r="J67" s="57">
        <v>1.71</v>
      </c>
      <c r="K67" s="57">
        <v>2.7</v>
      </c>
      <c r="L67" s="57">
        <v>0.47</v>
      </c>
      <c r="M67" s="57">
        <v>3.3</v>
      </c>
    </row>
    <row r="68" ht="18.75" spans="1:13">
      <c r="A68" s="98" t="s">
        <v>84</v>
      </c>
      <c r="B68" s="57">
        <v>8.47</v>
      </c>
      <c r="C68" s="57">
        <v>12.3</v>
      </c>
      <c r="D68" s="57">
        <v>8.36</v>
      </c>
      <c r="E68" s="57">
        <v>6.7</v>
      </c>
      <c r="F68" s="57">
        <v>13.6</v>
      </c>
      <c r="G68" s="57">
        <v>10.2</v>
      </c>
      <c r="H68" s="57">
        <v>3.88</v>
      </c>
      <c r="I68" s="57">
        <v>10.5</v>
      </c>
      <c r="J68" s="57">
        <v>1.26</v>
      </c>
      <c r="K68" s="57">
        <v>3.5</v>
      </c>
      <c r="L68" s="57">
        <v>2.41</v>
      </c>
      <c r="M68" s="57">
        <v>2.3</v>
      </c>
    </row>
    <row r="69" ht="18.75" spans="1:13">
      <c r="A69" s="98" t="s">
        <v>85</v>
      </c>
      <c r="B69" s="57">
        <v>6.32</v>
      </c>
      <c r="C69" s="57">
        <v>8.3</v>
      </c>
      <c r="D69" s="57">
        <v>10.8</v>
      </c>
      <c r="E69" s="57">
        <v>5.9</v>
      </c>
      <c r="F69" s="57">
        <v>14.9</v>
      </c>
      <c r="G69" s="57">
        <v>12.8</v>
      </c>
      <c r="H69" s="57">
        <v>9.42</v>
      </c>
      <c r="I69" s="57">
        <v>9.98</v>
      </c>
      <c r="J69" s="57">
        <v>4.89</v>
      </c>
      <c r="K69" s="57">
        <v>3.5</v>
      </c>
      <c r="L69" s="57">
        <v>5.66</v>
      </c>
      <c r="M69" s="57">
        <v>2.8</v>
      </c>
    </row>
    <row r="70" ht="18.75" spans="1:13">
      <c r="A70" s="98" t="s">
        <v>86</v>
      </c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0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2"/>
    </row>
    <row r="2" ht="17.25" customHeight="1" spans="1:11">
      <c r="A2" s="5" t="s">
        <v>0</v>
      </c>
      <c r="B2" s="5"/>
      <c r="C2" s="6" t="s">
        <v>134</v>
      </c>
      <c r="D2" s="6"/>
      <c r="E2" s="6"/>
      <c r="F2" s="62" t="s">
        <v>135</v>
      </c>
      <c r="G2" s="62"/>
      <c r="H2" s="62"/>
      <c r="I2" s="83" t="s">
        <v>147</v>
      </c>
      <c r="J2" s="83"/>
      <c r="K2" s="83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4">
        <v>0.666666666666667</v>
      </c>
      <c r="J3" s="84">
        <v>0.833333333333333</v>
      </c>
      <c r="K3" s="84">
        <v>0.979166666666667</v>
      </c>
    </row>
    <row r="4" ht="21.95" customHeight="1" spans="1:13">
      <c r="A4" s="9" t="s">
        <v>4</v>
      </c>
      <c r="B4" s="10" t="s">
        <v>5</v>
      </c>
      <c r="C4" s="11">
        <v>105400</v>
      </c>
      <c r="D4" s="11"/>
      <c r="E4" s="11"/>
      <c r="F4" s="11">
        <v>106800</v>
      </c>
      <c r="G4" s="11"/>
      <c r="H4" s="11"/>
      <c r="I4" s="11">
        <v>107705</v>
      </c>
      <c r="J4" s="11"/>
      <c r="K4" s="11"/>
      <c r="L4" s="85" t="s">
        <v>90</v>
      </c>
      <c r="M4" s="85" t="s">
        <v>91</v>
      </c>
    </row>
    <row r="5" ht="21.95" customHeight="1" spans="1:13">
      <c r="A5" s="9"/>
      <c r="B5" s="12" t="s">
        <v>6</v>
      </c>
      <c r="C5" s="11">
        <v>99000</v>
      </c>
      <c r="D5" s="11"/>
      <c r="E5" s="11"/>
      <c r="F5" s="11">
        <v>99900</v>
      </c>
      <c r="G5" s="11"/>
      <c r="H5" s="11"/>
      <c r="I5" s="11">
        <v>101125</v>
      </c>
      <c r="J5" s="11"/>
      <c r="K5" s="11"/>
      <c r="L5" s="86"/>
      <c r="M5" s="86"/>
    </row>
    <row r="6" ht="21.95" customHeight="1" spans="1:13">
      <c r="A6" s="9"/>
      <c r="B6" s="12" t="s">
        <v>7</v>
      </c>
      <c r="C6" s="13">
        <f>C4-'28日'!I4</f>
        <v>1400</v>
      </c>
      <c r="D6" s="13"/>
      <c r="E6" s="13"/>
      <c r="F6" s="64">
        <f>F4-C4</f>
        <v>1400</v>
      </c>
      <c r="G6" s="65"/>
      <c r="H6" s="66"/>
      <c r="I6" s="64">
        <f>I4-F4</f>
        <v>905</v>
      </c>
      <c r="J6" s="65"/>
      <c r="K6" s="66"/>
      <c r="L6" s="87">
        <f>C6+F6+I6</f>
        <v>3705</v>
      </c>
      <c r="M6" s="87">
        <f>C7+F7+I7</f>
        <v>3525</v>
      </c>
    </row>
    <row r="7" ht="21.95" customHeight="1" spans="1:13">
      <c r="A7" s="9"/>
      <c r="B7" s="12" t="s">
        <v>8</v>
      </c>
      <c r="C7" s="13">
        <f>C5-'28日'!I5</f>
        <v>1400</v>
      </c>
      <c r="D7" s="13"/>
      <c r="E7" s="13"/>
      <c r="F7" s="64">
        <f>F5-C5</f>
        <v>900</v>
      </c>
      <c r="G7" s="65"/>
      <c r="H7" s="66"/>
      <c r="I7" s="64">
        <f>I5-F5</f>
        <v>1225</v>
      </c>
      <c r="J7" s="65"/>
      <c r="K7" s="66"/>
      <c r="L7" s="87"/>
      <c r="M7" s="87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49</v>
      </c>
      <c r="D9" s="11"/>
      <c r="E9" s="11"/>
      <c r="F9" s="11">
        <v>48</v>
      </c>
      <c r="G9" s="11"/>
      <c r="H9" s="11"/>
      <c r="I9" s="11">
        <v>49</v>
      </c>
      <c r="J9" s="11"/>
      <c r="K9" s="11"/>
      <c r="L9" s="88" t="s">
        <v>92</v>
      </c>
      <c r="M9" s="94"/>
      <c r="N9" s="94"/>
      <c r="O9" s="94"/>
    </row>
    <row r="10" ht="21.95" customHeight="1" spans="1:11">
      <c r="A10" s="14"/>
      <c r="B10" s="15" t="s">
        <v>12</v>
      </c>
      <c r="C10" s="11">
        <v>49</v>
      </c>
      <c r="D10" s="11"/>
      <c r="E10" s="11"/>
      <c r="F10" s="11">
        <v>48</v>
      </c>
      <c r="G10" s="11"/>
      <c r="H10" s="11"/>
      <c r="I10" s="11">
        <v>49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65</v>
      </c>
      <c r="D12" s="11">
        <v>65</v>
      </c>
      <c r="E12" s="11">
        <v>65</v>
      </c>
      <c r="F12" s="11">
        <v>65</v>
      </c>
      <c r="G12" s="11">
        <v>65</v>
      </c>
      <c r="H12" s="11">
        <v>65</v>
      </c>
      <c r="I12" s="11">
        <v>65</v>
      </c>
      <c r="J12" s="11">
        <v>65</v>
      </c>
      <c r="K12" s="11">
        <v>65</v>
      </c>
    </row>
    <row r="13" ht="21.95" customHeight="1" spans="1:11">
      <c r="A13" s="16"/>
      <c r="B13" s="17" t="s">
        <v>16</v>
      </c>
      <c r="C13" s="11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280</v>
      </c>
      <c r="D15" s="18">
        <v>240</v>
      </c>
      <c r="E15" s="18">
        <v>500</v>
      </c>
      <c r="F15" s="18">
        <v>500</v>
      </c>
      <c r="G15" s="18">
        <v>460</v>
      </c>
      <c r="H15" s="18">
        <v>430</v>
      </c>
      <c r="I15" s="18">
        <v>430</v>
      </c>
      <c r="J15" s="18">
        <v>390</v>
      </c>
      <c r="K15" s="18">
        <v>360</v>
      </c>
    </row>
    <row r="16" ht="21.95" customHeight="1" spans="1:11">
      <c r="A16" s="19"/>
      <c r="B16" s="20" t="s">
        <v>20</v>
      </c>
      <c r="C16" s="21" t="s">
        <v>148</v>
      </c>
      <c r="D16" s="21"/>
      <c r="E16" s="21"/>
      <c r="F16" s="21" t="s">
        <v>21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8">
        <v>90</v>
      </c>
      <c r="D18" s="18">
        <v>90</v>
      </c>
      <c r="E18" s="18">
        <v>90</v>
      </c>
      <c r="F18" s="18">
        <v>90</v>
      </c>
      <c r="G18" s="18">
        <v>90</v>
      </c>
      <c r="H18" s="18">
        <v>90</v>
      </c>
      <c r="I18" s="18">
        <v>90</v>
      </c>
      <c r="J18" s="18">
        <v>90</v>
      </c>
      <c r="K18" s="18">
        <v>90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330</v>
      </c>
      <c r="D21" s="18">
        <v>250</v>
      </c>
      <c r="E21" s="18">
        <v>450</v>
      </c>
      <c r="F21" s="18">
        <v>450</v>
      </c>
      <c r="G21" s="18">
        <v>300</v>
      </c>
      <c r="H21" s="18">
        <v>500</v>
      </c>
      <c r="I21" s="18">
        <v>500</v>
      </c>
      <c r="J21" s="18">
        <v>410</v>
      </c>
      <c r="K21" s="18">
        <v>330</v>
      </c>
    </row>
    <row r="22" ht="41.25" customHeight="1" spans="1:11">
      <c r="A22" s="14"/>
      <c r="B22" s="20" t="s">
        <v>25</v>
      </c>
      <c r="C22" s="21" t="s">
        <v>312</v>
      </c>
      <c r="D22" s="21"/>
      <c r="E22" s="21"/>
      <c r="F22" s="21" t="s">
        <v>313</v>
      </c>
      <c r="G22" s="21"/>
      <c r="H22" s="21"/>
      <c r="I22" s="21" t="s">
        <v>26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v>1450</v>
      </c>
      <c r="D23" s="18"/>
      <c r="E23" s="18"/>
      <c r="F23" s="18">
        <f>640+650</f>
        <v>1290</v>
      </c>
      <c r="G23" s="18"/>
      <c r="H23" s="18"/>
      <c r="I23" s="18">
        <f>530+600</f>
        <v>1130</v>
      </c>
      <c r="J23" s="18"/>
      <c r="K23" s="18"/>
    </row>
    <row r="24" ht="21.95" customHeight="1" spans="1:11">
      <c r="A24" s="24"/>
      <c r="B24" s="25" t="s">
        <v>29</v>
      </c>
      <c r="C24" s="18">
        <v>900</v>
      </c>
      <c r="D24" s="18"/>
      <c r="E24" s="18"/>
      <c r="F24" s="18">
        <f>1560+980</f>
        <v>2540</v>
      </c>
      <c r="G24" s="18"/>
      <c r="H24" s="18"/>
      <c r="I24" s="18">
        <f>1560+980</f>
        <v>2540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52</v>
      </c>
      <c r="D25" s="18"/>
      <c r="E25" s="18"/>
      <c r="F25" s="18">
        <v>52</v>
      </c>
      <c r="G25" s="18"/>
      <c r="H25" s="18"/>
      <c r="I25" s="18">
        <v>52</v>
      </c>
      <c r="J25" s="18"/>
      <c r="K25" s="18"/>
    </row>
    <row r="26" ht="21.95" customHeight="1" spans="1:11">
      <c r="A26" s="19"/>
      <c r="B26" s="15" t="s">
        <v>32</v>
      </c>
      <c r="C26" s="18">
        <v>299</v>
      </c>
      <c r="D26" s="18"/>
      <c r="E26" s="18"/>
      <c r="F26" s="18">
        <v>297</v>
      </c>
      <c r="G26" s="18"/>
      <c r="H26" s="18"/>
      <c r="I26" s="18">
        <v>297</v>
      </c>
      <c r="J26" s="18"/>
      <c r="K26" s="18"/>
    </row>
    <row r="27" ht="21.95" customHeight="1" spans="1:11">
      <c r="A27" s="19"/>
      <c r="B27" s="15" t="s">
        <v>33</v>
      </c>
      <c r="C27" s="18">
        <v>1</v>
      </c>
      <c r="D27" s="18"/>
      <c r="E27" s="18"/>
      <c r="F27" s="18">
        <v>1</v>
      </c>
      <c r="G27" s="18"/>
      <c r="H27" s="18"/>
      <c r="I27" s="18">
        <v>1</v>
      </c>
      <c r="J27" s="18"/>
      <c r="K27" s="18"/>
    </row>
    <row r="28" ht="76.5" customHeight="1" spans="1:11">
      <c r="A28" s="26" t="s">
        <v>34</v>
      </c>
      <c r="B28" s="27"/>
      <c r="C28" s="28" t="s">
        <v>314</v>
      </c>
      <c r="D28" s="29"/>
      <c r="E28" s="67"/>
      <c r="F28" s="28" t="s">
        <v>315</v>
      </c>
      <c r="G28" s="29"/>
      <c r="H28" s="67"/>
      <c r="I28" s="28" t="s">
        <v>316</v>
      </c>
      <c r="J28" s="29"/>
      <c r="K28" s="67"/>
    </row>
    <row r="29" ht="24" customHeight="1" spans="1:11">
      <c r="A29" s="30"/>
      <c r="B29" s="31"/>
      <c r="C29" s="32"/>
      <c r="D29" s="33"/>
      <c r="E29" s="68"/>
      <c r="F29" s="32"/>
      <c r="G29" s="33"/>
      <c r="H29" s="68"/>
      <c r="I29" s="32"/>
      <c r="J29" s="33"/>
      <c r="K29" s="68"/>
    </row>
    <row r="30" ht="20.25" customHeight="1" spans="1:11">
      <c r="A30" s="34"/>
      <c r="B30" s="35"/>
      <c r="C30" s="36"/>
      <c r="D30" s="37"/>
      <c r="E30" s="69"/>
      <c r="F30" s="36"/>
      <c r="G30" s="37"/>
      <c r="H30" s="69"/>
      <c r="I30" s="36"/>
      <c r="J30" s="37"/>
      <c r="K30" s="69"/>
    </row>
    <row r="31" ht="14.25" customHeight="1" spans="1:11">
      <c r="A31" s="38" t="s">
        <v>35</v>
      </c>
      <c r="B31" s="39"/>
      <c r="C31" s="40" t="s">
        <v>155</v>
      </c>
      <c r="D31" s="41"/>
      <c r="E31" s="70"/>
      <c r="F31" s="40" t="s">
        <v>156</v>
      </c>
      <c r="G31" s="41"/>
      <c r="H31" s="70"/>
      <c r="I31" s="40" t="s">
        <v>221</v>
      </c>
      <c r="J31" s="41"/>
      <c r="K31" s="70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1" t="s">
        <v>40</v>
      </c>
      <c r="F33" s="72"/>
      <c r="G33" s="73" t="s">
        <v>41</v>
      </c>
      <c r="H33" s="74"/>
      <c r="I33" s="89" t="s">
        <v>42</v>
      </c>
      <c r="J33" s="90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91">
        <v>0</v>
      </c>
    </row>
    <row r="35" ht="15.75" spans="1:10">
      <c r="A35" s="45"/>
      <c r="B35" s="43"/>
      <c r="C35" s="47" t="s">
        <v>46</v>
      </c>
      <c r="D35" s="47" t="s">
        <v>47</v>
      </c>
      <c r="E35" s="11">
        <v>9.32</v>
      </c>
      <c r="F35" s="11">
        <v>9.35</v>
      </c>
      <c r="G35" s="11">
        <v>9.5</v>
      </c>
      <c r="H35" s="18">
        <v>9.39</v>
      </c>
      <c r="I35" s="11">
        <v>9.5</v>
      </c>
      <c r="J35" s="91">
        <v>9.37</v>
      </c>
    </row>
    <row r="36" ht="15.75" spans="1:10">
      <c r="A36" s="45"/>
      <c r="B36" s="43"/>
      <c r="C36" s="46" t="s">
        <v>48</v>
      </c>
      <c r="D36" s="46" t="s">
        <v>49</v>
      </c>
      <c r="E36" s="11">
        <v>7.92</v>
      </c>
      <c r="F36" s="11">
        <v>8.09</v>
      </c>
      <c r="G36" s="11">
        <v>6.13</v>
      </c>
      <c r="H36" s="18">
        <v>6.19</v>
      </c>
      <c r="I36" s="11">
        <v>5.98</v>
      </c>
      <c r="J36" s="91">
        <v>6.45</v>
      </c>
    </row>
    <row r="37" ht="18.75" spans="1:10">
      <c r="A37" s="45"/>
      <c r="B37" s="43"/>
      <c r="C37" s="47" t="s">
        <v>50</v>
      </c>
      <c r="D37" s="46" t="s">
        <v>51</v>
      </c>
      <c r="E37" s="11">
        <v>19.4</v>
      </c>
      <c r="F37" s="11">
        <v>19.4</v>
      </c>
      <c r="G37" s="75">
        <v>19.2</v>
      </c>
      <c r="H37" s="18">
        <v>19</v>
      </c>
      <c r="I37" s="11">
        <v>20</v>
      </c>
      <c r="J37" s="91">
        <v>20.2</v>
      </c>
    </row>
    <row r="38" ht="14.25" spans="1:10">
      <c r="A38" s="45"/>
      <c r="B38" s="43"/>
      <c r="C38" s="48" t="s">
        <v>52</v>
      </c>
      <c r="D38" s="46" t="s">
        <v>53</v>
      </c>
      <c r="E38" s="75">
        <v>17.6</v>
      </c>
      <c r="F38" s="75">
        <v>17.1</v>
      </c>
      <c r="G38" s="75">
        <v>18.1</v>
      </c>
      <c r="H38" s="76">
        <v>16.6</v>
      </c>
      <c r="I38" s="11">
        <v>18</v>
      </c>
      <c r="J38" s="91">
        <v>11.9</v>
      </c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>
        <v>1</v>
      </c>
      <c r="F39" s="11">
        <v>1</v>
      </c>
      <c r="G39" s="11">
        <v>0.5</v>
      </c>
      <c r="H39" s="18">
        <v>0.5</v>
      </c>
      <c r="I39" s="11">
        <v>0.2</v>
      </c>
      <c r="J39" s="91">
        <v>0.2</v>
      </c>
    </row>
    <row r="40" ht="15.75" spans="1:10">
      <c r="A40" s="45"/>
      <c r="B40" s="43"/>
      <c r="C40" s="47" t="s">
        <v>46</v>
      </c>
      <c r="D40" s="47" t="s">
        <v>55</v>
      </c>
      <c r="E40" s="11">
        <v>10.38</v>
      </c>
      <c r="F40" s="11">
        <v>10.35</v>
      </c>
      <c r="G40" s="11">
        <v>10.33</v>
      </c>
      <c r="H40" s="18">
        <v>10.17</v>
      </c>
      <c r="I40" s="11">
        <v>10.15</v>
      </c>
      <c r="J40" s="91">
        <v>10.28</v>
      </c>
    </row>
    <row r="41" ht="15.75" spans="1:10">
      <c r="A41" s="45"/>
      <c r="B41" s="43"/>
      <c r="C41" s="46" t="s">
        <v>48</v>
      </c>
      <c r="D41" s="46" t="s">
        <v>56</v>
      </c>
      <c r="E41" s="11">
        <v>22.6</v>
      </c>
      <c r="F41" s="11">
        <v>23.7</v>
      </c>
      <c r="G41" s="11">
        <v>14.21</v>
      </c>
      <c r="H41" s="18">
        <v>17.24</v>
      </c>
      <c r="I41" s="11">
        <v>16.56</v>
      </c>
      <c r="J41" s="91">
        <v>20.7</v>
      </c>
    </row>
    <row r="42" ht="15.75" spans="1:10">
      <c r="A42" s="45"/>
      <c r="B42" s="43"/>
      <c r="C42" s="48" t="s">
        <v>57</v>
      </c>
      <c r="D42" s="47" t="s">
        <v>58</v>
      </c>
      <c r="E42" s="11">
        <v>3.42</v>
      </c>
      <c r="F42" s="11">
        <v>3.57</v>
      </c>
      <c r="G42" s="11">
        <v>3.42</v>
      </c>
      <c r="H42" s="18">
        <v>3.46</v>
      </c>
      <c r="I42" s="11">
        <v>3.44</v>
      </c>
      <c r="J42" s="91">
        <v>3.73</v>
      </c>
    </row>
    <row r="43" ht="15.75" spans="1:10">
      <c r="A43" s="45"/>
      <c r="B43" s="43"/>
      <c r="C43" s="48" t="s">
        <v>59</v>
      </c>
      <c r="D43" s="46" t="s">
        <v>60</v>
      </c>
      <c r="E43" s="11">
        <v>7.93</v>
      </c>
      <c r="F43" s="11">
        <v>8.02</v>
      </c>
      <c r="G43" s="11">
        <v>6.7</v>
      </c>
      <c r="H43" s="18">
        <v>5.05</v>
      </c>
      <c r="I43" s="11">
        <v>6.04</v>
      </c>
      <c r="J43" s="91">
        <v>7.15</v>
      </c>
    </row>
    <row r="44" ht="18.75" spans="1:10">
      <c r="A44" s="45"/>
      <c r="B44" s="43"/>
      <c r="C44" s="47" t="s">
        <v>50</v>
      </c>
      <c r="D44" s="46" t="s">
        <v>61</v>
      </c>
      <c r="E44" s="11">
        <v>1540</v>
      </c>
      <c r="F44" s="11">
        <v>1590</v>
      </c>
      <c r="G44" s="11">
        <v>1390</v>
      </c>
      <c r="H44" s="18">
        <v>1496</v>
      </c>
      <c r="I44" s="11">
        <v>1491</v>
      </c>
      <c r="J44" s="91">
        <v>1487</v>
      </c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>
        <v>7.63</v>
      </c>
      <c r="F45" s="11">
        <v>7.81</v>
      </c>
      <c r="G45" s="11">
        <v>13.04</v>
      </c>
      <c r="H45" s="18">
        <v>13.52</v>
      </c>
      <c r="I45" s="11">
        <v>6.02</v>
      </c>
      <c r="J45" s="91">
        <v>4.21</v>
      </c>
    </row>
    <row r="46" ht="18.75" spans="1:10">
      <c r="A46" s="45"/>
      <c r="B46" s="43"/>
      <c r="C46" s="47" t="s">
        <v>50</v>
      </c>
      <c r="D46" s="46" t="s">
        <v>51</v>
      </c>
      <c r="E46" s="11">
        <v>126</v>
      </c>
      <c r="F46" s="11">
        <v>120</v>
      </c>
      <c r="G46" s="11">
        <v>57.4</v>
      </c>
      <c r="H46" s="18">
        <v>58.1</v>
      </c>
      <c r="I46" s="11">
        <v>90</v>
      </c>
      <c r="J46" s="91">
        <v>103</v>
      </c>
    </row>
    <row r="47" ht="14.25" spans="1:10">
      <c r="A47" s="45"/>
      <c r="B47" s="43"/>
      <c r="C47" s="48" t="s">
        <v>52</v>
      </c>
      <c r="D47" s="46" t="s">
        <v>65</v>
      </c>
      <c r="E47" s="11">
        <v>7.79</v>
      </c>
      <c r="F47" s="11">
        <v>8.89</v>
      </c>
      <c r="G47" s="11">
        <v>5.07</v>
      </c>
      <c r="H47" s="18">
        <v>15.4</v>
      </c>
      <c r="I47" s="11">
        <v>8.7</v>
      </c>
      <c r="J47" s="91">
        <v>8.59</v>
      </c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/>
      <c r="F48" s="11"/>
      <c r="G48" s="11"/>
      <c r="H48" s="18"/>
      <c r="I48" s="11"/>
      <c r="J48" s="91"/>
    </row>
    <row r="49" ht="18.75" spans="1:10">
      <c r="A49" s="45"/>
      <c r="B49" s="43"/>
      <c r="C49" s="47" t="s">
        <v>50</v>
      </c>
      <c r="D49" s="46" t="s">
        <v>51</v>
      </c>
      <c r="E49" s="11"/>
      <c r="F49" s="11"/>
      <c r="G49" s="11"/>
      <c r="H49" s="18"/>
      <c r="I49" s="11"/>
      <c r="J49" s="91"/>
    </row>
    <row r="50" ht="14.25" spans="1:10">
      <c r="A50" s="45"/>
      <c r="B50" s="43"/>
      <c r="C50" s="48" t="s">
        <v>52</v>
      </c>
      <c r="D50" s="46" t="s">
        <v>65</v>
      </c>
      <c r="E50" s="11"/>
      <c r="F50" s="11"/>
      <c r="G50" s="11"/>
      <c r="H50" s="18"/>
      <c r="I50" s="11"/>
      <c r="J50" s="91"/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/>
      <c r="F51" s="11"/>
      <c r="G51" s="11"/>
      <c r="H51" s="18"/>
      <c r="I51" s="11"/>
      <c r="J51" s="91">
        <v>0</v>
      </c>
    </row>
    <row r="52" ht="15.75" spans="1:10">
      <c r="A52" s="45"/>
      <c r="B52" s="43"/>
      <c r="C52" s="47" t="s">
        <v>46</v>
      </c>
      <c r="D52" s="46" t="s">
        <v>69</v>
      </c>
      <c r="E52" s="11"/>
      <c r="F52" s="11"/>
      <c r="G52" s="11"/>
      <c r="H52" s="18"/>
      <c r="I52" s="11"/>
      <c r="J52" s="91">
        <v>9.47</v>
      </c>
    </row>
    <row r="53" ht="15.75" spans="1:10">
      <c r="A53" s="45"/>
      <c r="B53" s="43"/>
      <c r="C53" s="46" t="s">
        <v>48</v>
      </c>
      <c r="D53" s="46" t="s">
        <v>49</v>
      </c>
      <c r="E53" s="11"/>
      <c r="F53" s="11"/>
      <c r="G53" s="11"/>
      <c r="H53" s="18"/>
      <c r="I53" s="11"/>
      <c r="J53" s="91">
        <v>7.53</v>
      </c>
    </row>
    <row r="54" ht="18.75" spans="1:10">
      <c r="A54" s="45"/>
      <c r="B54" s="43"/>
      <c r="C54" s="47" t="s">
        <v>50</v>
      </c>
      <c r="D54" s="46" t="s">
        <v>51</v>
      </c>
      <c r="E54" s="11"/>
      <c r="F54" s="11"/>
      <c r="G54" s="11"/>
      <c r="H54" s="18"/>
      <c r="I54" s="11"/>
      <c r="J54" s="91">
        <v>14.8</v>
      </c>
    </row>
    <row r="55" ht="14.25" spans="1:10">
      <c r="A55" s="45"/>
      <c r="B55" s="49"/>
      <c r="C55" s="50" t="s">
        <v>52</v>
      </c>
      <c r="D55" s="46" t="s">
        <v>70</v>
      </c>
      <c r="E55" s="77"/>
      <c r="F55" s="77"/>
      <c r="G55" s="77"/>
      <c r="H55" s="18"/>
      <c r="I55" s="11"/>
      <c r="J55" s="91">
        <v>8.34</v>
      </c>
    </row>
    <row r="56" ht="14.25" spans="1:10">
      <c r="A56" s="51" t="s">
        <v>71</v>
      </c>
      <c r="B56" s="51" t="s">
        <v>72</v>
      </c>
      <c r="C56" s="52">
        <v>7.2</v>
      </c>
      <c r="D56" s="51" t="s">
        <v>44</v>
      </c>
      <c r="E56" s="52">
        <v>72</v>
      </c>
      <c r="F56" s="51" t="s">
        <v>73</v>
      </c>
      <c r="G56" s="52">
        <v>80</v>
      </c>
      <c r="H56" s="51" t="s">
        <v>74</v>
      </c>
      <c r="I56" s="52">
        <v>0.01</v>
      </c>
      <c r="J56" s="91"/>
    </row>
    <row r="57" ht="14.25" spans="1:13">
      <c r="A57" s="45"/>
      <c r="B57" s="53" t="s">
        <v>40</v>
      </c>
      <c r="C57" s="53"/>
      <c r="D57" s="53"/>
      <c r="E57" s="53"/>
      <c r="F57" s="78" t="s">
        <v>41</v>
      </c>
      <c r="G57" s="78"/>
      <c r="H57" s="78"/>
      <c r="I57" s="78"/>
      <c r="J57" s="92" t="s">
        <v>42</v>
      </c>
      <c r="K57" s="92"/>
      <c r="L57" s="92"/>
      <c r="M57" s="92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9" t="s">
        <v>75</v>
      </c>
      <c r="G58" s="79" t="s">
        <v>76</v>
      </c>
      <c r="H58" s="79" t="s">
        <v>75</v>
      </c>
      <c r="I58" s="79" t="s">
        <v>76</v>
      </c>
      <c r="J58" s="93" t="s">
        <v>75</v>
      </c>
      <c r="K58" s="93" t="s">
        <v>76</v>
      </c>
      <c r="L58" s="93" t="s">
        <v>75</v>
      </c>
      <c r="M58" s="93" t="s">
        <v>76</v>
      </c>
    </row>
    <row r="59" ht="18.75" spans="1:13">
      <c r="A59" s="56" t="s">
        <v>77</v>
      </c>
      <c r="B59" s="57">
        <v>46.4</v>
      </c>
      <c r="C59" s="57"/>
      <c r="D59" s="58">
        <v>22.5</v>
      </c>
      <c r="E59" s="57"/>
      <c r="F59" s="57">
        <v>111</v>
      </c>
      <c r="G59" s="80"/>
      <c r="H59" s="57">
        <v>6.13</v>
      </c>
      <c r="I59" s="57"/>
      <c r="J59" s="91">
        <v>29.5</v>
      </c>
      <c r="K59" s="91"/>
      <c r="L59" s="91">
        <v>12.8</v>
      </c>
      <c r="M59" s="91"/>
    </row>
    <row r="60" ht="18.75" spans="1:13">
      <c r="A60" s="56" t="s">
        <v>78</v>
      </c>
      <c r="B60" s="57"/>
      <c r="C60" s="57"/>
      <c r="D60" s="58"/>
      <c r="E60" s="57"/>
      <c r="F60" s="57"/>
      <c r="G60" s="80"/>
      <c r="H60" s="57">
        <v>1.81</v>
      </c>
      <c r="I60" s="57"/>
      <c r="J60" s="91">
        <v>2.96</v>
      </c>
      <c r="K60" s="91"/>
      <c r="L60" s="91">
        <v>6.42</v>
      </c>
      <c r="M60" s="91"/>
    </row>
    <row r="61" ht="18.75" spans="1:13">
      <c r="A61" s="56" t="s">
        <v>79</v>
      </c>
      <c r="B61" s="57">
        <v>9.44</v>
      </c>
      <c r="C61" s="57"/>
      <c r="D61" s="58">
        <v>10.8</v>
      </c>
      <c r="E61" s="57"/>
      <c r="F61" s="57">
        <v>10.3</v>
      </c>
      <c r="G61" s="80"/>
      <c r="H61" s="57"/>
      <c r="I61" s="57"/>
      <c r="J61" s="91"/>
      <c r="K61" s="91"/>
      <c r="L61" s="91"/>
      <c r="M61" s="91"/>
    </row>
    <row r="62" ht="18.75" spans="1:13">
      <c r="A62" s="59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95"/>
    </row>
    <row r="63" ht="18.75" spans="1:13">
      <c r="A63" s="61" t="s">
        <v>80</v>
      </c>
      <c r="B63" s="57"/>
      <c r="C63" s="57">
        <v>30.7</v>
      </c>
      <c r="D63" s="58"/>
      <c r="E63" s="57">
        <v>50.3</v>
      </c>
      <c r="F63" s="57"/>
      <c r="G63" s="80">
        <v>85</v>
      </c>
      <c r="H63" s="57"/>
      <c r="I63" s="57"/>
      <c r="J63" s="91"/>
      <c r="K63" s="91">
        <v>22.75</v>
      </c>
      <c r="M63" s="91">
        <v>32.99</v>
      </c>
    </row>
    <row r="64" ht="18.75" spans="1:13">
      <c r="A64" s="61" t="s">
        <v>81</v>
      </c>
      <c r="B64" s="57"/>
      <c r="C64" s="57">
        <v>57.1</v>
      </c>
      <c r="D64" s="58"/>
      <c r="E64" s="57">
        <v>17.2</v>
      </c>
      <c r="F64" s="57"/>
      <c r="G64" s="81">
        <v>12.5</v>
      </c>
      <c r="H64" s="57"/>
      <c r="I64" s="57">
        <v>8.41</v>
      </c>
      <c r="J64" s="91"/>
      <c r="K64" s="91">
        <v>8.69</v>
      </c>
      <c r="L64" s="91"/>
      <c r="M64" s="91">
        <v>9.84</v>
      </c>
    </row>
    <row r="65" ht="18.75" spans="1:13">
      <c r="A65" s="61" t="s">
        <v>82</v>
      </c>
      <c r="B65" s="57"/>
      <c r="C65" s="57">
        <v>36.1</v>
      </c>
      <c r="D65" s="58"/>
      <c r="E65" s="57">
        <v>30.5</v>
      </c>
      <c r="F65" s="57"/>
      <c r="G65" s="80">
        <v>34.01</v>
      </c>
      <c r="H65" s="57"/>
      <c r="I65" s="57">
        <v>37.75</v>
      </c>
      <c r="J65" s="91"/>
      <c r="K65" s="91">
        <v>39.92</v>
      </c>
      <c r="M65" s="91">
        <v>43</v>
      </c>
    </row>
    <row r="66" ht="18.75" spans="1:13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100"/>
    </row>
    <row r="67" ht="18.75" spans="1:13">
      <c r="A67" s="98" t="s">
        <v>83</v>
      </c>
      <c r="B67" s="57">
        <v>17.6</v>
      </c>
      <c r="C67" s="57">
        <v>9.7</v>
      </c>
      <c r="D67" s="58">
        <v>15.81</v>
      </c>
      <c r="E67" s="57">
        <v>9.9</v>
      </c>
      <c r="F67" s="57">
        <v>2.39</v>
      </c>
      <c r="G67" s="80">
        <v>8.8</v>
      </c>
      <c r="H67" s="57">
        <v>1.61</v>
      </c>
      <c r="I67" s="57">
        <v>7.9</v>
      </c>
      <c r="J67" s="91">
        <v>8.15</v>
      </c>
      <c r="K67" s="91">
        <v>6.1</v>
      </c>
      <c r="L67" s="91">
        <v>7.02</v>
      </c>
      <c r="M67" s="91">
        <v>7.4</v>
      </c>
    </row>
    <row r="68" ht="18.75" spans="1:13">
      <c r="A68" s="98" t="s">
        <v>84</v>
      </c>
      <c r="B68" s="99">
        <v>12.31</v>
      </c>
      <c r="C68" s="57">
        <v>11.6</v>
      </c>
      <c r="D68" s="58">
        <v>13.31</v>
      </c>
      <c r="E68" s="57">
        <v>12.4</v>
      </c>
      <c r="F68" s="57">
        <v>2.99</v>
      </c>
      <c r="G68" s="80">
        <v>5.2</v>
      </c>
      <c r="H68" s="57">
        <v>1.77</v>
      </c>
      <c r="I68" s="57">
        <v>6.6</v>
      </c>
      <c r="J68" s="91">
        <v>6.97</v>
      </c>
      <c r="K68" s="91">
        <v>3.6</v>
      </c>
      <c r="L68" s="91">
        <v>5.9</v>
      </c>
      <c r="M68" s="91">
        <v>5.2</v>
      </c>
    </row>
    <row r="69" ht="18.75" spans="1:13">
      <c r="A69" s="98" t="s">
        <v>85</v>
      </c>
      <c r="B69" s="99">
        <v>9.76</v>
      </c>
      <c r="C69" s="57">
        <v>13.1</v>
      </c>
      <c r="D69" s="58">
        <v>10.96</v>
      </c>
      <c r="E69" s="57">
        <v>13.1</v>
      </c>
      <c r="F69" s="57">
        <v>11.5</v>
      </c>
      <c r="G69" s="80">
        <v>5.81</v>
      </c>
      <c r="H69" s="57">
        <v>13</v>
      </c>
      <c r="I69" s="57">
        <v>115</v>
      </c>
      <c r="J69" s="91">
        <v>11.8</v>
      </c>
      <c r="K69" s="91">
        <v>4.7</v>
      </c>
      <c r="L69" s="91">
        <v>6.37</v>
      </c>
      <c r="M69" s="91">
        <v>8</v>
      </c>
    </row>
    <row r="70" ht="18.75" spans="1:13">
      <c r="A70" s="98" t="s">
        <v>86</v>
      </c>
      <c r="B70" s="57"/>
      <c r="C70" s="57"/>
      <c r="D70" s="58"/>
      <c r="E70" s="57"/>
      <c r="F70" s="57"/>
      <c r="G70" s="80"/>
      <c r="H70" s="57"/>
      <c r="I70" s="57"/>
      <c r="J70" s="91"/>
      <c r="K70" s="91"/>
      <c r="L70" s="91"/>
      <c r="M70" s="91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C28:E30"/>
    <mergeCell ref="F28:H30"/>
    <mergeCell ref="I28:K30"/>
    <mergeCell ref="A28:B30"/>
  </mergeCells>
  <pageMargins left="0.7" right="0.7" top="0.75" bottom="0.75" header="0.3" footer="0.3"/>
  <pageSetup paperSize="9" orientation="portrait" horizontalDpi="203" verticalDpi="20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9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2"/>
    </row>
    <row r="2" ht="17.25" customHeight="1" spans="1:11">
      <c r="A2" s="5" t="s">
        <v>0</v>
      </c>
      <c r="B2" s="5"/>
      <c r="C2" s="6" t="s">
        <v>134</v>
      </c>
      <c r="D2" s="6"/>
      <c r="E2" s="6"/>
      <c r="F2" s="62" t="s">
        <v>135</v>
      </c>
      <c r="G2" s="62"/>
      <c r="H2" s="62"/>
      <c r="I2" s="83" t="s">
        <v>147</v>
      </c>
      <c r="J2" s="83"/>
      <c r="K2" s="83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4">
        <v>0.666666666666667</v>
      </c>
      <c r="J3" s="84">
        <v>0.833333333333333</v>
      </c>
      <c r="K3" s="84">
        <v>0.979166666666667</v>
      </c>
    </row>
    <row r="4" ht="21.95" customHeight="1" spans="1:13">
      <c r="A4" s="9" t="s">
        <v>4</v>
      </c>
      <c r="B4" s="10" t="s">
        <v>5</v>
      </c>
      <c r="C4" s="11">
        <v>108750</v>
      </c>
      <c r="D4" s="11"/>
      <c r="E4" s="11"/>
      <c r="F4" s="11">
        <v>109600</v>
      </c>
      <c r="G4" s="11"/>
      <c r="H4" s="11"/>
      <c r="I4" s="11">
        <v>111090</v>
      </c>
      <c r="J4" s="11"/>
      <c r="K4" s="11"/>
      <c r="L4" s="85" t="s">
        <v>90</v>
      </c>
      <c r="M4" s="85" t="s">
        <v>91</v>
      </c>
    </row>
    <row r="5" ht="21.95" customHeight="1" spans="1:13">
      <c r="A5" s="9"/>
      <c r="B5" s="12" t="s">
        <v>6</v>
      </c>
      <c r="C5" s="11">
        <v>102450</v>
      </c>
      <c r="D5" s="11"/>
      <c r="E5" s="11"/>
      <c r="F5" s="11">
        <v>103890</v>
      </c>
      <c r="G5" s="11"/>
      <c r="H5" s="11"/>
      <c r="I5" s="11">
        <v>105120</v>
      </c>
      <c r="J5" s="11"/>
      <c r="K5" s="11"/>
      <c r="L5" s="86"/>
      <c r="M5" s="86"/>
    </row>
    <row r="6" ht="21.95" customHeight="1" spans="1:13">
      <c r="A6" s="9"/>
      <c r="B6" s="12" t="s">
        <v>7</v>
      </c>
      <c r="C6" s="13">
        <f>C4-'29日'!I4</f>
        <v>1045</v>
      </c>
      <c r="D6" s="13"/>
      <c r="E6" s="13"/>
      <c r="F6" s="64">
        <f>F4-C4</f>
        <v>850</v>
      </c>
      <c r="G6" s="65"/>
      <c r="H6" s="66"/>
      <c r="I6" s="64">
        <f>I4-F4</f>
        <v>1490</v>
      </c>
      <c r="J6" s="65"/>
      <c r="K6" s="66"/>
      <c r="L6" s="87">
        <f>C6+F6+I6</f>
        <v>3385</v>
      </c>
      <c r="M6" s="87">
        <f>C7+F7+I7</f>
        <v>3995</v>
      </c>
    </row>
    <row r="7" ht="21.95" customHeight="1" spans="1:13">
      <c r="A7" s="9"/>
      <c r="B7" s="12" t="s">
        <v>8</v>
      </c>
      <c r="C7" s="13">
        <f>C5-'29日'!I5</f>
        <v>1325</v>
      </c>
      <c r="D7" s="13"/>
      <c r="E7" s="13"/>
      <c r="F7" s="64">
        <f>F5-C5</f>
        <v>1440</v>
      </c>
      <c r="G7" s="65"/>
      <c r="H7" s="66"/>
      <c r="I7" s="64">
        <f>I5-F5</f>
        <v>1230</v>
      </c>
      <c r="J7" s="65"/>
      <c r="K7" s="66"/>
      <c r="L7" s="87"/>
      <c r="M7" s="87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45</v>
      </c>
      <c r="D9" s="11"/>
      <c r="E9" s="11"/>
      <c r="F9" s="11">
        <v>49</v>
      </c>
      <c r="G9" s="11"/>
      <c r="H9" s="11"/>
      <c r="I9" s="11">
        <v>50</v>
      </c>
      <c r="J9" s="11"/>
      <c r="K9" s="11"/>
      <c r="L9" s="88" t="s">
        <v>92</v>
      </c>
      <c r="M9" s="94"/>
      <c r="N9" s="94"/>
      <c r="O9" s="94"/>
    </row>
    <row r="10" ht="21.95" customHeight="1" spans="1:11">
      <c r="A10" s="14"/>
      <c r="B10" s="15" t="s">
        <v>12</v>
      </c>
      <c r="C10" s="11">
        <v>45</v>
      </c>
      <c r="D10" s="11"/>
      <c r="E10" s="11"/>
      <c r="F10" s="11">
        <v>35</v>
      </c>
      <c r="G10" s="11"/>
      <c r="H10" s="11"/>
      <c r="I10" s="11">
        <v>50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65</v>
      </c>
      <c r="D12" s="11">
        <v>65</v>
      </c>
      <c r="E12" s="11">
        <v>65</v>
      </c>
      <c r="F12" s="11">
        <v>65</v>
      </c>
      <c r="G12" s="11">
        <v>65</v>
      </c>
      <c r="H12" s="11">
        <v>65</v>
      </c>
      <c r="I12" s="11">
        <v>65</v>
      </c>
      <c r="J12" s="11">
        <v>65</v>
      </c>
      <c r="K12" s="11">
        <v>65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360</v>
      </c>
      <c r="D15" s="18">
        <v>320</v>
      </c>
      <c r="E15" s="18">
        <v>280</v>
      </c>
      <c r="F15" s="18">
        <v>280</v>
      </c>
      <c r="G15" s="18">
        <v>240</v>
      </c>
      <c r="H15" s="18">
        <v>460</v>
      </c>
      <c r="I15" s="18">
        <v>460</v>
      </c>
      <c r="J15" s="18">
        <v>420</v>
      </c>
      <c r="K15" s="18">
        <v>380</v>
      </c>
    </row>
    <row r="16" ht="21.95" customHeight="1" spans="1:11">
      <c r="A16" s="19"/>
      <c r="B16" s="20" t="s">
        <v>20</v>
      </c>
      <c r="C16" s="21" t="s">
        <v>21</v>
      </c>
      <c r="D16" s="21"/>
      <c r="E16" s="21"/>
      <c r="F16" s="21" t="s">
        <v>21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8">
        <v>90</v>
      </c>
      <c r="D18" s="18">
        <v>90</v>
      </c>
      <c r="E18" s="18">
        <v>90</v>
      </c>
      <c r="F18" s="18">
        <v>90</v>
      </c>
      <c r="G18" s="18">
        <v>90</v>
      </c>
      <c r="H18" s="18">
        <v>90</v>
      </c>
      <c r="I18" s="18">
        <v>90</v>
      </c>
      <c r="J18" s="18">
        <v>90</v>
      </c>
      <c r="K18" s="18">
        <v>90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330</v>
      </c>
      <c r="D21" s="18">
        <v>500</v>
      </c>
      <c r="E21" s="18">
        <v>450</v>
      </c>
      <c r="F21" s="18">
        <v>450</v>
      </c>
      <c r="G21" s="18">
        <v>350</v>
      </c>
      <c r="H21" s="18">
        <v>500</v>
      </c>
      <c r="I21" s="18">
        <v>500</v>
      </c>
      <c r="J21" s="18">
        <v>400</v>
      </c>
      <c r="K21" s="18">
        <v>300</v>
      </c>
    </row>
    <row r="22" ht="47.25" customHeight="1" spans="1:11">
      <c r="A22" s="14"/>
      <c r="B22" s="20" t="s">
        <v>25</v>
      </c>
      <c r="C22" s="21" t="s">
        <v>317</v>
      </c>
      <c r="D22" s="21"/>
      <c r="E22" s="21"/>
      <c r="F22" s="21" t="s">
        <v>26</v>
      </c>
      <c r="G22" s="21"/>
      <c r="H22" s="21"/>
      <c r="I22" s="21" t="s">
        <v>26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f>530+600</f>
        <v>1130</v>
      </c>
      <c r="D23" s="18"/>
      <c r="E23" s="18"/>
      <c r="F23" s="18">
        <f>1020</f>
        <v>1020</v>
      </c>
      <c r="G23" s="18"/>
      <c r="H23" s="18"/>
      <c r="I23" s="18">
        <v>1020</v>
      </c>
      <c r="J23" s="18"/>
      <c r="K23" s="18"/>
    </row>
    <row r="24" ht="21.95" customHeight="1" spans="1:11">
      <c r="A24" s="24"/>
      <c r="B24" s="25" t="s">
        <v>29</v>
      </c>
      <c r="C24" s="18">
        <v>2460</v>
      </c>
      <c r="D24" s="18"/>
      <c r="E24" s="18"/>
      <c r="F24" s="18">
        <v>2460</v>
      </c>
      <c r="G24" s="18"/>
      <c r="H24" s="18"/>
      <c r="I24" s="18">
        <v>2360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52</v>
      </c>
      <c r="D25" s="18"/>
      <c r="E25" s="18"/>
      <c r="F25" s="18">
        <v>52</v>
      </c>
      <c r="G25" s="18"/>
      <c r="H25" s="18"/>
      <c r="I25" s="18">
        <v>52</v>
      </c>
      <c r="J25" s="18"/>
      <c r="K25" s="18"/>
    </row>
    <row r="26" ht="21.95" customHeight="1" spans="1:11">
      <c r="A26" s="19"/>
      <c r="B26" s="15" t="s">
        <v>32</v>
      </c>
      <c r="C26" s="18">
        <v>293</v>
      </c>
      <c r="D26" s="18"/>
      <c r="E26" s="18"/>
      <c r="F26" s="18">
        <v>293</v>
      </c>
      <c r="G26" s="18"/>
      <c r="H26" s="18"/>
      <c r="I26" s="18">
        <v>293</v>
      </c>
      <c r="J26" s="18"/>
      <c r="K26" s="18"/>
    </row>
    <row r="27" ht="21.95" customHeight="1" spans="1:11">
      <c r="A27" s="19"/>
      <c r="B27" s="15" t="s">
        <v>33</v>
      </c>
      <c r="C27" s="18">
        <v>1</v>
      </c>
      <c r="D27" s="18"/>
      <c r="E27" s="18"/>
      <c r="F27" s="18">
        <v>1</v>
      </c>
      <c r="G27" s="18"/>
      <c r="H27" s="18"/>
      <c r="I27" s="18">
        <v>1</v>
      </c>
      <c r="J27" s="18"/>
      <c r="K27" s="18"/>
    </row>
    <row r="28" ht="76.5" customHeight="1" spans="1:11">
      <c r="A28" s="26" t="s">
        <v>34</v>
      </c>
      <c r="B28" s="27"/>
      <c r="C28" s="28" t="s">
        <v>318</v>
      </c>
      <c r="D28" s="29"/>
      <c r="E28" s="67"/>
      <c r="F28" s="28" t="s">
        <v>319</v>
      </c>
      <c r="G28" s="29"/>
      <c r="H28" s="67"/>
      <c r="I28" s="28" t="s">
        <v>320</v>
      </c>
      <c r="J28" s="29"/>
      <c r="K28" s="67"/>
    </row>
    <row r="29" ht="24" customHeight="1" spans="1:11">
      <c r="A29" s="30"/>
      <c r="B29" s="31"/>
      <c r="C29" s="32"/>
      <c r="D29" s="33"/>
      <c r="E29" s="68"/>
      <c r="F29" s="32"/>
      <c r="G29" s="33"/>
      <c r="H29" s="68"/>
      <c r="I29" s="32"/>
      <c r="J29" s="33"/>
      <c r="K29" s="68"/>
    </row>
    <row r="30" ht="20.25" customHeight="1" spans="1:11">
      <c r="A30" s="34"/>
      <c r="B30" s="35"/>
      <c r="C30" s="36"/>
      <c r="D30" s="37"/>
      <c r="E30" s="69"/>
      <c r="F30" s="36"/>
      <c r="G30" s="37"/>
      <c r="H30" s="69"/>
      <c r="I30" s="36"/>
      <c r="J30" s="37"/>
      <c r="K30" s="69"/>
    </row>
    <row r="31" ht="14.25" customHeight="1" spans="1:11">
      <c r="A31" s="38" t="s">
        <v>35</v>
      </c>
      <c r="B31" s="39"/>
      <c r="C31" s="40" t="s">
        <v>321</v>
      </c>
      <c r="D31" s="41"/>
      <c r="E31" s="70"/>
      <c r="F31" s="40" t="s">
        <v>322</v>
      </c>
      <c r="G31" s="41"/>
      <c r="H31" s="70"/>
      <c r="I31" s="40" t="s">
        <v>323</v>
      </c>
      <c r="J31" s="41"/>
      <c r="K31" s="70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1" t="s">
        <v>40</v>
      </c>
      <c r="F33" s="72"/>
      <c r="G33" s="73" t="s">
        <v>41</v>
      </c>
      <c r="H33" s="74"/>
      <c r="I33" s="89" t="s">
        <v>42</v>
      </c>
      <c r="J33" s="90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>
        <v>0</v>
      </c>
      <c r="F34" s="11">
        <v>0</v>
      </c>
      <c r="G34" s="11">
        <v>0</v>
      </c>
      <c r="H34" s="11"/>
      <c r="I34" s="11"/>
      <c r="J34" s="91">
        <v>0</v>
      </c>
    </row>
    <row r="35" ht="15.75" spans="1:10">
      <c r="A35" s="45"/>
      <c r="B35" s="43"/>
      <c r="C35" s="47" t="s">
        <v>46</v>
      </c>
      <c r="D35" s="47" t="s">
        <v>47</v>
      </c>
      <c r="E35" s="11">
        <v>9.49</v>
      </c>
      <c r="F35" s="11">
        <v>9.46</v>
      </c>
      <c r="G35" s="11">
        <v>9.66</v>
      </c>
      <c r="H35" s="18"/>
      <c r="I35" s="11"/>
      <c r="J35" s="91">
        <v>9.69</v>
      </c>
    </row>
    <row r="36" ht="15.75" spans="1:10">
      <c r="A36" s="45"/>
      <c r="B36" s="43"/>
      <c r="C36" s="46" t="s">
        <v>48</v>
      </c>
      <c r="D36" s="46" t="s">
        <v>49</v>
      </c>
      <c r="E36" s="11">
        <v>8.13</v>
      </c>
      <c r="F36" s="11">
        <v>8.33</v>
      </c>
      <c r="G36" s="11">
        <v>14.4</v>
      </c>
      <c r="H36" s="18"/>
      <c r="I36" s="11"/>
      <c r="J36" s="91">
        <v>7.99</v>
      </c>
    </row>
    <row r="37" ht="18.75" spans="1:10">
      <c r="A37" s="45"/>
      <c r="B37" s="43"/>
      <c r="C37" s="47" t="s">
        <v>50</v>
      </c>
      <c r="D37" s="46" t="s">
        <v>51</v>
      </c>
      <c r="E37" s="11">
        <v>18.6</v>
      </c>
      <c r="F37" s="11">
        <v>20.7</v>
      </c>
      <c r="G37" s="75">
        <v>28.6</v>
      </c>
      <c r="H37" s="18"/>
      <c r="I37" s="11"/>
      <c r="J37" s="91">
        <v>34.6</v>
      </c>
    </row>
    <row r="38" ht="14.25" spans="1:10">
      <c r="A38" s="45"/>
      <c r="B38" s="43"/>
      <c r="C38" s="48" t="s">
        <v>52</v>
      </c>
      <c r="D38" s="46" t="s">
        <v>53</v>
      </c>
      <c r="E38" s="75">
        <v>9.1</v>
      </c>
      <c r="F38" s="75">
        <v>9.13</v>
      </c>
      <c r="G38" s="75">
        <v>8.68</v>
      </c>
      <c r="H38" s="76"/>
      <c r="I38" s="11"/>
      <c r="J38" s="91">
        <v>15.4</v>
      </c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>
        <v>1</v>
      </c>
      <c r="F39" s="11">
        <v>1</v>
      </c>
      <c r="G39" s="11">
        <v>0.5</v>
      </c>
      <c r="H39" s="18"/>
      <c r="I39" s="11"/>
      <c r="J39" s="91">
        <v>0.6</v>
      </c>
    </row>
    <row r="40" ht="15.75" spans="1:10">
      <c r="A40" s="45"/>
      <c r="B40" s="43"/>
      <c r="C40" s="47" t="s">
        <v>46</v>
      </c>
      <c r="D40" s="47" t="s">
        <v>55</v>
      </c>
      <c r="E40" s="11">
        <v>10.26</v>
      </c>
      <c r="F40" s="11">
        <v>10.17</v>
      </c>
      <c r="G40" s="11">
        <v>10.39</v>
      </c>
      <c r="H40" s="18"/>
      <c r="I40" s="11"/>
      <c r="J40" s="91">
        <v>10.26</v>
      </c>
    </row>
    <row r="41" ht="15.75" spans="1:10">
      <c r="A41" s="45"/>
      <c r="B41" s="43"/>
      <c r="C41" s="46" t="s">
        <v>48</v>
      </c>
      <c r="D41" s="46" t="s">
        <v>56</v>
      </c>
      <c r="E41" s="11">
        <v>22.1</v>
      </c>
      <c r="F41" s="11">
        <v>23.3</v>
      </c>
      <c r="G41" s="11">
        <v>16.2</v>
      </c>
      <c r="H41" s="18"/>
      <c r="I41" s="11"/>
      <c r="J41" s="91">
        <v>16.84</v>
      </c>
    </row>
    <row r="42" ht="15.75" spans="1:10">
      <c r="A42" s="45"/>
      <c r="B42" s="43"/>
      <c r="C42" s="48" t="s">
        <v>57</v>
      </c>
      <c r="D42" s="47" t="s">
        <v>58</v>
      </c>
      <c r="E42" s="11">
        <v>3.7</v>
      </c>
      <c r="F42" s="11">
        <v>3.68</v>
      </c>
      <c r="G42" s="11">
        <v>3.62</v>
      </c>
      <c r="H42" s="18"/>
      <c r="I42" s="11"/>
      <c r="J42" s="91">
        <v>2.67</v>
      </c>
    </row>
    <row r="43" ht="15.75" spans="1:10">
      <c r="A43" s="45"/>
      <c r="B43" s="43"/>
      <c r="C43" s="48" t="s">
        <v>59</v>
      </c>
      <c r="D43" s="46" t="s">
        <v>60</v>
      </c>
      <c r="E43" s="11">
        <v>7.72</v>
      </c>
      <c r="F43" s="11">
        <v>8.12</v>
      </c>
      <c r="G43" s="11">
        <v>5580</v>
      </c>
      <c r="H43" s="18"/>
      <c r="I43" s="11"/>
      <c r="J43" s="91">
        <v>3670</v>
      </c>
    </row>
    <row r="44" ht="18.75" spans="1:10">
      <c r="A44" s="45"/>
      <c r="B44" s="43"/>
      <c r="C44" s="47" t="s">
        <v>50</v>
      </c>
      <c r="D44" s="46" t="s">
        <v>61</v>
      </c>
      <c r="E44" s="11">
        <v>1290</v>
      </c>
      <c r="F44" s="11">
        <v>1350</v>
      </c>
      <c r="G44" s="11">
        <v>1475</v>
      </c>
      <c r="H44" s="18"/>
      <c r="I44" s="11"/>
      <c r="J44" s="91">
        <v>1320</v>
      </c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>
        <v>8.1</v>
      </c>
      <c r="F45" s="11">
        <v>8.36</v>
      </c>
      <c r="G45" s="11">
        <v>5.9</v>
      </c>
      <c r="H45" s="18"/>
      <c r="I45" s="11"/>
      <c r="J45" s="91">
        <v>5.75</v>
      </c>
    </row>
    <row r="46" ht="18.75" spans="1:10">
      <c r="A46" s="45"/>
      <c r="B46" s="43"/>
      <c r="C46" s="47" t="s">
        <v>50</v>
      </c>
      <c r="D46" s="46" t="s">
        <v>51</v>
      </c>
      <c r="E46" s="11">
        <v>51.9</v>
      </c>
      <c r="F46" s="11">
        <v>53.8</v>
      </c>
      <c r="G46" s="11">
        <v>61</v>
      </c>
      <c r="H46" s="18"/>
      <c r="I46" s="11"/>
      <c r="J46" s="91">
        <v>49.9</v>
      </c>
    </row>
    <row r="47" ht="14.25" spans="1:10">
      <c r="A47" s="45"/>
      <c r="B47" s="43"/>
      <c r="C47" s="48" t="s">
        <v>52</v>
      </c>
      <c r="D47" s="46" t="s">
        <v>65</v>
      </c>
      <c r="E47" s="11">
        <v>7.31</v>
      </c>
      <c r="F47" s="11">
        <v>8.63</v>
      </c>
      <c r="G47" s="11">
        <v>8.36</v>
      </c>
      <c r="H47" s="18"/>
      <c r="I47" s="11"/>
      <c r="J47" s="91">
        <v>0.43</v>
      </c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/>
      <c r="F48" s="11"/>
      <c r="G48" s="11"/>
      <c r="H48" s="18"/>
      <c r="I48" s="11"/>
      <c r="J48" s="91"/>
    </row>
    <row r="49" ht="18.75" spans="1:10">
      <c r="A49" s="45"/>
      <c r="B49" s="43"/>
      <c r="C49" s="47" t="s">
        <v>50</v>
      </c>
      <c r="D49" s="46" t="s">
        <v>51</v>
      </c>
      <c r="E49" s="11"/>
      <c r="F49" s="11"/>
      <c r="G49" s="11"/>
      <c r="H49" s="18"/>
      <c r="I49" s="11"/>
      <c r="J49" s="91"/>
    </row>
    <row r="50" ht="14.25" spans="1:10">
      <c r="A50" s="45"/>
      <c r="B50" s="43"/>
      <c r="C50" s="48" t="s">
        <v>52</v>
      </c>
      <c r="D50" s="46" t="s">
        <v>65</v>
      </c>
      <c r="E50" s="11"/>
      <c r="F50" s="11"/>
      <c r="G50" s="11"/>
      <c r="H50" s="18"/>
      <c r="I50" s="11"/>
      <c r="J50" s="91"/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>
        <v>0</v>
      </c>
      <c r="F51" s="11">
        <v>0</v>
      </c>
      <c r="G51" s="11">
        <v>0</v>
      </c>
      <c r="H51" s="18"/>
      <c r="I51" s="11">
        <v>0</v>
      </c>
      <c r="J51" s="91">
        <v>0</v>
      </c>
    </row>
    <row r="52" ht="15.75" spans="1:10">
      <c r="A52" s="45"/>
      <c r="B52" s="43"/>
      <c r="C52" s="47" t="s">
        <v>46</v>
      </c>
      <c r="D52" s="46" t="s">
        <v>69</v>
      </c>
      <c r="E52" s="11">
        <v>9.55</v>
      </c>
      <c r="F52" s="11">
        <v>9.51</v>
      </c>
      <c r="G52" s="11">
        <v>9.7</v>
      </c>
      <c r="H52" s="18"/>
      <c r="I52" s="11">
        <v>9.62</v>
      </c>
      <c r="J52" s="91">
        <v>9.67</v>
      </c>
    </row>
    <row r="53" ht="15.75" spans="1:10">
      <c r="A53" s="45"/>
      <c r="B53" s="43"/>
      <c r="C53" s="46" t="s">
        <v>48</v>
      </c>
      <c r="D53" s="46" t="s">
        <v>49</v>
      </c>
      <c r="E53" s="11">
        <v>8.23</v>
      </c>
      <c r="F53" s="11">
        <v>8.12</v>
      </c>
      <c r="G53" s="11">
        <v>8.44</v>
      </c>
      <c r="H53" s="18"/>
      <c r="I53" s="11">
        <v>6.96</v>
      </c>
      <c r="J53" s="91">
        <v>7.15</v>
      </c>
    </row>
    <row r="54" ht="18.75" spans="1:10">
      <c r="A54" s="45"/>
      <c r="B54" s="43"/>
      <c r="C54" s="47" t="s">
        <v>50</v>
      </c>
      <c r="D54" s="46" t="s">
        <v>51</v>
      </c>
      <c r="E54" s="11">
        <v>16.7</v>
      </c>
      <c r="F54" s="11">
        <v>15.1</v>
      </c>
      <c r="G54" s="11">
        <v>25</v>
      </c>
      <c r="H54" s="18"/>
      <c r="I54" s="11">
        <v>19.7</v>
      </c>
      <c r="J54" s="91">
        <v>26.7</v>
      </c>
    </row>
    <row r="55" ht="14.25" spans="1:10">
      <c r="A55" s="45"/>
      <c r="B55" s="49"/>
      <c r="C55" s="50" t="s">
        <v>52</v>
      </c>
      <c r="D55" s="46" t="s">
        <v>70</v>
      </c>
      <c r="E55" s="77">
        <v>1.34</v>
      </c>
      <c r="F55" s="77">
        <v>1.1</v>
      </c>
      <c r="G55" s="77">
        <v>3.91</v>
      </c>
      <c r="H55" s="18"/>
      <c r="I55" s="11">
        <v>4.79</v>
      </c>
      <c r="J55" s="91">
        <v>4.89</v>
      </c>
    </row>
    <row r="56" ht="14.25" spans="1:10">
      <c r="A56" s="51" t="s">
        <v>71</v>
      </c>
      <c r="B56" s="51" t="s">
        <v>72</v>
      </c>
      <c r="C56" s="52">
        <v>7.13</v>
      </c>
      <c r="D56" s="51" t="s">
        <v>44</v>
      </c>
      <c r="E56" s="52">
        <v>78</v>
      </c>
      <c r="F56" s="51" t="s">
        <v>73</v>
      </c>
      <c r="G56" s="52">
        <v>80</v>
      </c>
      <c r="H56" s="51" t="s">
        <v>74</v>
      </c>
      <c r="I56" s="52">
        <v>0.01</v>
      </c>
      <c r="J56" s="91"/>
    </row>
    <row r="57" ht="14.25" spans="1:13">
      <c r="A57" s="45"/>
      <c r="B57" s="53" t="s">
        <v>40</v>
      </c>
      <c r="C57" s="53"/>
      <c r="D57" s="53"/>
      <c r="E57" s="53"/>
      <c r="F57" s="78" t="s">
        <v>41</v>
      </c>
      <c r="G57" s="78"/>
      <c r="H57" s="78"/>
      <c r="I57" s="78"/>
      <c r="J57" s="92" t="s">
        <v>42</v>
      </c>
      <c r="K57" s="92"/>
      <c r="L57" s="92"/>
      <c r="M57" s="92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9" t="s">
        <v>75</v>
      </c>
      <c r="G58" s="79" t="s">
        <v>76</v>
      </c>
      <c r="H58" s="79" t="s">
        <v>75</v>
      </c>
      <c r="I58" s="79" t="s">
        <v>76</v>
      </c>
      <c r="J58" s="93" t="s">
        <v>75</v>
      </c>
      <c r="K58" s="93" t="s">
        <v>76</v>
      </c>
      <c r="L58" s="93" t="s">
        <v>75</v>
      </c>
      <c r="M58" s="93" t="s">
        <v>76</v>
      </c>
    </row>
    <row r="59" ht="18.75" spans="1:13">
      <c r="A59" s="56" t="s">
        <v>77</v>
      </c>
      <c r="B59" s="57">
        <v>15.5</v>
      </c>
      <c r="C59" s="57"/>
      <c r="D59" s="58">
        <v>65.7</v>
      </c>
      <c r="E59" s="57"/>
      <c r="F59" s="57"/>
      <c r="G59" s="80"/>
      <c r="H59" s="57"/>
      <c r="I59" s="57"/>
      <c r="J59" s="91"/>
      <c r="K59" s="91"/>
      <c r="L59" s="91"/>
      <c r="M59" s="91"/>
    </row>
    <row r="60" ht="18.75" spans="1:13">
      <c r="A60" s="56" t="s">
        <v>78</v>
      </c>
      <c r="B60" s="57">
        <v>7.75</v>
      </c>
      <c r="C60" s="57"/>
      <c r="D60" s="58">
        <v>2.59</v>
      </c>
      <c r="E60" s="57"/>
      <c r="F60" s="57">
        <v>3.05</v>
      </c>
      <c r="G60" s="80"/>
      <c r="H60" s="57"/>
      <c r="I60" s="57"/>
      <c r="J60" s="91">
        <v>45.8</v>
      </c>
      <c r="K60" s="91"/>
      <c r="L60" s="57">
        <v>45.49</v>
      </c>
      <c r="M60" s="91"/>
    </row>
    <row r="61" ht="18.75" spans="1:13">
      <c r="A61" s="56" t="s">
        <v>79</v>
      </c>
      <c r="B61" s="57"/>
      <c r="C61" s="57"/>
      <c r="D61" s="58"/>
      <c r="E61" s="57"/>
      <c r="F61" s="57">
        <v>3.55</v>
      </c>
      <c r="G61" s="80"/>
      <c r="H61" s="57"/>
      <c r="I61" s="57"/>
      <c r="J61" s="91">
        <v>3.09</v>
      </c>
      <c r="K61" s="91"/>
      <c r="L61" s="57">
        <v>10.13</v>
      </c>
      <c r="M61" s="91"/>
    </row>
    <row r="62" ht="18.75" spans="1:13">
      <c r="A62" s="59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95"/>
    </row>
    <row r="63" ht="18.75" spans="1:13">
      <c r="A63" s="61" t="s">
        <v>80</v>
      </c>
      <c r="B63" s="57"/>
      <c r="C63" s="57">
        <v>32.3</v>
      </c>
      <c r="D63" s="58"/>
      <c r="E63" s="57">
        <v>35.1</v>
      </c>
      <c r="F63" s="57"/>
      <c r="G63" s="80">
        <v>37.45</v>
      </c>
      <c r="H63" s="57"/>
      <c r="I63" s="57"/>
      <c r="J63" s="91"/>
      <c r="K63" s="91">
        <v>29.35</v>
      </c>
      <c r="M63" s="91">
        <v>37.91</v>
      </c>
    </row>
    <row r="64" ht="18.75" spans="1:13">
      <c r="A64" s="61" t="s">
        <v>81</v>
      </c>
      <c r="B64" s="57"/>
      <c r="C64" s="57">
        <v>10.7</v>
      </c>
      <c r="D64" s="58"/>
      <c r="E64" s="57">
        <v>11.6</v>
      </c>
      <c r="F64" s="57"/>
      <c r="G64" s="81">
        <v>12.05</v>
      </c>
      <c r="H64" s="57"/>
      <c r="I64" s="57"/>
      <c r="J64" s="91"/>
      <c r="K64" s="91">
        <v>17.94</v>
      </c>
      <c r="L64" s="91"/>
      <c r="M64" s="91">
        <v>16.49</v>
      </c>
    </row>
    <row r="65" ht="18.75" spans="1:13">
      <c r="A65" s="61" t="s">
        <v>82</v>
      </c>
      <c r="B65" s="57"/>
      <c r="C65" s="57">
        <v>45.2</v>
      </c>
      <c r="D65" s="58"/>
      <c r="E65" s="57">
        <v>4.26</v>
      </c>
      <c r="F65" s="57"/>
      <c r="G65" s="80">
        <v>28.72</v>
      </c>
      <c r="H65" s="57"/>
      <c r="I65" s="57"/>
      <c r="J65" s="91"/>
      <c r="K65" s="91">
        <v>41.22</v>
      </c>
      <c r="M65" s="91">
        <v>34.42</v>
      </c>
    </row>
    <row r="66" ht="18.75" spans="1:13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100"/>
    </row>
    <row r="67" ht="18.75" spans="1:13">
      <c r="A67" s="98" t="s">
        <v>83</v>
      </c>
      <c r="B67" s="57">
        <v>15.4</v>
      </c>
      <c r="C67" s="57">
        <v>9</v>
      </c>
      <c r="D67" s="58">
        <v>15.35</v>
      </c>
      <c r="E67" s="57">
        <v>9.7</v>
      </c>
      <c r="F67" s="57">
        <v>2.5</v>
      </c>
      <c r="G67" s="80">
        <v>6.5</v>
      </c>
      <c r="H67" s="57"/>
      <c r="I67" s="57"/>
      <c r="J67" s="57">
        <v>0.48</v>
      </c>
      <c r="K67" s="57">
        <v>13.2</v>
      </c>
      <c r="L67" s="91">
        <v>7.28</v>
      </c>
      <c r="M67" s="91">
        <v>11.5</v>
      </c>
    </row>
    <row r="68" ht="18.75" spans="1:13">
      <c r="A68" s="98" t="s">
        <v>84</v>
      </c>
      <c r="B68" s="99">
        <v>13.22</v>
      </c>
      <c r="C68" s="57">
        <v>13.4</v>
      </c>
      <c r="D68" s="58">
        <v>13.07</v>
      </c>
      <c r="E68" s="57">
        <v>12.8</v>
      </c>
      <c r="F68" s="57">
        <v>6.63</v>
      </c>
      <c r="G68" s="80">
        <v>8.14</v>
      </c>
      <c r="H68" s="57"/>
      <c r="I68" s="57"/>
      <c r="J68" s="57">
        <v>2.01</v>
      </c>
      <c r="K68" s="57">
        <v>10.7</v>
      </c>
      <c r="L68" s="91">
        <v>3.22</v>
      </c>
      <c r="M68" s="91">
        <v>8.3</v>
      </c>
    </row>
    <row r="69" ht="18.75" spans="1:13">
      <c r="A69" s="98" t="s">
        <v>85</v>
      </c>
      <c r="B69" s="99">
        <v>11.16</v>
      </c>
      <c r="C69" s="57">
        <v>11.6</v>
      </c>
      <c r="D69" s="58">
        <v>9.89</v>
      </c>
      <c r="E69" s="57">
        <v>11.7</v>
      </c>
      <c r="F69" s="57">
        <v>11.8</v>
      </c>
      <c r="G69" s="80">
        <v>5.7</v>
      </c>
      <c r="H69" s="57"/>
      <c r="I69" s="57"/>
      <c r="J69" s="57">
        <v>22.5</v>
      </c>
      <c r="K69" s="57">
        <v>9.9</v>
      </c>
      <c r="L69" s="91">
        <v>21.8</v>
      </c>
      <c r="M69" s="91">
        <v>10</v>
      </c>
    </row>
    <row r="70" ht="18.75" spans="1:13">
      <c r="A70" s="98" t="s">
        <v>86</v>
      </c>
      <c r="B70" s="57"/>
      <c r="C70" s="57"/>
      <c r="D70" s="58"/>
      <c r="E70" s="57"/>
      <c r="F70" s="57"/>
      <c r="G70" s="80"/>
      <c r="H70" s="57"/>
      <c r="I70" s="57"/>
      <c r="J70" s="91"/>
      <c r="K70" s="91"/>
      <c r="L70" s="91"/>
      <c r="M70" s="91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C28:E30"/>
    <mergeCell ref="F28:H30"/>
    <mergeCell ref="I28:K30"/>
    <mergeCell ref="A28:B30"/>
  </mergeCells>
  <pageMargins left="0.7" right="0.7" top="0.75" bottom="0.75" header="0.3" footer="0.3"/>
  <pageSetup paperSize="9" orientation="portrait" horizontalDpi="203" verticalDpi="203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workbookViewId="0">
      <selection activeCell="M47" sqref="M47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2"/>
    </row>
    <row r="2" ht="17.25" customHeight="1" spans="1:11">
      <c r="A2" s="5" t="s">
        <v>0</v>
      </c>
      <c r="B2" s="5"/>
      <c r="C2" s="6" t="s">
        <v>1</v>
      </c>
      <c r="D2" s="6"/>
      <c r="E2" s="6"/>
      <c r="F2" s="62" t="s">
        <v>2</v>
      </c>
      <c r="G2" s="62"/>
      <c r="H2" s="62"/>
      <c r="I2" s="83" t="s">
        <v>3</v>
      </c>
      <c r="J2" s="83"/>
      <c r="K2" s="83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4">
        <v>0.666666666666667</v>
      </c>
      <c r="J3" s="84">
        <v>0.833333333333333</v>
      </c>
      <c r="K3" s="84">
        <v>0.979166666666667</v>
      </c>
    </row>
    <row r="4" ht="21.95" customHeight="1" spans="1:13">
      <c r="A4" s="9" t="s">
        <v>4</v>
      </c>
      <c r="B4" s="10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85" t="s">
        <v>90</v>
      </c>
      <c r="M4" s="85" t="s">
        <v>91</v>
      </c>
    </row>
    <row r="5" ht="21.95" customHeight="1" spans="1:13">
      <c r="A5" s="9"/>
      <c r="B5" s="12" t="s">
        <v>6</v>
      </c>
      <c r="C5" s="11"/>
      <c r="D5" s="11"/>
      <c r="E5" s="11"/>
      <c r="F5" s="11"/>
      <c r="G5" s="11"/>
      <c r="H5" s="11"/>
      <c r="I5" s="11"/>
      <c r="J5" s="11"/>
      <c r="K5" s="11"/>
      <c r="L5" s="86"/>
      <c r="M5" s="86"/>
    </row>
    <row r="6" ht="21.95" customHeight="1" spans="1:13">
      <c r="A6" s="9"/>
      <c r="B6" s="12" t="s">
        <v>7</v>
      </c>
      <c r="C6" s="13">
        <f>C4-'30日'!I4</f>
        <v>-111090</v>
      </c>
      <c r="D6" s="13"/>
      <c r="E6" s="13"/>
      <c r="F6" s="64">
        <f>F4-C4</f>
        <v>0</v>
      </c>
      <c r="G6" s="65"/>
      <c r="H6" s="66"/>
      <c r="I6" s="64">
        <f>I4-F4</f>
        <v>0</v>
      </c>
      <c r="J6" s="65"/>
      <c r="K6" s="66"/>
      <c r="L6" s="87">
        <f>C6+F6+I6</f>
        <v>-111090</v>
      </c>
      <c r="M6" s="87">
        <f>C7+F7+I7</f>
        <v>-105120</v>
      </c>
    </row>
    <row r="7" ht="21.95" customHeight="1" spans="1:13">
      <c r="A7" s="9"/>
      <c r="B7" s="12" t="s">
        <v>8</v>
      </c>
      <c r="C7" s="13">
        <f>C5-'30日'!I5</f>
        <v>-105120</v>
      </c>
      <c r="D7" s="13"/>
      <c r="E7" s="13"/>
      <c r="F7" s="64">
        <f>F5-C5</f>
        <v>0</v>
      </c>
      <c r="G7" s="65"/>
      <c r="H7" s="66"/>
      <c r="I7" s="64">
        <f>I5-F5</f>
        <v>0</v>
      </c>
      <c r="J7" s="65"/>
      <c r="K7" s="66"/>
      <c r="L7" s="87"/>
      <c r="M7" s="87"/>
    </row>
    <row r="8" ht="21.95" customHeight="1" spans="1:11">
      <c r="A8" s="9"/>
      <c r="B8" s="12" t="s">
        <v>9</v>
      </c>
      <c r="C8" s="11"/>
      <c r="D8" s="11"/>
      <c r="E8" s="11"/>
      <c r="F8" s="11"/>
      <c r="G8" s="11"/>
      <c r="H8" s="11"/>
      <c r="I8" s="11"/>
      <c r="J8" s="11"/>
      <c r="K8" s="11"/>
    </row>
    <row r="9" ht="21.95" customHeight="1" spans="1:15">
      <c r="A9" s="14" t="s">
        <v>10</v>
      </c>
      <c r="B9" s="15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88" t="s">
        <v>92</v>
      </c>
      <c r="M9" s="94"/>
      <c r="N9" s="94"/>
      <c r="O9" s="94"/>
    </row>
    <row r="10" ht="21.95" customHeight="1" spans="1:11">
      <c r="A10" s="14"/>
      <c r="B10" s="15" t="s">
        <v>12</v>
      </c>
      <c r="C10" s="11"/>
      <c r="D10" s="11"/>
      <c r="E10" s="11"/>
      <c r="F10" s="11"/>
      <c r="G10" s="11"/>
      <c r="H10" s="11"/>
      <c r="I10" s="11"/>
      <c r="J10" s="11"/>
      <c r="K10" s="11"/>
    </row>
    <row r="11" ht="21.95" customHeight="1" spans="1:11">
      <c r="A11" s="16" t="s">
        <v>13</v>
      </c>
      <c r="B11" s="17" t="s">
        <v>14</v>
      </c>
      <c r="C11" s="11"/>
      <c r="D11" s="11"/>
      <c r="E11" s="11"/>
      <c r="F11" s="11"/>
      <c r="G11" s="11"/>
      <c r="H11" s="11"/>
      <c r="I11" s="11"/>
      <c r="J11" s="11"/>
      <c r="K11" s="11"/>
    </row>
    <row r="12" ht="21.95" customHeight="1" spans="1:11">
      <c r="A12" s="16"/>
      <c r="B12" s="17" t="s">
        <v>15</v>
      </c>
      <c r="C12" s="11"/>
      <c r="D12" s="11"/>
      <c r="E12" s="11"/>
      <c r="F12" s="11"/>
      <c r="G12" s="11"/>
      <c r="H12" s="11"/>
      <c r="I12" s="11"/>
      <c r="J12" s="11"/>
      <c r="K12" s="11"/>
    </row>
    <row r="13" ht="21.95" customHeight="1" spans="1:11">
      <c r="A13" s="16"/>
      <c r="B13" s="17" t="s">
        <v>16</v>
      </c>
      <c r="C13" s="11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/>
      <c r="D15" s="18"/>
      <c r="E15" s="18"/>
      <c r="F15" s="18"/>
      <c r="G15" s="18"/>
      <c r="H15" s="18"/>
      <c r="I15" s="18"/>
      <c r="J15" s="18"/>
      <c r="K15" s="18"/>
    </row>
    <row r="16" ht="21.95" customHeight="1" spans="1:11">
      <c r="A16" s="19"/>
      <c r="B16" s="20" t="s">
        <v>20</v>
      </c>
      <c r="C16" s="21" t="s">
        <v>21</v>
      </c>
      <c r="D16" s="21"/>
      <c r="E16" s="21"/>
      <c r="F16" s="21" t="s">
        <v>21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8"/>
      <c r="D17" s="18"/>
      <c r="E17" s="18"/>
      <c r="F17" s="18"/>
      <c r="G17" s="18"/>
      <c r="H17" s="18"/>
      <c r="I17" s="18"/>
      <c r="J17" s="18"/>
      <c r="K17" s="18"/>
    </row>
    <row r="18" ht="21.95" customHeight="1" spans="1:11">
      <c r="A18" s="22"/>
      <c r="B18" s="23" t="s">
        <v>15</v>
      </c>
      <c r="C18" s="18"/>
      <c r="D18" s="18"/>
      <c r="E18" s="18"/>
      <c r="F18" s="18"/>
      <c r="G18" s="18"/>
      <c r="H18" s="18"/>
      <c r="I18" s="18"/>
      <c r="J18" s="18"/>
      <c r="K18" s="18"/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/>
      <c r="D21" s="18"/>
      <c r="E21" s="18"/>
      <c r="F21" s="18"/>
      <c r="G21" s="18"/>
      <c r="H21" s="18"/>
      <c r="I21" s="18"/>
      <c r="J21" s="18"/>
      <c r="K21" s="18"/>
    </row>
    <row r="22" ht="21.95" customHeight="1" spans="1:11">
      <c r="A22" s="14"/>
      <c r="B22" s="20" t="s">
        <v>25</v>
      </c>
      <c r="C22" s="21" t="s">
        <v>26</v>
      </c>
      <c r="D22" s="21"/>
      <c r="E22" s="21"/>
      <c r="F22" s="21" t="s">
        <v>26</v>
      </c>
      <c r="G22" s="21"/>
      <c r="H22" s="21"/>
      <c r="I22" s="21" t="s">
        <v>26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/>
      <c r="D23" s="18"/>
      <c r="E23" s="18"/>
      <c r="F23" s="18"/>
      <c r="G23" s="18"/>
      <c r="H23" s="18"/>
      <c r="I23" s="18"/>
      <c r="J23" s="18"/>
      <c r="K23" s="18"/>
    </row>
    <row r="24" ht="21.95" customHeight="1" spans="1:11">
      <c r="A24" s="24"/>
      <c r="B24" s="25" t="s">
        <v>29</v>
      </c>
      <c r="C24" s="18"/>
      <c r="D24" s="18"/>
      <c r="E24" s="18"/>
      <c r="F24" s="18"/>
      <c r="G24" s="18"/>
      <c r="H24" s="18"/>
      <c r="I24" s="18"/>
      <c r="J24" s="18"/>
      <c r="K24" s="18"/>
    </row>
    <row r="25" ht="21.95" customHeight="1" spans="1:11">
      <c r="A25" s="19" t="s">
        <v>30</v>
      </c>
      <c r="B25" s="15" t="s">
        <v>31</v>
      </c>
      <c r="C25" s="18"/>
      <c r="D25" s="18"/>
      <c r="E25" s="18"/>
      <c r="F25" s="18"/>
      <c r="G25" s="18"/>
      <c r="H25" s="18"/>
      <c r="I25" s="18"/>
      <c r="J25" s="18"/>
      <c r="K25" s="18"/>
    </row>
    <row r="26" ht="21.95" customHeight="1" spans="1:11">
      <c r="A26" s="19"/>
      <c r="B26" s="15" t="s">
        <v>32</v>
      </c>
      <c r="C26" s="18"/>
      <c r="D26" s="18"/>
      <c r="E26" s="18"/>
      <c r="F26" s="18"/>
      <c r="G26" s="18"/>
      <c r="H26" s="18"/>
      <c r="I26" s="18"/>
      <c r="J26" s="18"/>
      <c r="K26" s="18"/>
    </row>
    <row r="27" ht="21.95" customHeight="1" spans="1:11">
      <c r="A27" s="19"/>
      <c r="B27" s="15" t="s">
        <v>33</v>
      </c>
      <c r="C27" s="18"/>
      <c r="D27" s="18"/>
      <c r="E27" s="18"/>
      <c r="F27" s="18"/>
      <c r="G27" s="18"/>
      <c r="H27" s="18"/>
      <c r="I27" s="18"/>
      <c r="J27" s="18"/>
      <c r="K27" s="18"/>
    </row>
    <row r="28" ht="76.5" customHeight="1" spans="1:11">
      <c r="A28" s="26" t="s">
        <v>34</v>
      </c>
      <c r="B28" s="27"/>
      <c r="C28" s="28"/>
      <c r="D28" s="29"/>
      <c r="E28" s="67"/>
      <c r="F28" s="28"/>
      <c r="G28" s="29"/>
      <c r="H28" s="67"/>
      <c r="I28" s="28"/>
      <c r="J28" s="29"/>
      <c r="K28" s="67"/>
    </row>
    <row r="29" ht="24" customHeight="1" spans="1:11">
      <c r="A29" s="30"/>
      <c r="B29" s="31"/>
      <c r="C29" s="32"/>
      <c r="D29" s="33"/>
      <c r="E29" s="68"/>
      <c r="F29" s="32"/>
      <c r="G29" s="33"/>
      <c r="H29" s="68"/>
      <c r="I29" s="32"/>
      <c r="J29" s="33"/>
      <c r="K29" s="68"/>
    </row>
    <row r="30" ht="20.25" customHeight="1" spans="1:11">
      <c r="A30" s="34"/>
      <c r="B30" s="35"/>
      <c r="C30" s="36"/>
      <c r="D30" s="37"/>
      <c r="E30" s="69"/>
      <c r="F30" s="36"/>
      <c r="G30" s="37"/>
      <c r="H30" s="69"/>
      <c r="I30" s="36"/>
      <c r="J30" s="37"/>
      <c r="K30" s="69"/>
    </row>
    <row r="31" ht="14.25" customHeight="1" spans="1:11">
      <c r="A31" s="38" t="s">
        <v>35</v>
      </c>
      <c r="B31" s="39"/>
      <c r="C31" s="40" t="s">
        <v>36</v>
      </c>
      <c r="D31" s="41"/>
      <c r="E31" s="70"/>
      <c r="F31" s="40" t="s">
        <v>36</v>
      </c>
      <c r="G31" s="41"/>
      <c r="H31" s="70"/>
      <c r="I31" s="40" t="s">
        <v>36</v>
      </c>
      <c r="J31" s="41"/>
      <c r="K31" s="70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1" t="s">
        <v>40</v>
      </c>
      <c r="F33" s="72"/>
      <c r="G33" s="73" t="s">
        <v>41</v>
      </c>
      <c r="H33" s="74"/>
      <c r="I33" s="89" t="s">
        <v>42</v>
      </c>
      <c r="J33" s="90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/>
      <c r="F34" s="11"/>
      <c r="G34" s="11"/>
      <c r="H34" s="11"/>
      <c r="I34" s="11"/>
      <c r="J34" s="91"/>
    </row>
    <row r="35" ht="15.75" spans="1:10">
      <c r="A35" s="45"/>
      <c r="B35" s="43"/>
      <c r="C35" s="47" t="s">
        <v>46</v>
      </c>
      <c r="D35" s="47" t="s">
        <v>47</v>
      </c>
      <c r="E35" s="11"/>
      <c r="F35" s="11"/>
      <c r="G35" s="11"/>
      <c r="H35" s="18"/>
      <c r="I35" s="11"/>
      <c r="J35" s="91"/>
    </row>
    <row r="36" ht="15.75" spans="1:10">
      <c r="A36" s="45"/>
      <c r="B36" s="43"/>
      <c r="C36" s="46" t="s">
        <v>48</v>
      </c>
      <c r="D36" s="46" t="s">
        <v>49</v>
      </c>
      <c r="E36" s="11"/>
      <c r="F36" s="11"/>
      <c r="G36" s="11"/>
      <c r="H36" s="18"/>
      <c r="I36" s="11"/>
      <c r="J36" s="91"/>
    </row>
    <row r="37" ht="18.75" spans="1:10">
      <c r="A37" s="45"/>
      <c r="B37" s="43"/>
      <c r="C37" s="47" t="s">
        <v>50</v>
      </c>
      <c r="D37" s="46" t="s">
        <v>51</v>
      </c>
      <c r="E37" s="11"/>
      <c r="F37" s="11"/>
      <c r="G37" s="75"/>
      <c r="H37" s="18"/>
      <c r="I37" s="11"/>
      <c r="J37" s="91"/>
    </row>
    <row r="38" ht="14.25" spans="1:10">
      <c r="A38" s="45"/>
      <c r="B38" s="43"/>
      <c r="C38" s="48" t="s">
        <v>52</v>
      </c>
      <c r="D38" s="46" t="s">
        <v>53</v>
      </c>
      <c r="E38" s="75"/>
      <c r="F38" s="75"/>
      <c r="G38" s="75"/>
      <c r="H38" s="76"/>
      <c r="I38" s="11"/>
      <c r="J38" s="91"/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/>
      <c r="F39" s="11"/>
      <c r="G39" s="11"/>
      <c r="H39" s="18"/>
      <c r="I39" s="11"/>
      <c r="J39" s="91"/>
    </row>
    <row r="40" ht="15.75" spans="1:10">
      <c r="A40" s="45"/>
      <c r="B40" s="43"/>
      <c r="C40" s="47" t="s">
        <v>46</v>
      </c>
      <c r="D40" s="47" t="s">
        <v>55</v>
      </c>
      <c r="E40" s="11"/>
      <c r="F40" s="11"/>
      <c r="G40" s="11"/>
      <c r="H40" s="18"/>
      <c r="I40" s="11"/>
      <c r="J40" s="91"/>
    </row>
    <row r="41" ht="15.75" spans="1:10">
      <c r="A41" s="45"/>
      <c r="B41" s="43"/>
      <c r="C41" s="46" t="s">
        <v>48</v>
      </c>
      <c r="D41" s="46" t="s">
        <v>56</v>
      </c>
      <c r="E41" s="11"/>
      <c r="F41" s="11"/>
      <c r="G41" s="11"/>
      <c r="H41" s="18"/>
      <c r="I41" s="11"/>
      <c r="J41" s="91"/>
    </row>
    <row r="42" ht="15.75" spans="1:10">
      <c r="A42" s="45"/>
      <c r="B42" s="43"/>
      <c r="C42" s="48" t="s">
        <v>57</v>
      </c>
      <c r="D42" s="47" t="s">
        <v>58</v>
      </c>
      <c r="E42" s="11"/>
      <c r="F42" s="11"/>
      <c r="G42" s="11"/>
      <c r="H42" s="18"/>
      <c r="I42" s="11"/>
      <c r="J42" s="91"/>
    </row>
    <row r="43" ht="15.75" spans="1:10">
      <c r="A43" s="45"/>
      <c r="B43" s="43"/>
      <c r="C43" s="48" t="s">
        <v>59</v>
      </c>
      <c r="D43" s="46" t="s">
        <v>60</v>
      </c>
      <c r="E43" s="11"/>
      <c r="F43" s="11"/>
      <c r="G43" s="11"/>
      <c r="H43" s="18"/>
      <c r="I43" s="11"/>
      <c r="J43" s="91"/>
    </row>
    <row r="44" ht="18.75" spans="1:10">
      <c r="A44" s="45"/>
      <c r="B44" s="43"/>
      <c r="C44" s="47" t="s">
        <v>50</v>
      </c>
      <c r="D44" s="46" t="s">
        <v>61</v>
      </c>
      <c r="E44" s="11"/>
      <c r="F44" s="11"/>
      <c r="G44" s="11"/>
      <c r="H44" s="18"/>
      <c r="I44" s="11"/>
      <c r="J44" s="91"/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/>
      <c r="F45" s="11"/>
      <c r="G45" s="11"/>
      <c r="H45" s="18"/>
      <c r="I45" s="11"/>
      <c r="J45" s="91"/>
    </row>
    <row r="46" ht="18.75" spans="1:10">
      <c r="A46" s="45"/>
      <c r="B46" s="43"/>
      <c r="C46" s="47" t="s">
        <v>50</v>
      </c>
      <c r="D46" s="46" t="s">
        <v>51</v>
      </c>
      <c r="E46" s="11"/>
      <c r="F46" s="11"/>
      <c r="G46" s="11"/>
      <c r="H46" s="18"/>
      <c r="I46" s="11"/>
      <c r="J46" s="91"/>
    </row>
    <row r="47" ht="14.25" spans="1:10">
      <c r="A47" s="45"/>
      <c r="B47" s="43"/>
      <c r="C47" s="48" t="s">
        <v>52</v>
      </c>
      <c r="D47" s="46" t="s">
        <v>65</v>
      </c>
      <c r="E47" s="11"/>
      <c r="F47" s="11"/>
      <c r="G47" s="11"/>
      <c r="H47" s="18"/>
      <c r="I47" s="11"/>
      <c r="J47" s="91"/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/>
      <c r="F48" s="11"/>
      <c r="G48" s="11"/>
      <c r="H48" s="18"/>
      <c r="I48" s="11"/>
      <c r="J48" s="91"/>
    </row>
    <row r="49" ht="18.75" spans="1:10">
      <c r="A49" s="45"/>
      <c r="B49" s="43"/>
      <c r="C49" s="47" t="s">
        <v>50</v>
      </c>
      <c r="D49" s="46" t="s">
        <v>51</v>
      </c>
      <c r="E49" s="11"/>
      <c r="F49" s="11"/>
      <c r="G49" s="11"/>
      <c r="H49" s="18"/>
      <c r="I49" s="11"/>
      <c r="J49" s="91"/>
    </row>
    <row r="50" ht="14.25" spans="1:10">
      <c r="A50" s="45"/>
      <c r="B50" s="43"/>
      <c r="C50" s="48" t="s">
        <v>52</v>
      </c>
      <c r="D50" s="46" t="s">
        <v>65</v>
      </c>
      <c r="E50" s="11"/>
      <c r="F50" s="11"/>
      <c r="G50" s="11"/>
      <c r="H50" s="18"/>
      <c r="I50" s="11"/>
      <c r="J50" s="91"/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/>
      <c r="F51" s="11"/>
      <c r="G51" s="11"/>
      <c r="H51" s="18"/>
      <c r="I51" s="11"/>
      <c r="J51" s="91"/>
    </row>
    <row r="52" ht="15.75" spans="1:10">
      <c r="A52" s="45"/>
      <c r="B52" s="43"/>
      <c r="C52" s="47" t="s">
        <v>46</v>
      </c>
      <c r="D52" s="46" t="s">
        <v>69</v>
      </c>
      <c r="E52" s="11"/>
      <c r="F52" s="11"/>
      <c r="G52" s="11"/>
      <c r="H52" s="18"/>
      <c r="I52" s="11"/>
      <c r="J52" s="91"/>
    </row>
    <row r="53" ht="15.75" spans="1:10">
      <c r="A53" s="45"/>
      <c r="B53" s="43"/>
      <c r="C53" s="46" t="s">
        <v>48</v>
      </c>
      <c r="D53" s="46" t="s">
        <v>49</v>
      </c>
      <c r="E53" s="11"/>
      <c r="F53" s="11"/>
      <c r="G53" s="11"/>
      <c r="H53" s="18"/>
      <c r="I53" s="11"/>
      <c r="J53" s="91"/>
    </row>
    <row r="54" ht="18.75" spans="1:10">
      <c r="A54" s="45"/>
      <c r="B54" s="43"/>
      <c r="C54" s="47" t="s">
        <v>50</v>
      </c>
      <c r="D54" s="46" t="s">
        <v>51</v>
      </c>
      <c r="E54" s="11"/>
      <c r="F54" s="11"/>
      <c r="G54" s="11"/>
      <c r="H54" s="18"/>
      <c r="I54" s="11"/>
      <c r="J54" s="91"/>
    </row>
    <row r="55" ht="14.25" spans="1:10">
      <c r="A55" s="45"/>
      <c r="B55" s="49"/>
      <c r="C55" s="50" t="s">
        <v>52</v>
      </c>
      <c r="D55" s="46" t="s">
        <v>70</v>
      </c>
      <c r="E55" s="77"/>
      <c r="F55" s="77"/>
      <c r="G55" s="77"/>
      <c r="H55" s="18"/>
      <c r="I55" s="11"/>
      <c r="J55" s="91"/>
    </row>
    <row r="56" ht="14.25" spans="1:10">
      <c r="A56" s="51" t="s">
        <v>71</v>
      </c>
      <c r="B56" s="51" t="s">
        <v>72</v>
      </c>
      <c r="C56" s="52"/>
      <c r="D56" s="51" t="s">
        <v>44</v>
      </c>
      <c r="E56" s="52"/>
      <c r="F56" s="51" t="s">
        <v>73</v>
      </c>
      <c r="G56" s="52"/>
      <c r="H56" s="51" t="s">
        <v>74</v>
      </c>
      <c r="I56" s="52"/>
      <c r="J56" s="91"/>
    </row>
    <row r="57" ht="14.25" spans="1:13">
      <c r="A57" s="45"/>
      <c r="B57" s="53" t="s">
        <v>40</v>
      </c>
      <c r="C57" s="53"/>
      <c r="D57" s="53"/>
      <c r="E57" s="53"/>
      <c r="F57" s="78" t="s">
        <v>41</v>
      </c>
      <c r="G57" s="78"/>
      <c r="H57" s="78"/>
      <c r="I57" s="78"/>
      <c r="J57" s="92" t="s">
        <v>42</v>
      </c>
      <c r="K57" s="92"/>
      <c r="L57" s="92"/>
      <c r="M57" s="92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9" t="s">
        <v>75</v>
      </c>
      <c r="G58" s="79" t="s">
        <v>76</v>
      </c>
      <c r="H58" s="79" t="s">
        <v>75</v>
      </c>
      <c r="I58" s="79" t="s">
        <v>76</v>
      </c>
      <c r="J58" s="93" t="s">
        <v>75</v>
      </c>
      <c r="K58" s="93" t="s">
        <v>76</v>
      </c>
      <c r="L58" s="93" t="s">
        <v>75</v>
      </c>
      <c r="M58" s="93" t="s">
        <v>76</v>
      </c>
    </row>
    <row r="59" ht="18.75" spans="1:13">
      <c r="A59" s="56" t="s">
        <v>77</v>
      </c>
      <c r="B59" s="57"/>
      <c r="C59" s="57"/>
      <c r="D59" s="58"/>
      <c r="E59" s="57"/>
      <c r="F59" s="57"/>
      <c r="G59" s="80"/>
      <c r="H59" s="57"/>
      <c r="I59" s="57"/>
      <c r="J59" s="91"/>
      <c r="K59" s="91"/>
      <c r="L59" s="91"/>
      <c r="M59" s="91"/>
    </row>
    <row r="60" ht="18.75" spans="1:13">
      <c r="A60" s="56" t="s">
        <v>78</v>
      </c>
      <c r="B60" s="57"/>
      <c r="C60" s="57"/>
      <c r="D60" s="58"/>
      <c r="E60" s="57"/>
      <c r="F60" s="57"/>
      <c r="G60" s="80"/>
      <c r="H60" s="57"/>
      <c r="I60" s="57"/>
      <c r="J60" s="91"/>
      <c r="K60" s="91"/>
      <c r="L60" s="91"/>
      <c r="M60" s="91"/>
    </row>
    <row r="61" ht="18.75" spans="1:13">
      <c r="A61" s="56" t="s">
        <v>79</v>
      </c>
      <c r="B61" s="57"/>
      <c r="C61" s="57"/>
      <c r="D61" s="58"/>
      <c r="E61" s="57"/>
      <c r="F61" s="57"/>
      <c r="G61" s="80"/>
      <c r="H61" s="57"/>
      <c r="I61" s="57"/>
      <c r="J61" s="91"/>
      <c r="K61" s="91"/>
      <c r="L61" s="91"/>
      <c r="M61" s="91"/>
    </row>
    <row r="62" ht="18.75" spans="1:13">
      <c r="A62" s="59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95"/>
    </row>
    <row r="63" ht="18.75" spans="1:13">
      <c r="A63" s="61" t="s">
        <v>80</v>
      </c>
      <c r="B63" s="57"/>
      <c r="C63" s="57"/>
      <c r="D63" s="58"/>
      <c r="E63" s="57"/>
      <c r="F63" s="57"/>
      <c r="G63" s="80"/>
      <c r="H63" s="57"/>
      <c r="I63" s="57"/>
      <c r="J63" s="91"/>
      <c r="K63" s="91"/>
      <c r="M63" s="91"/>
    </row>
    <row r="64" ht="18.75" spans="1:13">
      <c r="A64" s="61" t="s">
        <v>81</v>
      </c>
      <c r="B64" s="57"/>
      <c r="C64" s="57"/>
      <c r="D64" s="58"/>
      <c r="E64" s="57"/>
      <c r="F64" s="57"/>
      <c r="G64" s="81"/>
      <c r="H64" s="57"/>
      <c r="I64" s="57"/>
      <c r="J64" s="91"/>
      <c r="K64" s="91"/>
      <c r="L64" s="91"/>
      <c r="M64" s="91"/>
    </row>
    <row r="65" ht="18.75" spans="1:13">
      <c r="A65" s="61" t="s">
        <v>82</v>
      </c>
      <c r="B65" s="57"/>
      <c r="C65" s="57"/>
      <c r="D65" s="58"/>
      <c r="E65" s="57"/>
      <c r="F65" s="57"/>
      <c r="G65" s="80"/>
      <c r="H65" s="57"/>
      <c r="I65" s="57"/>
      <c r="J65" s="91"/>
      <c r="K65" s="91"/>
      <c r="M65" s="91"/>
    </row>
    <row r="66" ht="18.75" spans="1:13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100"/>
    </row>
    <row r="67" ht="18.75" spans="1:13">
      <c r="A67" s="98" t="s">
        <v>83</v>
      </c>
      <c r="B67" s="57"/>
      <c r="C67" s="57"/>
      <c r="D67" s="58"/>
      <c r="E67" s="57"/>
      <c r="F67" s="57"/>
      <c r="G67" s="80"/>
      <c r="H67" s="57"/>
      <c r="I67" s="57"/>
      <c r="J67" s="91"/>
      <c r="K67" s="91"/>
      <c r="L67" s="91"/>
      <c r="M67" s="91"/>
    </row>
    <row r="68" ht="18.75" spans="1:13">
      <c r="A68" s="98" t="s">
        <v>84</v>
      </c>
      <c r="B68" s="99"/>
      <c r="C68" s="57"/>
      <c r="D68" s="58"/>
      <c r="E68" s="57"/>
      <c r="F68" s="57"/>
      <c r="G68" s="80"/>
      <c r="H68" s="57"/>
      <c r="I68" s="57"/>
      <c r="J68" s="91"/>
      <c r="K68" s="91"/>
      <c r="L68" s="91"/>
      <c r="M68" s="91"/>
    </row>
    <row r="69" ht="18.75" spans="1:13">
      <c r="A69" s="98" t="s">
        <v>85</v>
      </c>
      <c r="B69" s="99"/>
      <c r="C69" s="57"/>
      <c r="D69" s="58"/>
      <c r="E69" s="57"/>
      <c r="F69" s="57"/>
      <c r="G69" s="80"/>
      <c r="H69" s="57"/>
      <c r="I69" s="57"/>
      <c r="J69" s="91"/>
      <c r="K69" s="91"/>
      <c r="L69" s="91"/>
      <c r="M69" s="91"/>
    </row>
    <row r="70" ht="18.75" spans="1:13">
      <c r="A70" s="98" t="s">
        <v>86</v>
      </c>
      <c r="B70" s="57"/>
      <c r="C70" s="57"/>
      <c r="D70" s="58"/>
      <c r="E70" s="57"/>
      <c r="F70" s="57"/>
      <c r="G70" s="80"/>
      <c r="H70" s="57"/>
      <c r="I70" s="57"/>
      <c r="J70" s="91"/>
      <c r="K70" s="91"/>
      <c r="L70" s="91"/>
      <c r="M70" s="91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C28:E30"/>
    <mergeCell ref="F28:H30"/>
    <mergeCell ref="I28:K30"/>
    <mergeCell ref="A28:B30"/>
  </mergeCells>
  <pageMargins left="0.7" right="0.7" top="0.75" bottom="0.75" header="0.3" footer="0.3"/>
  <pageSetup paperSize="9" orientation="portrait" horizontalDpi="203" verticalDpi="20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31" workbookViewId="0">
      <selection activeCell="F42" sqref="F42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2"/>
    </row>
    <row r="2" ht="17.25" customHeight="1" spans="1:11">
      <c r="A2" s="5" t="s">
        <v>0</v>
      </c>
      <c r="B2" s="5"/>
      <c r="C2" s="6" t="s">
        <v>113</v>
      </c>
      <c r="D2" s="6"/>
      <c r="E2" s="6"/>
      <c r="F2" s="62" t="s">
        <v>114</v>
      </c>
      <c r="G2" s="62"/>
      <c r="H2" s="62"/>
      <c r="I2" s="83" t="s">
        <v>115</v>
      </c>
      <c r="J2" s="83"/>
      <c r="K2" s="83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4">
        <v>0.666666666666667</v>
      </c>
      <c r="J3" s="84">
        <v>0.833333333333333</v>
      </c>
      <c r="K3" s="84">
        <v>0.979166666666667</v>
      </c>
    </row>
    <row r="4" ht="21.95" customHeight="1" spans="1:13">
      <c r="A4" s="9" t="s">
        <v>4</v>
      </c>
      <c r="B4" s="10" t="s">
        <v>5</v>
      </c>
      <c r="C4" s="11">
        <v>9233</v>
      </c>
      <c r="D4" s="11"/>
      <c r="E4" s="11"/>
      <c r="F4" s="11">
        <v>10627</v>
      </c>
      <c r="G4" s="11"/>
      <c r="H4" s="11"/>
      <c r="I4" s="11">
        <v>12080</v>
      </c>
      <c r="J4" s="11"/>
      <c r="K4" s="11"/>
      <c r="L4" s="85" t="s">
        <v>90</v>
      </c>
      <c r="M4" s="85" t="s">
        <v>91</v>
      </c>
    </row>
    <row r="5" ht="21.95" customHeight="1" spans="1:13">
      <c r="A5" s="9"/>
      <c r="B5" s="12" t="s">
        <v>6</v>
      </c>
      <c r="C5" s="11">
        <v>7251</v>
      </c>
      <c r="D5" s="11"/>
      <c r="E5" s="11"/>
      <c r="F5" s="11">
        <v>8320</v>
      </c>
      <c r="G5" s="11"/>
      <c r="H5" s="11"/>
      <c r="I5" s="11">
        <v>9520</v>
      </c>
      <c r="J5" s="11"/>
      <c r="K5" s="11"/>
      <c r="L5" s="86"/>
      <c r="M5" s="86"/>
    </row>
    <row r="6" ht="21.95" customHeight="1" spans="1:13">
      <c r="A6" s="9"/>
      <c r="B6" s="12" t="s">
        <v>7</v>
      </c>
      <c r="C6" s="13">
        <f>C4-'2日'!I4</f>
        <v>1433</v>
      </c>
      <c r="D6" s="13"/>
      <c r="E6" s="13"/>
      <c r="F6" s="64">
        <f>F4-C4</f>
        <v>1394</v>
      </c>
      <c r="G6" s="65"/>
      <c r="H6" s="66"/>
      <c r="I6" s="64">
        <f>I4-F4</f>
        <v>1453</v>
      </c>
      <c r="J6" s="65"/>
      <c r="K6" s="66"/>
      <c r="L6" s="87">
        <f>C6+F6+I6</f>
        <v>4280</v>
      </c>
      <c r="M6" s="87">
        <f>C7+F7+I7</f>
        <v>3300</v>
      </c>
    </row>
    <row r="7" ht="21.95" customHeight="1" spans="1:13">
      <c r="A7" s="9"/>
      <c r="B7" s="12" t="s">
        <v>8</v>
      </c>
      <c r="C7" s="13">
        <f>C5-'2日'!I5</f>
        <v>1031</v>
      </c>
      <c r="D7" s="13"/>
      <c r="E7" s="13"/>
      <c r="F7" s="64">
        <f>F5-C5</f>
        <v>1069</v>
      </c>
      <c r="G7" s="65"/>
      <c r="H7" s="66"/>
      <c r="I7" s="64">
        <f>I5-F5</f>
        <v>1200</v>
      </c>
      <c r="J7" s="65"/>
      <c r="K7" s="66"/>
      <c r="L7" s="87"/>
      <c r="M7" s="87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43</v>
      </c>
      <c r="D9" s="11"/>
      <c r="E9" s="11"/>
      <c r="F9" s="11">
        <v>46</v>
      </c>
      <c r="G9" s="11"/>
      <c r="H9" s="11"/>
      <c r="I9" s="11">
        <v>49</v>
      </c>
      <c r="J9" s="11"/>
      <c r="K9" s="11"/>
      <c r="L9" s="88" t="s">
        <v>92</v>
      </c>
      <c r="M9" s="94"/>
      <c r="N9" s="94"/>
      <c r="O9" s="94"/>
    </row>
    <row r="10" ht="21.95" customHeight="1" spans="1:11">
      <c r="A10" s="14"/>
      <c r="B10" s="15" t="s">
        <v>12</v>
      </c>
      <c r="C10" s="11">
        <v>43</v>
      </c>
      <c r="D10" s="11"/>
      <c r="E10" s="11"/>
      <c r="F10" s="11">
        <v>46</v>
      </c>
      <c r="G10" s="11"/>
      <c r="H10" s="11"/>
      <c r="I10" s="11">
        <v>49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65</v>
      </c>
      <c r="D12" s="11">
        <v>65</v>
      </c>
      <c r="E12" s="11">
        <v>65</v>
      </c>
      <c r="F12" s="11">
        <v>65</v>
      </c>
      <c r="G12" s="11">
        <v>65</v>
      </c>
      <c r="H12" s="11">
        <v>65</v>
      </c>
      <c r="I12" s="11">
        <v>65</v>
      </c>
      <c r="J12" s="11">
        <v>65</v>
      </c>
      <c r="K12" s="11">
        <v>65</v>
      </c>
    </row>
    <row r="13" ht="21.95" customHeight="1" spans="1:11">
      <c r="A13" s="16"/>
      <c r="B13" s="17" t="s">
        <v>16</v>
      </c>
      <c r="C13" s="11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410</v>
      </c>
      <c r="D15" s="18">
        <v>370</v>
      </c>
      <c r="E15" s="18">
        <v>330</v>
      </c>
      <c r="F15" s="18">
        <v>330</v>
      </c>
      <c r="G15" s="18">
        <v>270</v>
      </c>
      <c r="H15" s="18">
        <v>570</v>
      </c>
      <c r="I15" s="18">
        <v>570</v>
      </c>
      <c r="J15" s="18">
        <v>540</v>
      </c>
      <c r="K15" s="18">
        <v>520</v>
      </c>
    </row>
    <row r="16" ht="30" customHeight="1" spans="1:11">
      <c r="A16" s="19"/>
      <c r="B16" s="20" t="s">
        <v>20</v>
      </c>
      <c r="C16" s="21" t="s">
        <v>21</v>
      </c>
      <c r="D16" s="21"/>
      <c r="E16" s="21"/>
      <c r="F16" s="21" t="s">
        <v>116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8">
        <v>90</v>
      </c>
      <c r="D18" s="18">
        <v>90</v>
      </c>
      <c r="E18" s="18">
        <v>90</v>
      </c>
      <c r="F18" s="18">
        <v>90</v>
      </c>
      <c r="G18" s="18">
        <v>90</v>
      </c>
      <c r="H18" s="18">
        <v>90</v>
      </c>
      <c r="I18" s="18">
        <v>90</v>
      </c>
      <c r="J18" s="18">
        <v>90</v>
      </c>
      <c r="K18" s="18">
        <v>90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360</v>
      </c>
      <c r="D21" s="18">
        <v>250</v>
      </c>
      <c r="E21" s="18">
        <v>500</v>
      </c>
      <c r="F21" s="18">
        <v>500</v>
      </c>
      <c r="G21" s="18">
        <v>440</v>
      </c>
      <c r="H21" s="18">
        <v>340</v>
      </c>
      <c r="I21" s="18">
        <v>340</v>
      </c>
      <c r="J21" s="18">
        <v>250</v>
      </c>
      <c r="K21" s="18">
        <v>520</v>
      </c>
    </row>
    <row r="22" ht="30" customHeight="1" spans="1:11">
      <c r="A22" s="14"/>
      <c r="B22" s="20" t="s">
        <v>25</v>
      </c>
      <c r="C22" s="21" t="s">
        <v>117</v>
      </c>
      <c r="D22" s="21"/>
      <c r="E22" s="21"/>
      <c r="F22" s="21" t="s">
        <v>26</v>
      </c>
      <c r="G22" s="21"/>
      <c r="H22" s="21"/>
      <c r="I22" s="21" t="s">
        <v>118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v>1910</v>
      </c>
      <c r="D23" s="18"/>
      <c r="E23" s="18"/>
      <c r="F23" s="18">
        <v>1760</v>
      </c>
      <c r="G23" s="18"/>
      <c r="H23" s="18"/>
      <c r="I23" s="18">
        <v>1760</v>
      </c>
      <c r="J23" s="18"/>
      <c r="K23" s="18"/>
    </row>
    <row r="24" ht="21.95" customHeight="1" spans="1:11">
      <c r="A24" s="24"/>
      <c r="B24" s="25" t="s">
        <v>29</v>
      </c>
      <c r="C24" s="18">
        <f>510+480</f>
        <v>990</v>
      </c>
      <c r="D24" s="18"/>
      <c r="E24" s="18"/>
      <c r="F24" s="18">
        <v>990</v>
      </c>
      <c r="G24" s="18"/>
      <c r="H24" s="18"/>
      <c r="I24" s="18">
        <v>990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8</v>
      </c>
      <c r="D25" s="18"/>
      <c r="E25" s="18"/>
      <c r="F25" s="18">
        <v>7</v>
      </c>
      <c r="G25" s="18"/>
      <c r="H25" s="18"/>
      <c r="I25" s="18">
        <v>7</v>
      </c>
      <c r="J25" s="18"/>
      <c r="K25" s="18"/>
    </row>
    <row r="26" ht="21.95" customHeight="1" spans="1:11">
      <c r="A26" s="19"/>
      <c r="B26" s="15" t="s">
        <v>32</v>
      </c>
      <c r="C26" s="18">
        <v>57</v>
      </c>
      <c r="D26" s="18"/>
      <c r="E26" s="18"/>
      <c r="F26" s="18">
        <v>57</v>
      </c>
      <c r="G26" s="18"/>
      <c r="H26" s="18"/>
      <c r="I26" s="18">
        <v>55</v>
      </c>
      <c r="J26" s="18"/>
      <c r="K26" s="18"/>
    </row>
    <row r="27" ht="21.95" customHeight="1" spans="1:11">
      <c r="A27" s="19"/>
      <c r="B27" s="15" t="s">
        <v>33</v>
      </c>
      <c r="C27" s="18">
        <v>6</v>
      </c>
      <c r="D27" s="18"/>
      <c r="E27" s="18"/>
      <c r="F27" s="18">
        <v>6</v>
      </c>
      <c r="G27" s="18"/>
      <c r="H27" s="18"/>
      <c r="I27" s="18">
        <v>6</v>
      </c>
      <c r="J27" s="18"/>
      <c r="K27" s="18"/>
    </row>
    <row r="28" ht="76.5" customHeight="1" spans="1:11">
      <c r="A28" s="26" t="s">
        <v>34</v>
      </c>
      <c r="B28" s="27"/>
      <c r="C28" s="28" t="s">
        <v>119</v>
      </c>
      <c r="D28" s="29"/>
      <c r="E28" s="67"/>
      <c r="F28" s="28" t="s">
        <v>120</v>
      </c>
      <c r="G28" s="29"/>
      <c r="H28" s="67"/>
      <c r="I28" s="28" t="s">
        <v>121</v>
      </c>
      <c r="J28" s="29"/>
      <c r="K28" s="67"/>
    </row>
    <row r="29" ht="24" customHeight="1" spans="1:11">
      <c r="A29" s="30"/>
      <c r="B29" s="31"/>
      <c r="C29" s="32"/>
      <c r="D29" s="33"/>
      <c r="E29" s="68"/>
      <c r="F29" s="32"/>
      <c r="G29" s="33"/>
      <c r="H29" s="68"/>
      <c r="I29" s="32"/>
      <c r="J29" s="33"/>
      <c r="K29" s="68"/>
    </row>
    <row r="30" spans="1:11">
      <c r="A30" s="34"/>
      <c r="B30" s="35"/>
      <c r="C30" s="36"/>
      <c r="D30" s="37"/>
      <c r="E30" s="69"/>
      <c r="F30" s="36"/>
      <c r="G30" s="37"/>
      <c r="H30" s="69"/>
      <c r="I30" s="36"/>
      <c r="J30" s="37"/>
      <c r="K30" s="69"/>
    </row>
    <row r="31" ht="14.25" spans="1:11">
      <c r="A31" s="38" t="s">
        <v>35</v>
      </c>
      <c r="B31" s="39"/>
      <c r="C31" s="40" t="s">
        <v>122</v>
      </c>
      <c r="D31" s="41"/>
      <c r="E31" s="70"/>
      <c r="F31" s="40" t="s">
        <v>123</v>
      </c>
      <c r="G31" s="41"/>
      <c r="H31" s="70"/>
      <c r="I31" s="40" t="s">
        <v>124</v>
      </c>
      <c r="J31" s="41"/>
      <c r="K31" s="70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1" t="s">
        <v>40</v>
      </c>
      <c r="F33" s="72"/>
      <c r="G33" s="73" t="s">
        <v>41</v>
      </c>
      <c r="H33" s="74"/>
      <c r="I33" s="89" t="s">
        <v>42</v>
      </c>
      <c r="J33" s="90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91">
        <v>0</v>
      </c>
    </row>
    <row r="35" ht="15.75" spans="1:10">
      <c r="A35" s="45"/>
      <c r="B35" s="43"/>
      <c r="C35" s="47" t="s">
        <v>46</v>
      </c>
      <c r="D35" s="47" t="s">
        <v>47</v>
      </c>
      <c r="E35" s="11">
        <v>9.41</v>
      </c>
      <c r="F35" s="11">
        <v>9.47</v>
      </c>
      <c r="G35" s="11">
        <v>9.48</v>
      </c>
      <c r="H35" s="18">
        <v>9.45</v>
      </c>
      <c r="I35" s="11">
        <v>9.49</v>
      </c>
      <c r="J35" s="91">
        <v>9.38</v>
      </c>
    </row>
    <row r="36" ht="15.75" spans="1:10">
      <c r="A36" s="45"/>
      <c r="B36" s="43"/>
      <c r="C36" s="46" t="s">
        <v>48</v>
      </c>
      <c r="D36" s="46" t="s">
        <v>49</v>
      </c>
      <c r="E36" s="11">
        <v>10.18</v>
      </c>
      <c r="F36" s="11">
        <v>11.98</v>
      </c>
      <c r="G36" s="11">
        <v>10.57</v>
      </c>
      <c r="H36" s="18">
        <v>11.44</v>
      </c>
      <c r="I36" s="11">
        <v>5.56</v>
      </c>
      <c r="J36" s="91">
        <v>9.02</v>
      </c>
    </row>
    <row r="37" ht="18.75" spans="1:10">
      <c r="A37" s="45"/>
      <c r="B37" s="43"/>
      <c r="C37" s="47" t="s">
        <v>50</v>
      </c>
      <c r="D37" s="46" t="s">
        <v>51</v>
      </c>
      <c r="E37" s="11">
        <v>13</v>
      </c>
      <c r="F37" s="11">
        <v>13.3</v>
      </c>
      <c r="G37" s="75">
        <v>13.2</v>
      </c>
      <c r="H37" s="18">
        <v>11.8</v>
      </c>
      <c r="I37" s="11">
        <v>15.4</v>
      </c>
      <c r="J37" s="91">
        <v>12.2</v>
      </c>
    </row>
    <row r="38" ht="14.25" spans="1:10">
      <c r="A38" s="45"/>
      <c r="B38" s="43"/>
      <c r="C38" s="48" t="s">
        <v>52</v>
      </c>
      <c r="D38" s="46" t="s">
        <v>53</v>
      </c>
      <c r="E38" s="75">
        <v>9.49</v>
      </c>
      <c r="F38" s="75">
        <v>5.93</v>
      </c>
      <c r="G38" s="75">
        <v>6.72</v>
      </c>
      <c r="H38" s="76">
        <v>4.47</v>
      </c>
      <c r="I38" s="11">
        <v>8.02</v>
      </c>
      <c r="J38" s="91">
        <v>18.3</v>
      </c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>
        <v>0.5</v>
      </c>
      <c r="F39" s="11">
        <v>0.5</v>
      </c>
      <c r="G39" s="11">
        <v>1</v>
      </c>
      <c r="H39" s="18">
        <v>1</v>
      </c>
      <c r="I39" s="11">
        <v>0.8</v>
      </c>
      <c r="J39" s="91">
        <v>0.8</v>
      </c>
    </row>
    <row r="40" ht="15.75" spans="1:10">
      <c r="A40" s="45"/>
      <c r="B40" s="43"/>
      <c r="C40" s="47" t="s">
        <v>46</v>
      </c>
      <c r="D40" s="47" t="s">
        <v>55</v>
      </c>
      <c r="E40" s="11">
        <v>10.34</v>
      </c>
      <c r="F40" s="11">
        <v>10.41</v>
      </c>
      <c r="G40" s="11">
        <v>10.47</v>
      </c>
      <c r="H40" s="18">
        <v>10.42</v>
      </c>
      <c r="I40" s="11">
        <v>10.35</v>
      </c>
      <c r="J40" s="91">
        <v>10.19</v>
      </c>
    </row>
    <row r="41" ht="15.75" spans="1:10">
      <c r="A41" s="45"/>
      <c r="B41" s="43"/>
      <c r="C41" s="46" t="s">
        <v>48</v>
      </c>
      <c r="D41" s="46" t="s">
        <v>56</v>
      </c>
      <c r="E41" s="11">
        <v>25.2</v>
      </c>
      <c r="F41" s="11">
        <v>28.5</v>
      </c>
      <c r="G41" s="11">
        <v>27.2</v>
      </c>
      <c r="H41" s="18">
        <v>31.4</v>
      </c>
      <c r="I41" s="11">
        <v>19.3</v>
      </c>
      <c r="J41" s="91">
        <v>21.7</v>
      </c>
    </row>
    <row r="42" ht="15.75" spans="1:10">
      <c r="A42" s="45"/>
      <c r="B42" s="43"/>
      <c r="C42" s="48" t="s">
        <v>57</v>
      </c>
      <c r="D42" s="47" t="s">
        <v>58</v>
      </c>
      <c r="E42" s="11">
        <v>7.57</v>
      </c>
      <c r="F42" s="11">
        <v>7.02</v>
      </c>
      <c r="G42" s="11">
        <v>5.96</v>
      </c>
      <c r="H42" s="18">
        <v>5.68</v>
      </c>
      <c r="I42" s="11">
        <v>4.38</v>
      </c>
      <c r="J42" s="91">
        <v>4.27</v>
      </c>
    </row>
    <row r="43" ht="15.75" spans="1:10">
      <c r="A43" s="45"/>
      <c r="B43" s="43"/>
      <c r="C43" s="48" t="s">
        <v>59</v>
      </c>
      <c r="D43" s="46" t="s">
        <v>60</v>
      </c>
      <c r="E43" s="11">
        <v>12.8</v>
      </c>
      <c r="F43" s="11">
        <v>13.3</v>
      </c>
      <c r="G43" s="11">
        <v>7.7</v>
      </c>
      <c r="H43" s="18">
        <v>8.4</v>
      </c>
      <c r="I43" s="11">
        <v>8.81</v>
      </c>
      <c r="J43" s="91">
        <v>7.19</v>
      </c>
    </row>
    <row r="44" ht="18.75" spans="1:10">
      <c r="A44" s="45"/>
      <c r="B44" s="43"/>
      <c r="C44" s="47" t="s">
        <v>50</v>
      </c>
      <c r="D44" s="46" t="s">
        <v>61</v>
      </c>
      <c r="E44" s="11">
        <v>1570</v>
      </c>
      <c r="F44" s="11">
        <v>1468</v>
      </c>
      <c r="G44" s="11">
        <v>1480</v>
      </c>
      <c r="H44" s="18">
        <v>1323</v>
      </c>
      <c r="I44" s="11">
        <v>1487</v>
      </c>
      <c r="J44" s="91">
        <v>1398</v>
      </c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>
        <v>5.75</v>
      </c>
      <c r="F45" s="11">
        <v>6.74</v>
      </c>
      <c r="G45" s="11">
        <v>13.6</v>
      </c>
      <c r="H45" s="18">
        <v>12.4</v>
      </c>
      <c r="I45" s="11">
        <v>6.24</v>
      </c>
      <c r="J45" s="91">
        <v>5.38</v>
      </c>
    </row>
    <row r="46" ht="18.75" spans="1:10">
      <c r="A46" s="45"/>
      <c r="B46" s="43"/>
      <c r="C46" s="47" t="s">
        <v>50</v>
      </c>
      <c r="D46" s="46" t="s">
        <v>51</v>
      </c>
      <c r="E46" s="11">
        <v>30.3</v>
      </c>
      <c r="F46" s="11">
        <v>36.2</v>
      </c>
      <c r="G46" s="11">
        <v>32.4</v>
      </c>
      <c r="H46" s="18">
        <v>37</v>
      </c>
      <c r="I46" s="11">
        <v>26.4</v>
      </c>
      <c r="J46" s="91">
        <v>32.6</v>
      </c>
    </row>
    <row r="47" ht="14.25" spans="1:10">
      <c r="A47" s="45"/>
      <c r="B47" s="43"/>
      <c r="C47" s="48" t="s">
        <v>52</v>
      </c>
      <c r="D47" s="46" t="s">
        <v>65</v>
      </c>
      <c r="E47" s="11">
        <v>5.12</v>
      </c>
      <c r="F47" s="11">
        <v>9.4</v>
      </c>
      <c r="G47" s="11">
        <v>2.5</v>
      </c>
      <c r="H47" s="18">
        <v>1.64</v>
      </c>
      <c r="I47" s="11">
        <v>4.58</v>
      </c>
      <c r="J47" s="91">
        <v>2.64</v>
      </c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/>
      <c r="F48" s="11"/>
      <c r="G48" s="11"/>
      <c r="H48" s="18"/>
      <c r="I48" s="11"/>
      <c r="J48" s="91"/>
    </row>
    <row r="49" ht="18.75" spans="1:10">
      <c r="A49" s="45"/>
      <c r="B49" s="43"/>
      <c r="C49" s="47" t="s">
        <v>50</v>
      </c>
      <c r="D49" s="46" t="s">
        <v>51</v>
      </c>
      <c r="E49" s="11"/>
      <c r="F49" s="11"/>
      <c r="G49" s="11"/>
      <c r="H49" s="18"/>
      <c r="I49" s="11"/>
      <c r="J49" s="91"/>
    </row>
    <row r="50" ht="14.25" spans="1:10">
      <c r="A50" s="45"/>
      <c r="B50" s="43"/>
      <c r="C50" s="48" t="s">
        <v>52</v>
      </c>
      <c r="D50" s="46" t="s">
        <v>65</v>
      </c>
      <c r="E50" s="11"/>
      <c r="F50" s="11"/>
      <c r="G50" s="11"/>
      <c r="H50" s="18"/>
      <c r="I50" s="11"/>
      <c r="J50" s="91"/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/>
      <c r="F51" s="11"/>
      <c r="G51" s="11"/>
      <c r="H51" s="18"/>
      <c r="I51" s="11"/>
      <c r="J51" s="91"/>
    </row>
    <row r="52" ht="15.75" spans="1:10">
      <c r="A52" s="45"/>
      <c r="B52" s="43"/>
      <c r="C52" s="47" t="s">
        <v>46</v>
      </c>
      <c r="D52" s="46" t="s">
        <v>69</v>
      </c>
      <c r="E52" s="11"/>
      <c r="F52" s="11"/>
      <c r="G52" s="11"/>
      <c r="H52" s="18"/>
      <c r="I52" s="11"/>
      <c r="J52" s="91"/>
    </row>
    <row r="53" ht="15.75" spans="1:10">
      <c r="A53" s="45"/>
      <c r="B53" s="43"/>
      <c r="C53" s="46" t="s">
        <v>48</v>
      </c>
      <c r="D53" s="46" t="s">
        <v>49</v>
      </c>
      <c r="E53" s="11"/>
      <c r="F53" s="11"/>
      <c r="G53" s="11"/>
      <c r="H53" s="18"/>
      <c r="I53" s="11"/>
      <c r="J53" s="91"/>
    </row>
    <row r="54" ht="18.75" spans="1:10">
      <c r="A54" s="45"/>
      <c r="B54" s="43"/>
      <c r="C54" s="47" t="s">
        <v>50</v>
      </c>
      <c r="D54" s="46" t="s">
        <v>51</v>
      </c>
      <c r="E54" s="11"/>
      <c r="F54" s="11"/>
      <c r="G54" s="11"/>
      <c r="H54" s="18"/>
      <c r="I54" s="11"/>
      <c r="J54" s="91"/>
    </row>
    <row r="55" ht="14.25" spans="1:10">
      <c r="A55" s="45"/>
      <c r="B55" s="49"/>
      <c r="C55" s="50" t="s">
        <v>52</v>
      </c>
      <c r="D55" s="46" t="s">
        <v>70</v>
      </c>
      <c r="E55" s="77"/>
      <c r="F55" s="77"/>
      <c r="G55" s="77"/>
      <c r="H55" s="18"/>
      <c r="I55" s="11"/>
      <c r="J55" s="91"/>
    </row>
    <row r="56" ht="14.25" spans="1:10">
      <c r="A56" s="51" t="s">
        <v>71</v>
      </c>
      <c r="B56" s="51" t="s">
        <v>72</v>
      </c>
      <c r="C56" s="52">
        <v>6.87</v>
      </c>
      <c r="D56" s="51" t="s">
        <v>44</v>
      </c>
      <c r="E56" s="52">
        <v>78</v>
      </c>
      <c r="F56" s="51" t="s">
        <v>73</v>
      </c>
      <c r="G56" s="52">
        <v>84</v>
      </c>
      <c r="H56" s="51" t="s">
        <v>74</v>
      </c>
      <c r="I56" s="52">
        <v>0.05</v>
      </c>
      <c r="J56" s="91"/>
    </row>
    <row r="57" ht="14.25" spans="1:13">
      <c r="A57" s="45"/>
      <c r="B57" s="53" t="s">
        <v>40</v>
      </c>
      <c r="C57" s="53"/>
      <c r="D57" s="53"/>
      <c r="E57" s="53"/>
      <c r="F57" s="78" t="s">
        <v>41</v>
      </c>
      <c r="G57" s="78"/>
      <c r="H57" s="78"/>
      <c r="I57" s="78"/>
      <c r="J57" s="92" t="s">
        <v>42</v>
      </c>
      <c r="K57" s="92"/>
      <c r="L57" s="92"/>
      <c r="M57" s="92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9" t="s">
        <v>75</v>
      </c>
      <c r="G58" s="79" t="s">
        <v>76</v>
      </c>
      <c r="H58" s="79" t="s">
        <v>75</v>
      </c>
      <c r="I58" s="79" t="s">
        <v>76</v>
      </c>
      <c r="J58" s="93" t="s">
        <v>75</v>
      </c>
      <c r="K58" s="93" t="s">
        <v>76</v>
      </c>
      <c r="L58" s="93" t="s">
        <v>75</v>
      </c>
      <c r="M58" s="93" t="s">
        <v>76</v>
      </c>
    </row>
    <row r="59" ht="18.75" spans="1:13">
      <c r="A59" s="56" t="s">
        <v>77</v>
      </c>
      <c r="B59" s="57"/>
      <c r="C59" s="57"/>
      <c r="D59" s="58"/>
      <c r="E59" s="57"/>
      <c r="F59" s="57"/>
      <c r="G59" s="80"/>
      <c r="H59" s="57"/>
      <c r="I59" s="57"/>
      <c r="J59" s="91">
        <v>52.6</v>
      </c>
      <c r="K59" s="91"/>
      <c r="L59" s="91">
        <v>72.4</v>
      </c>
      <c r="M59" s="91"/>
    </row>
    <row r="60" ht="18.75" spans="1:13">
      <c r="A60" s="56" t="s">
        <v>78</v>
      </c>
      <c r="B60" s="57">
        <v>2.06</v>
      </c>
      <c r="C60" s="57"/>
      <c r="D60" s="58">
        <v>1.88</v>
      </c>
      <c r="E60" s="57"/>
      <c r="F60" s="57">
        <v>3.41</v>
      </c>
      <c r="G60" s="80"/>
      <c r="H60" s="57">
        <v>2.54</v>
      </c>
      <c r="I60" s="57"/>
      <c r="J60" s="91"/>
      <c r="K60" s="91"/>
      <c r="L60" s="91"/>
      <c r="M60" s="91"/>
    </row>
    <row r="61" ht="18.75" spans="1:13">
      <c r="A61" s="56" t="s">
        <v>79</v>
      </c>
      <c r="B61" s="57">
        <v>4.26</v>
      </c>
      <c r="C61" s="57"/>
      <c r="D61" s="58">
        <v>50.4</v>
      </c>
      <c r="E61" s="57"/>
      <c r="F61" s="57">
        <v>2.01</v>
      </c>
      <c r="G61" s="80"/>
      <c r="H61" s="57">
        <v>3.59</v>
      </c>
      <c r="I61" s="57"/>
      <c r="J61" s="91">
        <v>5.04</v>
      </c>
      <c r="K61" s="91"/>
      <c r="L61" s="91">
        <v>11.1</v>
      </c>
      <c r="M61" s="91"/>
    </row>
    <row r="62" ht="18.75" spans="1:13">
      <c r="A62" s="59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95"/>
    </row>
    <row r="63" ht="18.75" spans="1:13">
      <c r="A63" s="61" t="s">
        <v>80</v>
      </c>
      <c r="B63" s="57"/>
      <c r="C63" s="57">
        <v>35.87</v>
      </c>
      <c r="D63" s="58"/>
      <c r="E63" s="57">
        <v>36</v>
      </c>
      <c r="F63" s="57"/>
      <c r="G63" s="80">
        <v>38.8</v>
      </c>
      <c r="H63" s="57"/>
      <c r="I63" s="57">
        <v>46.6</v>
      </c>
      <c r="J63" s="91"/>
      <c r="K63" s="91"/>
      <c r="M63" s="91">
        <v>58.3</v>
      </c>
    </row>
    <row r="64" ht="18.75" spans="1:13">
      <c r="A64" s="61" t="s">
        <v>81</v>
      </c>
      <c r="B64" s="57"/>
      <c r="C64" s="57">
        <v>60.11</v>
      </c>
      <c r="D64" s="58"/>
      <c r="E64" s="57">
        <v>60.81</v>
      </c>
      <c r="F64" s="57"/>
      <c r="G64" s="81">
        <v>60.1</v>
      </c>
      <c r="H64" s="57"/>
      <c r="I64" s="57">
        <v>61.9</v>
      </c>
      <c r="J64" s="91"/>
      <c r="K64" s="91"/>
      <c r="L64" s="91"/>
      <c r="M64" s="91">
        <v>81</v>
      </c>
    </row>
    <row r="65" ht="18.75" spans="1:13">
      <c r="A65" s="61" t="s">
        <v>82</v>
      </c>
      <c r="B65" s="57"/>
      <c r="C65" s="57">
        <v>79.21</v>
      </c>
      <c r="D65" s="58"/>
      <c r="E65" s="57">
        <v>87.52</v>
      </c>
      <c r="F65" s="57"/>
      <c r="G65" s="80"/>
      <c r="H65" s="57"/>
      <c r="I65" s="57">
        <v>44.6</v>
      </c>
      <c r="J65" s="91"/>
      <c r="K65" s="91"/>
      <c r="M65" s="91">
        <v>69.2</v>
      </c>
    </row>
    <row r="66" ht="18.75" spans="1:13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100"/>
    </row>
    <row r="67" ht="18.75" spans="1:13">
      <c r="A67" s="98" t="s">
        <v>83</v>
      </c>
      <c r="B67" s="57">
        <v>0.62</v>
      </c>
      <c r="C67" s="57">
        <v>5.5</v>
      </c>
      <c r="D67" s="58">
        <v>0.25</v>
      </c>
      <c r="E67" s="57">
        <v>6.3</v>
      </c>
      <c r="F67" s="57">
        <v>2.42</v>
      </c>
      <c r="G67" s="80">
        <v>7.7</v>
      </c>
      <c r="H67" s="57">
        <v>1.42</v>
      </c>
      <c r="I67" s="57">
        <v>6.5</v>
      </c>
      <c r="J67" s="91">
        <v>3.66</v>
      </c>
      <c r="K67" s="91">
        <v>8.6</v>
      </c>
      <c r="L67" s="91">
        <v>5.54</v>
      </c>
      <c r="M67" s="91">
        <v>5.4</v>
      </c>
    </row>
    <row r="68" ht="18.75" spans="1:13">
      <c r="A68" s="98" t="s">
        <v>84</v>
      </c>
      <c r="B68" s="99">
        <v>4.24</v>
      </c>
      <c r="C68" s="57">
        <v>7.2</v>
      </c>
      <c r="D68" s="58">
        <v>2.63</v>
      </c>
      <c r="E68" s="57">
        <v>9</v>
      </c>
      <c r="F68" s="57">
        <v>1.26</v>
      </c>
      <c r="G68" s="80">
        <v>8.8</v>
      </c>
      <c r="H68" s="57">
        <v>2.65</v>
      </c>
      <c r="I68" s="57">
        <v>9.2</v>
      </c>
      <c r="J68" s="91">
        <v>11.9</v>
      </c>
      <c r="K68" s="91">
        <v>9.1</v>
      </c>
      <c r="L68" s="91">
        <v>9.32</v>
      </c>
      <c r="M68" s="91">
        <v>6</v>
      </c>
    </row>
    <row r="69" ht="18.75" spans="1:13">
      <c r="A69" s="98" t="s">
        <v>85</v>
      </c>
      <c r="B69" s="99">
        <v>17.6</v>
      </c>
      <c r="C69" s="57">
        <v>6.8</v>
      </c>
      <c r="D69" s="58">
        <v>9.08</v>
      </c>
      <c r="E69" s="57">
        <v>6</v>
      </c>
      <c r="F69" s="57"/>
      <c r="G69" s="80"/>
      <c r="H69" s="57">
        <v>4.1</v>
      </c>
      <c r="I69" s="57">
        <v>11.4</v>
      </c>
      <c r="J69" s="91">
        <v>11.3</v>
      </c>
      <c r="K69" s="91">
        <v>10.3</v>
      </c>
      <c r="L69" s="91">
        <v>15.2</v>
      </c>
      <c r="M69" s="91">
        <v>7.4</v>
      </c>
    </row>
    <row r="70" ht="18.75" spans="1:13">
      <c r="A70" s="98" t="s">
        <v>86</v>
      </c>
      <c r="B70" s="57"/>
      <c r="C70" s="57"/>
      <c r="D70" s="58"/>
      <c r="E70" s="57"/>
      <c r="F70" s="57"/>
      <c r="G70" s="80"/>
      <c r="H70" s="57"/>
      <c r="I70" s="57"/>
      <c r="J70" s="91"/>
      <c r="K70" s="91"/>
      <c r="L70" s="91"/>
      <c r="M70" s="91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6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2"/>
    </row>
    <row r="2" ht="17.25" customHeight="1" spans="1:11">
      <c r="A2" s="5" t="s">
        <v>0</v>
      </c>
      <c r="B2" s="5"/>
      <c r="C2" s="6" t="s">
        <v>113</v>
      </c>
      <c r="D2" s="6"/>
      <c r="E2" s="6"/>
      <c r="F2" s="62" t="s">
        <v>114</v>
      </c>
      <c r="G2" s="62"/>
      <c r="H2" s="62"/>
      <c r="I2" s="83" t="s">
        <v>125</v>
      </c>
      <c r="J2" s="83"/>
      <c r="K2" s="83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4">
        <v>0.666666666666667</v>
      </c>
      <c r="J3" s="84">
        <v>0.833333333333333</v>
      </c>
      <c r="K3" s="84">
        <v>0.979166666666667</v>
      </c>
    </row>
    <row r="4" ht="21.95" customHeight="1" spans="1:13">
      <c r="A4" s="9" t="s">
        <v>4</v>
      </c>
      <c r="B4" s="10" t="s">
        <v>5</v>
      </c>
      <c r="C4" s="11">
        <v>13450</v>
      </c>
      <c r="D4" s="11"/>
      <c r="E4" s="11"/>
      <c r="F4" s="11">
        <v>14876</v>
      </c>
      <c r="G4" s="11"/>
      <c r="H4" s="11"/>
      <c r="I4" s="11">
        <v>16250</v>
      </c>
      <c r="J4" s="11"/>
      <c r="K4" s="11"/>
      <c r="L4" s="85" t="s">
        <v>90</v>
      </c>
      <c r="M4" s="85" t="s">
        <v>91</v>
      </c>
    </row>
    <row r="5" ht="21.95" customHeight="1" spans="1:13">
      <c r="A5" s="9"/>
      <c r="B5" s="12" t="s">
        <v>6</v>
      </c>
      <c r="C5" s="11">
        <v>10440</v>
      </c>
      <c r="D5" s="11"/>
      <c r="E5" s="11"/>
      <c r="F5" s="11">
        <v>11300</v>
      </c>
      <c r="G5" s="11"/>
      <c r="H5" s="11"/>
      <c r="I5" s="11">
        <v>12390</v>
      </c>
      <c r="J5" s="11"/>
      <c r="K5" s="11"/>
      <c r="L5" s="86"/>
      <c r="M5" s="86"/>
    </row>
    <row r="6" ht="21.95" customHeight="1" spans="1:13">
      <c r="A6" s="9"/>
      <c r="B6" s="12" t="s">
        <v>7</v>
      </c>
      <c r="C6" s="13">
        <f>C4-'3日'!I4</f>
        <v>1370</v>
      </c>
      <c r="D6" s="13"/>
      <c r="E6" s="13"/>
      <c r="F6" s="64">
        <f>F4-C4</f>
        <v>1426</v>
      </c>
      <c r="G6" s="65"/>
      <c r="H6" s="66"/>
      <c r="I6" s="64">
        <f>I4-F4</f>
        <v>1374</v>
      </c>
      <c r="J6" s="65"/>
      <c r="K6" s="66"/>
      <c r="L6" s="87">
        <f>C6+F6+I6</f>
        <v>4170</v>
      </c>
      <c r="M6" s="87">
        <f>C7+F7+I7</f>
        <v>2870</v>
      </c>
    </row>
    <row r="7" ht="21.95" customHeight="1" spans="1:13">
      <c r="A7" s="9"/>
      <c r="B7" s="12" t="s">
        <v>8</v>
      </c>
      <c r="C7" s="13">
        <f>C5-'3日'!I5</f>
        <v>920</v>
      </c>
      <c r="D7" s="13"/>
      <c r="E7" s="13"/>
      <c r="F7" s="64">
        <f>F5-C5</f>
        <v>860</v>
      </c>
      <c r="G7" s="65"/>
      <c r="H7" s="66"/>
      <c r="I7" s="64">
        <f>I5-F5</f>
        <v>1090</v>
      </c>
      <c r="J7" s="65"/>
      <c r="K7" s="66"/>
      <c r="L7" s="87"/>
      <c r="M7" s="87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47</v>
      </c>
      <c r="D9" s="11"/>
      <c r="E9" s="11"/>
      <c r="F9" s="11">
        <v>43</v>
      </c>
      <c r="G9" s="11"/>
      <c r="H9" s="11"/>
      <c r="I9" s="11">
        <v>49</v>
      </c>
      <c r="J9" s="11"/>
      <c r="K9" s="11"/>
      <c r="L9" s="88" t="s">
        <v>92</v>
      </c>
      <c r="M9" s="94"/>
      <c r="N9" s="94"/>
      <c r="O9" s="94"/>
    </row>
    <row r="10" ht="21.95" customHeight="1" spans="1:11">
      <c r="A10" s="14"/>
      <c r="B10" s="15" t="s">
        <v>12</v>
      </c>
      <c r="C10" s="11">
        <v>47</v>
      </c>
      <c r="D10" s="11"/>
      <c r="E10" s="11"/>
      <c r="F10" s="11">
        <v>43</v>
      </c>
      <c r="G10" s="11"/>
      <c r="H10" s="11"/>
      <c r="I10" s="11">
        <v>49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65</v>
      </c>
      <c r="D12" s="11">
        <v>65</v>
      </c>
      <c r="E12" s="11">
        <v>65</v>
      </c>
      <c r="F12" s="11">
        <v>65</v>
      </c>
      <c r="G12" s="11">
        <v>65</v>
      </c>
      <c r="H12" s="11">
        <v>65</v>
      </c>
      <c r="I12" s="11">
        <v>65</v>
      </c>
      <c r="J12" s="11">
        <v>65</v>
      </c>
      <c r="K12" s="11">
        <v>65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520</v>
      </c>
      <c r="D15" s="18">
        <v>480</v>
      </c>
      <c r="E15" s="18">
        <v>450</v>
      </c>
      <c r="F15" s="18">
        <v>450</v>
      </c>
      <c r="G15" s="18">
        <v>410</v>
      </c>
      <c r="H15" s="18">
        <v>370</v>
      </c>
      <c r="I15" s="18">
        <v>370</v>
      </c>
      <c r="J15" s="18">
        <v>330</v>
      </c>
      <c r="K15" s="18">
        <v>290</v>
      </c>
    </row>
    <row r="16" ht="21.95" customHeight="1" spans="1:11">
      <c r="A16" s="19"/>
      <c r="B16" s="20" t="s">
        <v>20</v>
      </c>
      <c r="C16" s="21" t="s">
        <v>21</v>
      </c>
      <c r="D16" s="21"/>
      <c r="E16" s="21"/>
      <c r="F16" s="21" t="s">
        <v>21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8">
        <v>90</v>
      </c>
      <c r="D18" s="18">
        <v>90</v>
      </c>
      <c r="E18" s="18">
        <v>90</v>
      </c>
      <c r="F18" s="18">
        <v>90</v>
      </c>
      <c r="G18" s="18">
        <v>90</v>
      </c>
      <c r="H18" s="18">
        <v>90</v>
      </c>
      <c r="I18" s="18">
        <v>90</v>
      </c>
      <c r="J18" s="18">
        <v>90</v>
      </c>
      <c r="K18" s="18">
        <v>90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520</v>
      </c>
      <c r="D21" s="18">
        <v>430</v>
      </c>
      <c r="E21" s="18">
        <v>340</v>
      </c>
      <c r="F21" s="18">
        <v>340</v>
      </c>
      <c r="G21" s="18">
        <v>260</v>
      </c>
      <c r="H21" s="18">
        <v>500</v>
      </c>
      <c r="I21" s="18">
        <v>500</v>
      </c>
      <c r="J21" s="18">
        <v>400</v>
      </c>
      <c r="K21" s="18">
        <v>310</v>
      </c>
    </row>
    <row r="22" ht="53.25" customHeight="1" spans="1:11">
      <c r="A22" s="14"/>
      <c r="B22" s="20" t="s">
        <v>25</v>
      </c>
      <c r="C22" s="21" t="s">
        <v>126</v>
      </c>
      <c r="D22" s="21"/>
      <c r="E22" s="21"/>
      <c r="F22" s="21" t="s">
        <v>127</v>
      </c>
      <c r="G22" s="21"/>
      <c r="H22" s="21"/>
      <c r="I22" s="21" t="s">
        <v>26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v>1650</v>
      </c>
      <c r="D23" s="18"/>
      <c r="E23" s="18"/>
      <c r="F23" s="18">
        <v>1500</v>
      </c>
      <c r="G23" s="18"/>
      <c r="H23" s="18"/>
      <c r="I23" s="18">
        <v>1500</v>
      </c>
      <c r="J23" s="18"/>
      <c r="K23" s="18"/>
    </row>
    <row r="24" ht="21.95" customHeight="1" spans="1:11">
      <c r="A24" s="24"/>
      <c r="B24" s="25" t="s">
        <v>29</v>
      </c>
      <c r="C24" s="18">
        <v>850</v>
      </c>
      <c r="D24" s="18"/>
      <c r="E24" s="18"/>
      <c r="F24" s="18">
        <v>2680</v>
      </c>
      <c r="G24" s="18"/>
      <c r="H24" s="18"/>
      <c r="I24" s="18">
        <v>2680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7</v>
      </c>
      <c r="D25" s="18"/>
      <c r="E25" s="18"/>
      <c r="F25" s="18">
        <v>7</v>
      </c>
      <c r="G25" s="18"/>
      <c r="H25" s="18"/>
      <c r="I25" s="18">
        <v>7</v>
      </c>
      <c r="J25" s="18"/>
      <c r="K25" s="18"/>
    </row>
    <row r="26" ht="21.95" customHeight="1" spans="1:11">
      <c r="A26" s="19"/>
      <c r="B26" s="15" t="s">
        <v>32</v>
      </c>
      <c r="C26" s="18">
        <v>55</v>
      </c>
      <c r="D26" s="18"/>
      <c r="E26" s="18"/>
      <c r="F26" s="18">
        <v>53</v>
      </c>
      <c r="G26" s="18"/>
      <c r="H26" s="18"/>
      <c r="I26" s="18">
        <v>53</v>
      </c>
      <c r="J26" s="18"/>
      <c r="K26" s="18"/>
    </row>
    <row r="27" ht="21.95" customHeight="1" spans="1:11">
      <c r="A27" s="19"/>
      <c r="B27" s="15" t="s">
        <v>33</v>
      </c>
      <c r="C27" s="18">
        <v>6</v>
      </c>
      <c r="D27" s="18"/>
      <c r="E27" s="18"/>
      <c r="F27" s="18">
        <v>6</v>
      </c>
      <c r="G27" s="18"/>
      <c r="H27" s="18"/>
      <c r="I27" s="18">
        <v>6</v>
      </c>
      <c r="J27" s="18"/>
      <c r="K27" s="18"/>
    </row>
    <row r="28" ht="76.5" customHeight="1" spans="1:11">
      <c r="A28" s="26" t="s">
        <v>34</v>
      </c>
      <c r="B28" s="27"/>
      <c r="C28" s="28" t="s">
        <v>128</v>
      </c>
      <c r="D28" s="29"/>
      <c r="E28" s="67"/>
      <c r="F28" s="28" t="s">
        <v>129</v>
      </c>
      <c r="G28" s="29"/>
      <c r="H28" s="67"/>
      <c r="I28" s="28" t="s">
        <v>130</v>
      </c>
      <c r="J28" s="29"/>
      <c r="K28" s="67"/>
    </row>
    <row r="29" ht="24" customHeight="1" spans="1:11">
      <c r="A29" s="30"/>
      <c r="B29" s="31"/>
      <c r="C29" s="32"/>
      <c r="D29" s="33"/>
      <c r="E29" s="68"/>
      <c r="F29" s="32"/>
      <c r="G29" s="33"/>
      <c r="H29" s="68"/>
      <c r="I29" s="32"/>
      <c r="J29" s="33"/>
      <c r="K29" s="68"/>
    </row>
    <row r="30" customHeight="1" spans="1:11">
      <c r="A30" s="34"/>
      <c r="B30" s="35"/>
      <c r="C30" s="36"/>
      <c r="D30" s="37"/>
      <c r="E30" s="69"/>
      <c r="F30" s="36"/>
      <c r="G30" s="37"/>
      <c r="H30" s="69"/>
      <c r="I30" s="36"/>
      <c r="J30" s="37"/>
      <c r="K30" s="69"/>
    </row>
    <row r="31" ht="14.25" spans="1:11">
      <c r="A31" s="38" t="s">
        <v>35</v>
      </c>
      <c r="B31" s="39"/>
      <c r="C31" s="40" t="s">
        <v>131</v>
      </c>
      <c r="D31" s="41"/>
      <c r="E31" s="70"/>
      <c r="F31" s="40" t="s">
        <v>132</v>
      </c>
      <c r="G31" s="41"/>
      <c r="H31" s="70"/>
      <c r="I31" s="40" t="s">
        <v>133</v>
      </c>
      <c r="J31" s="41"/>
      <c r="K31" s="70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1" t="s">
        <v>40</v>
      </c>
      <c r="F33" s="72"/>
      <c r="G33" s="73" t="s">
        <v>41</v>
      </c>
      <c r="H33" s="74"/>
      <c r="I33" s="89" t="s">
        <v>42</v>
      </c>
      <c r="J33" s="90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91">
        <v>0</v>
      </c>
    </row>
    <row r="35" ht="15.75" spans="1:10">
      <c r="A35" s="45"/>
      <c r="B35" s="43"/>
      <c r="C35" s="47" t="s">
        <v>46</v>
      </c>
      <c r="D35" s="47" t="s">
        <v>47</v>
      </c>
      <c r="E35" s="11">
        <v>9.5</v>
      </c>
      <c r="F35" s="11">
        <v>9.48</v>
      </c>
      <c r="G35" s="11">
        <v>9.56</v>
      </c>
      <c r="H35" s="18">
        <v>9.5</v>
      </c>
      <c r="I35" s="11">
        <v>9.45</v>
      </c>
      <c r="J35" s="91">
        <v>9.42</v>
      </c>
    </row>
    <row r="36" ht="15.75" spans="1:10">
      <c r="A36" s="45"/>
      <c r="B36" s="43"/>
      <c r="C36" s="46" t="s">
        <v>48</v>
      </c>
      <c r="D36" s="46" t="s">
        <v>49</v>
      </c>
      <c r="E36" s="11">
        <v>4.71</v>
      </c>
      <c r="F36" s="11">
        <v>5.09</v>
      </c>
      <c r="G36" s="11">
        <v>4.42</v>
      </c>
      <c r="H36" s="18">
        <v>3.79</v>
      </c>
      <c r="I36" s="11">
        <v>6.8</v>
      </c>
      <c r="J36" s="91">
        <v>5.9</v>
      </c>
    </row>
    <row r="37" ht="18.75" spans="1:10">
      <c r="A37" s="45"/>
      <c r="B37" s="43"/>
      <c r="C37" s="47" t="s">
        <v>50</v>
      </c>
      <c r="D37" s="46" t="s">
        <v>51</v>
      </c>
      <c r="E37" s="11">
        <v>9.5</v>
      </c>
      <c r="F37" s="11">
        <v>10.9</v>
      </c>
      <c r="G37" s="75">
        <v>24.5</v>
      </c>
      <c r="H37" s="18">
        <v>28</v>
      </c>
      <c r="I37" s="11">
        <v>12.2</v>
      </c>
      <c r="J37" s="91">
        <v>11.1</v>
      </c>
    </row>
    <row r="38" ht="14.25" spans="1:10">
      <c r="A38" s="45"/>
      <c r="B38" s="43"/>
      <c r="C38" s="48" t="s">
        <v>52</v>
      </c>
      <c r="D38" s="46" t="s">
        <v>53</v>
      </c>
      <c r="E38" s="75">
        <v>5.04</v>
      </c>
      <c r="F38" s="75">
        <v>5.37</v>
      </c>
      <c r="G38" s="75">
        <v>6.87</v>
      </c>
      <c r="H38" s="76">
        <v>7.41</v>
      </c>
      <c r="I38" s="11">
        <v>6.95</v>
      </c>
      <c r="J38" s="91">
        <v>5.87</v>
      </c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>
        <v>0.8</v>
      </c>
      <c r="F39" s="11">
        <v>0.8</v>
      </c>
      <c r="G39" s="11">
        <v>0.8</v>
      </c>
      <c r="H39" s="18">
        <v>0.8</v>
      </c>
      <c r="I39" s="11">
        <v>0.8</v>
      </c>
      <c r="J39" s="91">
        <v>0.8</v>
      </c>
    </row>
    <row r="40" ht="15.75" spans="1:10">
      <c r="A40" s="45"/>
      <c r="B40" s="43"/>
      <c r="C40" s="47" t="s">
        <v>46</v>
      </c>
      <c r="D40" s="47" t="s">
        <v>55</v>
      </c>
      <c r="E40" s="11">
        <v>10.22</v>
      </c>
      <c r="F40" s="11">
        <v>10.19</v>
      </c>
      <c r="G40" s="11">
        <v>10.17</v>
      </c>
      <c r="H40" s="18">
        <v>10.14</v>
      </c>
      <c r="I40" s="11">
        <v>10.24</v>
      </c>
      <c r="J40" s="91">
        <v>10.22</v>
      </c>
    </row>
    <row r="41" ht="15.75" spans="1:10">
      <c r="A41" s="45"/>
      <c r="B41" s="43"/>
      <c r="C41" s="46" t="s">
        <v>48</v>
      </c>
      <c r="D41" s="46" t="s">
        <v>56</v>
      </c>
      <c r="E41" s="11">
        <v>13.67</v>
      </c>
      <c r="F41" s="11">
        <v>15.4</v>
      </c>
      <c r="G41" s="11">
        <v>31</v>
      </c>
      <c r="H41" s="18">
        <v>27.6</v>
      </c>
      <c r="I41" s="11">
        <v>22</v>
      </c>
      <c r="J41" s="91">
        <v>21</v>
      </c>
    </row>
    <row r="42" ht="15.75" spans="1:10">
      <c r="A42" s="45"/>
      <c r="B42" s="43"/>
      <c r="C42" s="48" t="s">
        <v>57</v>
      </c>
      <c r="D42" s="47" t="s">
        <v>58</v>
      </c>
      <c r="E42" s="11">
        <v>3.58</v>
      </c>
      <c r="F42" s="11">
        <v>3.18</v>
      </c>
      <c r="G42" s="11">
        <v>2.98</v>
      </c>
      <c r="H42" s="18">
        <v>2.68</v>
      </c>
      <c r="I42" s="11">
        <v>2.64</v>
      </c>
      <c r="J42" s="91">
        <v>3.05</v>
      </c>
    </row>
    <row r="43" ht="15.75" spans="1:10">
      <c r="A43" s="45"/>
      <c r="B43" s="43"/>
      <c r="C43" s="48" t="s">
        <v>59</v>
      </c>
      <c r="D43" s="46" t="s">
        <v>60</v>
      </c>
      <c r="E43" s="11">
        <v>7.16</v>
      </c>
      <c r="F43" s="11">
        <v>7.67</v>
      </c>
      <c r="G43" s="11">
        <v>7.43</v>
      </c>
      <c r="H43" s="18">
        <v>7.4</v>
      </c>
      <c r="I43" s="11">
        <v>7.76</v>
      </c>
      <c r="J43" s="91">
        <v>7.3</v>
      </c>
    </row>
    <row r="44" ht="18.75" spans="1:10">
      <c r="A44" s="45"/>
      <c r="B44" s="43"/>
      <c r="C44" s="47" t="s">
        <v>50</v>
      </c>
      <c r="D44" s="46" t="s">
        <v>61</v>
      </c>
      <c r="E44" s="11">
        <v>870</v>
      </c>
      <c r="F44" s="11">
        <v>1150</v>
      </c>
      <c r="G44" s="11">
        <v>1344</v>
      </c>
      <c r="H44" s="18">
        <v>890</v>
      </c>
      <c r="I44" s="11">
        <v>1499</v>
      </c>
      <c r="J44" s="91">
        <v>1397</v>
      </c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>
        <v>5</v>
      </c>
      <c r="F45" s="11">
        <v>6.93</v>
      </c>
      <c r="G45" s="11">
        <v>7.89</v>
      </c>
      <c r="H45" s="18">
        <v>6.47</v>
      </c>
      <c r="I45" s="11">
        <v>5.08</v>
      </c>
      <c r="J45" s="91">
        <v>4.8</v>
      </c>
    </row>
    <row r="46" ht="18.75" spans="1:10">
      <c r="A46" s="45"/>
      <c r="B46" s="43"/>
      <c r="C46" s="47" t="s">
        <v>50</v>
      </c>
      <c r="D46" s="46" t="s">
        <v>51</v>
      </c>
      <c r="E46" s="11">
        <v>20.7</v>
      </c>
      <c r="F46" s="11">
        <v>22.9</v>
      </c>
      <c r="G46" s="11">
        <v>10.4</v>
      </c>
      <c r="H46" s="18">
        <v>12.5</v>
      </c>
      <c r="I46" s="11">
        <v>33.4</v>
      </c>
      <c r="J46" s="91">
        <v>36.8</v>
      </c>
    </row>
    <row r="47" ht="14.25" spans="1:10">
      <c r="A47" s="45"/>
      <c r="B47" s="43"/>
      <c r="C47" s="48" t="s">
        <v>52</v>
      </c>
      <c r="D47" s="46" t="s">
        <v>65</v>
      </c>
      <c r="E47" s="11">
        <v>4.35</v>
      </c>
      <c r="F47" s="11">
        <v>4.06</v>
      </c>
      <c r="G47" s="11">
        <v>7.8</v>
      </c>
      <c r="H47" s="18">
        <v>11.3</v>
      </c>
      <c r="I47" s="11">
        <v>1.48</v>
      </c>
      <c r="J47" s="91">
        <v>2.3</v>
      </c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/>
      <c r="F48" s="11"/>
      <c r="G48" s="11"/>
      <c r="H48" s="18"/>
      <c r="I48" s="11"/>
      <c r="J48" s="91"/>
    </row>
    <row r="49" ht="18.75" spans="1:10">
      <c r="A49" s="45"/>
      <c r="B49" s="43"/>
      <c r="C49" s="47" t="s">
        <v>50</v>
      </c>
      <c r="D49" s="46" t="s">
        <v>51</v>
      </c>
      <c r="E49" s="11"/>
      <c r="F49" s="11"/>
      <c r="G49" s="11"/>
      <c r="H49" s="18"/>
      <c r="I49" s="11"/>
      <c r="J49" s="91"/>
    </row>
    <row r="50" ht="14.25" spans="1:10">
      <c r="A50" s="45"/>
      <c r="B50" s="43"/>
      <c r="C50" s="48" t="s">
        <v>52</v>
      </c>
      <c r="D50" s="46" t="s">
        <v>65</v>
      </c>
      <c r="E50" s="11"/>
      <c r="F50" s="11"/>
      <c r="G50" s="11"/>
      <c r="H50" s="18"/>
      <c r="I50" s="11"/>
      <c r="J50" s="91"/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/>
      <c r="F51" s="11"/>
      <c r="G51" s="11"/>
      <c r="H51" s="18"/>
      <c r="I51" s="11"/>
      <c r="J51" s="91"/>
    </row>
    <row r="52" ht="15.75" spans="1:10">
      <c r="A52" s="45"/>
      <c r="B52" s="43"/>
      <c r="C52" s="47" t="s">
        <v>46</v>
      </c>
      <c r="D52" s="46" t="s">
        <v>69</v>
      </c>
      <c r="E52" s="11"/>
      <c r="F52" s="11"/>
      <c r="G52" s="11"/>
      <c r="H52" s="18"/>
      <c r="I52" s="11"/>
      <c r="J52" s="91"/>
    </row>
    <row r="53" ht="15.75" spans="1:10">
      <c r="A53" s="45"/>
      <c r="B53" s="43"/>
      <c r="C53" s="46" t="s">
        <v>48</v>
      </c>
      <c r="D53" s="46" t="s">
        <v>49</v>
      </c>
      <c r="E53" s="11"/>
      <c r="F53" s="11"/>
      <c r="G53" s="11"/>
      <c r="H53" s="18"/>
      <c r="I53" s="11"/>
      <c r="J53" s="91"/>
    </row>
    <row r="54" ht="18.75" spans="1:10">
      <c r="A54" s="45"/>
      <c r="B54" s="43"/>
      <c r="C54" s="47" t="s">
        <v>50</v>
      </c>
      <c r="D54" s="46" t="s">
        <v>51</v>
      </c>
      <c r="E54" s="11"/>
      <c r="F54" s="11"/>
      <c r="G54" s="11"/>
      <c r="H54" s="18"/>
      <c r="I54" s="11"/>
      <c r="J54" s="91"/>
    </row>
    <row r="55" ht="14.25" spans="1:10">
      <c r="A55" s="45"/>
      <c r="B55" s="49"/>
      <c r="C55" s="50" t="s">
        <v>52</v>
      </c>
      <c r="D55" s="46" t="s">
        <v>70</v>
      </c>
      <c r="E55" s="77"/>
      <c r="F55" s="77"/>
      <c r="G55" s="77"/>
      <c r="H55" s="18"/>
      <c r="I55" s="11"/>
      <c r="J55" s="91"/>
    </row>
    <row r="56" ht="14.25" spans="1:10">
      <c r="A56" s="51" t="s">
        <v>71</v>
      </c>
      <c r="B56" s="51" t="s">
        <v>72</v>
      </c>
      <c r="C56" s="52"/>
      <c r="D56" s="51" t="s">
        <v>44</v>
      </c>
      <c r="E56" s="52"/>
      <c r="F56" s="51" t="s">
        <v>73</v>
      </c>
      <c r="G56" s="52"/>
      <c r="H56" s="51" t="s">
        <v>74</v>
      </c>
      <c r="I56" s="52"/>
      <c r="J56" s="91"/>
    </row>
    <row r="57" ht="14.25" spans="1:13">
      <c r="A57" s="45"/>
      <c r="B57" s="53" t="s">
        <v>40</v>
      </c>
      <c r="C57" s="53"/>
      <c r="D57" s="53"/>
      <c r="E57" s="53"/>
      <c r="F57" s="78" t="s">
        <v>41</v>
      </c>
      <c r="G57" s="78"/>
      <c r="H57" s="78"/>
      <c r="I57" s="78"/>
      <c r="J57" s="92" t="s">
        <v>42</v>
      </c>
      <c r="K57" s="92"/>
      <c r="L57" s="92"/>
      <c r="M57" s="92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9" t="s">
        <v>75</v>
      </c>
      <c r="G58" s="79" t="s">
        <v>76</v>
      </c>
      <c r="H58" s="79" t="s">
        <v>75</v>
      </c>
      <c r="I58" s="79" t="s">
        <v>76</v>
      </c>
      <c r="J58" s="93" t="s">
        <v>75</v>
      </c>
      <c r="K58" s="93" t="s">
        <v>76</v>
      </c>
      <c r="L58" s="93" t="s">
        <v>75</v>
      </c>
      <c r="M58" s="93" t="s">
        <v>76</v>
      </c>
    </row>
    <row r="59" ht="18.75" spans="1:13">
      <c r="A59" s="56" t="s">
        <v>77</v>
      </c>
      <c r="B59" s="57">
        <v>54.1</v>
      </c>
      <c r="C59" s="57"/>
      <c r="D59" s="58">
        <v>36.9</v>
      </c>
      <c r="E59" s="57"/>
      <c r="F59" s="57">
        <v>64.3</v>
      </c>
      <c r="G59" s="80"/>
      <c r="H59" s="57">
        <v>155</v>
      </c>
      <c r="I59" s="57"/>
      <c r="J59" s="91"/>
      <c r="K59" s="91"/>
      <c r="L59" s="91"/>
      <c r="M59" s="91"/>
    </row>
    <row r="60" ht="18.75" spans="1:13">
      <c r="A60" s="56" t="s">
        <v>78</v>
      </c>
      <c r="B60" s="57"/>
      <c r="C60" s="57"/>
      <c r="D60" s="58"/>
      <c r="E60" s="57"/>
      <c r="F60" s="57"/>
      <c r="G60" s="80"/>
      <c r="H60" s="57"/>
      <c r="I60" s="57"/>
      <c r="J60" s="91">
        <v>42.3</v>
      </c>
      <c r="K60" s="91"/>
      <c r="L60" s="91">
        <v>39.6</v>
      </c>
      <c r="M60" s="91"/>
    </row>
    <row r="61" ht="18.75" spans="1:13">
      <c r="A61" s="56" t="s">
        <v>79</v>
      </c>
      <c r="B61" s="57">
        <v>5.87</v>
      </c>
      <c r="C61" s="57"/>
      <c r="D61" s="58">
        <v>2.89</v>
      </c>
      <c r="E61" s="57"/>
      <c r="F61" s="57">
        <v>17.3</v>
      </c>
      <c r="G61" s="80"/>
      <c r="H61" s="57">
        <v>8.87</v>
      </c>
      <c r="I61" s="57"/>
      <c r="J61" s="91">
        <v>6.89</v>
      </c>
      <c r="K61" s="91"/>
      <c r="L61" s="91">
        <v>2.36</v>
      </c>
      <c r="M61" s="91"/>
    </row>
    <row r="62" ht="18.75" spans="1:13">
      <c r="A62" s="59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95"/>
    </row>
    <row r="63" ht="18.75" spans="1:13">
      <c r="A63" s="61" t="s">
        <v>80</v>
      </c>
      <c r="B63" s="57"/>
      <c r="C63" s="57">
        <v>33.3</v>
      </c>
      <c r="D63" s="58"/>
      <c r="E63" s="57">
        <v>5.2</v>
      </c>
      <c r="F63" s="57"/>
      <c r="G63" s="80">
        <v>37.91</v>
      </c>
      <c r="H63" s="57"/>
      <c r="I63" s="57">
        <v>74.07</v>
      </c>
      <c r="J63" s="91"/>
      <c r="K63" s="91">
        <v>34.97</v>
      </c>
      <c r="M63" s="91">
        <v>34.19</v>
      </c>
    </row>
    <row r="64" ht="18.75" spans="1:13">
      <c r="A64" s="61" t="s">
        <v>81</v>
      </c>
      <c r="B64" s="57"/>
      <c r="C64" s="57">
        <v>62.3</v>
      </c>
      <c r="D64" s="58"/>
      <c r="E64" s="57">
        <v>7</v>
      </c>
      <c r="F64" s="57"/>
      <c r="G64" s="81">
        <v>18.52</v>
      </c>
      <c r="H64" s="57"/>
      <c r="I64" s="57">
        <v>20.54</v>
      </c>
      <c r="J64" s="91"/>
      <c r="K64" s="91">
        <v>18.58</v>
      </c>
      <c r="L64" s="91"/>
      <c r="M64" s="91">
        <v>21.38</v>
      </c>
    </row>
    <row r="65" ht="18.75" spans="1:13">
      <c r="A65" s="61" t="s">
        <v>82</v>
      </c>
      <c r="B65" s="57"/>
      <c r="C65" s="57">
        <v>44.1</v>
      </c>
      <c r="D65" s="58"/>
      <c r="E65" s="57">
        <v>47</v>
      </c>
      <c r="F65" s="57"/>
      <c r="G65" s="80">
        <v>46.88</v>
      </c>
      <c r="H65" s="57"/>
      <c r="I65" s="57">
        <v>50.93</v>
      </c>
      <c r="J65" s="91"/>
      <c r="K65" s="91">
        <v>50.68</v>
      </c>
      <c r="M65" s="91">
        <v>51.02</v>
      </c>
    </row>
    <row r="66" ht="18.75" spans="1:13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100"/>
    </row>
    <row r="67" ht="18.75" spans="1:13">
      <c r="A67" s="98" t="s">
        <v>83</v>
      </c>
      <c r="B67" s="57">
        <v>1.62</v>
      </c>
      <c r="C67" s="57">
        <v>5.7</v>
      </c>
      <c r="D67" s="58">
        <v>2.58</v>
      </c>
      <c r="E67" s="57">
        <v>5.2</v>
      </c>
      <c r="F67" s="57">
        <v>0.49</v>
      </c>
      <c r="G67" s="80">
        <v>5.6</v>
      </c>
      <c r="H67" s="57">
        <v>3.17</v>
      </c>
      <c r="I67" s="57">
        <v>6.7</v>
      </c>
      <c r="J67" s="91">
        <v>5.17</v>
      </c>
      <c r="K67" s="91">
        <v>6.4</v>
      </c>
      <c r="L67" s="91">
        <v>5.5</v>
      </c>
      <c r="M67" s="91">
        <v>6.7</v>
      </c>
    </row>
    <row r="68" ht="18.75" spans="1:13">
      <c r="A68" s="98" t="s">
        <v>84</v>
      </c>
      <c r="B68" s="99">
        <v>5.49</v>
      </c>
      <c r="C68" s="57">
        <v>7.3</v>
      </c>
      <c r="D68" s="58">
        <v>5.71</v>
      </c>
      <c r="E68" s="57">
        <v>7</v>
      </c>
      <c r="F68" s="57">
        <v>1.2</v>
      </c>
      <c r="G68" s="80">
        <v>6.9</v>
      </c>
      <c r="H68" s="57">
        <v>8.2</v>
      </c>
      <c r="I68" s="57">
        <v>6.4</v>
      </c>
      <c r="J68" s="91">
        <v>4.32</v>
      </c>
      <c r="K68" s="91">
        <v>6.5</v>
      </c>
      <c r="L68" s="91">
        <v>4.7</v>
      </c>
      <c r="M68" s="91">
        <v>6.2</v>
      </c>
    </row>
    <row r="69" ht="18.75" spans="1:13">
      <c r="A69" s="98" t="s">
        <v>85</v>
      </c>
      <c r="B69" s="99">
        <v>2.69</v>
      </c>
      <c r="C69" s="57">
        <v>6.2</v>
      </c>
      <c r="D69" s="58">
        <v>3.62</v>
      </c>
      <c r="E69" s="57">
        <v>6.6</v>
      </c>
      <c r="F69" s="57">
        <v>3.31</v>
      </c>
      <c r="G69" s="80">
        <v>4.5</v>
      </c>
      <c r="H69" s="57">
        <v>3</v>
      </c>
      <c r="I69" s="57">
        <v>7.7</v>
      </c>
      <c r="J69" s="91">
        <v>13</v>
      </c>
      <c r="K69" s="91">
        <v>7.3</v>
      </c>
      <c r="L69" s="91">
        <v>8.5</v>
      </c>
      <c r="M69" s="91">
        <v>6.9</v>
      </c>
    </row>
    <row r="70" ht="18.75" spans="1:13">
      <c r="A70" s="98" t="s">
        <v>86</v>
      </c>
      <c r="B70" s="57"/>
      <c r="C70" s="57"/>
      <c r="D70" s="58"/>
      <c r="E70" s="57"/>
      <c r="F70" s="57"/>
      <c r="G70" s="80"/>
      <c r="H70" s="57"/>
      <c r="I70" s="57"/>
      <c r="J70" s="91"/>
      <c r="K70" s="91"/>
      <c r="L70" s="91"/>
      <c r="M70" s="91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25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2"/>
    </row>
    <row r="2" ht="17.25" customHeight="1" spans="1:11">
      <c r="A2" s="5" t="s">
        <v>0</v>
      </c>
      <c r="B2" s="5"/>
      <c r="C2" s="6" t="s">
        <v>134</v>
      </c>
      <c r="D2" s="6"/>
      <c r="E2" s="6"/>
      <c r="F2" s="62" t="s">
        <v>135</v>
      </c>
      <c r="G2" s="62"/>
      <c r="H2" s="62"/>
      <c r="I2" s="83" t="s">
        <v>136</v>
      </c>
      <c r="J2" s="83"/>
      <c r="K2" s="83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4">
        <v>0.666666666666667</v>
      </c>
      <c r="J3" s="84">
        <v>0.833333333333333</v>
      </c>
      <c r="K3" s="84">
        <v>0.979166666666667</v>
      </c>
    </row>
    <row r="4" ht="21.95" customHeight="1" spans="1:13">
      <c r="A4" s="9" t="s">
        <v>4</v>
      </c>
      <c r="B4" s="10" t="s">
        <v>5</v>
      </c>
      <c r="C4" s="11">
        <v>17630</v>
      </c>
      <c r="D4" s="11"/>
      <c r="E4" s="11"/>
      <c r="F4" s="11">
        <v>18900</v>
      </c>
      <c r="G4" s="11"/>
      <c r="H4" s="11"/>
      <c r="I4" s="11">
        <v>20244</v>
      </c>
      <c r="J4" s="11"/>
      <c r="K4" s="11"/>
      <c r="L4" s="85" t="s">
        <v>90</v>
      </c>
      <c r="M4" s="85" t="s">
        <v>91</v>
      </c>
    </row>
    <row r="5" ht="21.95" customHeight="1" spans="1:13">
      <c r="A5" s="9"/>
      <c r="B5" s="12" t="s">
        <v>6</v>
      </c>
      <c r="C5" s="11">
        <v>13280</v>
      </c>
      <c r="D5" s="11"/>
      <c r="E5" s="11"/>
      <c r="F5" s="11">
        <v>14000</v>
      </c>
      <c r="G5" s="11"/>
      <c r="H5" s="11"/>
      <c r="I5" s="11">
        <v>14903</v>
      </c>
      <c r="J5" s="11"/>
      <c r="K5" s="11"/>
      <c r="L5" s="86"/>
      <c r="M5" s="86"/>
    </row>
    <row r="6" ht="21.95" customHeight="1" spans="1:13">
      <c r="A6" s="9"/>
      <c r="B6" s="12" t="s">
        <v>7</v>
      </c>
      <c r="C6" s="13">
        <f>C4-'4日'!I4</f>
        <v>1380</v>
      </c>
      <c r="D6" s="13"/>
      <c r="E6" s="13"/>
      <c r="F6" s="64">
        <f>F4-C4</f>
        <v>1270</v>
      </c>
      <c r="G6" s="65"/>
      <c r="H6" s="66"/>
      <c r="I6" s="64">
        <f>I4-F4</f>
        <v>1344</v>
      </c>
      <c r="J6" s="65"/>
      <c r="K6" s="66"/>
      <c r="L6" s="87">
        <f>C6+F6+I6</f>
        <v>3994</v>
      </c>
      <c r="M6" s="87">
        <f>C7+F7+I7</f>
        <v>2513</v>
      </c>
    </row>
    <row r="7" ht="21.95" customHeight="1" spans="1:13">
      <c r="A7" s="9"/>
      <c r="B7" s="12" t="s">
        <v>8</v>
      </c>
      <c r="C7" s="13">
        <f>C5-'4日'!I5</f>
        <v>890</v>
      </c>
      <c r="D7" s="13"/>
      <c r="E7" s="13"/>
      <c r="F7" s="64">
        <f>F5-C5</f>
        <v>720</v>
      </c>
      <c r="G7" s="65"/>
      <c r="H7" s="66"/>
      <c r="I7" s="64">
        <f>I5-F5</f>
        <v>903</v>
      </c>
      <c r="J7" s="65"/>
      <c r="K7" s="66"/>
      <c r="L7" s="87"/>
      <c r="M7" s="87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45</v>
      </c>
      <c r="D9" s="11"/>
      <c r="E9" s="11"/>
      <c r="F9" s="11">
        <v>49</v>
      </c>
      <c r="G9" s="11"/>
      <c r="H9" s="11"/>
      <c r="I9" s="11">
        <v>45</v>
      </c>
      <c r="J9" s="11"/>
      <c r="K9" s="11"/>
      <c r="L9" s="88" t="s">
        <v>92</v>
      </c>
      <c r="M9" s="94"/>
      <c r="N9" s="94"/>
      <c r="O9" s="94"/>
    </row>
    <row r="10" ht="21.95" customHeight="1" spans="1:11">
      <c r="A10" s="14"/>
      <c r="B10" s="15" t="s">
        <v>12</v>
      </c>
      <c r="C10" s="11">
        <v>45</v>
      </c>
      <c r="D10" s="11"/>
      <c r="E10" s="11"/>
      <c r="F10" s="11">
        <v>49</v>
      </c>
      <c r="G10" s="11"/>
      <c r="H10" s="11"/>
      <c r="I10" s="11">
        <v>45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65</v>
      </c>
      <c r="D12" s="11">
        <v>65</v>
      </c>
      <c r="E12" s="11">
        <v>65</v>
      </c>
      <c r="F12" s="11">
        <v>65</v>
      </c>
      <c r="G12" s="11">
        <v>65</v>
      </c>
      <c r="H12" s="11">
        <v>65</v>
      </c>
      <c r="I12" s="11">
        <v>65</v>
      </c>
      <c r="J12" s="11">
        <v>65</v>
      </c>
      <c r="K12" s="11">
        <v>65</v>
      </c>
    </row>
    <row r="13" ht="21.95" customHeight="1" spans="1:11">
      <c r="A13" s="16"/>
      <c r="B13" s="17" t="s">
        <v>16</v>
      </c>
      <c r="C13" s="11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300</v>
      </c>
      <c r="D15" s="18">
        <v>480</v>
      </c>
      <c r="E15" s="18">
        <v>450</v>
      </c>
      <c r="F15" s="18">
        <v>450</v>
      </c>
      <c r="G15" s="18">
        <v>410</v>
      </c>
      <c r="H15" s="18">
        <v>380</v>
      </c>
      <c r="I15" s="18">
        <v>380</v>
      </c>
      <c r="J15" s="18">
        <v>330</v>
      </c>
      <c r="K15" s="18">
        <v>290</v>
      </c>
    </row>
    <row r="16" ht="31.5" customHeight="1" spans="1:11">
      <c r="A16" s="19"/>
      <c r="B16" s="20" t="s">
        <v>20</v>
      </c>
      <c r="C16" s="21" t="s">
        <v>137</v>
      </c>
      <c r="D16" s="21"/>
      <c r="E16" s="21"/>
      <c r="F16" s="21" t="s">
        <v>21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8">
        <v>90</v>
      </c>
      <c r="D18" s="18">
        <v>90</v>
      </c>
      <c r="E18" s="18">
        <v>90</v>
      </c>
      <c r="F18" s="18">
        <v>90</v>
      </c>
      <c r="G18" s="18">
        <v>90</v>
      </c>
      <c r="H18" s="18">
        <v>90</v>
      </c>
      <c r="I18" s="18">
        <v>90</v>
      </c>
      <c r="J18" s="18">
        <v>90</v>
      </c>
      <c r="K18" s="18">
        <v>90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280</v>
      </c>
      <c r="D21" s="18">
        <v>420</v>
      </c>
      <c r="E21" s="18">
        <v>350</v>
      </c>
      <c r="F21" s="18">
        <v>350</v>
      </c>
      <c r="G21" s="18">
        <v>230</v>
      </c>
      <c r="H21" s="18">
        <v>450</v>
      </c>
      <c r="I21" s="18">
        <v>450</v>
      </c>
      <c r="J21" s="18">
        <v>250</v>
      </c>
      <c r="K21" s="18">
        <v>550</v>
      </c>
    </row>
    <row r="22" ht="32.25" customHeight="1" spans="1:11">
      <c r="A22" s="14"/>
      <c r="B22" s="20" t="s">
        <v>25</v>
      </c>
      <c r="C22" s="21" t="s">
        <v>138</v>
      </c>
      <c r="D22" s="21"/>
      <c r="E22" s="21"/>
      <c r="F22" s="21" t="s">
        <v>139</v>
      </c>
      <c r="G22" s="21"/>
      <c r="H22" s="21"/>
      <c r="I22" s="21" t="s">
        <v>140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v>1400</v>
      </c>
      <c r="D23" s="18"/>
      <c r="E23" s="18"/>
      <c r="F23" s="18">
        <v>1300</v>
      </c>
      <c r="G23" s="18"/>
      <c r="H23" s="18"/>
      <c r="I23" s="18">
        <v>1300</v>
      </c>
      <c r="J23" s="18"/>
      <c r="K23" s="18"/>
    </row>
    <row r="24" ht="21.95" customHeight="1" spans="1:11">
      <c r="A24" s="24"/>
      <c r="B24" s="25" t="s">
        <v>29</v>
      </c>
      <c r="C24" s="18">
        <v>2550</v>
      </c>
      <c r="D24" s="18"/>
      <c r="E24" s="18"/>
      <c r="F24" s="18">
        <v>2550</v>
      </c>
      <c r="G24" s="18"/>
      <c r="H24" s="18"/>
      <c r="I24" s="18">
        <v>2550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6</v>
      </c>
      <c r="D25" s="18"/>
      <c r="E25" s="18"/>
      <c r="F25" s="18">
        <v>6</v>
      </c>
      <c r="G25" s="18"/>
      <c r="H25" s="18"/>
      <c r="I25" s="18">
        <v>6</v>
      </c>
      <c r="J25" s="18"/>
      <c r="K25" s="18"/>
    </row>
    <row r="26" ht="21.95" customHeight="1" spans="1:11">
      <c r="A26" s="19"/>
      <c r="B26" s="15" t="s">
        <v>32</v>
      </c>
      <c r="C26" s="18">
        <v>51</v>
      </c>
      <c r="D26" s="18"/>
      <c r="E26" s="18"/>
      <c r="F26" s="18">
        <v>49</v>
      </c>
      <c r="G26" s="18"/>
      <c r="H26" s="18"/>
      <c r="I26" s="18">
        <v>47</v>
      </c>
      <c r="J26" s="18"/>
      <c r="K26" s="18"/>
    </row>
    <row r="27" ht="21.95" customHeight="1" spans="1:11">
      <c r="A27" s="19"/>
      <c r="B27" s="15" t="s">
        <v>33</v>
      </c>
      <c r="C27" s="18">
        <v>5</v>
      </c>
      <c r="D27" s="18"/>
      <c r="E27" s="18"/>
      <c r="F27" s="18">
        <v>5</v>
      </c>
      <c r="G27" s="18"/>
      <c r="H27" s="18"/>
      <c r="I27" s="18">
        <v>5</v>
      </c>
      <c r="J27" s="18"/>
      <c r="K27" s="18"/>
    </row>
    <row r="28" ht="76.5" customHeight="1" spans="1:11">
      <c r="A28" s="26" t="s">
        <v>34</v>
      </c>
      <c r="B28" s="27"/>
      <c r="C28" s="28" t="s">
        <v>141</v>
      </c>
      <c r="D28" s="29"/>
      <c r="E28" s="67"/>
      <c r="F28" s="28" t="s">
        <v>142</v>
      </c>
      <c r="G28" s="29"/>
      <c r="H28" s="67"/>
      <c r="I28" s="28" t="s">
        <v>143</v>
      </c>
      <c r="J28" s="29"/>
      <c r="K28" s="67"/>
    </row>
    <row r="29" ht="24" customHeight="1" spans="1:11">
      <c r="A29" s="30"/>
      <c r="B29" s="31"/>
      <c r="C29" s="32"/>
      <c r="D29" s="33"/>
      <c r="E29" s="68"/>
      <c r="F29" s="32"/>
      <c r="G29" s="33"/>
      <c r="H29" s="68"/>
      <c r="I29" s="32"/>
      <c r="J29" s="33"/>
      <c r="K29" s="68"/>
    </row>
    <row r="30" spans="1:11">
      <c r="A30" s="34"/>
      <c r="B30" s="35"/>
      <c r="C30" s="36"/>
      <c r="D30" s="37"/>
      <c r="E30" s="69"/>
      <c r="F30" s="36"/>
      <c r="G30" s="37"/>
      <c r="H30" s="69"/>
      <c r="I30" s="36"/>
      <c r="J30" s="37"/>
      <c r="K30" s="69"/>
    </row>
    <row r="31" ht="14.25" spans="1:11">
      <c r="A31" s="38" t="s">
        <v>35</v>
      </c>
      <c r="B31" s="39"/>
      <c r="C31" s="40" t="s">
        <v>144</v>
      </c>
      <c r="D31" s="41"/>
      <c r="E31" s="70"/>
      <c r="F31" s="40" t="s">
        <v>145</v>
      </c>
      <c r="G31" s="41"/>
      <c r="H31" s="70"/>
      <c r="I31" s="40" t="s">
        <v>146</v>
      </c>
      <c r="J31" s="41"/>
      <c r="K31" s="70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1" t="s">
        <v>40</v>
      </c>
      <c r="F33" s="72"/>
      <c r="G33" s="73" t="s">
        <v>41</v>
      </c>
      <c r="H33" s="74"/>
      <c r="I33" s="89" t="s">
        <v>42</v>
      </c>
      <c r="J33" s="90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91">
        <v>0</v>
      </c>
    </row>
    <row r="35" ht="15.75" spans="1:10">
      <c r="A35" s="45"/>
      <c r="B35" s="43"/>
      <c r="C35" s="47" t="s">
        <v>46</v>
      </c>
      <c r="D35" s="47" t="s">
        <v>47</v>
      </c>
      <c r="E35" s="11">
        <v>9.35</v>
      </c>
      <c r="F35" s="11">
        <v>9.41</v>
      </c>
      <c r="G35" s="11">
        <v>9.49</v>
      </c>
      <c r="H35" s="18">
        <v>9.46</v>
      </c>
      <c r="I35" s="11">
        <v>9.33</v>
      </c>
      <c r="J35" s="91">
        <v>9.45</v>
      </c>
    </row>
    <row r="36" ht="15.75" spans="1:10">
      <c r="A36" s="45"/>
      <c r="B36" s="43"/>
      <c r="C36" s="46" t="s">
        <v>48</v>
      </c>
      <c r="D36" s="46" t="s">
        <v>49</v>
      </c>
      <c r="E36" s="11">
        <v>5.12</v>
      </c>
      <c r="F36" s="11">
        <v>6.65</v>
      </c>
      <c r="G36" s="11">
        <v>7.49</v>
      </c>
      <c r="H36" s="18">
        <v>7.05</v>
      </c>
      <c r="I36" s="11">
        <v>4.66</v>
      </c>
      <c r="J36" s="91">
        <v>6.38</v>
      </c>
    </row>
    <row r="37" ht="18.75" spans="1:10">
      <c r="A37" s="45"/>
      <c r="B37" s="43"/>
      <c r="C37" s="47" t="s">
        <v>50</v>
      </c>
      <c r="D37" s="46" t="s">
        <v>51</v>
      </c>
      <c r="E37" s="120">
        <v>11.9</v>
      </c>
      <c r="F37" s="120">
        <v>13.2</v>
      </c>
      <c r="G37" s="75">
        <v>12.6</v>
      </c>
      <c r="H37" s="18">
        <v>13.4</v>
      </c>
      <c r="I37" s="11">
        <v>13.4</v>
      </c>
      <c r="J37" s="91">
        <v>12.7</v>
      </c>
    </row>
    <row r="38" ht="14.25" spans="1:10">
      <c r="A38" s="45"/>
      <c r="B38" s="43"/>
      <c r="C38" s="48" t="s">
        <v>52</v>
      </c>
      <c r="D38" s="46" t="s">
        <v>53</v>
      </c>
      <c r="E38" s="120">
        <v>8.72</v>
      </c>
      <c r="F38" s="120">
        <v>11.5</v>
      </c>
      <c r="G38" s="75">
        <v>4.35</v>
      </c>
      <c r="H38" s="76">
        <v>4.73</v>
      </c>
      <c r="I38" s="11">
        <v>3.17</v>
      </c>
      <c r="J38" s="91">
        <v>8.61</v>
      </c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>
        <v>0.2</v>
      </c>
      <c r="F39" s="11">
        <v>0.2</v>
      </c>
      <c r="G39" s="11">
        <v>0.5</v>
      </c>
      <c r="H39" s="18">
        <v>0.5</v>
      </c>
      <c r="I39" s="11">
        <v>0.2</v>
      </c>
      <c r="J39" s="91">
        <v>0.2</v>
      </c>
    </row>
    <row r="40" ht="15.75" spans="1:10">
      <c r="A40" s="45"/>
      <c r="B40" s="43"/>
      <c r="C40" s="47" t="s">
        <v>46</v>
      </c>
      <c r="D40" s="47" t="s">
        <v>55</v>
      </c>
      <c r="E40" s="11">
        <v>10.14</v>
      </c>
      <c r="F40" s="11">
        <v>10.12</v>
      </c>
      <c r="G40" s="11">
        <v>10.24</v>
      </c>
      <c r="H40" s="18">
        <v>10.21</v>
      </c>
      <c r="I40" s="11">
        <v>10.32</v>
      </c>
      <c r="J40" s="91">
        <v>10.24</v>
      </c>
    </row>
    <row r="41" ht="15.75" spans="1:10">
      <c r="A41" s="45"/>
      <c r="B41" s="43"/>
      <c r="C41" s="46" t="s">
        <v>48</v>
      </c>
      <c r="D41" s="46" t="s">
        <v>56</v>
      </c>
      <c r="E41" s="11">
        <v>13.38</v>
      </c>
      <c r="F41" s="11">
        <v>16.62</v>
      </c>
      <c r="G41" s="11">
        <v>18.1</v>
      </c>
      <c r="H41" s="18">
        <v>19.4</v>
      </c>
      <c r="I41" s="11">
        <v>18.3</v>
      </c>
      <c r="J41" s="91">
        <v>18.9</v>
      </c>
    </row>
    <row r="42" ht="15.75" spans="1:10">
      <c r="A42" s="45"/>
      <c r="B42" s="43"/>
      <c r="C42" s="48" t="s">
        <v>57</v>
      </c>
      <c r="D42" s="47" t="s">
        <v>58</v>
      </c>
      <c r="E42" s="11">
        <v>3.41</v>
      </c>
      <c r="F42" s="11">
        <v>4.12</v>
      </c>
      <c r="G42" s="11">
        <v>4.14</v>
      </c>
      <c r="H42" s="18">
        <v>4.43</v>
      </c>
      <c r="I42" s="11">
        <v>3.82</v>
      </c>
      <c r="J42" s="91">
        <v>3.9</v>
      </c>
    </row>
    <row r="43" ht="15.75" spans="1:10">
      <c r="A43" s="45"/>
      <c r="B43" s="43"/>
      <c r="C43" s="48" t="s">
        <v>59</v>
      </c>
      <c r="D43" s="46" t="s">
        <v>60</v>
      </c>
      <c r="E43" s="11">
        <v>5.39</v>
      </c>
      <c r="F43" s="11">
        <v>6.35</v>
      </c>
      <c r="G43" s="11">
        <v>6.12</v>
      </c>
      <c r="H43" s="18">
        <v>6.71</v>
      </c>
      <c r="I43" s="11">
        <v>5.64</v>
      </c>
      <c r="J43" s="91">
        <v>5.84</v>
      </c>
    </row>
    <row r="44" ht="18.75" spans="1:10">
      <c r="A44" s="45"/>
      <c r="B44" s="43"/>
      <c r="C44" s="47" t="s">
        <v>50</v>
      </c>
      <c r="D44" s="46" t="s">
        <v>61</v>
      </c>
      <c r="E44" s="11">
        <v>810</v>
      </c>
      <c r="F44" s="11">
        <v>950</v>
      </c>
      <c r="G44" s="11">
        <v>1050</v>
      </c>
      <c r="H44" s="18">
        <v>950</v>
      </c>
      <c r="I44" s="11">
        <v>1228</v>
      </c>
      <c r="J44" s="91">
        <v>1236</v>
      </c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>
        <v>3.56</v>
      </c>
      <c r="F45" s="11">
        <v>5.07</v>
      </c>
      <c r="G45" s="11">
        <v>5.53</v>
      </c>
      <c r="H45" s="18">
        <v>5.52</v>
      </c>
      <c r="I45" s="11">
        <v>5.5</v>
      </c>
      <c r="J45" s="91">
        <v>5.54</v>
      </c>
    </row>
    <row r="46" ht="18.75" spans="1:10">
      <c r="A46" s="45"/>
      <c r="B46" s="43"/>
      <c r="C46" s="47" t="s">
        <v>50</v>
      </c>
      <c r="D46" s="46" t="s">
        <v>51</v>
      </c>
      <c r="E46" s="11">
        <v>22.5</v>
      </c>
      <c r="F46" s="11">
        <v>16.7</v>
      </c>
      <c r="G46" s="11">
        <v>19.1</v>
      </c>
      <c r="H46" s="18">
        <v>18.1</v>
      </c>
      <c r="I46" s="11">
        <v>22.3</v>
      </c>
      <c r="J46" s="91">
        <v>29.8</v>
      </c>
    </row>
    <row r="47" ht="14.25" spans="1:10">
      <c r="A47" s="45"/>
      <c r="B47" s="43"/>
      <c r="C47" s="48" t="s">
        <v>52</v>
      </c>
      <c r="D47" s="46" t="s">
        <v>65</v>
      </c>
      <c r="E47" s="11">
        <v>2</v>
      </c>
      <c r="F47" s="11">
        <v>1.43</v>
      </c>
      <c r="G47" s="11">
        <v>1.36</v>
      </c>
      <c r="H47" s="18">
        <v>1.73</v>
      </c>
      <c r="I47" s="11">
        <v>8.75</v>
      </c>
      <c r="J47" s="91">
        <v>7.03</v>
      </c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/>
      <c r="F48" s="11"/>
      <c r="G48" s="11"/>
      <c r="H48" s="18"/>
      <c r="I48" s="11"/>
      <c r="J48" s="91"/>
    </row>
    <row r="49" ht="18.75" spans="1:10">
      <c r="A49" s="45"/>
      <c r="B49" s="43"/>
      <c r="C49" s="47" t="s">
        <v>50</v>
      </c>
      <c r="D49" s="46" t="s">
        <v>51</v>
      </c>
      <c r="E49" s="11"/>
      <c r="F49" s="11"/>
      <c r="G49" s="11"/>
      <c r="H49" s="18"/>
      <c r="I49" s="11"/>
      <c r="J49" s="91"/>
    </row>
    <row r="50" ht="14.25" spans="1:10">
      <c r="A50" s="45"/>
      <c r="B50" s="43"/>
      <c r="C50" s="48" t="s">
        <v>52</v>
      </c>
      <c r="D50" s="46" t="s">
        <v>65</v>
      </c>
      <c r="E50" s="11"/>
      <c r="F50" s="11"/>
      <c r="G50" s="11"/>
      <c r="H50" s="18"/>
      <c r="I50" s="11"/>
      <c r="J50" s="91"/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/>
      <c r="F51" s="11"/>
      <c r="G51" s="11"/>
      <c r="H51" s="18"/>
      <c r="I51" s="11"/>
      <c r="J51" s="91"/>
    </row>
    <row r="52" ht="15.75" spans="1:10">
      <c r="A52" s="45"/>
      <c r="B52" s="43"/>
      <c r="C52" s="47" t="s">
        <v>46</v>
      </c>
      <c r="D52" s="46" t="s">
        <v>69</v>
      </c>
      <c r="E52" s="11"/>
      <c r="F52" s="11"/>
      <c r="G52" s="11"/>
      <c r="H52" s="18"/>
      <c r="I52" s="11"/>
      <c r="J52" s="91"/>
    </row>
    <row r="53" ht="15.75" spans="1:10">
      <c r="A53" s="45"/>
      <c r="B53" s="43"/>
      <c r="C53" s="46" t="s">
        <v>48</v>
      </c>
      <c r="D53" s="46" t="s">
        <v>49</v>
      </c>
      <c r="E53" s="11"/>
      <c r="F53" s="11"/>
      <c r="G53" s="11"/>
      <c r="H53" s="18"/>
      <c r="I53" s="11"/>
      <c r="J53" s="91"/>
    </row>
    <row r="54" ht="18.75" spans="1:10">
      <c r="A54" s="45"/>
      <c r="B54" s="43"/>
      <c r="C54" s="47" t="s">
        <v>50</v>
      </c>
      <c r="D54" s="46" t="s">
        <v>51</v>
      </c>
      <c r="E54" s="11"/>
      <c r="F54" s="11"/>
      <c r="G54" s="11"/>
      <c r="H54" s="18"/>
      <c r="I54" s="11"/>
      <c r="J54" s="91"/>
    </row>
    <row r="55" ht="14.25" spans="1:10">
      <c r="A55" s="45"/>
      <c r="B55" s="49"/>
      <c r="C55" s="50" t="s">
        <v>52</v>
      </c>
      <c r="D55" s="46" t="s">
        <v>70</v>
      </c>
      <c r="E55" s="77"/>
      <c r="F55" s="77"/>
      <c r="G55" s="77"/>
      <c r="H55" s="18"/>
      <c r="I55" s="11"/>
      <c r="J55" s="91"/>
    </row>
    <row r="56" ht="14.25" spans="1:10">
      <c r="A56" s="51" t="s">
        <v>71</v>
      </c>
      <c r="B56" s="51" t="s">
        <v>72</v>
      </c>
      <c r="C56" s="52">
        <v>8.46</v>
      </c>
      <c r="D56" s="51" t="s">
        <v>44</v>
      </c>
      <c r="E56" s="52">
        <v>86</v>
      </c>
      <c r="F56" s="51" t="s">
        <v>73</v>
      </c>
      <c r="G56" s="52">
        <v>86</v>
      </c>
      <c r="H56" s="51" t="s">
        <v>74</v>
      </c>
      <c r="I56" s="52">
        <v>0.03</v>
      </c>
      <c r="J56" s="91"/>
    </row>
    <row r="57" ht="14.25" spans="1:13">
      <c r="A57" s="45"/>
      <c r="B57" s="53" t="s">
        <v>40</v>
      </c>
      <c r="C57" s="53"/>
      <c r="D57" s="53"/>
      <c r="E57" s="53"/>
      <c r="F57" s="78" t="s">
        <v>41</v>
      </c>
      <c r="G57" s="78"/>
      <c r="H57" s="78"/>
      <c r="I57" s="78"/>
      <c r="J57" s="92" t="s">
        <v>42</v>
      </c>
      <c r="K57" s="92"/>
      <c r="L57" s="92"/>
      <c r="M57" s="92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9" t="s">
        <v>75</v>
      </c>
      <c r="G58" s="79" t="s">
        <v>76</v>
      </c>
      <c r="H58" s="79" t="s">
        <v>75</v>
      </c>
      <c r="I58" s="79" t="s">
        <v>76</v>
      </c>
      <c r="J58" s="93" t="s">
        <v>75</v>
      </c>
      <c r="K58" s="93" t="s">
        <v>76</v>
      </c>
      <c r="L58" s="93" t="s">
        <v>75</v>
      </c>
      <c r="M58" s="93" t="s">
        <v>76</v>
      </c>
    </row>
    <row r="59" ht="18.75" spans="1:13">
      <c r="A59" s="56" t="s">
        <v>77</v>
      </c>
      <c r="B59" s="57"/>
      <c r="C59" s="57"/>
      <c r="D59" s="58"/>
      <c r="E59" s="57"/>
      <c r="F59" s="57">
        <v>19.1</v>
      </c>
      <c r="G59" s="80"/>
      <c r="H59" s="57">
        <v>53.2</v>
      </c>
      <c r="I59" s="57"/>
      <c r="J59" s="122">
        <v>28.6</v>
      </c>
      <c r="K59" s="91"/>
      <c r="L59" s="122">
        <v>32</v>
      </c>
      <c r="M59" s="91"/>
    </row>
    <row r="60" ht="18.75" spans="1:13">
      <c r="A60" s="56" t="s">
        <v>78</v>
      </c>
      <c r="B60" s="57">
        <v>74.6</v>
      </c>
      <c r="C60" s="57"/>
      <c r="D60" s="58">
        <v>95.3</v>
      </c>
      <c r="E60" s="57"/>
      <c r="F60" s="57"/>
      <c r="G60" s="80"/>
      <c r="H60" s="57"/>
      <c r="I60" s="57"/>
      <c r="J60" s="122">
        <v>3.69</v>
      </c>
      <c r="K60" s="91"/>
      <c r="L60" s="122">
        <v>4.25</v>
      </c>
      <c r="M60" s="91"/>
    </row>
    <row r="61" ht="18.75" spans="1:13">
      <c r="A61" s="56" t="s">
        <v>79</v>
      </c>
      <c r="B61" s="57">
        <v>3.1</v>
      </c>
      <c r="C61" s="57"/>
      <c r="D61" s="58">
        <v>3.65</v>
      </c>
      <c r="E61" s="57"/>
      <c r="F61" s="57">
        <v>0.81</v>
      </c>
      <c r="G61" s="80"/>
      <c r="H61" s="57">
        <v>5.6</v>
      </c>
      <c r="I61" s="57"/>
      <c r="J61" s="91"/>
      <c r="K61" s="91"/>
      <c r="L61" s="91"/>
      <c r="M61" s="91"/>
    </row>
    <row r="62" ht="18.75" spans="1:13">
      <c r="A62" s="59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95"/>
    </row>
    <row r="63" ht="18.75" spans="1:13">
      <c r="A63" s="61" t="s">
        <v>80</v>
      </c>
      <c r="B63" s="57"/>
      <c r="C63" s="57">
        <v>32.9</v>
      </c>
      <c r="D63" s="58"/>
      <c r="E63" s="57">
        <v>35.9</v>
      </c>
      <c r="F63" s="57"/>
      <c r="G63" s="80">
        <v>33.6</v>
      </c>
      <c r="H63" s="57"/>
      <c r="I63" s="57">
        <v>34.2</v>
      </c>
      <c r="J63" s="91"/>
      <c r="K63" s="122">
        <v>34.82</v>
      </c>
      <c r="M63" s="122">
        <v>32.79</v>
      </c>
    </row>
    <row r="64" ht="18.75" spans="1:13">
      <c r="A64" s="61" t="s">
        <v>81</v>
      </c>
      <c r="B64" s="57"/>
      <c r="C64" s="57">
        <v>22.8</v>
      </c>
      <c r="D64" s="58"/>
      <c r="E64" s="57">
        <v>21.8</v>
      </c>
      <c r="F64" s="57"/>
      <c r="G64" s="81">
        <v>23.3</v>
      </c>
      <c r="H64" s="57"/>
      <c r="I64" s="57">
        <v>22.8</v>
      </c>
      <c r="J64" s="91"/>
      <c r="K64" s="122">
        <v>25.69</v>
      </c>
      <c r="L64" s="91"/>
      <c r="M64" s="122">
        <v>25.84</v>
      </c>
    </row>
    <row r="65" ht="18.75" spans="1:13">
      <c r="A65" s="61" t="s">
        <v>82</v>
      </c>
      <c r="B65" s="57"/>
      <c r="C65" s="57">
        <v>45.2</v>
      </c>
      <c r="D65" s="58"/>
      <c r="E65" s="57">
        <v>56.5</v>
      </c>
      <c r="F65" s="57"/>
      <c r="G65" s="80">
        <v>57.4</v>
      </c>
      <c r="H65" s="57"/>
      <c r="I65" s="57">
        <v>59.5</v>
      </c>
      <c r="J65" s="91"/>
      <c r="K65" s="122">
        <v>58.53</v>
      </c>
      <c r="M65" s="122">
        <v>62.59</v>
      </c>
    </row>
    <row r="66" ht="18.75" spans="1:13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100"/>
    </row>
    <row r="67" ht="20.25" spans="1:13">
      <c r="A67" s="98" t="s">
        <v>83</v>
      </c>
      <c r="B67" s="57">
        <v>2.04</v>
      </c>
      <c r="C67" s="57">
        <v>4.3</v>
      </c>
      <c r="D67" s="58">
        <v>1.35</v>
      </c>
      <c r="E67" s="57">
        <v>2.5</v>
      </c>
      <c r="F67" s="57">
        <v>0.18</v>
      </c>
      <c r="G67" s="80">
        <v>4.6</v>
      </c>
      <c r="H67" s="57">
        <v>1.43</v>
      </c>
      <c r="I67" s="57">
        <v>4.4</v>
      </c>
      <c r="J67" s="123">
        <v>3.77</v>
      </c>
      <c r="K67" s="123">
        <v>3.4</v>
      </c>
      <c r="L67" s="122">
        <v>7.05</v>
      </c>
      <c r="M67" s="122">
        <v>15.3</v>
      </c>
    </row>
    <row r="68" ht="20.25" spans="1:13">
      <c r="A68" s="98" t="s">
        <v>84</v>
      </c>
      <c r="B68" s="121">
        <v>3.63</v>
      </c>
      <c r="C68" s="57">
        <v>3.2</v>
      </c>
      <c r="D68" s="58">
        <v>3.77</v>
      </c>
      <c r="E68" s="57">
        <v>8.6</v>
      </c>
      <c r="F68" s="57">
        <v>0.57</v>
      </c>
      <c r="G68" s="80">
        <v>7.5</v>
      </c>
      <c r="H68" s="57">
        <v>3.12</v>
      </c>
      <c r="I68" s="57">
        <v>7.9</v>
      </c>
      <c r="J68" s="123">
        <v>1.39</v>
      </c>
      <c r="K68" s="123">
        <v>4.2</v>
      </c>
      <c r="L68" s="122">
        <v>2.31</v>
      </c>
      <c r="M68" s="122">
        <v>14.5</v>
      </c>
    </row>
    <row r="69" ht="20.25" spans="1:13">
      <c r="A69" s="98" t="s">
        <v>85</v>
      </c>
      <c r="B69" s="121">
        <v>11.5</v>
      </c>
      <c r="C69" s="57">
        <v>10.8</v>
      </c>
      <c r="D69" s="58">
        <v>3.15</v>
      </c>
      <c r="E69" s="57">
        <v>5.7</v>
      </c>
      <c r="F69" s="57">
        <v>3.24</v>
      </c>
      <c r="G69" s="80">
        <v>5.6</v>
      </c>
      <c r="H69" s="57">
        <v>3.71</v>
      </c>
      <c r="I69" s="57">
        <v>5.9</v>
      </c>
      <c r="J69" s="123">
        <v>5.36</v>
      </c>
      <c r="K69" s="123">
        <v>5.3</v>
      </c>
      <c r="L69" s="122">
        <v>5.9</v>
      </c>
      <c r="M69" s="122">
        <v>16.1</v>
      </c>
    </row>
    <row r="70" ht="18.75" spans="1:13">
      <c r="A70" s="98" t="s">
        <v>86</v>
      </c>
      <c r="B70" s="121"/>
      <c r="C70" s="57"/>
      <c r="D70" s="58"/>
      <c r="E70" s="57"/>
      <c r="F70" s="57"/>
      <c r="G70" s="80"/>
      <c r="H70" s="57"/>
      <c r="I70" s="57"/>
      <c r="J70" s="91"/>
      <c r="K70" s="91"/>
      <c r="L70" s="91"/>
      <c r="M70" s="91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B10" workbookViewId="0">
      <selection activeCell="F24" sqref="F24:H24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2"/>
    </row>
    <row r="2" ht="17.25" customHeight="1" spans="1:11">
      <c r="A2" s="5" t="s">
        <v>0</v>
      </c>
      <c r="B2" s="5"/>
      <c r="C2" s="6" t="s">
        <v>134</v>
      </c>
      <c r="D2" s="6"/>
      <c r="E2" s="6"/>
      <c r="F2" s="62" t="s">
        <v>135</v>
      </c>
      <c r="G2" s="62"/>
      <c r="H2" s="62"/>
      <c r="I2" s="83" t="s">
        <v>147</v>
      </c>
      <c r="J2" s="83"/>
      <c r="K2" s="83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4">
        <v>0.666666666666667</v>
      </c>
      <c r="J3" s="84">
        <v>0.833333333333333</v>
      </c>
      <c r="K3" s="84">
        <v>0.979166666666667</v>
      </c>
    </row>
    <row r="4" ht="21.95" customHeight="1" spans="1:13">
      <c r="A4" s="9" t="s">
        <v>4</v>
      </c>
      <c r="B4" s="10" t="s">
        <v>5</v>
      </c>
      <c r="C4" s="11">
        <v>21650</v>
      </c>
      <c r="D4" s="11"/>
      <c r="E4" s="11"/>
      <c r="F4" s="11">
        <v>22960</v>
      </c>
      <c r="G4" s="11"/>
      <c r="H4" s="11"/>
      <c r="I4" s="11">
        <v>24209</v>
      </c>
      <c r="J4" s="11"/>
      <c r="K4" s="11"/>
      <c r="L4" s="85" t="s">
        <v>90</v>
      </c>
      <c r="M4" s="85" t="s">
        <v>91</v>
      </c>
    </row>
    <row r="5" ht="21.95" customHeight="1" spans="1:13">
      <c r="A5" s="9"/>
      <c r="B5" s="12" t="s">
        <v>6</v>
      </c>
      <c r="C5" s="11">
        <v>15990</v>
      </c>
      <c r="D5" s="11"/>
      <c r="E5" s="11"/>
      <c r="F5" s="11">
        <v>16900</v>
      </c>
      <c r="G5" s="11"/>
      <c r="H5" s="11"/>
      <c r="I5" s="11">
        <v>17863</v>
      </c>
      <c r="J5" s="11"/>
      <c r="K5" s="11"/>
      <c r="L5" s="86"/>
      <c r="M5" s="86"/>
    </row>
    <row r="6" ht="21.95" customHeight="1" spans="1:13">
      <c r="A6" s="9"/>
      <c r="B6" s="12" t="s">
        <v>7</v>
      </c>
      <c r="C6" s="13">
        <f>C4-'5日'!I4</f>
        <v>1406</v>
      </c>
      <c r="D6" s="13"/>
      <c r="E6" s="13"/>
      <c r="F6" s="64">
        <f>F4-C4</f>
        <v>1310</v>
      </c>
      <c r="G6" s="65"/>
      <c r="H6" s="66"/>
      <c r="I6" s="64">
        <f>I4-F4</f>
        <v>1249</v>
      </c>
      <c r="J6" s="65"/>
      <c r="K6" s="66"/>
      <c r="L6" s="87">
        <f>C6+F6+I6</f>
        <v>3965</v>
      </c>
      <c r="M6" s="87">
        <f>C7+F7+I7</f>
        <v>2960</v>
      </c>
    </row>
    <row r="7" ht="21.95" customHeight="1" spans="1:13">
      <c r="A7" s="9"/>
      <c r="B7" s="12" t="s">
        <v>8</v>
      </c>
      <c r="C7" s="13">
        <f>C5-'5日'!I5</f>
        <v>1087</v>
      </c>
      <c r="D7" s="13"/>
      <c r="E7" s="13"/>
      <c r="F7" s="64">
        <f>F5-C5</f>
        <v>910</v>
      </c>
      <c r="G7" s="65"/>
      <c r="H7" s="66"/>
      <c r="I7" s="64">
        <f>I5-F5</f>
        <v>963</v>
      </c>
      <c r="J7" s="65"/>
      <c r="K7" s="66"/>
      <c r="L7" s="87"/>
      <c r="M7" s="87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46</v>
      </c>
      <c r="D9" s="11"/>
      <c r="E9" s="11"/>
      <c r="F9" s="11">
        <v>49</v>
      </c>
      <c r="G9" s="11"/>
      <c r="H9" s="11"/>
      <c r="I9" s="11">
        <v>44</v>
      </c>
      <c r="J9" s="11"/>
      <c r="K9" s="11"/>
      <c r="L9" s="88" t="s">
        <v>92</v>
      </c>
      <c r="M9" s="94"/>
      <c r="N9" s="94"/>
      <c r="O9" s="94"/>
    </row>
    <row r="10" ht="21.95" customHeight="1" spans="1:11">
      <c r="A10" s="14"/>
      <c r="B10" s="15" t="s">
        <v>12</v>
      </c>
      <c r="C10" s="11">
        <v>46</v>
      </c>
      <c r="D10" s="11"/>
      <c r="E10" s="11"/>
      <c r="F10" s="11">
        <v>49</v>
      </c>
      <c r="G10" s="11"/>
      <c r="H10" s="11"/>
      <c r="I10" s="11">
        <v>44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65</v>
      </c>
      <c r="D12" s="11">
        <v>65</v>
      </c>
      <c r="E12" s="11">
        <v>65</v>
      </c>
      <c r="F12" s="11">
        <v>65</v>
      </c>
      <c r="G12" s="11">
        <v>65</v>
      </c>
      <c r="H12" s="11">
        <v>65</v>
      </c>
      <c r="I12" s="11">
        <v>65</v>
      </c>
      <c r="J12" s="11">
        <v>65</v>
      </c>
      <c r="K12" s="11">
        <v>65</v>
      </c>
    </row>
    <row r="13" ht="21.95" customHeight="1" spans="1:11">
      <c r="A13" s="16"/>
      <c r="B13" s="17" t="s">
        <v>16</v>
      </c>
      <c r="C13" s="11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290</v>
      </c>
      <c r="D15" s="18">
        <v>250</v>
      </c>
      <c r="E15" s="18">
        <v>500</v>
      </c>
      <c r="F15" s="18">
        <v>500</v>
      </c>
      <c r="G15" s="18">
        <v>470</v>
      </c>
      <c r="H15" s="18">
        <v>440</v>
      </c>
      <c r="I15" s="18">
        <v>440</v>
      </c>
      <c r="J15" s="18">
        <v>400</v>
      </c>
      <c r="K15" s="18">
        <v>370</v>
      </c>
    </row>
    <row r="16" ht="21.95" customHeight="1" spans="1:11">
      <c r="A16" s="19"/>
      <c r="B16" s="20" t="s">
        <v>20</v>
      </c>
      <c r="C16" s="21" t="s">
        <v>148</v>
      </c>
      <c r="D16" s="21"/>
      <c r="E16" s="21"/>
      <c r="F16" s="21" t="s">
        <v>149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8">
        <v>90</v>
      </c>
      <c r="D18" s="18">
        <v>90</v>
      </c>
      <c r="E18" s="18">
        <v>90</v>
      </c>
      <c r="F18" s="18">
        <v>90</v>
      </c>
      <c r="G18" s="18">
        <v>90</v>
      </c>
      <c r="H18" s="18">
        <v>90</v>
      </c>
      <c r="I18" s="18">
        <v>90</v>
      </c>
      <c r="J18" s="18">
        <v>90</v>
      </c>
      <c r="K18" s="18">
        <v>90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550</v>
      </c>
      <c r="D21" s="18">
        <v>460</v>
      </c>
      <c r="E21" s="18">
        <v>380</v>
      </c>
      <c r="F21" s="18">
        <v>380</v>
      </c>
      <c r="G21" s="18">
        <v>520</v>
      </c>
      <c r="H21" s="18">
        <v>430</v>
      </c>
      <c r="I21" s="18">
        <v>430</v>
      </c>
      <c r="J21" s="18">
        <v>550</v>
      </c>
      <c r="K21" s="18">
        <v>500</v>
      </c>
    </row>
    <row r="22" ht="21.95" customHeight="1" spans="1:11">
      <c r="A22" s="14"/>
      <c r="B22" s="20" t="s">
        <v>25</v>
      </c>
      <c r="C22" s="21" t="s">
        <v>26</v>
      </c>
      <c r="D22" s="21"/>
      <c r="E22" s="21"/>
      <c r="F22" s="21" t="s">
        <v>150</v>
      </c>
      <c r="G22" s="21"/>
      <c r="H22" s="21"/>
      <c r="I22" s="21" t="s">
        <v>151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v>1160</v>
      </c>
      <c r="D23" s="18"/>
      <c r="E23" s="18"/>
      <c r="F23" s="18">
        <v>1160</v>
      </c>
      <c r="G23" s="18"/>
      <c r="H23" s="18"/>
      <c r="I23" s="18">
        <v>1160</v>
      </c>
      <c r="J23" s="18"/>
      <c r="K23" s="18"/>
    </row>
    <row r="24" ht="21.95" customHeight="1" spans="1:11">
      <c r="A24" s="24"/>
      <c r="B24" s="25" t="s">
        <v>29</v>
      </c>
      <c r="C24" s="18">
        <v>2200</v>
      </c>
      <c r="D24" s="18"/>
      <c r="E24" s="18"/>
      <c r="F24" s="18">
        <v>2050</v>
      </c>
      <c r="G24" s="18"/>
      <c r="H24" s="18"/>
      <c r="I24" s="18">
        <v>2050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5</v>
      </c>
      <c r="D25" s="18"/>
      <c r="E25" s="18"/>
      <c r="F25" s="18">
        <v>5</v>
      </c>
      <c r="G25" s="18"/>
      <c r="H25" s="18"/>
      <c r="I25" s="18">
        <v>5</v>
      </c>
      <c r="J25" s="18"/>
      <c r="K25" s="18"/>
    </row>
    <row r="26" ht="21.95" customHeight="1" spans="1:11">
      <c r="A26" s="19"/>
      <c r="B26" s="15" t="s">
        <v>32</v>
      </c>
      <c r="C26" s="18">
        <v>47</v>
      </c>
      <c r="D26" s="18"/>
      <c r="E26" s="18"/>
      <c r="F26" s="18">
        <v>43</v>
      </c>
      <c r="G26" s="18"/>
      <c r="H26" s="18"/>
      <c r="I26" s="18">
        <v>41</v>
      </c>
      <c r="J26" s="18"/>
      <c r="K26" s="18"/>
    </row>
    <row r="27" ht="21.95" customHeight="1" spans="1:11">
      <c r="A27" s="19"/>
      <c r="B27" s="15" t="s">
        <v>33</v>
      </c>
      <c r="C27" s="18">
        <v>5</v>
      </c>
      <c r="D27" s="18"/>
      <c r="E27" s="18"/>
      <c r="F27" s="18">
        <v>5</v>
      </c>
      <c r="G27" s="18"/>
      <c r="H27" s="18"/>
      <c r="I27" s="18">
        <v>5</v>
      </c>
      <c r="J27" s="18"/>
      <c r="K27" s="18"/>
    </row>
    <row r="28" ht="76.5" customHeight="1" spans="1:11">
      <c r="A28" s="26" t="s">
        <v>34</v>
      </c>
      <c r="B28" s="27"/>
      <c r="C28" s="28" t="s">
        <v>152</v>
      </c>
      <c r="D28" s="29"/>
      <c r="E28" s="67"/>
      <c r="F28" s="28" t="s">
        <v>153</v>
      </c>
      <c r="G28" s="29"/>
      <c r="H28" s="67"/>
      <c r="I28" s="28" t="s">
        <v>154</v>
      </c>
      <c r="J28" s="29"/>
      <c r="K28" s="67"/>
    </row>
    <row r="29" ht="24" customHeight="1" spans="1:11">
      <c r="A29" s="30"/>
      <c r="B29" s="31"/>
      <c r="C29" s="32"/>
      <c r="D29" s="33"/>
      <c r="E29" s="68"/>
      <c r="F29" s="32"/>
      <c r="G29" s="33"/>
      <c r="H29" s="68"/>
      <c r="I29" s="32"/>
      <c r="J29" s="33"/>
      <c r="K29" s="68"/>
    </row>
    <row r="30" spans="1:11">
      <c r="A30" s="34"/>
      <c r="B30" s="35"/>
      <c r="C30" s="36"/>
      <c r="D30" s="37"/>
      <c r="E30" s="69"/>
      <c r="F30" s="36"/>
      <c r="G30" s="37"/>
      <c r="H30" s="69"/>
      <c r="I30" s="36"/>
      <c r="J30" s="37"/>
      <c r="K30" s="69"/>
    </row>
    <row r="31" ht="14.25" spans="1:11">
      <c r="A31" s="38" t="s">
        <v>35</v>
      </c>
      <c r="B31" s="39"/>
      <c r="C31" s="40" t="s">
        <v>155</v>
      </c>
      <c r="D31" s="41"/>
      <c r="E31" s="70"/>
      <c r="F31" s="40" t="s">
        <v>156</v>
      </c>
      <c r="G31" s="41"/>
      <c r="H31" s="70"/>
      <c r="I31" s="40" t="s">
        <v>157</v>
      </c>
      <c r="J31" s="41"/>
      <c r="K31" s="70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1" t="s">
        <v>40</v>
      </c>
      <c r="F33" s="72"/>
      <c r="G33" s="73" t="s">
        <v>41</v>
      </c>
      <c r="H33" s="74"/>
      <c r="I33" s="89" t="s">
        <v>42</v>
      </c>
      <c r="J33" s="90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91">
        <v>0</v>
      </c>
    </row>
    <row r="35" ht="15.75" spans="1:10">
      <c r="A35" s="45"/>
      <c r="B35" s="43"/>
      <c r="C35" s="47" t="s">
        <v>46</v>
      </c>
      <c r="D35" s="47" t="s">
        <v>47</v>
      </c>
      <c r="E35" s="11">
        <v>9.44</v>
      </c>
      <c r="F35" s="11">
        <v>9.46</v>
      </c>
      <c r="G35" s="11">
        <v>9.43</v>
      </c>
      <c r="H35" s="18">
        <v>9.46</v>
      </c>
      <c r="I35" s="11">
        <v>9.44</v>
      </c>
      <c r="J35" s="91">
        <v>9.46</v>
      </c>
    </row>
    <row r="36" ht="15.75" spans="1:10">
      <c r="A36" s="45"/>
      <c r="B36" s="43"/>
      <c r="C36" s="46" t="s">
        <v>48</v>
      </c>
      <c r="D36" s="46" t="s">
        <v>49</v>
      </c>
      <c r="E36" s="11">
        <v>7.52</v>
      </c>
      <c r="F36" s="11">
        <v>7.76</v>
      </c>
      <c r="G36" s="11">
        <v>9.7</v>
      </c>
      <c r="H36" s="18">
        <v>8.03</v>
      </c>
      <c r="I36" s="11">
        <v>4.2</v>
      </c>
      <c r="J36" s="91">
        <v>5.29</v>
      </c>
    </row>
    <row r="37" ht="18.75" spans="1:10">
      <c r="A37" s="45"/>
      <c r="B37" s="43"/>
      <c r="C37" s="47" t="s">
        <v>50</v>
      </c>
      <c r="D37" s="46" t="s">
        <v>51</v>
      </c>
      <c r="E37" s="11">
        <v>13.2</v>
      </c>
      <c r="F37" s="11">
        <v>13.6</v>
      </c>
      <c r="G37" s="75">
        <v>12.9</v>
      </c>
      <c r="H37" s="18">
        <v>13.3</v>
      </c>
      <c r="I37" s="11">
        <v>12.3</v>
      </c>
      <c r="J37" s="91">
        <v>13</v>
      </c>
    </row>
    <row r="38" ht="14.25" spans="1:10">
      <c r="A38" s="45"/>
      <c r="B38" s="43"/>
      <c r="C38" s="48" t="s">
        <v>52</v>
      </c>
      <c r="D38" s="46" t="s">
        <v>53</v>
      </c>
      <c r="E38" s="75">
        <v>6.93</v>
      </c>
      <c r="F38" s="75">
        <v>7.33</v>
      </c>
      <c r="G38" s="75">
        <v>10.4</v>
      </c>
      <c r="H38" s="76">
        <v>7.38</v>
      </c>
      <c r="I38" s="11">
        <v>8.75</v>
      </c>
      <c r="J38" s="91">
        <v>6.06</v>
      </c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>
        <v>1</v>
      </c>
      <c r="F39" s="11">
        <v>1</v>
      </c>
      <c r="G39" s="11">
        <v>0.5</v>
      </c>
      <c r="H39" s="18">
        <v>0.5</v>
      </c>
      <c r="I39" s="11">
        <v>0.5</v>
      </c>
      <c r="J39" s="91">
        <v>0.5</v>
      </c>
    </row>
    <row r="40" ht="15.75" spans="1:10">
      <c r="A40" s="45"/>
      <c r="B40" s="43"/>
      <c r="C40" s="47" t="s">
        <v>46</v>
      </c>
      <c r="D40" s="47" t="s">
        <v>55</v>
      </c>
      <c r="E40" s="11">
        <v>10.17</v>
      </c>
      <c r="F40" s="11">
        <v>10.15</v>
      </c>
      <c r="G40" s="11">
        <v>10.17</v>
      </c>
      <c r="H40" s="18">
        <v>10.13</v>
      </c>
      <c r="I40" s="11">
        <v>10.36</v>
      </c>
      <c r="J40" s="91">
        <v>10.28</v>
      </c>
    </row>
    <row r="41" ht="15.75" spans="1:10">
      <c r="A41" s="45"/>
      <c r="B41" s="43"/>
      <c r="C41" s="46" t="s">
        <v>48</v>
      </c>
      <c r="D41" s="46" t="s">
        <v>56</v>
      </c>
      <c r="E41" s="11">
        <v>13.26</v>
      </c>
      <c r="F41" s="11">
        <v>17.21</v>
      </c>
      <c r="G41" s="11">
        <v>16.96</v>
      </c>
      <c r="H41" s="18">
        <v>15.96</v>
      </c>
      <c r="I41" s="11">
        <v>14.65</v>
      </c>
      <c r="J41" s="91">
        <v>14.76</v>
      </c>
    </row>
    <row r="42" ht="15.75" spans="1:10">
      <c r="A42" s="45"/>
      <c r="B42" s="43"/>
      <c r="C42" s="48" t="s">
        <v>57</v>
      </c>
      <c r="D42" s="47" t="s">
        <v>58</v>
      </c>
      <c r="E42" s="11">
        <v>3.8</v>
      </c>
      <c r="F42" s="11">
        <v>3.54</v>
      </c>
      <c r="G42" s="11">
        <v>3.62</v>
      </c>
      <c r="H42" s="18">
        <v>3.71</v>
      </c>
      <c r="I42" s="11">
        <v>3.71</v>
      </c>
      <c r="J42" s="91">
        <v>3.9</v>
      </c>
    </row>
    <row r="43" ht="15.75" spans="1:10">
      <c r="A43" s="45"/>
      <c r="B43" s="43"/>
      <c r="C43" s="48" t="s">
        <v>59</v>
      </c>
      <c r="D43" s="46" t="s">
        <v>60</v>
      </c>
      <c r="E43" s="11">
        <v>8.31</v>
      </c>
      <c r="F43" s="11">
        <v>8.73</v>
      </c>
      <c r="G43" s="11">
        <v>7.47</v>
      </c>
      <c r="H43" s="18">
        <v>7.22</v>
      </c>
      <c r="I43" s="11">
        <v>6.54</v>
      </c>
      <c r="J43" s="91">
        <v>6.73</v>
      </c>
    </row>
    <row r="44" ht="18.75" spans="1:10">
      <c r="A44" s="45"/>
      <c r="B44" s="43"/>
      <c r="C44" s="47" t="s">
        <v>50</v>
      </c>
      <c r="D44" s="46" t="s">
        <v>61</v>
      </c>
      <c r="E44" s="11">
        <v>590</v>
      </c>
      <c r="F44" s="11">
        <v>7.3</v>
      </c>
      <c r="G44" s="11">
        <v>1490</v>
      </c>
      <c r="H44" s="18">
        <v>1500</v>
      </c>
      <c r="I44" s="11">
        <v>1338</v>
      </c>
      <c r="J44" s="91">
        <v>1316</v>
      </c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>
        <v>4.04</v>
      </c>
      <c r="F45" s="11">
        <v>4.57</v>
      </c>
      <c r="G45" s="11">
        <v>5.79</v>
      </c>
      <c r="H45" s="18">
        <v>4.14</v>
      </c>
      <c r="I45" s="11">
        <v>4.6</v>
      </c>
      <c r="J45" s="91">
        <v>5.61</v>
      </c>
    </row>
    <row r="46" ht="18.75" spans="1:10">
      <c r="A46" s="45"/>
      <c r="B46" s="43"/>
      <c r="C46" s="47" t="s">
        <v>50</v>
      </c>
      <c r="D46" s="46" t="s">
        <v>51</v>
      </c>
      <c r="E46" s="11">
        <v>31.2</v>
      </c>
      <c r="F46" s="11">
        <v>33.6</v>
      </c>
      <c r="G46" s="11">
        <v>41.1</v>
      </c>
      <c r="H46" s="18">
        <v>42.1</v>
      </c>
      <c r="I46" s="11">
        <v>46.2</v>
      </c>
      <c r="J46" s="91">
        <v>42.8</v>
      </c>
    </row>
    <row r="47" ht="14.25" spans="1:10">
      <c r="A47" s="45"/>
      <c r="B47" s="43"/>
      <c r="C47" s="48" t="s">
        <v>52</v>
      </c>
      <c r="D47" s="46" t="s">
        <v>65</v>
      </c>
      <c r="E47" s="11">
        <v>1.85</v>
      </c>
      <c r="F47" s="11">
        <v>2.03</v>
      </c>
      <c r="G47" s="11">
        <v>2.32</v>
      </c>
      <c r="H47" s="18">
        <v>13.7</v>
      </c>
      <c r="I47" s="11">
        <v>4.57</v>
      </c>
      <c r="J47" s="91">
        <v>5.26</v>
      </c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/>
      <c r="F48" s="11"/>
      <c r="G48" s="11"/>
      <c r="H48" s="18"/>
      <c r="I48" s="11"/>
      <c r="J48" s="91"/>
    </row>
    <row r="49" ht="18.75" spans="1:10">
      <c r="A49" s="45"/>
      <c r="B49" s="43"/>
      <c r="C49" s="47" t="s">
        <v>50</v>
      </c>
      <c r="D49" s="46" t="s">
        <v>51</v>
      </c>
      <c r="E49" s="11"/>
      <c r="F49" s="11"/>
      <c r="G49" s="11"/>
      <c r="H49" s="18"/>
      <c r="I49" s="11"/>
      <c r="J49" s="91"/>
    </row>
    <row r="50" ht="14.25" spans="1:10">
      <c r="A50" s="45"/>
      <c r="B50" s="43"/>
      <c r="C50" s="48" t="s">
        <v>52</v>
      </c>
      <c r="D50" s="46" t="s">
        <v>65</v>
      </c>
      <c r="E50" s="11"/>
      <c r="F50" s="11"/>
      <c r="G50" s="11"/>
      <c r="H50" s="18"/>
      <c r="I50" s="11"/>
      <c r="J50" s="91"/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/>
      <c r="F51" s="11"/>
      <c r="G51" s="11"/>
      <c r="H51" s="18"/>
      <c r="I51" s="11"/>
      <c r="J51" s="91"/>
    </row>
    <row r="52" ht="15.75" spans="1:10">
      <c r="A52" s="45"/>
      <c r="B52" s="43"/>
      <c r="C52" s="47" t="s">
        <v>46</v>
      </c>
      <c r="D52" s="46" t="s">
        <v>69</v>
      </c>
      <c r="E52" s="11"/>
      <c r="F52" s="11"/>
      <c r="G52" s="11"/>
      <c r="H52" s="18"/>
      <c r="I52" s="11"/>
      <c r="J52" s="91"/>
    </row>
    <row r="53" ht="15.75" spans="1:10">
      <c r="A53" s="45"/>
      <c r="B53" s="43"/>
      <c r="C53" s="46" t="s">
        <v>48</v>
      </c>
      <c r="D53" s="46" t="s">
        <v>49</v>
      </c>
      <c r="E53" s="11"/>
      <c r="F53" s="11"/>
      <c r="G53" s="11"/>
      <c r="H53" s="18"/>
      <c r="I53" s="11"/>
      <c r="J53" s="91"/>
    </row>
    <row r="54" ht="18.75" spans="1:10">
      <c r="A54" s="45"/>
      <c r="B54" s="43"/>
      <c r="C54" s="47" t="s">
        <v>50</v>
      </c>
      <c r="D54" s="46" t="s">
        <v>51</v>
      </c>
      <c r="E54" s="11"/>
      <c r="F54" s="11"/>
      <c r="G54" s="11"/>
      <c r="H54" s="18"/>
      <c r="I54" s="11"/>
      <c r="J54" s="91"/>
    </row>
    <row r="55" ht="14.25" spans="1:10">
      <c r="A55" s="45"/>
      <c r="B55" s="49"/>
      <c r="C55" s="50" t="s">
        <v>52</v>
      </c>
      <c r="D55" s="46" t="s">
        <v>70</v>
      </c>
      <c r="E55" s="77"/>
      <c r="F55" s="77"/>
      <c r="G55" s="77"/>
      <c r="H55" s="18"/>
      <c r="I55" s="11"/>
      <c r="J55" s="91"/>
    </row>
    <row r="56" ht="14.25" spans="1:10">
      <c r="A56" s="51" t="s">
        <v>71</v>
      </c>
      <c r="B56" s="51" t="s">
        <v>72</v>
      </c>
      <c r="C56" s="52">
        <v>7.21</v>
      </c>
      <c r="D56" s="51" t="s">
        <v>44</v>
      </c>
      <c r="E56" s="52">
        <v>71</v>
      </c>
      <c r="F56" s="51" t="s">
        <v>73</v>
      </c>
      <c r="G56" s="52">
        <v>87</v>
      </c>
      <c r="H56" s="51" t="s">
        <v>74</v>
      </c>
      <c r="I56" s="52">
        <v>0.01</v>
      </c>
      <c r="J56" s="91"/>
    </row>
    <row r="57" ht="14.25" spans="1:13">
      <c r="A57" s="45"/>
      <c r="B57" s="53" t="s">
        <v>40</v>
      </c>
      <c r="C57" s="53"/>
      <c r="D57" s="53"/>
      <c r="E57" s="53"/>
      <c r="F57" s="78" t="s">
        <v>41</v>
      </c>
      <c r="G57" s="78"/>
      <c r="H57" s="78"/>
      <c r="I57" s="78"/>
      <c r="J57" s="92" t="s">
        <v>42</v>
      </c>
      <c r="K57" s="92"/>
      <c r="L57" s="92"/>
      <c r="M57" s="92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9" t="s">
        <v>75</v>
      </c>
      <c r="G58" s="79" t="s">
        <v>76</v>
      </c>
      <c r="H58" s="79" t="s">
        <v>75</v>
      </c>
      <c r="I58" s="79" t="s">
        <v>76</v>
      </c>
      <c r="J58" s="93" t="s">
        <v>75</v>
      </c>
      <c r="K58" s="93" t="s">
        <v>76</v>
      </c>
      <c r="L58" s="93" t="s">
        <v>75</v>
      </c>
      <c r="M58" s="93" t="s">
        <v>76</v>
      </c>
    </row>
    <row r="59" ht="18.75" spans="1:13">
      <c r="A59" s="56" t="s">
        <v>77</v>
      </c>
      <c r="B59" s="57">
        <v>6030</v>
      </c>
      <c r="C59" s="57"/>
      <c r="D59" s="58"/>
      <c r="E59" s="57"/>
      <c r="F59" s="57"/>
      <c r="G59" s="80"/>
      <c r="H59" s="57"/>
      <c r="I59" s="57"/>
      <c r="J59" s="91"/>
      <c r="K59" s="91"/>
      <c r="L59" s="91"/>
      <c r="M59" s="91"/>
    </row>
    <row r="60" ht="18.75" spans="1:13">
      <c r="A60" s="56" t="s">
        <v>78</v>
      </c>
      <c r="B60" s="57">
        <v>2.03</v>
      </c>
      <c r="D60" s="57">
        <v>1.39</v>
      </c>
      <c r="E60" s="57"/>
      <c r="F60" s="57">
        <v>5.15</v>
      </c>
      <c r="G60" s="80"/>
      <c r="H60" s="57">
        <v>2.09</v>
      </c>
      <c r="I60" s="57"/>
      <c r="J60" s="91">
        <v>2.46</v>
      </c>
      <c r="K60" s="91"/>
      <c r="L60" s="91">
        <v>7.66</v>
      </c>
      <c r="M60" s="91"/>
    </row>
    <row r="61" ht="18.75" spans="1:13">
      <c r="A61" s="56" t="s">
        <v>79</v>
      </c>
      <c r="B61" s="57"/>
      <c r="D61" s="57">
        <v>0.53</v>
      </c>
      <c r="E61" s="57"/>
      <c r="F61" s="57">
        <v>7.64</v>
      </c>
      <c r="G61" s="80"/>
      <c r="H61" s="57">
        <v>36.5</v>
      </c>
      <c r="I61" s="57"/>
      <c r="J61" s="91">
        <v>4.87</v>
      </c>
      <c r="K61" s="91"/>
      <c r="L61" s="91">
        <v>4.67</v>
      </c>
      <c r="M61" s="91"/>
    </row>
    <row r="62" ht="18.75" spans="1:13">
      <c r="A62" s="59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95"/>
    </row>
    <row r="63" ht="18.75" spans="1:13">
      <c r="A63" s="61" t="s">
        <v>80</v>
      </c>
      <c r="B63" s="57"/>
      <c r="C63" s="57">
        <v>34.1</v>
      </c>
      <c r="D63" s="58"/>
      <c r="E63" s="57">
        <v>30.1</v>
      </c>
      <c r="F63" s="57"/>
      <c r="G63" s="80">
        <v>47.7</v>
      </c>
      <c r="H63" s="57"/>
      <c r="I63" s="57">
        <v>33.2</v>
      </c>
      <c r="J63" s="91"/>
      <c r="K63" s="91">
        <v>32.59</v>
      </c>
      <c r="M63" s="91">
        <v>33.79</v>
      </c>
    </row>
    <row r="64" ht="18.75" spans="1:13">
      <c r="A64" s="61" t="s">
        <v>81</v>
      </c>
      <c r="B64" s="57"/>
      <c r="C64" s="57">
        <v>25.2</v>
      </c>
      <c r="D64" s="58"/>
      <c r="E64" s="57">
        <v>26.3</v>
      </c>
      <c r="F64" s="57"/>
      <c r="G64" s="81">
        <v>47.2</v>
      </c>
      <c r="H64" s="57"/>
      <c r="I64" s="57">
        <v>27.9</v>
      </c>
      <c r="J64" s="91"/>
      <c r="K64" s="91">
        <v>29.32</v>
      </c>
      <c r="L64" s="91"/>
      <c r="M64" s="91">
        <v>32.42</v>
      </c>
    </row>
    <row r="65" ht="18.75" spans="1:13">
      <c r="A65" s="61" t="s">
        <v>82</v>
      </c>
      <c r="B65" s="57"/>
      <c r="C65" s="57">
        <v>58.3</v>
      </c>
      <c r="D65" s="58"/>
      <c r="E65" s="57">
        <v>56.4</v>
      </c>
      <c r="F65" s="57"/>
      <c r="G65" s="80">
        <v>116</v>
      </c>
      <c r="H65" s="57"/>
      <c r="I65" s="57">
        <v>52.8</v>
      </c>
      <c r="J65" s="91"/>
      <c r="K65" s="91">
        <v>56.93</v>
      </c>
      <c r="M65" s="91">
        <v>56.61</v>
      </c>
    </row>
    <row r="66" ht="18.75" spans="1:13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100"/>
    </row>
    <row r="67" ht="18.75" spans="1:13">
      <c r="A67" s="98" t="s">
        <v>83</v>
      </c>
      <c r="B67" s="57">
        <v>7.25</v>
      </c>
      <c r="C67" s="57">
        <v>15.8</v>
      </c>
      <c r="D67" s="58">
        <v>9.72</v>
      </c>
      <c r="E67" s="57">
        <v>9.3</v>
      </c>
      <c r="F67" s="57">
        <v>2.17</v>
      </c>
      <c r="G67" s="80">
        <v>9.2</v>
      </c>
      <c r="H67" s="57">
        <v>1.42</v>
      </c>
      <c r="I67" s="57">
        <v>8.3</v>
      </c>
      <c r="J67" s="91">
        <v>2.87</v>
      </c>
      <c r="K67" s="91">
        <v>8.6</v>
      </c>
      <c r="L67" s="91">
        <v>1.8</v>
      </c>
      <c r="M67" s="91">
        <v>9.2</v>
      </c>
    </row>
    <row r="68" ht="18.75" spans="1:13">
      <c r="A68" s="98" t="s">
        <v>84</v>
      </c>
      <c r="B68" s="99">
        <v>3.26</v>
      </c>
      <c r="C68" s="57">
        <v>12.7</v>
      </c>
      <c r="D68" s="58">
        <v>8.21</v>
      </c>
      <c r="E68" s="57">
        <v>10.3</v>
      </c>
      <c r="F68" s="57">
        <v>8</v>
      </c>
      <c r="G68" s="80">
        <v>14.3</v>
      </c>
      <c r="H68" s="57">
        <v>1.99</v>
      </c>
      <c r="I68" s="57">
        <v>12.6</v>
      </c>
      <c r="J68" s="91">
        <v>3.5</v>
      </c>
      <c r="K68" s="91">
        <v>14.8</v>
      </c>
      <c r="L68" s="91">
        <v>3.17</v>
      </c>
      <c r="M68" s="91">
        <v>12.7</v>
      </c>
    </row>
    <row r="69" ht="18.75" spans="1:13">
      <c r="A69" s="98" t="s">
        <v>85</v>
      </c>
      <c r="B69" s="99">
        <v>6.85</v>
      </c>
      <c r="C69" s="57">
        <v>11.6</v>
      </c>
      <c r="D69" s="58">
        <v>5.33</v>
      </c>
      <c r="E69" s="57">
        <v>7.9</v>
      </c>
      <c r="F69" s="57">
        <v>5.3</v>
      </c>
      <c r="G69" s="80">
        <v>7.2</v>
      </c>
      <c r="H69" s="57">
        <v>1.89</v>
      </c>
      <c r="I69" s="57">
        <v>14.7</v>
      </c>
      <c r="J69" s="91">
        <v>5.89</v>
      </c>
      <c r="K69" s="91">
        <v>14.2</v>
      </c>
      <c r="L69" s="91">
        <v>6.27</v>
      </c>
      <c r="M69" s="91">
        <v>10.4</v>
      </c>
    </row>
    <row r="70" ht="18.75" spans="1:13">
      <c r="A70" s="98" t="s">
        <v>86</v>
      </c>
      <c r="B70" s="57"/>
      <c r="C70" s="57"/>
      <c r="D70" s="58"/>
      <c r="E70" s="57"/>
      <c r="F70" s="57"/>
      <c r="G70" s="80"/>
      <c r="H70" s="57"/>
      <c r="I70" s="57"/>
      <c r="J70" s="91"/>
      <c r="K70" s="91"/>
      <c r="L70" s="91"/>
      <c r="M70" s="91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0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2"/>
    </row>
    <row r="2" ht="17.25" customHeight="1" spans="1:11">
      <c r="A2" s="5" t="s">
        <v>0</v>
      </c>
      <c r="B2" s="5"/>
      <c r="C2" s="6" t="s">
        <v>158</v>
      </c>
      <c r="D2" s="6"/>
      <c r="E2" s="6"/>
      <c r="F2" s="62" t="s">
        <v>159</v>
      </c>
      <c r="G2" s="62"/>
      <c r="H2" s="62"/>
      <c r="I2" s="83" t="s">
        <v>160</v>
      </c>
      <c r="J2" s="83"/>
      <c r="K2" s="83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4">
        <v>0.666666666666667</v>
      </c>
      <c r="J3" s="84">
        <v>0.833333333333333</v>
      </c>
      <c r="K3" s="84">
        <v>0.979166666666667</v>
      </c>
    </row>
    <row r="4" ht="21.95" customHeight="1" spans="1:13">
      <c r="A4" s="9" t="s">
        <v>4</v>
      </c>
      <c r="B4" s="10" t="s">
        <v>5</v>
      </c>
      <c r="C4" s="11">
        <v>25600</v>
      </c>
      <c r="D4" s="11"/>
      <c r="E4" s="11"/>
      <c r="F4" s="11">
        <v>26920</v>
      </c>
      <c r="G4" s="11"/>
      <c r="H4" s="11"/>
      <c r="I4" s="11">
        <v>28106</v>
      </c>
      <c r="J4" s="11"/>
      <c r="K4" s="11"/>
      <c r="L4" s="85" t="s">
        <v>90</v>
      </c>
      <c r="M4" s="85" t="s">
        <v>91</v>
      </c>
    </row>
    <row r="5" ht="21.95" customHeight="1" spans="1:13">
      <c r="A5" s="9"/>
      <c r="B5" s="12" t="s">
        <v>6</v>
      </c>
      <c r="C5" s="11">
        <v>19200</v>
      </c>
      <c r="D5" s="11"/>
      <c r="E5" s="11"/>
      <c r="F5" s="11">
        <v>20555</v>
      </c>
      <c r="G5" s="11"/>
      <c r="H5" s="11"/>
      <c r="I5" s="11">
        <v>21486</v>
      </c>
      <c r="J5" s="11"/>
      <c r="K5" s="11"/>
      <c r="L5" s="86"/>
      <c r="M5" s="86"/>
    </row>
    <row r="6" ht="21.95" customHeight="1" spans="1:13">
      <c r="A6" s="9"/>
      <c r="B6" s="12" t="s">
        <v>7</v>
      </c>
      <c r="C6" s="13">
        <f>C4-'6日'!I4</f>
        <v>1391</v>
      </c>
      <c r="D6" s="13"/>
      <c r="E6" s="13"/>
      <c r="F6" s="64">
        <f>F4-C4</f>
        <v>1320</v>
      </c>
      <c r="G6" s="65"/>
      <c r="H6" s="66"/>
      <c r="I6" s="64">
        <f>I4-F4</f>
        <v>1186</v>
      </c>
      <c r="J6" s="65"/>
      <c r="K6" s="66"/>
      <c r="L6" s="87">
        <f>C6+F6+I6</f>
        <v>3897</v>
      </c>
      <c r="M6" s="87">
        <f>C7+F7+I7</f>
        <v>3623</v>
      </c>
    </row>
    <row r="7" ht="21.95" customHeight="1" spans="1:13">
      <c r="A7" s="9"/>
      <c r="B7" s="12" t="s">
        <v>8</v>
      </c>
      <c r="C7" s="13">
        <f>C5-'6日'!I5</f>
        <v>1337</v>
      </c>
      <c r="D7" s="13"/>
      <c r="E7" s="13"/>
      <c r="F7" s="64">
        <f>F5-C5</f>
        <v>1355</v>
      </c>
      <c r="G7" s="65"/>
      <c r="H7" s="66"/>
      <c r="I7" s="64">
        <f>I5-F5</f>
        <v>931</v>
      </c>
      <c r="J7" s="65"/>
      <c r="K7" s="66"/>
      <c r="L7" s="87"/>
      <c r="M7" s="87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45</v>
      </c>
      <c r="D9" s="11"/>
      <c r="E9" s="11"/>
      <c r="F9" s="11">
        <v>48</v>
      </c>
      <c r="G9" s="11"/>
      <c r="H9" s="11"/>
      <c r="I9" s="11">
        <v>47</v>
      </c>
      <c r="J9" s="11"/>
      <c r="K9" s="11"/>
      <c r="L9" s="88" t="s">
        <v>92</v>
      </c>
      <c r="M9" s="94"/>
      <c r="N9" s="94"/>
      <c r="O9" s="94"/>
    </row>
    <row r="10" ht="21.95" customHeight="1" spans="1:11">
      <c r="A10" s="14"/>
      <c r="B10" s="15" t="s">
        <v>12</v>
      </c>
      <c r="C10" s="11">
        <v>45</v>
      </c>
      <c r="D10" s="11"/>
      <c r="E10" s="11"/>
      <c r="F10" s="11">
        <v>48</v>
      </c>
      <c r="G10" s="11"/>
      <c r="H10" s="11"/>
      <c r="I10" s="11">
        <v>47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65</v>
      </c>
      <c r="D12" s="11">
        <v>65</v>
      </c>
      <c r="E12" s="11">
        <v>65</v>
      </c>
      <c r="F12" s="11">
        <v>65</v>
      </c>
      <c r="G12" s="11">
        <v>65</v>
      </c>
      <c r="H12" s="11">
        <v>65</v>
      </c>
      <c r="I12" s="11">
        <v>65</v>
      </c>
      <c r="J12" s="11">
        <v>65</v>
      </c>
      <c r="K12" s="11">
        <v>65</v>
      </c>
    </row>
    <row r="13" ht="21.95" customHeight="1" spans="1:11">
      <c r="A13" s="16"/>
      <c r="B13" s="17" t="s">
        <v>16</v>
      </c>
      <c r="C13" s="11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370</v>
      </c>
      <c r="D15" s="18">
        <v>340</v>
      </c>
      <c r="E15" s="18">
        <v>290</v>
      </c>
      <c r="F15" s="18">
        <v>290</v>
      </c>
      <c r="G15" s="18">
        <v>520</v>
      </c>
      <c r="H15" s="18">
        <v>480</v>
      </c>
      <c r="I15" s="18">
        <v>480</v>
      </c>
      <c r="J15" s="18">
        <v>440</v>
      </c>
      <c r="K15" s="18">
        <v>410</v>
      </c>
    </row>
    <row r="16" ht="21.95" customHeight="1" spans="1:11">
      <c r="A16" s="19"/>
      <c r="B16" s="20" t="s">
        <v>20</v>
      </c>
      <c r="C16" s="21" t="s">
        <v>21</v>
      </c>
      <c r="D16" s="21"/>
      <c r="E16" s="21"/>
      <c r="F16" s="21" t="s">
        <v>161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8">
        <v>90</v>
      </c>
      <c r="D18" s="18">
        <v>90</v>
      </c>
      <c r="E18" s="18">
        <v>90</v>
      </c>
      <c r="F18" s="18">
        <v>90</v>
      </c>
      <c r="G18" s="18">
        <v>90</v>
      </c>
      <c r="H18" s="18">
        <v>90</v>
      </c>
      <c r="I18" s="18">
        <v>90</v>
      </c>
      <c r="J18" s="18">
        <v>90</v>
      </c>
      <c r="K18" s="18">
        <v>90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500</v>
      </c>
      <c r="D21" s="18">
        <v>450</v>
      </c>
      <c r="E21" s="18">
        <v>310</v>
      </c>
      <c r="F21" s="18">
        <v>310</v>
      </c>
      <c r="G21" s="18">
        <v>500</v>
      </c>
      <c r="H21" s="18">
        <v>440</v>
      </c>
      <c r="I21" s="18">
        <v>440</v>
      </c>
      <c r="J21" s="18">
        <v>340</v>
      </c>
      <c r="K21" s="18">
        <v>500</v>
      </c>
    </row>
    <row r="22" ht="36" customHeight="1" spans="1:11">
      <c r="A22" s="14"/>
      <c r="B22" s="20" t="s">
        <v>25</v>
      </c>
      <c r="C22" s="21" t="s">
        <v>26</v>
      </c>
      <c r="D22" s="21"/>
      <c r="E22" s="21"/>
      <c r="F22" s="21" t="s">
        <v>162</v>
      </c>
      <c r="G22" s="21"/>
      <c r="H22" s="21"/>
      <c r="I22" s="21" t="s">
        <v>163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v>1050</v>
      </c>
      <c r="D23" s="18"/>
      <c r="E23" s="18"/>
      <c r="F23" s="18">
        <v>930</v>
      </c>
      <c r="G23" s="18"/>
      <c r="H23" s="18"/>
      <c r="I23" s="18">
        <v>880</v>
      </c>
      <c r="J23" s="18"/>
      <c r="K23" s="18"/>
    </row>
    <row r="24" ht="21.95" customHeight="1" spans="1:11">
      <c r="A24" s="24"/>
      <c r="B24" s="25" t="s">
        <v>29</v>
      </c>
      <c r="C24" s="18">
        <v>2050</v>
      </c>
      <c r="D24" s="18"/>
      <c r="E24" s="18"/>
      <c r="F24" s="18">
        <v>2000</v>
      </c>
      <c r="G24" s="18"/>
      <c r="H24" s="18"/>
      <c r="I24" s="18">
        <v>1800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5</v>
      </c>
      <c r="D25" s="18"/>
      <c r="E25" s="18"/>
      <c r="F25" s="18" t="s">
        <v>164</v>
      </c>
      <c r="G25" s="18"/>
      <c r="H25" s="18"/>
      <c r="I25" s="18">
        <v>64</v>
      </c>
      <c r="J25" s="18"/>
      <c r="K25" s="18"/>
    </row>
    <row r="26" ht="21.95" customHeight="1" spans="1:11">
      <c r="A26" s="19"/>
      <c r="B26" s="15" t="s">
        <v>32</v>
      </c>
      <c r="C26" s="18">
        <v>41</v>
      </c>
      <c r="D26" s="18"/>
      <c r="E26" s="18"/>
      <c r="F26" s="18">
        <v>39</v>
      </c>
      <c r="G26" s="18"/>
      <c r="H26" s="18"/>
      <c r="I26" s="18">
        <v>37</v>
      </c>
      <c r="J26" s="18"/>
      <c r="K26" s="18"/>
    </row>
    <row r="27" ht="21.95" customHeight="1" spans="1:11">
      <c r="A27" s="19"/>
      <c r="B27" s="15" t="s">
        <v>33</v>
      </c>
      <c r="C27" s="18">
        <v>5</v>
      </c>
      <c r="D27" s="18"/>
      <c r="E27" s="18"/>
      <c r="F27" s="18">
        <v>5</v>
      </c>
      <c r="G27" s="18"/>
      <c r="H27" s="18"/>
      <c r="I27" s="18">
        <v>5</v>
      </c>
      <c r="J27" s="18"/>
      <c r="K27" s="18"/>
    </row>
    <row r="28" ht="76.5" customHeight="1" spans="1:11">
      <c r="A28" s="26" t="s">
        <v>34</v>
      </c>
      <c r="B28" s="27"/>
      <c r="C28" s="28" t="s">
        <v>165</v>
      </c>
      <c r="D28" s="29"/>
      <c r="E28" s="67"/>
      <c r="F28" s="28" t="s">
        <v>166</v>
      </c>
      <c r="G28" s="29"/>
      <c r="H28" s="67"/>
      <c r="I28" s="28" t="s">
        <v>167</v>
      </c>
      <c r="J28" s="29"/>
      <c r="K28" s="67"/>
    </row>
    <row r="29" ht="24" customHeight="1" spans="1:11">
      <c r="A29" s="30"/>
      <c r="B29" s="31"/>
      <c r="C29" s="32"/>
      <c r="D29" s="33"/>
      <c r="E29" s="68"/>
      <c r="F29" s="32"/>
      <c r="G29" s="33"/>
      <c r="H29" s="68"/>
      <c r="I29" s="32"/>
      <c r="J29" s="33"/>
      <c r="K29" s="68"/>
    </row>
    <row r="30" spans="1:11">
      <c r="A30" s="34"/>
      <c r="B30" s="35"/>
      <c r="C30" s="36"/>
      <c r="D30" s="37"/>
      <c r="E30" s="69"/>
      <c r="F30" s="36"/>
      <c r="G30" s="37"/>
      <c r="H30" s="69"/>
      <c r="I30" s="36"/>
      <c r="J30" s="37"/>
      <c r="K30" s="69"/>
    </row>
    <row r="31" ht="14.25" spans="1:11">
      <c r="A31" s="38" t="s">
        <v>35</v>
      </c>
      <c r="B31" s="39"/>
      <c r="C31" s="40" t="s">
        <v>168</v>
      </c>
      <c r="D31" s="41"/>
      <c r="E31" s="70"/>
      <c r="F31" s="40" t="s">
        <v>169</v>
      </c>
      <c r="G31" s="41"/>
      <c r="H31" s="70"/>
      <c r="I31" s="40" t="s">
        <v>170</v>
      </c>
      <c r="J31" s="41"/>
      <c r="K31" s="70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1" t="s">
        <v>40</v>
      </c>
      <c r="F33" s="72"/>
      <c r="G33" s="73" t="s">
        <v>41</v>
      </c>
      <c r="H33" s="74"/>
      <c r="I33" s="89" t="s">
        <v>42</v>
      </c>
      <c r="J33" s="90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91">
        <v>0</v>
      </c>
    </row>
    <row r="35" ht="15.75" spans="1:10">
      <c r="A35" s="45"/>
      <c r="B35" s="43"/>
      <c r="C35" s="47" t="s">
        <v>46</v>
      </c>
      <c r="D35" s="47" t="s">
        <v>47</v>
      </c>
      <c r="E35" s="11">
        <v>9.38</v>
      </c>
      <c r="F35" s="11">
        <v>9.43</v>
      </c>
      <c r="G35" s="11">
        <v>9.45</v>
      </c>
      <c r="H35" s="18">
        <v>9.49</v>
      </c>
      <c r="I35" s="11">
        <v>9.52</v>
      </c>
      <c r="J35" s="91">
        <v>9.48</v>
      </c>
    </row>
    <row r="36" ht="15.75" spans="1:10">
      <c r="A36" s="45"/>
      <c r="B36" s="43"/>
      <c r="C36" s="46" t="s">
        <v>48</v>
      </c>
      <c r="D36" s="46" t="s">
        <v>49</v>
      </c>
      <c r="E36" s="11">
        <v>6.6</v>
      </c>
      <c r="F36" s="11">
        <v>8.39</v>
      </c>
      <c r="G36" s="11">
        <v>7.16</v>
      </c>
      <c r="H36" s="18">
        <v>8.18</v>
      </c>
      <c r="I36" s="11">
        <v>7.38</v>
      </c>
      <c r="J36" s="91">
        <v>7.81</v>
      </c>
    </row>
    <row r="37" ht="18.75" spans="1:10">
      <c r="A37" s="45"/>
      <c r="B37" s="43"/>
      <c r="C37" s="47" t="s">
        <v>50</v>
      </c>
      <c r="D37" s="46" t="s">
        <v>51</v>
      </c>
      <c r="E37" s="11">
        <v>12.6</v>
      </c>
      <c r="F37" s="11">
        <v>16.4</v>
      </c>
      <c r="G37" s="75">
        <v>12.2</v>
      </c>
      <c r="H37" s="18">
        <v>12.4</v>
      </c>
      <c r="I37" s="11">
        <v>13.5</v>
      </c>
      <c r="J37" s="91">
        <v>13.3</v>
      </c>
    </row>
    <row r="38" ht="14.25" spans="1:10">
      <c r="A38" s="45"/>
      <c r="B38" s="43"/>
      <c r="C38" s="48" t="s">
        <v>52</v>
      </c>
      <c r="D38" s="46" t="s">
        <v>53</v>
      </c>
      <c r="E38" s="75">
        <v>10.3</v>
      </c>
      <c r="F38" s="75">
        <v>15.8</v>
      </c>
      <c r="G38" s="75">
        <v>9.2</v>
      </c>
      <c r="H38" s="76">
        <v>12.3</v>
      </c>
      <c r="I38" s="11">
        <v>6.99</v>
      </c>
      <c r="J38" s="91">
        <v>6.12</v>
      </c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>
        <v>0.5</v>
      </c>
      <c r="F39" s="11">
        <v>0.5</v>
      </c>
      <c r="G39" s="11">
        <v>0.2</v>
      </c>
      <c r="H39" s="18">
        <v>0.2</v>
      </c>
      <c r="I39" s="11">
        <v>0.2</v>
      </c>
      <c r="J39" s="91">
        <v>0.2</v>
      </c>
    </row>
    <row r="40" ht="15.75" spans="1:10">
      <c r="A40" s="45"/>
      <c r="B40" s="43"/>
      <c r="C40" s="47" t="s">
        <v>46</v>
      </c>
      <c r="D40" s="47" t="s">
        <v>55</v>
      </c>
      <c r="E40" s="11">
        <v>10.23</v>
      </c>
      <c r="F40" s="11">
        <v>10.31</v>
      </c>
      <c r="G40" s="11">
        <v>10.24</v>
      </c>
      <c r="H40" s="18">
        <v>10.16</v>
      </c>
      <c r="I40" s="11">
        <v>10.29</v>
      </c>
      <c r="J40" s="91">
        <v>10.26</v>
      </c>
    </row>
    <row r="41" ht="15.75" spans="1:10">
      <c r="A41" s="45"/>
      <c r="B41" s="43"/>
      <c r="C41" s="46" t="s">
        <v>48</v>
      </c>
      <c r="D41" s="46" t="s">
        <v>56</v>
      </c>
      <c r="E41" s="11">
        <v>20.2</v>
      </c>
      <c r="F41" s="11">
        <v>14.57</v>
      </c>
      <c r="G41" s="11">
        <v>18.5</v>
      </c>
      <c r="H41" s="18">
        <v>17.34</v>
      </c>
      <c r="I41" s="11">
        <v>19.1</v>
      </c>
      <c r="J41" s="91">
        <v>17.14</v>
      </c>
    </row>
    <row r="42" ht="15.75" spans="1:10">
      <c r="A42" s="45"/>
      <c r="B42" s="43"/>
      <c r="C42" s="48" t="s">
        <v>57</v>
      </c>
      <c r="D42" s="47" t="s">
        <v>58</v>
      </c>
      <c r="E42" s="11">
        <v>4.23</v>
      </c>
      <c r="F42" s="11">
        <v>4.42</v>
      </c>
      <c r="G42" s="11">
        <v>4.38</v>
      </c>
      <c r="H42" s="18">
        <v>4.18</v>
      </c>
      <c r="I42" s="11">
        <v>4.14</v>
      </c>
      <c r="J42" s="91">
        <v>3.92</v>
      </c>
    </row>
    <row r="43" ht="15.75" spans="1:10">
      <c r="A43" s="45"/>
      <c r="B43" s="43"/>
      <c r="C43" s="48" t="s">
        <v>59</v>
      </c>
      <c r="D43" s="46" t="s">
        <v>60</v>
      </c>
      <c r="E43" s="11">
        <v>8.83</v>
      </c>
      <c r="F43" s="11">
        <v>8.69</v>
      </c>
      <c r="G43" s="11">
        <v>8.82</v>
      </c>
      <c r="H43" s="18">
        <v>8.18</v>
      </c>
      <c r="I43" s="11">
        <v>7.98</v>
      </c>
      <c r="J43" s="91">
        <v>7.81</v>
      </c>
    </row>
    <row r="44" ht="18.75" spans="1:10">
      <c r="A44" s="45"/>
      <c r="B44" s="43"/>
      <c r="C44" s="47" t="s">
        <v>50</v>
      </c>
      <c r="D44" s="46" t="s">
        <v>61</v>
      </c>
      <c r="E44" s="11">
        <v>1338</v>
      </c>
      <c r="F44" s="11">
        <v>1214</v>
      </c>
      <c r="G44" s="11">
        <v>1123</v>
      </c>
      <c r="H44" s="18">
        <v>1124</v>
      </c>
      <c r="I44" s="11">
        <v>1010</v>
      </c>
      <c r="J44" s="91">
        <v>880</v>
      </c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>
        <v>10.14</v>
      </c>
      <c r="F45" s="11">
        <v>4.69</v>
      </c>
      <c r="G45" s="11">
        <v>5.83</v>
      </c>
      <c r="H45" s="18">
        <v>6.58</v>
      </c>
      <c r="I45" s="11">
        <v>5.9</v>
      </c>
      <c r="J45" s="91">
        <v>5.66</v>
      </c>
    </row>
    <row r="46" ht="18.75" spans="1:10">
      <c r="A46" s="45"/>
      <c r="B46" s="43"/>
      <c r="C46" s="47" t="s">
        <v>50</v>
      </c>
      <c r="D46" s="46" t="s">
        <v>51</v>
      </c>
      <c r="E46" s="11">
        <v>28.8</v>
      </c>
      <c r="F46" s="11">
        <v>24.9</v>
      </c>
      <c r="G46" s="11">
        <v>34.9</v>
      </c>
      <c r="H46" s="18">
        <v>24.3</v>
      </c>
      <c r="I46" s="11">
        <v>28.5</v>
      </c>
      <c r="J46" s="91">
        <v>25.5</v>
      </c>
    </row>
    <row r="47" ht="14.25" spans="1:10">
      <c r="A47" s="45"/>
      <c r="B47" s="43"/>
      <c r="C47" s="48" t="s">
        <v>52</v>
      </c>
      <c r="D47" s="46" t="s">
        <v>65</v>
      </c>
      <c r="E47" s="11">
        <v>11.6</v>
      </c>
      <c r="F47" s="11">
        <v>14.5</v>
      </c>
      <c r="G47" s="11">
        <v>2.19</v>
      </c>
      <c r="H47" s="18">
        <v>16.1</v>
      </c>
      <c r="I47" s="11">
        <v>9.72</v>
      </c>
      <c r="J47" s="91">
        <v>7.21</v>
      </c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/>
      <c r="F48" s="11"/>
      <c r="G48" s="11"/>
      <c r="H48" s="18"/>
      <c r="I48" s="11"/>
      <c r="J48" s="91"/>
    </row>
    <row r="49" ht="18.75" spans="1:10">
      <c r="A49" s="45"/>
      <c r="B49" s="43"/>
      <c r="C49" s="47" t="s">
        <v>50</v>
      </c>
      <c r="D49" s="46" t="s">
        <v>51</v>
      </c>
      <c r="E49" s="11"/>
      <c r="F49" s="11"/>
      <c r="G49" s="11"/>
      <c r="H49" s="18"/>
      <c r="I49" s="11"/>
      <c r="J49" s="91"/>
    </row>
    <row r="50" ht="14.25" spans="1:10">
      <c r="A50" s="45"/>
      <c r="B50" s="43"/>
      <c r="C50" s="48" t="s">
        <v>52</v>
      </c>
      <c r="D50" s="46" t="s">
        <v>65</v>
      </c>
      <c r="E50" s="11"/>
      <c r="F50" s="11"/>
      <c r="G50" s="11"/>
      <c r="H50" s="18"/>
      <c r="I50" s="11"/>
      <c r="J50" s="91"/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/>
      <c r="F51" s="11"/>
      <c r="G51" s="11"/>
      <c r="H51" s="18"/>
      <c r="I51" s="11"/>
      <c r="J51" s="91"/>
    </row>
    <row r="52" ht="15.75" spans="1:10">
      <c r="A52" s="45"/>
      <c r="B52" s="43"/>
      <c r="C52" s="47" t="s">
        <v>46</v>
      </c>
      <c r="D52" s="46" t="s">
        <v>69</v>
      </c>
      <c r="E52" s="11"/>
      <c r="F52" s="11"/>
      <c r="G52" s="11"/>
      <c r="H52" s="18"/>
      <c r="I52" s="11"/>
      <c r="J52" s="91"/>
    </row>
    <row r="53" ht="15.75" spans="1:10">
      <c r="A53" s="45"/>
      <c r="B53" s="43"/>
      <c r="C53" s="46" t="s">
        <v>48</v>
      </c>
      <c r="D53" s="46" t="s">
        <v>49</v>
      </c>
      <c r="E53" s="11"/>
      <c r="F53" s="11"/>
      <c r="G53" s="11"/>
      <c r="H53" s="18"/>
      <c r="I53" s="11"/>
      <c r="J53" s="91"/>
    </row>
    <row r="54" ht="18.75" spans="1:10">
      <c r="A54" s="45"/>
      <c r="B54" s="43"/>
      <c r="C54" s="47" t="s">
        <v>50</v>
      </c>
      <c r="D54" s="46" t="s">
        <v>51</v>
      </c>
      <c r="E54" s="11"/>
      <c r="F54" s="11"/>
      <c r="G54" s="11"/>
      <c r="H54" s="18"/>
      <c r="I54" s="11"/>
      <c r="J54" s="91"/>
    </row>
    <row r="55" ht="14.25" spans="1:10">
      <c r="A55" s="45"/>
      <c r="B55" s="49"/>
      <c r="C55" s="50" t="s">
        <v>52</v>
      </c>
      <c r="D55" s="46" t="s">
        <v>70</v>
      </c>
      <c r="E55" s="77"/>
      <c r="F55" s="77"/>
      <c r="G55" s="77"/>
      <c r="H55" s="18"/>
      <c r="I55" s="11"/>
      <c r="J55" s="91"/>
    </row>
    <row r="56" ht="14.25" spans="1:10">
      <c r="A56" s="51" t="s">
        <v>71</v>
      </c>
      <c r="B56" s="51" t="s">
        <v>72</v>
      </c>
      <c r="C56" s="52">
        <v>7.29</v>
      </c>
      <c r="D56" s="51" t="s">
        <v>44</v>
      </c>
      <c r="E56" s="52">
        <v>76</v>
      </c>
      <c r="F56" s="51" t="s">
        <v>73</v>
      </c>
      <c r="G56" s="52">
        <v>82</v>
      </c>
      <c r="H56" s="51" t="s">
        <v>74</v>
      </c>
      <c r="I56" s="52">
        <v>0.01</v>
      </c>
      <c r="J56" s="91"/>
    </row>
    <row r="57" ht="14.25" spans="1:13">
      <c r="A57" s="45"/>
      <c r="B57" s="53" t="s">
        <v>40</v>
      </c>
      <c r="C57" s="53"/>
      <c r="D57" s="53"/>
      <c r="E57" s="53"/>
      <c r="F57" s="78" t="s">
        <v>41</v>
      </c>
      <c r="G57" s="78"/>
      <c r="H57" s="78"/>
      <c r="I57" s="78"/>
      <c r="J57" s="92" t="s">
        <v>42</v>
      </c>
      <c r="K57" s="92"/>
      <c r="L57" s="92"/>
      <c r="M57" s="92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9" t="s">
        <v>75</v>
      </c>
      <c r="G58" s="79" t="s">
        <v>76</v>
      </c>
      <c r="H58" s="79" t="s">
        <v>75</v>
      </c>
      <c r="I58" s="79" t="s">
        <v>76</v>
      </c>
      <c r="J58" s="93" t="s">
        <v>75</v>
      </c>
      <c r="K58" s="93" t="s">
        <v>76</v>
      </c>
      <c r="L58" s="93" t="s">
        <v>75</v>
      </c>
      <c r="M58" s="93" t="s">
        <v>76</v>
      </c>
    </row>
    <row r="59" ht="18.75" spans="1:13">
      <c r="A59" s="56" t="s">
        <v>77</v>
      </c>
      <c r="B59" s="57"/>
      <c r="C59" s="57"/>
      <c r="D59" s="58"/>
      <c r="E59" s="57"/>
      <c r="F59" s="57">
        <v>37</v>
      </c>
      <c r="G59" s="80"/>
      <c r="H59" s="57">
        <v>42.4</v>
      </c>
      <c r="I59" s="57"/>
      <c r="J59" s="91">
        <v>80.5</v>
      </c>
      <c r="K59" s="91"/>
      <c r="L59" s="91">
        <v>37.8</v>
      </c>
      <c r="M59" s="91"/>
    </row>
    <row r="60" ht="18.75" spans="1:13">
      <c r="A60" s="56" t="s">
        <v>78</v>
      </c>
      <c r="B60" s="57">
        <v>6.04</v>
      </c>
      <c r="C60" s="57"/>
      <c r="D60" s="58">
        <v>38.6</v>
      </c>
      <c r="E60" s="57"/>
      <c r="F60" s="57">
        <v>111.7</v>
      </c>
      <c r="G60" s="80"/>
      <c r="H60" s="57"/>
      <c r="I60" s="57"/>
      <c r="J60" s="91"/>
      <c r="K60" s="91"/>
      <c r="L60" s="91"/>
      <c r="M60" s="91"/>
    </row>
    <row r="61" ht="18.75" spans="1:13">
      <c r="A61" s="56" t="s">
        <v>79</v>
      </c>
      <c r="B61" s="57">
        <v>32.9</v>
      </c>
      <c r="C61" s="57"/>
      <c r="D61" s="58">
        <v>89</v>
      </c>
      <c r="E61" s="57"/>
      <c r="F61" s="57"/>
      <c r="G61" s="80"/>
      <c r="H61" s="57">
        <v>2.93</v>
      </c>
      <c r="I61" s="57"/>
      <c r="J61" s="91">
        <v>2.15</v>
      </c>
      <c r="K61" s="91"/>
      <c r="L61" s="91">
        <v>4.31</v>
      </c>
      <c r="M61" s="91"/>
    </row>
    <row r="62" ht="18.75" spans="1:13">
      <c r="A62" s="59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95"/>
    </row>
    <row r="63" ht="18.75" spans="1:13">
      <c r="A63" s="61" t="s">
        <v>80</v>
      </c>
      <c r="B63" s="57"/>
      <c r="C63" s="57">
        <v>35.4</v>
      </c>
      <c r="D63" s="58"/>
      <c r="E63" s="57">
        <v>53.4</v>
      </c>
      <c r="F63" s="57"/>
      <c r="G63" s="80">
        <v>36.1</v>
      </c>
      <c r="H63" s="57"/>
      <c r="I63" s="57">
        <v>35.3</v>
      </c>
      <c r="J63" s="91"/>
      <c r="K63" s="91">
        <v>45.9</v>
      </c>
      <c r="M63" s="91">
        <v>47.3</v>
      </c>
    </row>
    <row r="64" ht="18.75" spans="1:13">
      <c r="A64" s="61" t="s">
        <v>81</v>
      </c>
      <c r="B64" s="57"/>
      <c r="C64" s="57">
        <v>34.24</v>
      </c>
      <c r="D64" s="58"/>
      <c r="E64" s="57">
        <v>64.6</v>
      </c>
      <c r="F64" s="57"/>
      <c r="G64" s="81">
        <v>38.3</v>
      </c>
      <c r="H64" s="57"/>
      <c r="I64" s="57">
        <v>44</v>
      </c>
      <c r="J64" s="91"/>
      <c r="K64" s="91">
        <v>64</v>
      </c>
      <c r="L64" s="91"/>
      <c r="M64" s="91"/>
    </row>
    <row r="65" ht="18.75" spans="1:13">
      <c r="A65" s="61" t="s">
        <v>82</v>
      </c>
      <c r="B65" s="57"/>
      <c r="C65" s="57">
        <v>63.35</v>
      </c>
      <c r="D65" s="58"/>
      <c r="E65" s="57">
        <v>84.5</v>
      </c>
      <c r="F65" s="57"/>
      <c r="G65" s="80">
        <v>71.4</v>
      </c>
      <c r="H65" s="57"/>
      <c r="I65" s="57">
        <v>73.05</v>
      </c>
      <c r="J65" s="91"/>
      <c r="K65" s="91">
        <v>77.4</v>
      </c>
      <c r="M65" s="91">
        <v>84.7</v>
      </c>
    </row>
    <row r="66" ht="18.75" spans="1:13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100"/>
    </row>
    <row r="67" ht="18.75" spans="1:13">
      <c r="A67" s="98" t="s">
        <v>83</v>
      </c>
      <c r="B67" s="57">
        <v>10.3</v>
      </c>
      <c r="C67" s="57">
        <v>6.7</v>
      </c>
      <c r="D67" s="58">
        <v>13.9</v>
      </c>
      <c r="E67" s="57">
        <v>5.1</v>
      </c>
      <c r="F67" s="57">
        <v>1.74</v>
      </c>
      <c r="G67" s="80">
        <v>7.9</v>
      </c>
      <c r="H67" s="57">
        <v>0.66</v>
      </c>
      <c r="I67" s="57">
        <v>8.1</v>
      </c>
      <c r="J67" s="91">
        <v>2.36</v>
      </c>
      <c r="K67" s="91">
        <v>6.2</v>
      </c>
      <c r="L67" s="91">
        <v>2.87</v>
      </c>
      <c r="M67" s="91">
        <v>5.9</v>
      </c>
    </row>
    <row r="68" ht="18.75" spans="1:13">
      <c r="A68" s="98" t="s">
        <v>84</v>
      </c>
      <c r="B68" s="99">
        <v>9.25</v>
      </c>
      <c r="C68" s="57">
        <v>3.7</v>
      </c>
      <c r="D68" s="58">
        <v>19.2</v>
      </c>
      <c r="E68" s="57">
        <v>7.4</v>
      </c>
      <c r="F68" s="57">
        <v>7.34</v>
      </c>
      <c r="G68" s="80">
        <v>8.7</v>
      </c>
      <c r="H68" s="57">
        <v>6.66</v>
      </c>
      <c r="I68" s="57">
        <v>10</v>
      </c>
      <c r="J68" s="91">
        <v>3.33</v>
      </c>
      <c r="K68" s="91">
        <v>8.1</v>
      </c>
      <c r="L68" s="91">
        <v>3.62</v>
      </c>
      <c r="M68" s="91">
        <v>7.6</v>
      </c>
    </row>
    <row r="69" ht="18.75" spans="1:13">
      <c r="A69" s="98" t="s">
        <v>85</v>
      </c>
      <c r="B69" s="99">
        <v>12.89</v>
      </c>
      <c r="C69" s="57">
        <v>6.5</v>
      </c>
      <c r="D69" s="58">
        <v>17.4</v>
      </c>
      <c r="E69" s="57">
        <v>7.5</v>
      </c>
      <c r="F69" s="57">
        <v>13.1</v>
      </c>
      <c r="G69" s="80">
        <v>8.2</v>
      </c>
      <c r="H69" s="57">
        <v>5.27</v>
      </c>
      <c r="I69" s="57">
        <v>9</v>
      </c>
      <c r="J69" s="91">
        <v>12.9</v>
      </c>
      <c r="K69" s="91">
        <v>5.5</v>
      </c>
      <c r="L69" s="91">
        <v>7.26</v>
      </c>
      <c r="M69" s="91">
        <v>6.1</v>
      </c>
    </row>
    <row r="70" ht="18.75" spans="1:13">
      <c r="A70" s="98" t="s">
        <v>86</v>
      </c>
      <c r="B70" s="57"/>
      <c r="C70" s="57"/>
      <c r="D70" s="58"/>
      <c r="E70" s="57"/>
      <c r="F70" s="57"/>
      <c r="G70" s="80"/>
      <c r="H70" s="57"/>
      <c r="I70" s="57"/>
      <c r="J70" s="91"/>
      <c r="K70" s="91"/>
      <c r="L70" s="91"/>
      <c r="M70" s="91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6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2"/>
    </row>
    <row r="2" ht="17.25" customHeight="1" spans="1:11">
      <c r="A2" s="5" t="s">
        <v>0</v>
      </c>
      <c r="B2" s="5"/>
      <c r="C2" s="6" t="s">
        <v>158</v>
      </c>
      <c r="D2" s="6"/>
      <c r="E2" s="6"/>
      <c r="F2" s="62" t="s">
        <v>159</v>
      </c>
      <c r="G2" s="62"/>
      <c r="H2" s="62"/>
      <c r="I2" s="83" t="s">
        <v>160</v>
      </c>
      <c r="J2" s="83"/>
      <c r="K2" s="83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3">
        <v>0.333333333333333</v>
      </c>
      <c r="G3" s="63">
        <v>0.5</v>
      </c>
      <c r="H3" s="63">
        <v>0.645833333333333</v>
      </c>
      <c r="I3" s="84">
        <v>0.666666666666667</v>
      </c>
      <c r="J3" s="84">
        <v>0.833333333333333</v>
      </c>
      <c r="K3" s="84">
        <v>0.979166666666667</v>
      </c>
    </row>
    <row r="4" ht="21.95" customHeight="1" spans="1:13">
      <c r="A4" s="9" t="s">
        <v>4</v>
      </c>
      <c r="B4" s="10" t="s">
        <v>5</v>
      </c>
      <c r="C4" s="11">
        <v>29400</v>
      </c>
      <c r="D4" s="11"/>
      <c r="E4" s="11"/>
      <c r="F4" s="11">
        <v>30810</v>
      </c>
      <c r="G4" s="11"/>
      <c r="H4" s="11"/>
      <c r="I4" s="11">
        <v>32100</v>
      </c>
      <c r="J4" s="11"/>
      <c r="K4" s="11"/>
      <c r="L4" s="85" t="s">
        <v>90</v>
      </c>
      <c r="M4" s="85" t="s">
        <v>91</v>
      </c>
    </row>
    <row r="5" ht="21.95" customHeight="1" spans="1:13">
      <c r="A5" s="9"/>
      <c r="B5" s="12" t="s">
        <v>6</v>
      </c>
      <c r="C5" s="11">
        <v>22600</v>
      </c>
      <c r="D5" s="11"/>
      <c r="E5" s="11"/>
      <c r="F5" s="11">
        <v>23960</v>
      </c>
      <c r="G5" s="11"/>
      <c r="H5" s="11"/>
      <c r="I5" s="11">
        <v>25150</v>
      </c>
      <c r="J5" s="11"/>
      <c r="K5" s="11"/>
      <c r="L5" s="86"/>
      <c r="M5" s="86"/>
    </row>
    <row r="6" ht="21.95" customHeight="1" spans="1:13">
      <c r="A6" s="9"/>
      <c r="B6" s="12" t="s">
        <v>7</v>
      </c>
      <c r="C6" s="13">
        <f>C4-'7日'!I4</f>
        <v>1294</v>
      </c>
      <c r="D6" s="13"/>
      <c r="E6" s="13"/>
      <c r="F6" s="64">
        <f>F4-C4</f>
        <v>1410</v>
      </c>
      <c r="G6" s="65"/>
      <c r="H6" s="66"/>
      <c r="I6" s="64">
        <f>I4-F4</f>
        <v>1290</v>
      </c>
      <c r="J6" s="65"/>
      <c r="K6" s="66"/>
      <c r="L6" s="87">
        <f>C6+F6+I6</f>
        <v>3994</v>
      </c>
      <c r="M6" s="87">
        <f>C7+F7+I7</f>
        <v>3664</v>
      </c>
    </row>
    <row r="7" ht="21.95" customHeight="1" spans="1:13">
      <c r="A7" s="9"/>
      <c r="B7" s="12" t="s">
        <v>8</v>
      </c>
      <c r="C7" s="13">
        <f>C5-'7日'!I5</f>
        <v>1114</v>
      </c>
      <c r="D7" s="13"/>
      <c r="E7" s="13"/>
      <c r="F7" s="64">
        <f>F5-C5</f>
        <v>1360</v>
      </c>
      <c r="G7" s="65"/>
      <c r="H7" s="66"/>
      <c r="I7" s="64">
        <f>I5-F5</f>
        <v>1190</v>
      </c>
      <c r="J7" s="65"/>
      <c r="K7" s="66"/>
      <c r="L7" s="87"/>
      <c r="M7" s="87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43</v>
      </c>
      <c r="D9" s="11"/>
      <c r="E9" s="11"/>
      <c r="F9" s="11">
        <v>48</v>
      </c>
      <c r="G9" s="11"/>
      <c r="H9" s="11"/>
      <c r="I9" s="11">
        <v>48</v>
      </c>
      <c r="J9" s="11"/>
      <c r="K9" s="11"/>
      <c r="L9" s="88" t="s">
        <v>92</v>
      </c>
      <c r="M9" s="94"/>
      <c r="N9" s="94"/>
      <c r="O9" s="94"/>
    </row>
    <row r="10" ht="21.95" customHeight="1" spans="1:11">
      <c r="A10" s="14"/>
      <c r="B10" s="15" t="s">
        <v>12</v>
      </c>
      <c r="C10" s="11">
        <v>43</v>
      </c>
      <c r="D10" s="11"/>
      <c r="E10" s="11"/>
      <c r="F10" s="11">
        <v>48</v>
      </c>
      <c r="G10" s="11"/>
      <c r="H10" s="11"/>
      <c r="I10" s="11">
        <v>48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65</v>
      </c>
      <c r="D12" s="11">
        <v>65</v>
      </c>
      <c r="E12" s="11">
        <v>65</v>
      </c>
      <c r="F12" s="11">
        <v>65</v>
      </c>
      <c r="G12" s="11">
        <v>65</v>
      </c>
      <c r="H12" s="11">
        <v>65</v>
      </c>
      <c r="I12" s="11">
        <v>65</v>
      </c>
      <c r="J12" s="11">
        <v>65</v>
      </c>
      <c r="K12" s="11">
        <v>65</v>
      </c>
    </row>
    <row r="13" ht="21.95" customHeight="1" spans="1:11">
      <c r="A13" s="16"/>
      <c r="B13" s="17" t="s">
        <v>16</v>
      </c>
      <c r="C13" s="11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410</v>
      </c>
      <c r="D15" s="18">
        <v>370</v>
      </c>
      <c r="E15" s="18">
        <v>330</v>
      </c>
      <c r="F15" s="18">
        <v>330</v>
      </c>
      <c r="G15" s="18">
        <v>300</v>
      </c>
      <c r="H15" s="18">
        <v>370</v>
      </c>
      <c r="I15" s="18">
        <v>270</v>
      </c>
      <c r="J15" s="18">
        <v>500</v>
      </c>
      <c r="K15" s="18">
        <v>480</v>
      </c>
    </row>
    <row r="16" ht="21.95" customHeight="1" spans="1:11">
      <c r="A16" s="19"/>
      <c r="B16" s="20" t="s">
        <v>20</v>
      </c>
      <c r="C16" s="21" t="s">
        <v>21</v>
      </c>
      <c r="D16" s="21"/>
      <c r="E16" s="21"/>
      <c r="F16" s="21" t="s">
        <v>21</v>
      </c>
      <c r="G16" s="21"/>
      <c r="H16" s="21"/>
      <c r="I16" s="21" t="s">
        <v>171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8">
        <v>90</v>
      </c>
      <c r="D18" s="18">
        <v>90</v>
      </c>
      <c r="E18" s="18">
        <v>90</v>
      </c>
      <c r="F18" s="18">
        <v>90</v>
      </c>
      <c r="G18" s="18">
        <v>90</v>
      </c>
      <c r="H18" s="18">
        <v>90</v>
      </c>
      <c r="I18" s="18">
        <v>90</v>
      </c>
      <c r="J18" s="18">
        <v>90</v>
      </c>
      <c r="K18" s="18">
        <v>90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500</v>
      </c>
      <c r="D21" s="18">
        <v>440</v>
      </c>
      <c r="E21" s="18">
        <v>340</v>
      </c>
      <c r="F21" s="18">
        <v>340</v>
      </c>
      <c r="G21" s="18">
        <v>520</v>
      </c>
      <c r="H21" s="18">
        <v>460</v>
      </c>
      <c r="I21" s="18">
        <v>460</v>
      </c>
      <c r="J21" s="18">
        <v>380</v>
      </c>
      <c r="K21" s="18">
        <v>250</v>
      </c>
    </row>
    <row r="22" ht="28.5" customHeight="1" spans="1:11">
      <c r="A22" s="14"/>
      <c r="B22" s="20" t="s">
        <v>25</v>
      </c>
      <c r="C22" s="21" t="s">
        <v>26</v>
      </c>
      <c r="D22" s="21"/>
      <c r="E22" s="21"/>
      <c r="F22" s="21" t="s">
        <v>172</v>
      </c>
      <c r="G22" s="21"/>
      <c r="H22" s="21"/>
      <c r="I22" s="21" t="s">
        <v>173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v>710</v>
      </c>
      <c r="D23" s="18"/>
      <c r="E23" s="18"/>
      <c r="F23" s="18">
        <v>710</v>
      </c>
      <c r="G23" s="18"/>
      <c r="H23" s="18"/>
      <c r="I23" s="18">
        <v>710</v>
      </c>
      <c r="J23" s="18"/>
      <c r="K23" s="18"/>
    </row>
    <row r="24" ht="21.95" customHeight="1" spans="1:11">
      <c r="A24" s="24"/>
      <c r="B24" s="25" t="s">
        <v>29</v>
      </c>
      <c r="C24" s="18">
        <v>1600</v>
      </c>
      <c r="D24" s="18"/>
      <c r="E24" s="18"/>
      <c r="F24" s="18">
        <v>1450</v>
      </c>
      <c r="G24" s="18"/>
      <c r="H24" s="18"/>
      <c r="I24" s="18">
        <v>1450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64</v>
      </c>
      <c r="D25" s="18"/>
      <c r="E25" s="18"/>
      <c r="F25" s="18">
        <v>64</v>
      </c>
      <c r="G25" s="18"/>
      <c r="H25" s="18"/>
      <c r="I25" s="18">
        <v>63</v>
      </c>
      <c r="J25" s="18"/>
      <c r="K25" s="18"/>
    </row>
    <row r="26" ht="21.95" customHeight="1" spans="1:11">
      <c r="A26" s="19"/>
      <c r="B26" s="15" t="s">
        <v>32</v>
      </c>
      <c r="C26" s="18">
        <v>37</v>
      </c>
      <c r="D26" s="18"/>
      <c r="E26" s="18"/>
      <c r="F26" s="18">
        <v>34</v>
      </c>
      <c r="G26" s="18"/>
      <c r="H26" s="18"/>
      <c r="I26" s="18">
        <v>33</v>
      </c>
      <c r="J26" s="18"/>
      <c r="K26" s="18"/>
    </row>
    <row r="27" ht="21.95" customHeight="1" spans="1:11">
      <c r="A27" s="19"/>
      <c r="B27" s="15" t="s">
        <v>33</v>
      </c>
      <c r="C27" s="18">
        <v>5</v>
      </c>
      <c r="D27" s="18"/>
      <c r="E27" s="18"/>
      <c r="F27" s="18">
        <v>5</v>
      </c>
      <c r="G27" s="18"/>
      <c r="H27" s="18"/>
      <c r="I27" s="18">
        <v>5</v>
      </c>
      <c r="J27" s="18"/>
      <c r="K27" s="18"/>
    </row>
    <row r="28" ht="76.5" customHeight="1" spans="1:11">
      <c r="A28" s="26" t="s">
        <v>34</v>
      </c>
      <c r="B28" s="27"/>
      <c r="C28" s="28" t="s">
        <v>174</v>
      </c>
      <c r="D28" s="29"/>
      <c r="E28" s="67"/>
      <c r="F28" s="28" t="s">
        <v>175</v>
      </c>
      <c r="G28" s="29"/>
      <c r="H28" s="67"/>
      <c r="I28" s="28" t="s">
        <v>176</v>
      </c>
      <c r="J28" s="29"/>
      <c r="K28" s="67"/>
    </row>
    <row r="29" ht="24" customHeight="1" spans="1:11">
      <c r="A29" s="30"/>
      <c r="B29" s="31"/>
      <c r="C29" s="32"/>
      <c r="D29" s="33"/>
      <c r="E29" s="68"/>
      <c r="F29" s="32"/>
      <c r="G29" s="33"/>
      <c r="H29" s="68"/>
      <c r="I29" s="32"/>
      <c r="J29" s="33"/>
      <c r="K29" s="68"/>
    </row>
    <row r="30" spans="1:11">
      <c r="A30" s="34"/>
      <c r="B30" s="35"/>
      <c r="C30" s="36"/>
      <c r="D30" s="37"/>
      <c r="E30" s="69"/>
      <c r="F30" s="36"/>
      <c r="G30" s="37"/>
      <c r="H30" s="69"/>
      <c r="I30" s="36"/>
      <c r="J30" s="37"/>
      <c r="K30" s="69"/>
    </row>
    <row r="31" ht="14.25" spans="1:11">
      <c r="A31" s="38" t="s">
        <v>35</v>
      </c>
      <c r="B31" s="39"/>
      <c r="C31" s="40" t="s">
        <v>168</v>
      </c>
      <c r="D31" s="41"/>
      <c r="E31" s="70"/>
      <c r="F31" s="40" t="s">
        <v>177</v>
      </c>
      <c r="G31" s="41"/>
      <c r="H31" s="70"/>
      <c r="I31" s="40" t="s">
        <v>178</v>
      </c>
      <c r="J31" s="41"/>
      <c r="K31" s="70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1" t="s">
        <v>40</v>
      </c>
      <c r="F33" s="72"/>
      <c r="G33" s="73" t="s">
        <v>41</v>
      </c>
      <c r="H33" s="74"/>
      <c r="I33" s="89" t="s">
        <v>42</v>
      </c>
      <c r="J33" s="90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>
        <v>0</v>
      </c>
      <c r="F34" s="11">
        <v>0</v>
      </c>
      <c r="G34" s="11">
        <v>0</v>
      </c>
      <c r="H34" s="11">
        <v>0</v>
      </c>
      <c r="I34" s="91">
        <v>0</v>
      </c>
      <c r="J34" s="91">
        <v>0</v>
      </c>
    </row>
    <row r="35" ht="15.75" spans="1:10">
      <c r="A35" s="45"/>
      <c r="B35" s="43"/>
      <c r="C35" s="47" t="s">
        <v>46</v>
      </c>
      <c r="D35" s="47" t="s">
        <v>47</v>
      </c>
      <c r="E35" s="11">
        <v>9.28</v>
      </c>
      <c r="F35" s="11">
        <v>9.48</v>
      </c>
      <c r="G35" s="11">
        <v>9.44</v>
      </c>
      <c r="H35" s="18">
        <v>9.47</v>
      </c>
      <c r="I35" s="91">
        <v>9.63</v>
      </c>
      <c r="J35" s="91">
        <v>9.66</v>
      </c>
    </row>
    <row r="36" ht="15.75" spans="1:10">
      <c r="A36" s="45"/>
      <c r="B36" s="43"/>
      <c r="C36" s="46" t="s">
        <v>48</v>
      </c>
      <c r="D36" s="46" t="s">
        <v>49</v>
      </c>
      <c r="E36" s="11">
        <v>4.66</v>
      </c>
      <c r="F36" s="11">
        <v>5.27</v>
      </c>
      <c r="G36" s="11">
        <v>6.01</v>
      </c>
      <c r="H36" s="18">
        <v>8.1</v>
      </c>
      <c r="I36" s="11">
        <v>6.49</v>
      </c>
      <c r="J36" s="91">
        <v>9.75</v>
      </c>
    </row>
    <row r="37" ht="18.75" spans="1:10">
      <c r="A37" s="45"/>
      <c r="B37" s="43"/>
      <c r="C37" s="47" t="s">
        <v>50</v>
      </c>
      <c r="D37" s="46" t="s">
        <v>51</v>
      </c>
      <c r="E37" s="11">
        <v>13.3</v>
      </c>
      <c r="F37" s="11">
        <v>15.2</v>
      </c>
      <c r="G37" s="75">
        <v>16</v>
      </c>
      <c r="H37" s="18">
        <v>14.2</v>
      </c>
      <c r="I37" s="11">
        <v>18.8</v>
      </c>
      <c r="J37" s="91">
        <v>17.6</v>
      </c>
    </row>
    <row r="38" ht="14.25" spans="1:10">
      <c r="A38" s="45"/>
      <c r="B38" s="43"/>
      <c r="C38" s="48" t="s">
        <v>52</v>
      </c>
      <c r="D38" s="46" t="s">
        <v>53</v>
      </c>
      <c r="E38" s="75">
        <v>14</v>
      </c>
      <c r="F38" s="75">
        <v>14.9</v>
      </c>
      <c r="G38" s="75">
        <v>7</v>
      </c>
      <c r="H38" s="76">
        <v>12.2</v>
      </c>
      <c r="I38" s="11">
        <v>11.8</v>
      </c>
      <c r="J38" s="91">
        <v>10</v>
      </c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>
        <v>0.8</v>
      </c>
      <c r="F39" s="11">
        <v>0.8</v>
      </c>
      <c r="G39" s="11">
        <v>0.5</v>
      </c>
      <c r="H39" s="18">
        <v>0.5</v>
      </c>
      <c r="I39" s="11">
        <v>0</v>
      </c>
      <c r="J39" s="91">
        <v>0.5</v>
      </c>
    </row>
    <row r="40" ht="15.75" spans="1:10">
      <c r="A40" s="45"/>
      <c r="B40" s="43"/>
      <c r="C40" s="47" t="s">
        <v>46</v>
      </c>
      <c r="D40" s="47" t="s">
        <v>55</v>
      </c>
      <c r="E40" s="11">
        <v>10.29</v>
      </c>
      <c r="F40" s="11">
        <v>10.27</v>
      </c>
      <c r="G40" s="11">
        <v>10.27</v>
      </c>
      <c r="H40" s="18">
        <v>10.23</v>
      </c>
      <c r="I40" s="11">
        <v>10.3</v>
      </c>
      <c r="J40" s="91">
        <v>10.35</v>
      </c>
    </row>
    <row r="41" ht="15.75" spans="1:10">
      <c r="A41" s="45"/>
      <c r="B41" s="43"/>
      <c r="C41" s="46" t="s">
        <v>48</v>
      </c>
      <c r="D41" s="46" t="s">
        <v>56</v>
      </c>
      <c r="E41" s="11">
        <v>13.76</v>
      </c>
      <c r="F41" s="11">
        <v>14.93</v>
      </c>
      <c r="G41" s="11">
        <v>19.4</v>
      </c>
      <c r="H41" s="18">
        <v>20.4</v>
      </c>
      <c r="I41" s="11">
        <v>20</v>
      </c>
      <c r="J41" s="91">
        <v>23.9</v>
      </c>
    </row>
    <row r="42" ht="15.75" spans="1:10">
      <c r="A42" s="45"/>
      <c r="B42" s="43"/>
      <c r="C42" s="48" t="s">
        <v>57</v>
      </c>
      <c r="D42" s="47" t="s">
        <v>58</v>
      </c>
      <c r="E42" s="11">
        <v>4.06</v>
      </c>
      <c r="F42" s="11">
        <v>3.89</v>
      </c>
      <c r="G42" s="11">
        <v>4</v>
      </c>
      <c r="H42" s="18">
        <v>4.09</v>
      </c>
      <c r="I42" s="11">
        <v>4.49</v>
      </c>
      <c r="J42" s="91">
        <v>4.52</v>
      </c>
    </row>
    <row r="43" ht="15.75" spans="1:10">
      <c r="A43" s="45"/>
      <c r="B43" s="43"/>
      <c r="C43" s="48" t="s">
        <v>59</v>
      </c>
      <c r="D43" s="46" t="s">
        <v>60</v>
      </c>
      <c r="E43" s="11">
        <v>8.41</v>
      </c>
      <c r="F43" s="11">
        <v>7.4</v>
      </c>
      <c r="G43" s="11">
        <v>7.04</v>
      </c>
      <c r="H43" s="18">
        <v>7.47</v>
      </c>
      <c r="I43" s="11">
        <v>7.98</v>
      </c>
      <c r="J43" s="91">
        <v>8.5</v>
      </c>
    </row>
    <row r="44" ht="18.75" spans="1:10">
      <c r="A44" s="45"/>
      <c r="B44" s="43"/>
      <c r="C44" s="47" t="s">
        <v>50</v>
      </c>
      <c r="D44" s="46" t="s">
        <v>61</v>
      </c>
      <c r="E44" s="11">
        <v>917</v>
      </c>
      <c r="F44" s="11">
        <v>833</v>
      </c>
      <c r="G44" s="11">
        <v>1322</v>
      </c>
      <c r="H44" s="18">
        <v>1126</v>
      </c>
      <c r="I44" s="11">
        <v>1014</v>
      </c>
      <c r="J44" s="91">
        <v>963</v>
      </c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>
        <v>4.12</v>
      </c>
      <c r="F45" s="11">
        <v>4.97</v>
      </c>
      <c r="G45" s="11">
        <v>6.92</v>
      </c>
      <c r="H45" s="18">
        <v>6.22</v>
      </c>
      <c r="I45" s="11">
        <v>8</v>
      </c>
      <c r="J45" s="91">
        <v>13.8</v>
      </c>
    </row>
    <row r="46" ht="18.75" spans="1:10">
      <c r="A46" s="45"/>
      <c r="B46" s="43"/>
      <c r="C46" s="47" t="s">
        <v>50</v>
      </c>
      <c r="D46" s="46" t="s">
        <v>51</v>
      </c>
      <c r="E46" s="11">
        <v>11.9</v>
      </c>
      <c r="F46" s="11">
        <v>21.4</v>
      </c>
      <c r="G46" s="11">
        <v>26.8</v>
      </c>
      <c r="H46" s="18">
        <v>26.5</v>
      </c>
      <c r="I46" s="11">
        <v>24.7</v>
      </c>
      <c r="J46" s="91">
        <v>23.8</v>
      </c>
    </row>
    <row r="47" ht="14.25" spans="1:10">
      <c r="A47" s="45"/>
      <c r="B47" s="43"/>
      <c r="C47" s="48" t="s">
        <v>52</v>
      </c>
      <c r="D47" s="46" t="s">
        <v>65</v>
      </c>
      <c r="E47" s="11">
        <v>4.55</v>
      </c>
      <c r="F47" s="11">
        <v>25</v>
      </c>
      <c r="G47" s="11">
        <v>7.8</v>
      </c>
      <c r="H47" s="18">
        <v>4.24</v>
      </c>
      <c r="I47" s="11">
        <v>12.3</v>
      </c>
      <c r="J47" s="91">
        <v>19.8</v>
      </c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/>
      <c r="F48" s="11"/>
      <c r="G48" s="11"/>
      <c r="H48" s="18"/>
      <c r="I48" s="11"/>
      <c r="J48" s="91"/>
    </row>
    <row r="49" ht="18.75" spans="1:10">
      <c r="A49" s="45"/>
      <c r="B49" s="43"/>
      <c r="C49" s="47" t="s">
        <v>50</v>
      </c>
      <c r="D49" s="46" t="s">
        <v>51</v>
      </c>
      <c r="E49" s="11"/>
      <c r="F49" s="11"/>
      <c r="G49" s="11"/>
      <c r="H49" s="18"/>
      <c r="I49" s="11"/>
      <c r="J49" s="91"/>
    </row>
    <row r="50" ht="14.25" spans="1:10">
      <c r="A50" s="45"/>
      <c r="B50" s="43"/>
      <c r="C50" s="48" t="s">
        <v>52</v>
      </c>
      <c r="D50" s="46" t="s">
        <v>65</v>
      </c>
      <c r="E50" s="11"/>
      <c r="F50" s="11"/>
      <c r="G50" s="11"/>
      <c r="H50" s="18"/>
      <c r="I50" s="11"/>
      <c r="J50" s="91"/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/>
      <c r="F51" s="11"/>
      <c r="G51" s="11"/>
      <c r="H51" s="18"/>
      <c r="I51" s="11"/>
      <c r="J51" s="91"/>
    </row>
    <row r="52" ht="15.75" spans="1:10">
      <c r="A52" s="45"/>
      <c r="B52" s="43"/>
      <c r="C52" s="47" t="s">
        <v>46</v>
      </c>
      <c r="D52" s="46" t="s">
        <v>69</v>
      </c>
      <c r="E52" s="11"/>
      <c r="F52" s="11"/>
      <c r="G52" s="11"/>
      <c r="H52" s="18"/>
      <c r="I52" s="11"/>
      <c r="J52" s="91"/>
    </row>
    <row r="53" ht="15.75" spans="1:10">
      <c r="A53" s="45"/>
      <c r="B53" s="43"/>
      <c r="C53" s="46" t="s">
        <v>48</v>
      </c>
      <c r="D53" s="46" t="s">
        <v>49</v>
      </c>
      <c r="E53" s="11"/>
      <c r="F53" s="11"/>
      <c r="G53" s="11"/>
      <c r="H53" s="18"/>
      <c r="I53" s="11"/>
      <c r="J53" s="91"/>
    </row>
    <row r="54" ht="18.75" spans="1:10">
      <c r="A54" s="45"/>
      <c r="B54" s="43"/>
      <c r="C54" s="47" t="s">
        <v>50</v>
      </c>
      <c r="D54" s="46" t="s">
        <v>51</v>
      </c>
      <c r="E54" s="11"/>
      <c r="F54" s="11"/>
      <c r="G54" s="11"/>
      <c r="H54" s="18"/>
      <c r="I54" s="11"/>
      <c r="J54" s="91"/>
    </row>
    <row r="55" ht="14.25" spans="1:10">
      <c r="A55" s="45"/>
      <c r="B55" s="49"/>
      <c r="C55" s="50" t="s">
        <v>52</v>
      </c>
      <c r="D55" s="46" t="s">
        <v>70</v>
      </c>
      <c r="E55" s="77"/>
      <c r="F55" s="77"/>
      <c r="G55" s="77"/>
      <c r="H55" s="18"/>
      <c r="I55" s="11"/>
      <c r="J55" s="91"/>
    </row>
    <row r="56" ht="14.25" spans="1:10">
      <c r="A56" s="51" t="s">
        <v>71</v>
      </c>
      <c r="B56" s="51" t="s">
        <v>72</v>
      </c>
      <c r="C56" s="52">
        <v>7.03</v>
      </c>
      <c r="D56" s="51" t="s">
        <v>44</v>
      </c>
      <c r="E56" s="52">
        <v>72</v>
      </c>
      <c r="F56" s="51" t="s">
        <v>73</v>
      </c>
      <c r="G56" s="52">
        <v>85</v>
      </c>
      <c r="H56" s="51" t="s">
        <v>74</v>
      </c>
      <c r="I56" s="52">
        <v>0.02</v>
      </c>
      <c r="J56" s="91"/>
    </row>
    <row r="57" ht="14.25" spans="1:13">
      <c r="A57" s="45"/>
      <c r="B57" s="53" t="s">
        <v>40</v>
      </c>
      <c r="C57" s="53"/>
      <c r="D57" s="53"/>
      <c r="E57" s="53"/>
      <c r="F57" s="78" t="s">
        <v>41</v>
      </c>
      <c r="G57" s="78"/>
      <c r="H57" s="78"/>
      <c r="I57" s="78"/>
      <c r="J57" s="92" t="s">
        <v>42</v>
      </c>
      <c r="K57" s="92"/>
      <c r="L57" s="92"/>
      <c r="M57" s="92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9" t="s">
        <v>75</v>
      </c>
      <c r="G58" s="79" t="s">
        <v>76</v>
      </c>
      <c r="H58" s="79" t="s">
        <v>75</v>
      </c>
      <c r="I58" s="79" t="s">
        <v>76</v>
      </c>
      <c r="J58" s="93" t="s">
        <v>75</v>
      </c>
      <c r="K58" s="93" t="s">
        <v>76</v>
      </c>
      <c r="L58" s="93" t="s">
        <v>75</v>
      </c>
      <c r="M58" s="93" t="s">
        <v>76</v>
      </c>
    </row>
    <row r="59" ht="18.75" spans="1:13">
      <c r="A59" s="56" t="s">
        <v>77</v>
      </c>
      <c r="B59" s="57">
        <v>89</v>
      </c>
      <c r="C59" s="57"/>
      <c r="D59" s="58"/>
      <c r="E59" s="57"/>
      <c r="F59" s="57"/>
      <c r="G59" s="80"/>
      <c r="H59" s="57"/>
      <c r="I59" s="57"/>
      <c r="J59" s="91"/>
      <c r="K59" s="91"/>
      <c r="L59" s="91"/>
      <c r="M59" s="91"/>
    </row>
    <row r="60" ht="18.75" spans="1:13">
      <c r="A60" s="56" t="s">
        <v>78</v>
      </c>
      <c r="B60" s="57"/>
      <c r="C60" s="57"/>
      <c r="D60" s="58">
        <v>4.79</v>
      </c>
      <c r="E60" s="57"/>
      <c r="F60" s="57">
        <v>1.27</v>
      </c>
      <c r="G60" s="80"/>
      <c r="H60" s="57">
        <v>2.54</v>
      </c>
      <c r="I60" s="57"/>
      <c r="J60" s="91">
        <v>7.13</v>
      </c>
      <c r="K60" s="91"/>
      <c r="L60" s="91">
        <v>1.89</v>
      </c>
      <c r="M60" s="91"/>
    </row>
    <row r="61" ht="18.75" spans="1:13">
      <c r="A61" s="56" t="s">
        <v>79</v>
      </c>
      <c r="B61" s="57">
        <v>10.5</v>
      </c>
      <c r="C61" s="57"/>
      <c r="D61" s="58">
        <v>7.91</v>
      </c>
      <c r="E61" s="57"/>
      <c r="F61" s="57">
        <v>1.86</v>
      </c>
      <c r="G61" s="80"/>
      <c r="H61" s="57">
        <v>2.8</v>
      </c>
      <c r="I61" s="57"/>
      <c r="J61" s="91">
        <v>3.64</v>
      </c>
      <c r="K61" s="91"/>
      <c r="L61" s="91">
        <v>2.14</v>
      </c>
      <c r="M61" s="91"/>
    </row>
    <row r="62" ht="18.75" spans="1:13">
      <c r="A62" s="59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95"/>
    </row>
    <row r="63" ht="18.75" spans="1:13">
      <c r="A63" s="61" t="s">
        <v>80</v>
      </c>
      <c r="B63" s="57"/>
      <c r="C63" s="57">
        <v>47.5</v>
      </c>
      <c r="D63" s="58"/>
      <c r="E63" s="57">
        <v>37.58</v>
      </c>
      <c r="F63" s="57"/>
      <c r="G63" s="80">
        <v>35.6</v>
      </c>
      <c r="H63" s="57"/>
      <c r="I63" s="57">
        <v>33.5</v>
      </c>
      <c r="J63" s="91"/>
      <c r="K63" s="91">
        <v>34.02</v>
      </c>
      <c r="M63" s="91">
        <v>32.93</v>
      </c>
    </row>
    <row r="64" ht="18.75" spans="1:13">
      <c r="A64" s="61" t="s">
        <v>81</v>
      </c>
      <c r="B64" s="57"/>
      <c r="C64" s="57">
        <v>22.6</v>
      </c>
      <c r="D64" s="58"/>
      <c r="E64" s="57">
        <v>10.41</v>
      </c>
      <c r="F64" s="57"/>
      <c r="G64" s="81">
        <v>11.4</v>
      </c>
      <c r="H64" s="57"/>
      <c r="I64" s="57">
        <v>11.51</v>
      </c>
      <c r="J64" s="91"/>
      <c r="K64" s="91">
        <v>12.67</v>
      </c>
      <c r="L64" s="91"/>
      <c r="M64" s="91">
        <v>13.34</v>
      </c>
    </row>
    <row r="65" ht="18.75" spans="1:13">
      <c r="A65" s="61" t="s">
        <v>82</v>
      </c>
      <c r="B65" s="57"/>
      <c r="C65" s="57">
        <v>92.5</v>
      </c>
      <c r="D65" s="58"/>
      <c r="E65" s="57"/>
      <c r="F65" s="57"/>
      <c r="G65" s="80">
        <v>44.62</v>
      </c>
      <c r="H65" s="57"/>
      <c r="I65" s="57">
        <v>46.2</v>
      </c>
      <c r="J65" s="91"/>
      <c r="K65" s="91">
        <v>49.35</v>
      </c>
      <c r="M65" s="91">
        <v>49.77</v>
      </c>
    </row>
    <row r="66" ht="18.75" spans="1:13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100"/>
    </row>
    <row r="67" ht="18.75" spans="1:13">
      <c r="A67" s="98" t="s">
        <v>83</v>
      </c>
      <c r="B67" s="57">
        <v>3.84</v>
      </c>
      <c r="C67" s="57">
        <v>5.2</v>
      </c>
      <c r="D67" s="58">
        <v>9.58</v>
      </c>
      <c r="E67" s="57">
        <v>5.2</v>
      </c>
      <c r="F67" s="57">
        <v>2.36</v>
      </c>
      <c r="G67" s="80">
        <v>5.4</v>
      </c>
      <c r="H67" s="57">
        <v>2.14</v>
      </c>
      <c r="I67" s="57">
        <v>4.6</v>
      </c>
      <c r="J67" s="91">
        <v>1.46</v>
      </c>
      <c r="K67" s="91">
        <v>6.5</v>
      </c>
      <c r="L67" s="91">
        <v>1.25</v>
      </c>
      <c r="M67" s="91">
        <v>8.7</v>
      </c>
    </row>
    <row r="68" ht="18.75" spans="1:13">
      <c r="A68" s="98" t="s">
        <v>84</v>
      </c>
      <c r="B68" s="99">
        <v>4.44</v>
      </c>
      <c r="C68" s="57">
        <v>6.6</v>
      </c>
      <c r="D68" s="58">
        <v>17.1</v>
      </c>
      <c r="E68" s="57">
        <v>7.1</v>
      </c>
      <c r="F68" s="57">
        <v>7.39</v>
      </c>
      <c r="G68" s="80">
        <v>5.6</v>
      </c>
      <c r="H68" s="57">
        <v>2.69</v>
      </c>
      <c r="I68" s="57">
        <v>4.9</v>
      </c>
      <c r="J68" s="91">
        <v>5.76</v>
      </c>
      <c r="K68" s="91">
        <v>7</v>
      </c>
      <c r="L68" s="91">
        <v>2.99</v>
      </c>
      <c r="M68" s="91">
        <v>10.5</v>
      </c>
    </row>
    <row r="69" ht="18.75" spans="1:13">
      <c r="A69" s="98" t="s">
        <v>85</v>
      </c>
      <c r="B69" s="99">
        <v>13.8</v>
      </c>
      <c r="C69" s="57">
        <v>5.7</v>
      </c>
      <c r="D69" s="58"/>
      <c r="E69" s="57"/>
      <c r="F69" s="57">
        <v>11.3</v>
      </c>
      <c r="G69" s="80">
        <v>7.5</v>
      </c>
      <c r="H69" s="57">
        <v>4.55</v>
      </c>
      <c r="I69" s="57">
        <v>6.7</v>
      </c>
      <c r="J69" s="91">
        <v>8.91</v>
      </c>
      <c r="K69" s="91">
        <v>8.8</v>
      </c>
      <c r="L69" s="91">
        <v>3.46</v>
      </c>
      <c r="M69" s="91">
        <v>10.2</v>
      </c>
    </row>
    <row r="70" ht="18.75" spans="1:13">
      <c r="A70" s="98" t="s">
        <v>86</v>
      </c>
      <c r="B70" s="57"/>
      <c r="C70" s="57"/>
      <c r="D70" s="58"/>
      <c r="E70" s="57"/>
      <c r="F70" s="57"/>
      <c r="G70" s="80"/>
      <c r="H70" s="57"/>
      <c r="I70" s="57"/>
      <c r="J70" s="91"/>
      <c r="K70" s="91"/>
      <c r="L70" s="91"/>
      <c r="M70" s="91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ezhonghu</cp:lastModifiedBy>
  <dcterms:created xsi:type="dcterms:W3CDTF">2006-09-13T19:21:00Z</dcterms:created>
  <dcterms:modified xsi:type="dcterms:W3CDTF">2022-12-07T11:49:45Z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2052-11.1.0.11664</vt:lpwstr>
  </property>
</Properties>
</file>